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s01.pref.yamagata.jp\koyo\05 女性賃金・働き方改革推進担当\■■■働き方改革・正社員化■■■\20 労働条件等実態調査\R2実態調査\18 プレスリリース\HP掲載\"/>
    </mc:Choice>
  </mc:AlternateContent>
  <bookViews>
    <workbookView xWindow="0" yWindow="0" windowWidth="20490" windowHeight="7500" tabRatio="821" activeTab="22"/>
  </bookViews>
  <sheets>
    <sheet name="表紙" sheetId="1" r:id="rId1"/>
    <sheet name="付表1" sheetId="2" r:id="rId2"/>
    <sheet name="付表2-1" sheetId="3" r:id="rId3"/>
    <sheet name="付表2-2" sheetId="4" r:id="rId4"/>
    <sheet name="付表2-3" sheetId="5" r:id="rId5"/>
    <sheet name="付表2-4" sheetId="6" r:id="rId6"/>
    <sheet name="付表3-1" sheetId="7" r:id="rId7"/>
    <sheet name="付表3-2" sheetId="8" r:id="rId8"/>
    <sheet name="付表4-1" sheetId="9" r:id="rId9"/>
    <sheet name="付表4-2" sheetId="10" r:id="rId10"/>
    <sheet name="付表5" sheetId="11" r:id="rId11"/>
    <sheet name="付表6-1" sheetId="14" r:id="rId12"/>
    <sheet name="付表6-2" sheetId="15" r:id="rId13"/>
    <sheet name="付表7" sheetId="16" r:id="rId14"/>
    <sheet name="付表8" sheetId="17" r:id="rId15"/>
    <sheet name="付表9" sheetId="18" r:id="rId16"/>
    <sheet name="付表10" sheetId="19" r:id="rId17"/>
    <sheet name="付表11" sheetId="25" r:id="rId18"/>
    <sheet name="付表12" sheetId="20" r:id="rId19"/>
    <sheet name="付表13" sheetId="71" r:id="rId20"/>
    <sheet name="付表14" sheetId="22" r:id="rId21"/>
    <sheet name="付表15" sheetId="23" r:id="rId22"/>
    <sheet name="付表16" sheetId="26" r:id="rId23"/>
    <sheet name="付表17" sheetId="27" r:id="rId24"/>
    <sheet name="付表18" sheetId="28" r:id="rId25"/>
    <sheet name="付表19" sheetId="29" r:id="rId26"/>
    <sheet name="付表20-1" sheetId="30" r:id="rId27"/>
    <sheet name="付表20-2" sheetId="31" r:id="rId28"/>
    <sheet name="付表20-3" sheetId="32" r:id="rId29"/>
    <sheet name="付表20-4" sheetId="33" r:id="rId30"/>
    <sheet name="付表20-5" sheetId="34" r:id="rId31"/>
    <sheet name="付表20-6" sheetId="35" r:id="rId32"/>
    <sheet name="付表20-7" sheetId="36" r:id="rId33"/>
    <sheet name="付表21" sheetId="37" r:id="rId34"/>
    <sheet name="付表22" sheetId="38" r:id="rId35"/>
    <sheet name="付表23" sheetId="39" r:id="rId36"/>
    <sheet name="付表24" sheetId="58" r:id="rId37"/>
    <sheet name="付表25" sheetId="40" r:id="rId38"/>
    <sheet name="付表26" sheetId="41" r:id="rId39"/>
    <sheet name="付表27" sheetId="42" r:id="rId40"/>
    <sheet name="付表28" sheetId="51" r:id="rId41"/>
    <sheet name="付表29" sheetId="52" r:id="rId42"/>
    <sheet name="付表30" sheetId="53" r:id="rId43"/>
    <sheet name="付表31" sheetId="60" r:id="rId44"/>
    <sheet name="付表32" sheetId="48" r:id="rId45"/>
    <sheet name="付表33" sheetId="49" r:id="rId46"/>
    <sheet name="付表34" sheetId="50" r:id="rId47"/>
    <sheet name="付表35" sheetId="72" r:id="rId48"/>
    <sheet name="付表36" sheetId="73" r:id="rId49"/>
    <sheet name="付表 37" sheetId="74" r:id="rId50"/>
    <sheet name="付表38" sheetId="55" r:id="rId51"/>
    <sheet name="付表39" sheetId="57" r:id="rId52"/>
    <sheet name="付表40" sheetId="75" r:id="rId53"/>
    <sheet name="付表41" sheetId="76" r:id="rId54"/>
    <sheet name="付表42" sheetId="77" r:id="rId55"/>
    <sheet name="付表43" sheetId="78" r:id="rId56"/>
    <sheet name="付表44" sheetId="79" r:id="rId57"/>
    <sheet name="付表45" sheetId="80" r:id="rId58"/>
  </sheets>
  <definedNames>
    <definedName name="_xlnm.Print_Area" localSheetId="49">'付表 37'!$A$1:$M$100</definedName>
    <definedName name="_xlnm.Print_Area" localSheetId="1">付表1!$A$1:$V$53</definedName>
    <definedName name="_xlnm.Print_Area" localSheetId="16">付表10!$A$1:$L$102</definedName>
    <definedName name="_xlnm.Print_Area" localSheetId="17">付表11!$A$1:$O$53</definedName>
    <definedName name="_xlnm.Print_Area" localSheetId="18">付表12!$A$1:$L$53</definedName>
    <definedName name="_xlnm.Print_Area" localSheetId="19">付表13!$A$1:$Q$101</definedName>
    <definedName name="_xlnm.Print_Area" localSheetId="20">付表14!$A$1:$L$53</definedName>
    <definedName name="_xlnm.Print_Area" localSheetId="21">付表15!$A$1:$L$53</definedName>
    <definedName name="_xlnm.Print_Area" localSheetId="22">付表16!$A$1:$N$53</definedName>
    <definedName name="_xlnm.Print_Area" localSheetId="23">付表17!$A$1:$N$100</definedName>
    <definedName name="_xlnm.Print_Area" localSheetId="24">付表18!$A$1:$R$100</definedName>
    <definedName name="_xlnm.Print_Area" localSheetId="25">付表19!$A$1:$M$100</definedName>
    <definedName name="_xlnm.Print_Area" localSheetId="26">'付表20-1'!$A$1:$O$100</definedName>
    <definedName name="_xlnm.Print_Area" localSheetId="27">'付表20-2'!$A$1:$R$100</definedName>
    <definedName name="_xlnm.Print_Area" localSheetId="28">'付表20-3'!$A$1:$R$100</definedName>
    <definedName name="_xlnm.Print_Area" localSheetId="29">'付表20-4'!$A$1:$R$100</definedName>
    <definedName name="_xlnm.Print_Area" localSheetId="30">'付表20-5'!$A$1:$Q$100</definedName>
    <definedName name="_xlnm.Print_Area" localSheetId="31">'付表20-6'!$A$1:$Q$100</definedName>
    <definedName name="_xlnm.Print_Area" localSheetId="32">'付表20-7'!$A$1:$K$100</definedName>
    <definedName name="_xlnm.Print_Area" localSheetId="33">付表21!$A$1:$N$53</definedName>
    <definedName name="_xlnm.Print_Area" localSheetId="2">'付表2-1'!$A$1:$P$53</definedName>
    <definedName name="_xlnm.Print_Area" localSheetId="34">付表22!$A$1:$P$53</definedName>
    <definedName name="_xlnm.Print_Area" localSheetId="3">'付表2-2'!$A$1:$P$53</definedName>
    <definedName name="_xlnm.Print_Area" localSheetId="35">付表23!$A$1:$M$100</definedName>
    <definedName name="_xlnm.Print_Area" localSheetId="4">'付表2-3'!$A$1:$P$53</definedName>
    <definedName name="_xlnm.Print_Area" localSheetId="36">付表24!$A$1:$S$99</definedName>
    <definedName name="_xlnm.Print_Area" localSheetId="5">'付表2-4'!$A$1:$L$53</definedName>
    <definedName name="_xlnm.Print_Area" localSheetId="37">付表25!$A$1:$Q$99</definedName>
    <definedName name="_xlnm.Print_Area" localSheetId="38">付表26!$A$1:$M$100</definedName>
    <definedName name="_xlnm.Print_Area" localSheetId="39">付表27!$A$1:$N$100</definedName>
    <definedName name="_xlnm.Print_Area" localSheetId="40">付表28!$A$1:$N$100</definedName>
    <definedName name="_xlnm.Print_Area" localSheetId="41">付表29!$A$1:$N$100</definedName>
    <definedName name="_xlnm.Print_Area" localSheetId="42">付表30!$A$1:$N$53</definedName>
    <definedName name="_xlnm.Print_Area" localSheetId="43">付表31!$A$1:$Q$100</definedName>
    <definedName name="_xlnm.Print_Area" localSheetId="6">'付表3-1'!$A$1:$R$53</definedName>
    <definedName name="_xlnm.Print_Area" localSheetId="44">付表32!$A$1:$M$100</definedName>
    <definedName name="_xlnm.Print_Area" localSheetId="7">'付表3-2'!$A$1:$O$53</definedName>
    <definedName name="_xlnm.Print_Area" localSheetId="45">付表33!$A$1:$M$100</definedName>
    <definedName name="_xlnm.Print_Area" localSheetId="46">付表34!$A$1:$M$100</definedName>
    <definedName name="_xlnm.Print_Area" localSheetId="47">付表35!$A$1:$N$53</definedName>
    <definedName name="_xlnm.Print_Area" localSheetId="48">付表36!$A$1:$P$100</definedName>
    <definedName name="_xlnm.Print_Area" localSheetId="50">付表38!$A$1:$N$53</definedName>
    <definedName name="_xlnm.Print_Area" localSheetId="51">付表39!$A$1:$R$100</definedName>
    <definedName name="_xlnm.Print_Area" localSheetId="52">付表40!$A$1:$P$100</definedName>
    <definedName name="_xlnm.Print_Area" localSheetId="53">付表41!$A$1:$L$100</definedName>
    <definedName name="_xlnm.Print_Area" localSheetId="8">'付表4-1'!$A$1:$N$53</definedName>
    <definedName name="_xlnm.Print_Area" localSheetId="54">付表42!$A$1:$Q$100</definedName>
    <definedName name="_xlnm.Print_Area" localSheetId="9">'付表4-2'!$A$1:$N$53</definedName>
    <definedName name="_xlnm.Print_Area" localSheetId="55">付表43!$A$1:$R$100</definedName>
    <definedName name="_xlnm.Print_Area" localSheetId="56">付表44!$A$1:$R$100</definedName>
    <definedName name="_xlnm.Print_Area" localSheetId="57">付表45!$A$1:$R$100</definedName>
    <definedName name="_xlnm.Print_Area" localSheetId="10">付表5!$A$1:$J$53</definedName>
    <definedName name="_xlnm.Print_Area" localSheetId="11">'付表6-1'!$A$1:$O$100</definedName>
    <definedName name="_xlnm.Print_Area" localSheetId="12">'付表6-2'!$A$1:$O$100</definedName>
    <definedName name="_xlnm.Print_Area" localSheetId="13">付表7!$A$1:$N$53</definedName>
    <definedName name="_xlnm.Print_Area" localSheetId="14">付表8!$A$1:$P$53</definedName>
    <definedName name="_xlnm.Print_Area" localSheetId="15">付表9!$A$1:$L$53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 i="58" l="1"/>
  <c r="T8" i="58"/>
  <c r="T9" i="58"/>
  <c r="T10" i="58"/>
  <c r="T11" i="58"/>
  <c r="T12" i="58"/>
  <c r="T13" i="58"/>
  <c r="T14" i="58"/>
  <c r="T15" i="58"/>
  <c r="T16" i="58"/>
  <c r="T17" i="58"/>
  <c r="T18" i="58"/>
  <c r="T19" i="58"/>
  <c r="T20" i="58"/>
  <c r="T21" i="58"/>
  <c r="T22" i="58"/>
  <c r="T23" i="58"/>
  <c r="T24" i="58"/>
  <c r="T25" i="58"/>
  <c r="T26" i="58"/>
  <c r="T27" i="58"/>
  <c r="T28" i="58"/>
  <c r="T29" i="58"/>
  <c r="T30" i="58"/>
  <c r="T31" i="58"/>
  <c r="T32" i="58"/>
  <c r="T33" i="58"/>
  <c r="T34" i="58"/>
  <c r="T35" i="58"/>
  <c r="T36" i="58"/>
  <c r="T37" i="58"/>
  <c r="T38" i="58"/>
  <c r="T39" i="58"/>
  <c r="T40" i="58"/>
  <c r="T41" i="58"/>
  <c r="T42" i="58"/>
  <c r="T43" i="58"/>
  <c r="T44" i="58"/>
  <c r="T45" i="58"/>
  <c r="T46" i="58"/>
  <c r="T47" i="58"/>
  <c r="T48" i="58"/>
  <c r="T49" i="58"/>
  <c r="T50" i="58"/>
  <c r="T51" i="58"/>
  <c r="T52" i="58"/>
  <c r="T53" i="58"/>
  <c r="T54" i="58"/>
  <c r="T55" i="58"/>
  <c r="T56" i="58"/>
  <c r="T57" i="58"/>
  <c r="T58" i="58"/>
  <c r="T59" i="58"/>
  <c r="T60" i="58"/>
  <c r="T61" i="58"/>
  <c r="T62" i="58"/>
  <c r="T63" i="58"/>
  <c r="T64" i="58"/>
  <c r="T65" i="58"/>
  <c r="T66" i="58"/>
  <c r="T67" i="58"/>
  <c r="T68" i="58"/>
  <c r="T69" i="58"/>
  <c r="T70" i="58"/>
  <c r="T71" i="58"/>
  <c r="T72" i="58"/>
  <c r="T73" i="58"/>
  <c r="T74" i="58"/>
  <c r="T75" i="58"/>
  <c r="T76" i="58"/>
  <c r="T77" i="58"/>
  <c r="T78" i="58"/>
  <c r="T79" i="58"/>
  <c r="T80" i="58"/>
  <c r="T81" i="58"/>
  <c r="T82" i="58"/>
  <c r="T83" i="58"/>
  <c r="T84" i="58"/>
  <c r="T85" i="58"/>
  <c r="T86" i="58"/>
  <c r="T87" i="58"/>
  <c r="T88" i="58"/>
  <c r="T89" i="58"/>
  <c r="T90" i="58"/>
  <c r="T91" i="58"/>
  <c r="T92" i="58"/>
  <c r="T93" i="58"/>
  <c r="T94" i="58"/>
  <c r="T95" i="58"/>
  <c r="T96" i="58"/>
  <c r="T97" i="58"/>
  <c r="T98" i="58"/>
  <c r="T99" i="58"/>
  <c r="Q12" i="58"/>
  <c r="Q13" i="58" s="1"/>
  <c r="Q14" i="58"/>
  <c r="Q15" i="58"/>
  <c r="Q16" i="58"/>
  <c r="Q17" i="58" s="1"/>
  <c r="Q18" i="58"/>
  <c r="Q19" i="58"/>
  <c r="Q20" i="58"/>
  <c r="Q21" i="58" s="1"/>
  <c r="Q22" i="58"/>
  <c r="Q23" i="58"/>
  <c r="Q24" i="58"/>
  <c r="Q25" i="58" s="1"/>
  <c r="Q26" i="58"/>
  <c r="Q27" i="58"/>
  <c r="Q28" i="58"/>
  <c r="Q29" i="58" s="1"/>
  <c r="Q30" i="58"/>
  <c r="Q31" i="58"/>
  <c r="Q32" i="58"/>
  <c r="Q33" i="58" s="1"/>
  <c r="Q34" i="58"/>
  <c r="Q35" i="58"/>
  <c r="Q36" i="58"/>
  <c r="Q37" i="58" s="1"/>
  <c r="Q38" i="58"/>
  <c r="Q39" i="58"/>
  <c r="Q40" i="58"/>
  <c r="Q41" i="58" s="1"/>
  <c r="Q42" i="58"/>
  <c r="Q43" i="58"/>
  <c r="Q44" i="58"/>
  <c r="Q45" i="58" s="1"/>
  <c r="Q46" i="58"/>
  <c r="Q47" i="58"/>
  <c r="Q48" i="58"/>
  <c r="Q49" i="58" s="1"/>
  <c r="Q50" i="58"/>
  <c r="Q51" i="58"/>
  <c r="Q52" i="58"/>
  <c r="Q53" i="58" s="1"/>
  <c r="Q54" i="58"/>
  <c r="Q55" i="58"/>
  <c r="Q56" i="58"/>
  <c r="Q57" i="58" s="1"/>
  <c r="Q58" i="58"/>
  <c r="Q59" i="58"/>
  <c r="Q60" i="58"/>
  <c r="Q61" i="58" s="1"/>
  <c r="Q62" i="58"/>
  <c r="Q63" i="58"/>
  <c r="Q64" i="58"/>
  <c r="Q65" i="58" s="1"/>
  <c r="Q66" i="58"/>
  <c r="Q67" i="58"/>
  <c r="Q68" i="58"/>
  <c r="Q69" i="58" s="1"/>
  <c r="Q70" i="58"/>
  <c r="Q71" i="58"/>
  <c r="Q72" i="58"/>
  <c r="Q73" i="58" s="1"/>
  <c r="Q74" i="58"/>
  <c r="Q75" i="58"/>
  <c r="Q76" i="58"/>
  <c r="Q77" i="58" s="1"/>
  <c r="Q78" i="58"/>
  <c r="Q79" i="58"/>
  <c r="Q80" i="58"/>
  <c r="Q81" i="58" s="1"/>
  <c r="Q82" i="58"/>
  <c r="Q83" i="58"/>
  <c r="Q84" i="58"/>
  <c r="Q85" i="58" s="1"/>
  <c r="Q86" i="58"/>
  <c r="Q87" i="58"/>
  <c r="Q88" i="58"/>
  <c r="Q89" i="58" s="1"/>
  <c r="Q90" i="58"/>
  <c r="Q91" i="58"/>
  <c r="Q92" i="58"/>
  <c r="Q93" i="58" s="1"/>
  <c r="Q94" i="58"/>
  <c r="Q95" i="58"/>
  <c r="Q96" i="58"/>
  <c r="Q97" i="58" s="1"/>
  <c r="Q98" i="58"/>
  <c r="Q99" i="58"/>
  <c r="T7" i="58"/>
  <c r="Q8" i="58"/>
  <c r="Q9" i="58" s="1"/>
  <c r="Q10" i="58"/>
  <c r="Q11" i="58" s="1"/>
  <c r="Q7" i="58"/>
  <c r="Q6" i="58"/>
  <c r="H6" i="58"/>
  <c r="N8" i="28" l="1"/>
  <c r="R8" i="28"/>
  <c r="G7" i="42" l="1"/>
  <c r="Q8" i="60" l="1"/>
  <c r="AA6" i="41" l="1"/>
  <c r="AA6" i="39"/>
  <c r="AB6" i="71"/>
  <c r="AA6" i="19"/>
  <c r="AA6" i="15"/>
  <c r="AA6" i="14"/>
  <c r="R69" i="57"/>
  <c r="Q69" i="57"/>
  <c r="P69" i="57"/>
  <c r="O69" i="57"/>
  <c r="N69" i="57"/>
  <c r="M69" i="57"/>
  <c r="L69" i="57"/>
  <c r="K69" i="57"/>
  <c r="J69" i="57"/>
  <c r="I69" i="57"/>
  <c r="H69" i="57"/>
  <c r="G69" i="57"/>
  <c r="R114" i="57"/>
  <c r="R120" i="57" s="1"/>
  <c r="R113" i="57"/>
  <c r="R111" i="57"/>
  <c r="R117" i="57" s="1"/>
  <c r="O8" i="55" l="1"/>
  <c r="F99" i="74" l="1"/>
  <c r="F97" i="74"/>
  <c r="F95" i="74"/>
  <c r="F93" i="74"/>
  <c r="F91" i="74"/>
  <c r="F89" i="74"/>
  <c r="F87" i="74"/>
  <c r="F85" i="74"/>
  <c r="F83" i="74"/>
  <c r="F81" i="74"/>
  <c r="F79" i="74"/>
  <c r="F77" i="74"/>
  <c r="F75" i="74"/>
  <c r="F73" i="74"/>
  <c r="F71" i="74"/>
  <c r="F67" i="74"/>
  <c r="F65" i="74"/>
  <c r="F63" i="74"/>
  <c r="F61" i="74"/>
  <c r="F59" i="74"/>
  <c r="F57" i="74"/>
  <c r="F55" i="74"/>
  <c r="F53" i="74"/>
  <c r="F51" i="74"/>
  <c r="F49" i="74"/>
  <c r="F47" i="74"/>
  <c r="F45" i="74"/>
  <c r="F43" i="74"/>
  <c r="F41" i="74"/>
  <c r="F39" i="74"/>
  <c r="F37" i="74"/>
  <c r="F35" i="74"/>
  <c r="F33" i="74"/>
  <c r="F31" i="74"/>
  <c r="F29" i="74"/>
  <c r="F27" i="74"/>
  <c r="F25" i="74"/>
  <c r="F23" i="74"/>
  <c r="F21" i="74"/>
  <c r="F17" i="74"/>
  <c r="F15" i="74"/>
  <c r="F13" i="74"/>
  <c r="F11" i="74"/>
  <c r="F9" i="74"/>
  <c r="H7" i="60" l="1"/>
  <c r="F9" i="60"/>
  <c r="Q7" i="60"/>
  <c r="G7" i="60"/>
  <c r="F116" i="57"/>
  <c r="Q114" i="57"/>
  <c r="Q120" i="57" s="1"/>
  <c r="P114" i="57"/>
  <c r="P120" i="57" s="1"/>
  <c r="O114" i="57"/>
  <c r="O120" i="57" s="1"/>
  <c r="N114" i="57"/>
  <c r="N120" i="57" s="1"/>
  <c r="M114" i="57"/>
  <c r="M120" i="57" s="1"/>
  <c r="L114" i="57"/>
  <c r="L120" i="57" s="1"/>
  <c r="K114" i="57"/>
  <c r="K120" i="57" s="1"/>
  <c r="J114" i="57"/>
  <c r="J120" i="57" s="1"/>
  <c r="I114" i="57"/>
  <c r="I120" i="57" s="1"/>
  <c r="H114" i="57"/>
  <c r="H120" i="57" s="1"/>
  <c r="G114" i="57"/>
  <c r="G120" i="57" s="1"/>
  <c r="F114" i="57"/>
  <c r="F120" i="57" s="1"/>
  <c r="Q113" i="57"/>
  <c r="P113" i="57"/>
  <c r="O113" i="57"/>
  <c r="N113" i="57"/>
  <c r="M113" i="57"/>
  <c r="L113" i="57"/>
  <c r="K113" i="57"/>
  <c r="J113" i="57"/>
  <c r="I113" i="57"/>
  <c r="H113" i="57"/>
  <c r="G113" i="57"/>
  <c r="F113" i="57"/>
  <c r="F119" i="57" s="1"/>
  <c r="F112" i="57"/>
  <c r="F118" i="57" s="1"/>
  <c r="Q111" i="57"/>
  <c r="Q117" i="57" s="1"/>
  <c r="P111" i="57"/>
  <c r="P117" i="57" s="1"/>
  <c r="O111" i="57"/>
  <c r="O117" i="57" s="1"/>
  <c r="N111" i="57"/>
  <c r="N117" i="57" s="1"/>
  <c r="M111" i="57"/>
  <c r="M117" i="57" s="1"/>
  <c r="L111" i="57"/>
  <c r="L117" i="57" s="1"/>
  <c r="K111" i="57"/>
  <c r="K117" i="57" s="1"/>
  <c r="J111" i="57"/>
  <c r="J117" i="57" s="1"/>
  <c r="I111" i="57"/>
  <c r="I117" i="57" s="1"/>
  <c r="H111" i="57"/>
  <c r="H117" i="57" s="1"/>
  <c r="G111" i="57"/>
  <c r="G117" i="57" s="1"/>
  <c r="F111" i="57"/>
  <c r="F117" i="57" s="1"/>
  <c r="R120" i="75"/>
  <c r="Q120" i="75"/>
  <c r="P120" i="75"/>
  <c r="O120" i="75"/>
  <c r="R119" i="75"/>
  <c r="Q119" i="75"/>
  <c r="O119" i="75"/>
  <c r="N119" i="75"/>
  <c r="K119" i="75"/>
  <c r="R118" i="75"/>
  <c r="Q118" i="75"/>
  <c r="N118" i="75"/>
  <c r="J118" i="75"/>
  <c r="I118" i="75"/>
  <c r="F118" i="75"/>
  <c r="R117" i="75"/>
  <c r="Q117" i="75"/>
  <c r="O117" i="75"/>
  <c r="M117" i="75"/>
  <c r="J117" i="75"/>
  <c r="H117" i="75"/>
  <c r="G117" i="75"/>
  <c r="F117" i="75"/>
  <c r="R116" i="75"/>
  <c r="Q116" i="75"/>
  <c r="P116" i="75"/>
  <c r="O116" i="75"/>
  <c r="N116" i="75"/>
  <c r="M116" i="75"/>
  <c r="L116" i="75"/>
  <c r="K116" i="75"/>
  <c r="J116" i="75"/>
  <c r="I116" i="75"/>
  <c r="H116" i="75"/>
  <c r="G116" i="75"/>
  <c r="F116" i="75"/>
  <c r="R114" i="75"/>
  <c r="Q114" i="75"/>
  <c r="P114" i="75"/>
  <c r="O114" i="75"/>
  <c r="N114" i="75"/>
  <c r="N120" i="75" s="1"/>
  <c r="M114" i="75"/>
  <c r="M120" i="75" s="1"/>
  <c r="L114" i="75"/>
  <c r="L120" i="75" s="1"/>
  <c r="K114" i="75"/>
  <c r="K120" i="75" s="1"/>
  <c r="J114" i="75"/>
  <c r="J120" i="75" s="1"/>
  <c r="I114" i="75"/>
  <c r="I120" i="75" s="1"/>
  <c r="H114" i="75"/>
  <c r="H120" i="75" s="1"/>
  <c r="G114" i="75"/>
  <c r="G120" i="75" s="1"/>
  <c r="F114" i="75"/>
  <c r="F120" i="75" s="1"/>
  <c r="R113" i="75"/>
  <c r="Q113" i="75"/>
  <c r="P113" i="75"/>
  <c r="P119" i="75" s="1"/>
  <c r="O113" i="75"/>
  <c r="N113" i="75"/>
  <c r="M113" i="75"/>
  <c r="M119" i="75" s="1"/>
  <c r="L113" i="75"/>
  <c r="L119" i="75" s="1"/>
  <c r="K113" i="75"/>
  <c r="J113" i="75"/>
  <c r="J119" i="75" s="1"/>
  <c r="I113" i="75"/>
  <c r="I119" i="75" s="1"/>
  <c r="H113" i="75"/>
  <c r="H119" i="75" s="1"/>
  <c r="G113" i="75"/>
  <c r="G119" i="75" s="1"/>
  <c r="F113" i="75"/>
  <c r="F119" i="75" s="1"/>
  <c r="R112" i="75"/>
  <c r="Q112" i="75"/>
  <c r="P112" i="75"/>
  <c r="P118" i="75" s="1"/>
  <c r="O112" i="75"/>
  <c r="O118" i="75" s="1"/>
  <c r="N112" i="75"/>
  <c r="M112" i="75"/>
  <c r="M118" i="75" s="1"/>
  <c r="L112" i="75"/>
  <c r="L118" i="75" s="1"/>
  <c r="K112" i="75"/>
  <c r="K118" i="75" s="1"/>
  <c r="J112" i="75"/>
  <c r="I112" i="75"/>
  <c r="H112" i="75"/>
  <c r="H118" i="75" s="1"/>
  <c r="G112" i="75"/>
  <c r="G118" i="75" s="1"/>
  <c r="F112" i="75"/>
  <c r="R111" i="75"/>
  <c r="Q111" i="75"/>
  <c r="P111" i="75"/>
  <c r="P117" i="75" s="1"/>
  <c r="O111" i="75"/>
  <c r="N111" i="75"/>
  <c r="N117" i="75" s="1"/>
  <c r="M111" i="75"/>
  <c r="L111" i="75"/>
  <c r="L117" i="75" s="1"/>
  <c r="K111" i="75"/>
  <c r="K117" i="75" s="1"/>
  <c r="J111" i="75"/>
  <c r="I111" i="75"/>
  <c r="I117" i="75" s="1"/>
  <c r="H111" i="75"/>
  <c r="G111" i="75"/>
  <c r="F111" i="75"/>
  <c r="R120" i="76"/>
  <c r="Q120" i="76"/>
  <c r="P120" i="76"/>
  <c r="O120" i="76"/>
  <c r="N120" i="76"/>
  <c r="M120" i="76"/>
  <c r="L120" i="76"/>
  <c r="I120" i="76"/>
  <c r="F120" i="76"/>
  <c r="R119" i="76"/>
  <c r="Q119" i="76"/>
  <c r="P119" i="76"/>
  <c r="O119" i="76"/>
  <c r="N119" i="76"/>
  <c r="M119" i="76"/>
  <c r="K119" i="76"/>
  <c r="R118" i="76"/>
  <c r="Q118" i="76"/>
  <c r="P118" i="76"/>
  <c r="O118" i="76"/>
  <c r="N118" i="76"/>
  <c r="M118" i="76"/>
  <c r="L118" i="76"/>
  <c r="I118" i="76"/>
  <c r="H118" i="76"/>
  <c r="F118" i="76"/>
  <c r="R117" i="76"/>
  <c r="Q117" i="76"/>
  <c r="P117" i="76"/>
  <c r="O117" i="76"/>
  <c r="N117" i="76"/>
  <c r="M117" i="76"/>
  <c r="I117" i="76"/>
  <c r="H117" i="76"/>
  <c r="R116" i="76"/>
  <c r="Q116" i="76"/>
  <c r="P116" i="76"/>
  <c r="O116" i="76"/>
  <c r="N116" i="76"/>
  <c r="M116" i="76"/>
  <c r="L116" i="76"/>
  <c r="K116" i="76"/>
  <c r="I116" i="76"/>
  <c r="H116" i="76"/>
  <c r="G116" i="76"/>
  <c r="F116" i="76"/>
  <c r="R114" i="76"/>
  <c r="Q114" i="76"/>
  <c r="P114" i="76"/>
  <c r="O114" i="76"/>
  <c r="N114" i="76"/>
  <c r="M114" i="76"/>
  <c r="L114" i="76"/>
  <c r="K114" i="76"/>
  <c r="K120" i="76" s="1"/>
  <c r="J114" i="76"/>
  <c r="I114" i="76"/>
  <c r="H114" i="76"/>
  <c r="H120" i="76" s="1"/>
  <c r="G114" i="76"/>
  <c r="G120" i="76" s="1"/>
  <c r="F114" i="76"/>
  <c r="R113" i="76"/>
  <c r="Q113" i="76"/>
  <c r="P113" i="76"/>
  <c r="O113" i="76"/>
  <c r="N113" i="76"/>
  <c r="M113" i="76"/>
  <c r="L113" i="76"/>
  <c r="L119" i="76" s="1"/>
  <c r="K113" i="76"/>
  <c r="J113" i="76"/>
  <c r="J119" i="76" s="1"/>
  <c r="I113" i="76"/>
  <c r="I119" i="76" s="1"/>
  <c r="H113" i="76"/>
  <c r="H119" i="76" s="1"/>
  <c r="G113" i="76"/>
  <c r="G119" i="76" s="1"/>
  <c r="F113" i="76"/>
  <c r="F119" i="76" s="1"/>
  <c r="R112" i="76"/>
  <c r="Q112" i="76"/>
  <c r="P112" i="76"/>
  <c r="O112" i="76"/>
  <c r="N112" i="76"/>
  <c r="M112" i="76"/>
  <c r="L112" i="76"/>
  <c r="K112" i="76"/>
  <c r="K118" i="76" s="1"/>
  <c r="I112" i="76"/>
  <c r="H112" i="76"/>
  <c r="G112" i="76"/>
  <c r="G118" i="76" s="1"/>
  <c r="F112" i="76"/>
  <c r="R111" i="76"/>
  <c r="Q111" i="76"/>
  <c r="P111" i="76"/>
  <c r="O111" i="76"/>
  <c r="N111" i="76"/>
  <c r="M111" i="76"/>
  <c r="L111" i="76"/>
  <c r="L117" i="76" s="1"/>
  <c r="K111" i="76"/>
  <c r="K117" i="76" s="1"/>
  <c r="J111" i="76"/>
  <c r="J117" i="76" s="1"/>
  <c r="I111" i="76"/>
  <c r="H111" i="76"/>
  <c r="G111" i="76"/>
  <c r="G117" i="76" s="1"/>
  <c r="F111" i="76"/>
  <c r="F117" i="76" s="1"/>
  <c r="R120" i="77"/>
  <c r="O120" i="77"/>
  <c r="L120" i="77"/>
  <c r="F120" i="77"/>
  <c r="R119" i="77"/>
  <c r="O119" i="77"/>
  <c r="R118" i="77"/>
  <c r="Q118" i="77"/>
  <c r="L118" i="77"/>
  <c r="K118" i="77"/>
  <c r="J118" i="77"/>
  <c r="H118" i="77"/>
  <c r="F118" i="77"/>
  <c r="R117" i="77"/>
  <c r="P117" i="77"/>
  <c r="J117" i="77"/>
  <c r="I117" i="77"/>
  <c r="H117" i="77"/>
  <c r="F117" i="77"/>
  <c r="R116" i="77"/>
  <c r="Q116" i="77"/>
  <c r="P116" i="77"/>
  <c r="O116" i="77"/>
  <c r="N116" i="77"/>
  <c r="M116" i="77"/>
  <c r="L116" i="77"/>
  <c r="K116" i="77"/>
  <c r="J116" i="77"/>
  <c r="I116" i="77"/>
  <c r="H116" i="77"/>
  <c r="G116" i="77"/>
  <c r="F116" i="77"/>
  <c r="R114" i="77"/>
  <c r="Q114" i="77"/>
  <c r="Q120" i="77" s="1"/>
  <c r="P114" i="77"/>
  <c r="P120" i="77" s="1"/>
  <c r="O114" i="77"/>
  <c r="N114" i="77"/>
  <c r="N120" i="77" s="1"/>
  <c r="M114" i="77"/>
  <c r="M120" i="77" s="1"/>
  <c r="L114" i="77"/>
  <c r="K114" i="77"/>
  <c r="K120" i="77" s="1"/>
  <c r="J114" i="77"/>
  <c r="J120" i="77" s="1"/>
  <c r="I114" i="77"/>
  <c r="I120" i="77" s="1"/>
  <c r="H114" i="77"/>
  <c r="H120" i="77" s="1"/>
  <c r="G114" i="77"/>
  <c r="G120" i="77" s="1"/>
  <c r="F114" i="77"/>
  <c r="R113" i="77"/>
  <c r="Q113" i="77"/>
  <c r="Q119" i="77" s="1"/>
  <c r="P113" i="77"/>
  <c r="P119" i="77" s="1"/>
  <c r="O113" i="77"/>
  <c r="N113" i="77"/>
  <c r="N119" i="77" s="1"/>
  <c r="M113" i="77"/>
  <c r="M119" i="77" s="1"/>
  <c r="L113" i="77"/>
  <c r="L119" i="77" s="1"/>
  <c r="K113" i="77"/>
  <c r="K119" i="77" s="1"/>
  <c r="J113" i="77"/>
  <c r="J119" i="77" s="1"/>
  <c r="I113" i="77"/>
  <c r="I119" i="77" s="1"/>
  <c r="H113" i="77"/>
  <c r="H119" i="77" s="1"/>
  <c r="G113" i="77"/>
  <c r="G119" i="77" s="1"/>
  <c r="F113" i="77"/>
  <c r="F119" i="77" s="1"/>
  <c r="R112" i="77"/>
  <c r="Q112" i="77"/>
  <c r="P112" i="77"/>
  <c r="P118" i="77" s="1"/>
  <c r="O112" i="77"/>
  <c r="O118" i="77" s="1"/>
  <c r="N112" i="77"/>
  <c r="N118" i="77" s="1"/>
  <c r="M112" i="77"/>
  <c r="M118" i="77" s="1"/>
  <c r="L112" i="77"/>
  <c r="K112" i="77"/>
  <c r="J112" i="77"/>
  <c r="I112" i="77"/>
  <c r="I118" i="77" s="1"/>
  <c r="H112" i="77"/>
  <c r="G112" i="77"/>
  <c r="G118" i="77" s="1"/>
  <c r="F112" i="77"/>
  <c r="R111" i="77"/>
  <c r="Q111" i="77"/>
  <c r="Q117" i="77" s="1"/>
  <c r="P111" i="77"/>
  <c r="O111" i="77"/>
  <c r="O117" i="77" s="1"/>
  <c r="N111" i="77"/>
  <c r="N117" i="77" s="1"/>
  <c r="M111" i="77"/>
  <c r="M117" i="77" s="1"/>
  <c r="L111" i="77"/>
  <c r="L117" i="77" s="1"/>
  <c r="K111" i="77"/>
  <c r="K117" i="77" s="1"/>
  <c r="J111" i="77"/>
  <c r="I111" i="77"/>
  <c r="H111" i="77"/>
  <c r="G111" i="77"/>
  <c r="G117" i="77" s="1"/>
  <c r="F111" i="77"/>
  <c r="P120" i="78"/>
  <c r="L120" i="78"/>
  <c r="I120" i="78"/>
  <c r="G120" i="78"/>
  <c r="P119" i="78"/>
  <c r="K119" i="78"/>
  <c r="I119" i="78"/>
  <c r="F119" i="78"/>
  <c r="P118" i="78"/>
  <c r="L118" i="78"/>
  <c r="K118" i="78"/>
  <c r="J118" i="78"/>
  <c r="G118" i="78"/>
  <c r="P117" i="78"/>
  <c r="N117" i="78"/>
  <c r="L117" i="78"/>
  <c r="F117" i="78"/>
  <c r="R116" i="78"/>
  <c r="Q116" i="78"/>
  <c r="P116" i="78"/>
  <c r="O116" i="78"/>
  <c r="N116" i="78"/>
  <c r="M116" i="78"/>
  <c r="L116" i="78"/>
  <c r="K116" i="78"/>
  <c r="J116" i="78"/>
  <c r="I116" i="78"/>
  <c r="H116" i="78"/>
  <c r="G116" i="78"/>
  <c r="F116" i="78"/>
  <c r="R114" i="78"/>
  <c r="R120" i="78" s="1"/>
  <c r="Q114" i="78"/>
  <c r="Q120" i="78" s="1"/>
  <c r="P114" i="78"/>
  <c r="O114" i="78"/>
  <c r="O120" i="78" s="1"/>
  <c r="N114" i="78"/>
  <c r="N120" i="78" s="1"/>
  <c r="M114" i="78"/>
  <c r="M120" i="78" s="1"/>
  <c r="L114" i="78"/>
  <c r="K114" i="78"/>
  <c r="K120" i="78" s="1"/>
  <c r="J114" i="78"/>
  <c r="J120" i="78" s="1"/>
  <c r="I114" i="78"/>
  <c r="H114" i="78"/>
  <c r="H120" i="78" s="1"/>
  <c r="G114" i="78"/>
  <c r="F114" i="78"/>
  <c r="F120" i="78" s="1"/>
  <c r="R113" i="78"/>
  <c r="R119" i="78" s="1"/>
  <c r="Q113" i="78"/>
  <c r="Q119" i="78" s="1"/>
  <c r="P113" i="78"/>
  <c r="O113" i="78"/>
  <c r="O119" i="78" s="1"/>
  <c r="N113" i="78"/>
  <c r="N119" i="78" s="1"/>
  <c r="M113" i="78"/>
  <c r="M119" i="78" s="1"/>
  <c r="L113" i="78"/>
  <c r="L119" i="78" s="1"/>
  <c r="K113" i="78"/>
  <c r="J113" i="78"/>
  <c r="J119" i="78" s="1"/>
  <c r="I113" i="78"/>
  <c r="H113" i="78"/>
  <c r="H119" i="78" s="1"/>
  <c r="G113" i="78"/>
  <c r="G119" i="78" s="1"/>
  <c r="F113" i="78"/>
  <c r="R112" i="78"/>
  <c r="R118" i="78" s="1"/>
  <c r="Q112" i="78"/>
  <c r="Q118" i="78" s="1"/>
  <c r="P112" i="78"/>
  <c r="O112" i="78"/>
  <c r="O118" i="78" s="1"/>
  <c r="N112" i="78"/>
  <c r="N118" i="78" s="1"/>
  <c r="M112" i="78"/>
  <c r="M118" i="78" s="1"/>
  <c r="L112" i="78"/>
  <c r="K112" i="78"/>
  <c r="J112" i="78"/>
  <c r="I112" i="78"/>
  <c r="I118" i="78" s="1"/>
  <c r="H112" i="78"/>
  <c r="H118" i="78" s="1"/>
  <c r="G112" i="78"/>
  <c r="F112" i="78"/>
  <c r="F118" i="78" s="1"/>
  <c r="R111" i="78"/>
  <c r="R117" i="78" s="1"/>
  <c r="Q111" i="78"/>
  <c r="Q117" i="78" s="1"/>
  <c r="P111" i="78"/>
  <c r="O111" i="78"/>
  <c r="O117" i="78" s="1"/>
  <c r="N111" i="78"/>
  <c r="M111" i="78"/>
  <c r="M117" i="78" s="1"/>
  <c r="L111" i="78"/>
  <c r="K111" i="78"/>
  <c r="K117" i="78" s="1"/>
  <c r="J111" i="78"/>
  <c r="J117" i="78" s="1"/>
  <c r="I111" i="78"/>
  <c r="I117" i="78" s="1"/>
  <c r="H111" i="78"/>
  <c r="H117" i="78" s="1"/>
  <c r="G111" i="78"/>
  <c r="G117" i="78" s="1"/>
  <c r="F111" i="78"/>
  <c r="K120" i="79"/>
  <c r="G120" i="79"/>
  <c r="P119" i="79"/>
  <c r="M119" i="79"/>
  <c r="K119" i="79"/>
  <c r="H119" i="79"/>
  <c r="G119" i="79"/>
  <c r="F119" i="79"/>
  <c r="K118" i="79"/>
  <c r="H118" i="79"/>
  <c r="F118" i="79"/>
  <c r="M117" i="79"/>
  <c r="J117" i="79"/>
  <c r="H117" i="79"/>
  <c r="R116" i="79"/>
  <c r="Q116" i="79"/>
  <c r="P116" i="79"/>
  <c r="O116" i="79"/>
  <c r="N116" i="79"/>
  <c r="M116" i="79"/>
  <c r="L116" i="79"/>
  <c r="K116" i="79"/>
  <c r="J116" i="79"/>
  <c r="I116" i="79"/>
  <c r="H116" i="79"/>
  <c r="G116" i="79"/>
  <c r="F116" i="79"/>
  <c r="R114" i="79"/>
  <c r="R120" i="79" s="1"/>
  <c r="Q114" i="79"/>
  <c r="Q120" i="79" s="1"/>
  <c r="P114" i="79"/>
  <c r="P120" i="79" s="1"/>
  <c r="O114" i="79"/>
  <c r="O120" i="79" s="1"/>
  <c r="N114" i="79"/>
  <c r="N120" i="79" s="1"/>
  <c r="M114" i="79"/>
  <c r="M120" i="79" s="1"/>
  <c r="L114" i="79"/>
  <c r="L120" i="79" s="1"/>
  <c r="K114" i="79"/>
  <c r="J114" i="79"/>
  <c r="J120" i="79" s="1"/>
  <c r="I114" i="79"/>
  <c r="I120" i="79" s="1"/>
  <c r="H114" i="79"/>
  <c r="H120" i="79" s="1"/>
  <c r="G114" i="79"/>
  <c r="F114" i="79"/>
  <c r="F120" i="79" s="1"/>
  <c r="R113" i="79"/>
  <c r="R119" i="79" s="1"/>
  <c r="Q113" i="79"/>
  <c r="Q119" i="79" s="1"/>
  <c r="P113" i="79"/>
  <c r="O113" i="79"/>
  <c r="O119" i="79" s="1"/>
  <c r="N113" i="79"/>
  <c r="N119" i="79" s="1"/>
  <c r="M113" i="79"/>
  <c r="L113" i="79"/>
  <c r="L119" i="79" s="1"/>
  <c r="K113" i="79"/>
  <c r="J113" i="79"/>
  <c r="J119" i="79" s="1"/>
  <c r="I113" i="79"/>
  <c r="I119" i="79" s="1"/>
  <c r="H113" i="79"/>
  <c r="G113" i="79"/>
  <c r="F113" i="79"/>
  <c r="R112" i="79"/>
  <c r="R118" i="79" s="1"/>
  <c r="Q112" i="79"/>
  <c r="Q118" i="79" s="1"/>
  <c r="P112" i="79"/>
  <c r="P118" i="79" s="1"/>
  <c r="O112" i="79"/>
  <c r="O118" i="79" s="1"/>
  <c r="N112" i="79"/>
  <c r="N118" i="79" s="1"/>
  <c r="M112" i="79"/>
  <c r="M118" i="79" s="1"/>
  <c r="L112" i="79"/>
  <c r="L118" i="79" s="1"/>
  <c r="K112" i="79"/>
  <c r="J112" i="79"/>
  <c r="J118" i="79" s="1"/>
  <c r="I112" i="79"/>
  <c r="I118" i="79" s="1"/>
  <c r="H112" i="79"/>
  <c r="G112" i="79"/>
  <c r="G118" i="79" s="1"/>
  <c r="F112" i="79"/>
  <c r="R111" i="79"/>
  <c r="R117" i="79" s="1"/>
  <c r="Q111" i="79"/>
  <c r="Q117" i="79" s="1"/>
  <c r="P111" i="79"/>
  <c r="P117" i="79" s="1"/>
  <c r="O111" i="79"/>
  <c r="O117" i="79" s="1"/>
  <c r="N111" i="79"/>
  <c r="N117" i="79" s="1"/>
  <c r="M111" i="79"/>
  <c r="L111" i="79"/>
  <c r="L117" i="79" s="1"/>
  <c r="K111" i="79"/>
  <c r="K117" i="79" s="1"/>
  <c r="J111" i="79"/>
  <c r="I111" i="79"/>
  <c r="I117" i="79" s="1"/>
  <c r="H111" i="79"/>
  <c r="G111" i="79"/>
  <c r="G117" i="79" s="1"/>
  <c r="F111" i="79"/>
  <c r="F117" i="79" s="1"/>
  <c r="O120" i="80"/>
  <c r="N120" i="80"/>
  <c r="H120" i="80"/>
  <c r="G120" i="80"/>
  <c r="O119" i="80"/>
  <c r="L119" i="80"/>
  <c r="I119" i="80"/>
  <c r="H119" i="80"/>
  <c r="G119" i="80"/>
  <c r="L118" i="80"/>
  <c r="K118" i="80"/>
  <c r="I118" i="80"/>
  <c r="H118" i="80"/>
  <c r="G118" i="80"/>
  <c r="R117" i="80"/>
  <c r="Q117" i="80"/>
  <c r="P117" i="80"/>
  <c r="O117" i="80"/>
  <c r="N117" i="80"/>
  <c r="M117" i="80"/>
  <c r="K117" i="80"/>
  <c r="I117" i="80"/>
  <c r="H117" i="80"/>
  <c r="F117" i="80"/>
  <c r="R116" i="80"/>
  <c r="Q116" i="80"/>
  <c r="P116" i="80"/>
  <c r="O116" i="80"/>
  <c r="N116" i="80"/>
  <c r="M116" i="80"/>
  <c r="L116" i="80"/>
  <c r="K116" i="80"/>
  <c r="J116" i="80"/>
  <c r="I116" i="80"/>
  <c r="H116" i="80"/>
  <c r="G116" i="80"/>
  <c r="F116" i="80"/>
  <c r="R114" i="80"/>
  <c r="R120" i="80" s="1"/>
  <c r="Q114" i="80"/>
  <c r="Q120" i="80" s="1"/>
  <c r="P114" i="80"/>
  <c r="P120" i="80" s="1"/>
  <c r="O114" i="80"/>
  <c r="N114" i="80"/>
  <c r="M114" i="80"/>
  <c r="M120" i="80" s="1"/>
  <c r="L114" i="80"/>
  <c r="L120" i="80" s="1"/>
  <c r="K114" i="80"/>
  <c r="K120" i="80" s="1"/>
  <c r="J114" i="80"/>
  <c r="J120" i="80" s="1"/>
  <c r="I114" i="80"/>
  <c r="I120" i="80" s="1"/>
  <c r="H114" i="80"/>
  <c r="G114" i="80"/>
  <c r="F114" i="80"/>
  <c r="F120" i="80" s="1"/>
  <c r="R113" i="80"/>
  <c r="R119" i="80" s="1"/>
  <c r="Q113" i="80"/>
  <c r="Q119" i="80" s="1"/>
  <c r="P113" i="80"/>
  <c r="P119" i="80" s="1"/>
  <c r="O113" i="80"/>
  <c r="N113" i="80"/>
  <c r="N119" i="80" s="1"/>
  <c r="M113" i="80"/>
  <c r="M119" i="80" s="1"/>
  <c r="L113" i="80"/>
  <c r="K113" i="80"/>
  <c r="K119" i="80" s="1"/>
  <c r="J113" i="80"/>
  <c r="J119" i="80" s="1"/>
  <c r="I113" i="80"/>
  <c r="H113" i="80"/>
  <c r="G113" i="80"/>
  <c r="F113" i="80"/>
  <c r="F119" i="80" s="1"/>
  <c r="R112" i="80"/>
  <c r="R118" i="80" s="1"/>
  <c r="Q112" i="80"/>
  <c r="Q118" i="80" s="1"/>
  <c r="P112" i="80"/>
  <c r="P118" i="80" s="1"/>
  <c r="O112" i="80"/>
  <c r="O118" i="80" s="1"/>
  <c r="N112" i="80"/>
  <c r="N118" i="80" s="1"/>
  <c r="M112" i="80"/>
  <c r="M118" i="80" s="1"/>
  <c r="L112" i="80"/>
  <c r="K112" i="80"/>
  <c r="J112" i="80"/>
  <c r="J118" i="80" s="1"/>
  <c r="I112" i="80"/>
  <c r="H112" i="80"/>
  <c r="G112" i="80"/>
  <c r="F112" i="80"/>
  <c r="F118" i="80" s="1"/>
  <c r="R111" i="80"/>
  <c r="Q111" i="80"/>
  <c r="P111" i="80"/>
  <c r="O111" i="80"/>
  <c r="N111" i="80"/>
  <c r="M111" i="80"/>
  <c r="L111" i="80"/>
  <c r="L117" i="80" s="1"/>
  <c r="K111" i="80"/>
  <c r="J111" i="80"/>
  <c r="J117" i="80" s="1"/>
  <c r="I111" i="80"/>
  <c r="H111" i="80"/>
  <c r="G111" i="80"/>
  <c r="G117" i="80" s="1"/>
  <c r="F111" i="80"/>
  <c r="R120" i="74"/>
  <c r="Q120" i="74"/>
  <c r="P120" i="74"/>
  <c r="O120" i="74"/>
  <c r="N120" i="74"/>
  <c r="G120" i="74"/>
  <c r="R119" i="74"/>
  <c r="Q119" i="74"/>
  <c r="P119" i="74"/>
  <c r="O119" i="74"/>
  <c r="N119" i="74"/>
  <c r="L119" i="74"/>
  <c r="K119" i="74"/>
  <c r="R118" i="74"/>
  <c r="Q118" i="74"/>
  <c r="P118" i="74"/>
  <c r="O118" i="74"/>
  <c r="N118" i="74"/>
  <c r="M118" i="74"/>
  <c r="L118" i="74"/>
  <c r="I118" i="74"/>
  <c r="H118" i="74"/>
  <c r="G118" i="74"/>
  <c r="F118" i="74"/>
  <c r="R117" i="74"/>
  <c r="Q117" i="74"/>
  <c r="P117" i="74"/>
  <c r="O117" i="74"/>
  <c r="N117" i="74"/>
  <c r="M117" i="74"/>
  <c r="H117" i="74"/>
  <c r="R116" i="74"/>
  <c r="Q116" i="74"/>
  <c r="P116" i="74"/>
  <c r="O116" i="74"/>
  <c r="N116" i="74"/>
  <c r="M116" i="74"/>
  <c r="L116" i="74"/>
  <c r="K116" i="74"/>
  <c r="J116" i="74"/>
  <c r="I116" i="74"/>
  <c r="H116" i="74"/>
  <c r="G116" i="74"/>
  <c r="F116" i="74"/>
  <c r="R114" i="74"/>
  <c r="Q114" i="74"/>
  <c r="P114" i="74"/>
  <c r="O114" i="74"/>
  <c r="N114" i="74"/>
  <c r="M114" i="74"/>
  <c r="M120" i="74" s="1"/>
  <c r="L114" i="74"/>
  <c r="L120" i="74" s="1"/>
  <c r="K114" i="74"/>
  <c r="K120" i="74" s="1"/>
  <c r="J114" i="74"/>
  <c r="J120" i="74" s="1"/>
  <c r="I114" i="74"/>
  <c r="I120" i="74" s="1"/>
  <c r="H114" i="74"/>
  <c r="H120" i="74" s="1"/>
  <c r="G114" i="74"/>
  <c r="F114" i="74"/>
  <c r="F120" i="74" s="1"/>
  <c r="R113" i="74"/>
  <c r="Q113" i="74"/>
  <c r="P113" i="74"/>
  <c r="O113" i="74"/>
  <c r="N113" i="74"/>
  <c r="M113" i="74"/>
  <c r="M119" i="74" s="1"/>
  <c r="L113" i="74"/>
  <c r="K113" i="74"/>
  <c r="J113" i="74"/>
  <c r="J119" i="74" s="1"/>
  <c r="I113" i="74"/>
  <c r="I119" i="74" s="1"/>
  <c r="H113" i="74"/>
  <c r="H119" i="74" s="1"/>
  <c r="G113" i="74"/>
  <c r="G119" i="74" s="1"/>
  <c r="F113" i="74"/>
  <c r="F119" i="74" s="1"/>
  <c r="R112" i="74"/>
  <c r="Q112" i="74"/>
  <c r="P112" i="74"/>
  <c r="O112" i="74"/>
  <c r="N112" i="74"/>
  <c r="M112" i="74"/>
  <c r="L112" i="74"/>
  <c r="K112" i="74"/>
  <c r="K118" i="74" s="1"/>
  <c r="J112" i="74"/>
  <c r="J118" i="74" s="1"/>
  <c r="I112" i="74"/>
  <c r="H112" i="74"/>
  <c r="G112" i="74"/>
  <c r="F112" i="74"/>
  <c r="R111" i="74"/>
  <c r="Q111" i="74"/>
  <c r="P111" i="74"/>
  <c r="O111" i="74"/>
  <c r="N111" i="74"/>
  <c r="M111" i="74"/>
  <c r="L111" i="74"/>
  <c r="L117" i="74" s="1"/>
  <c r="K111" i="74"/>
  <c r="K117" i="74" s="1"/>
  <c r="J111" i="74"/>
  <c r="J117" i="74" s="1"/>
  <c r="I111" i="74"/>
  <c r="I117" i="74" s="1"/>
  <c r="H111" i="74"/>
  <c r="G111" i="74"/>
  <c r="G117" i="74" s="1"/>
  <c r="F111" i="74"/>
  <c r="F117" i="74" s="1"/>
  <c r="R120" i="73"/>
  <c r="Q120" i="73"/>
  <c r="K120" i="73"/>
  <c r="F120" i="73"/>
  <c r="R119" i="73"/>
  <c r="Q119" i="73"/>
  <c r="P119" i="73"/>
  <c r="M119" i="73"/>
  <c r="K119" i="73"/>
  <c r="H119" i="73"/>
  <c r="F119" i="73"/>
  <c r="R118" i="73"/>
  <c r="Q118" i="73"/>
  <c r="P118" i="73"/>
  <c r="M118" i="73"/>
  <c r="J118" i="73"/>
  <c r="H118" i="73"/>
  <c r="R117" i="73"/>
  <c r="Q117" i="73"/>
  <c r="P117" i="73"/>
  <c r="O117" i="73"/>
  <c r="L117" i="73"/>
  <c r="J117" i="73"/>
  <c r="G117" i="73"/>
  <c r="R116" i="73"/>
  <c r="Q116" i="73"/>
  <c r="P116" i="73"/>
  <c r="O116" i="73"/>
  <c r="N116" i="73"/>
  <c r="M116" i="73"/>
  <c r="L116" i="73"/>
  <c r="K116" i="73"/>
  <c r="J116" i="73"/>
  <c r="I116" i="73"/>
  <c r="H116" i="73"/>
  <c r="G116" i="73"/>
  <c r="F116" i="73"/>
  <c r="R114" i="73"/>
  <c r="Q114" i="73"/>
  <c r="P114" i="73"/>
  <c r="P120" i="73" s="1"/>
  <c r="O114" i="73"/>
  <c r="O120" i="73" s="1"/>
  <c r="N114" i="73"/>
  <c r="N120" i="73" s="1"/>
  <c r="M114" i="73"/>
  <c r="M120" i="73" s="1"/>
  <c r="L114" i="73"/>
  <c r="L120" i="73" s="1"/>
  <c r="K114" i="73"/>
  <c r="J114" i="73"/>
  <c r="J120" i="73" s="1"/>
  <c r="I114" i="73"/>
  <c r="I120" i="73" s="1"/>
  <c r="H114" i="73"/>
  <c r="H120" i="73" s="1"/>
  <c r="G114" i="73"/>
  <c r="G120" i="73" s="1"/>
  <c r="F114" i="73"/>
  <c r="R113" i="73"/>
  <c r="Q113" i="73"/>
  <c r="P113" i="73"/>
  <c r="O113" i="73"/>
  <c r="O119" i="73" s="1"/>
  <c r="N113" i="73"/>
  <c r="N119" i="73" s="1"/>
  <c r="M113" i="73"/>
  <c r="L113" i="73"/>
  <c r="L119" i="73" s="1"/>
  <c r="K113" i="73"/>
  <c r="J113" i="73"/>
  <c r="J119" i="73" s="1"/>
  <c r="I113" i="73"/>
  <c r="I119" i="73" s="1"/>
  <c r="H113" i="73"/>
  <c r="G113" i="73"/>
  <c r="G119" i="73" s="1"/>
  <c r="F113" i="73"/>
  <c r="R112" i="73"/>
  <c r="Q112" i="73"/>
  <c r="P112" i="73"/>
  <c r="O112" i="73"/>
  <c r="O118" i="73" s="1"/>
  <c r="N112" i="73"/>
  <c r="N118" i="73" s="1"/>
  <c r="M112" i="73"/>
  <c r="L112" i="73"/>
  <c r="L118" i="73" s="1"/>
  <c r="K112" i="73"/>
  <c r="K118" i="73" s="1"/>
  <c r="J112" i="73"/>
  <c r="I112" i="73"/>
  <c r="I118" i="73" s="1"/>
  <c r="H112" i="73"/>
  <c r="G112" i="73"/>
  <c r="G118" i="73" s="1"/>
  <c r="F112" i="73"/>
  <c r="F118" i="73" s="1"/>
  <c r="R111" i="73"/>
  <c r="Q111" i="73"/>
  <c r="P111" i="73"/>
  <c r="O111" i="73"/>
  <c r="N111" i="73"/>
  <c r="N117" i="73" s="1"/>
  <c r="M111" i="73"/>
  <c r="M117" i="73" s="1"/>
  <c r="L111" i="73"/>
  <c r="K111" i="73"/>
  <c r="K117" i="73" s="1"/>
  <c r="J111" i="73"/>
  <c r="I111" i="73"/>
  <c r="I117" i="73" s="1"/>
  <c r="H111" i="73"/>
  <c r="H117" i="73" s="1"/>
  <c r="G111" i="73"/>
  <c r="F111" i="73"/>
  <c r="F117" i="73" s="1"/>
  <c r="R120" i="50"/>
  <c r="Q120" i="50"/>
  <c r="P120" i="50"/>
  <c r="O120" i="50"/>
  <c r="N120" i="50"/>
  <c r="M120" i="50"/>
  <c r="J120" i="50"/>
  <c r="R119" i="50"/>
  <c r="Q119" i="50"/>
  <c r="P119" i="50"/>
  <c r="O119" i="50"/>
  <c r="N119" i="50"/>
  <c r="G119" i="50"/>
  <c r="R118" i="50"/>
  <c r="Q118" i="50"/>
  <c r="P118" i="50"/>
  <c r="O118" i="50"/>
  <c r="N118" i="50"/>
  <c r="L118" i="50"/>
  <c r="I118" i="50"/>
  <c r="G118" i="50"/>
  <c r="F118" i="50"/>
  <c r="R117" i="50"/>
  <c r="Q117" i="50"/>
  <c r="P117" i="50"/>
  <c r="O117" i="50"/>
  <c r="N117" i="50"/>
  <c r="K117" i="50"/>
  <c r="I117" i="50"/>
  <c r="H117" i="50"/>
  <c r="R116" i="50"/>
  <c r="Q116" i="50"/>
  <c r="P116" i="50"/>
  <c r="O116" i="50"/>
  <c r="N116" i="50"/>
  <c r="M116" i="50"/>
  <c r="L116" i="50"/>
  <c r="K116" i="50"/>
  <c r="J116" i="50"/>
  <c r="I116" i="50"/>
  <c r="H116" i="50"/>
  <c r="G116" i="50"/>
  <c r="F116" i="50"/>
  <c r="R114" i="50"/>
  <c r="Q114" i="50"/>
  <c r="P114" i="50"/>
  <c r="O114" i="50"/>
  <c r="N114" i="50"/>
  <c r="M114" i="50"/>
  <c r="L114" i="50"/>
  <c r="L120" i="50" s="1"/>
  <c r="K114" i="50"/>
  <c r="K120" i="50" s="1"/>
  <c r="J114" i="50"/>
  <c r="I114" i="50"/>
  <c r="I120" i="50" s="1"/>
  <c r="H114" i="50"/>
  <c r="H120" i="50" s="1"/>
  <c r="G114" i="50"/>
  <c r="G120" i="50" s="1"/>
  <c r="F114" i="50"/>
  <c r="F120" i="50" s="1"/>
  <c r="R113" i="50"/>
  <c r="Q113" i="50"/>
  <c r="P113" i="50"/>
  <c r="O113" i="50"/>
  <c r="N113" i="50"/>
  <c r="M113" i="50"/>
  <c r="M119" i="50" s="1"/>
  <c r="L113" i="50"/>
  <c r="L119" i="50" s="1"/>
  <c r="K113" i="50"/>
  <c r="K119" i="50" s="1"/>
  <c r="J113" i="50"/>
  <c r="J119" i="50" s="1"/>
  <c r="I113" i="50"/>
  <c r="I119" i="50" s="1"/>
  <c r="H113" i="50"/>
  <c r="H119" i="50" s="1"/>
  <c r="G113" i="50"/>
  <c r="F113" i="50"/>
  <c r="F119" i="50" s="1"/>
  <c r="R112" i="50"/>
  <c r="Q112" i="50"/>
  <c r="P112" i="50"/>
  <c r="O112" i="50"/>
  <c r="N112" i="50"/>
  <c r="M112" i="50"/>
  <c r="M118" i="50" s="1"/>
  <c r="L112" i="50"/>
  <c r="K112" i="50"/>
  <c r="K118" i="50" s="1"/>
  <c r="J112" i="50"/>
  <c r="J118" i="50" s="1"/>
  <c r="I112" i="50"/>
  <c r="H112" i="50"/>
  <c r="H118" i="50" s="1"/>
  <c r="G112" i="50"/>
  <c r="F112" i="50"/>
  <c r="R111" i="50"/>
  <c r="Q111" i="50"/>
  <c r="P111" i="50"/>
  <c r="O111" i="50"/>
  <c r="N111" i="50"/>
  <c r="M111" i="50"/>
  <c r="M117" i="50" s="1"/>
  <c r="L111" i="50"/>
  <c r="L117" i="50" s="1"/>
  <c r="K111" i="50"/>
  <c r="J111" i="50"/>
  <c r="J117" i="50" s="1"/>
  <c r="I111" i="50"/>
  <c r="H111" i="50"/>
  <c r="G111" i="50"/>
  <c r="G117" i="50" s="1"/>
  <c r="F111" i="50"/>
  <c r="F117" i="50" s="1"/>
  <c r="R120" i="49"/>
  <c r="Q120" i="49"/>
  <c r="P120" i="49"/>
  <c r="O120" i="49"/>
  <c r="N120" i="49"/>
  <c r="K120" i="49"/>
  <c r="F120" i="49"/>
  <c r="R119" i="49"/>
  <c r="Q119" i="49"/>
  <c r="P119" i="49"/>
  <c r="O119" i="49"/>
  <c r="N119" i="49"/>
  <c r="M119" i="49"/>
  <c r="J119" i="49"/>
  <c r="H119" i="49"/>
  <c r="F119" i="49"/>
  <c r="R118" i="49"/>
  <c r="Q118" i="49"/>
  <c r="P118" i="49"/>
  <c r="O118" i="49"/>
  <c r="N118" i="49"/>
  <c r="M118" i="49"/>
  <c r="H118" i="49"/>
  <c r="R117" i="49"/>
  <c r="Q117" i="49"/>
  <c r="P117" i="49"/>
  <c r="O117" i="49"/>
  <c r="N117" i="49"/>
  <c r="L117" i="49"/>
  <c r="I117" i="49"/>
  <c r="H117" i="49"/>
  <c r="G117" i="49"/>
  <c r="R116" i="49"/>
  <c r="Q116" i="49"/>
  <c r="P116" i="49"/>
  <c r="O116" i="49"/>
  <c r="N116" i="49"/>
  <c r="M116" i="49"/>
  <c r="L116" i="49"/>
  <c r="K116" i="49"/>
  <c r="J116" i="49"/>
  <c r="I116" i="49"/>
  <c r="H116" i="49"/>
  <c r="G116" i="49"/>
  <c r="F116" i="49"/>
  <c r="R114" i="49"/>
  <c r="Q114" i="49"/>
  <c r="P114" i="49"/>
  <c r="O114" i="49"/>
  <c r="N114" i="49"/>
  <c r="M114" i="49"/>
  <c r="M120" i="49" s="1"/>
  <c r="L114" i="49"/>
  <c r="L120" i="49" s="1"/>
  <c r="K114" i="49"/>
  <c r="J114" i="49"/>
  <c r="J120" i="49" s="1"/>
  <c r="I114" i="49"/>
  <c r="I120" i="49" s="1"/>
  <c r="H114" i="49"/>
  <c r="H120" i="49" s="1"/>
  <c r="G114" i="49"/>
  <c r="G120" i="49" s="1"/>
  <c r="F114" i="49"/>
  <c r="R113" i="49"/>
  <c r="Q113" i="49"/>
  <c r="P113" i="49"/>
  <c r="O113" i="49"/>
  <c r="N113" i="49"/>
  <c r="M113" i="49"/>
  <c r="L113" i="49"/>
  <c r="L119" i="49" s="1"/>
  <c r="K113" i="49"/>
  <c r="K119" i="49" s="1"/>
  <c r="J113" i="49"/>
  <c r="I113" i="49"/>
  <c r="I119" i="49" s="1"/>
  <c r="H113" i="49"/>
  <c r="G113" i="49"/>
  <c r="G119" i="49" s="1"/>
  <c r="F113" i="49"/>
  <c r="R112" i="49"/>
  <c r="Q112" i="49"/>
  <c r="P112" i="49"/>
  <c r="O112" i="49"/>
  <c r="N112" i="49"/>
  <c r="M112" i="49"/>
  <c r="L112" i="49"/>
  <c r="L118" i="49" s="1"/>
  <c r="K112" i="49"/>
  <c r="K118" i="49" s="1"/>
  <c r="J112" i="49"/>
  <c r="J118" i="49" s="1"/>
  <c r="I112" i="49"/>
  <c r="I118" i="49" s="1"/>
  <c r="H112" i="49"/>
  <c r="G112" i="49"/>
  <c r="G118" i="49" s="1"/>
  <c r="F112" i="49"/>
  <c r="F118" i="49" s="1"/>
  <c r="R111" i="49"/>
  <c r="Q111" i="49"/>
  <c r="P111" i="49"/>
  <c r="O111" i="49"/>
  <c r="N111" i="49"/>
  <c r="M111" i="49"/>
  <c r="M117" i="49" s="1"/>
  <c r="L111" i="49"/>
  <c r="K111" i="49"/>
  <c r="K117" i="49" s="1"/>
  <c r="J111" i="49"/>
  <c r="J117" i="49" s="1"/>
  <c r="I111" i="49"/>
  <c r="H111" i="49"/>
  <c r="G111" i="49"/>
  <c r="F111" i="49"/>
  <c r="F117" i="49" s="1"/>
  <c r="R120" i="48"/>
  <c r="Q120" i="48"/>
  <c r="P120" i="48"/>
  <c r="O120" i="48"/>
  <c r="N120" i="48"/>
  <c r="R119" i="48"/>
  <c r="Q119" i="48"/>
  <c r="P119" i="48"/>
  <c r="O119" i="48"/>
  <c r="N119" i="48"/>
  <c r="L119" i="48"/>
  <c r="I119" i="48"/>
  <c r="G119" i="48"/>
  <c r="R118" i="48"/>
  <c r="Q118" i="48"/>
  <c r="P118" i="48"/>
  <c r="O118" i="48"/>
  <c r="N118" i="48"/>
  <c r="L118" i="48"/>
  <c r="I118" i="48"/>
  <c r="G118" i="48"/>
  <c r="R117" i="48"/>
  <c r="Q117" i="48"/>
  <c r="P117" i="48"/>
  <c r="O117" i="48"/>
  <c r="N117" i="48"/>
  <c r="M117" i="48"/>
  <c r="L117" i="48"/>
  <c r="K117" i="48"/>
  <c r="H117" i="48"/>
  <c r="G117" i="48"/>
  <c r="F117" i="48"/>
  <c r="R116" i="48"/>
  <c r="Q116" i="48"/>
  <c r="P116" i="48"/>
  <c r="O116" i="48"/>
  <c r="N116" i="48"/>
  <c r="M116" i="48"/>
  <c r="L116" i="48"/>
  <c r="K116" i="48"/>
  <c r="J116" i="48"/>
  <c r="I116" i="48"/>
  <c r="H116" i="48"/>
  <c r="G116" i="48"/>
  <c r="F116" i="48"/>
  <c r="R114" i="48"/>
  <c r="Q114" i="48"/>
  <c r="P114" i="48"/>
  <c r="O114" i="48"/>
  <c r="N114" i="48"/>
  <c r="M114" i="48"/>
  <c r="M120" i="48" s="1"/>
  <c r="L114" i="48"/>
  <c r="L120" i="48" s="1"/>
  <c r="K114" i="48"/>
  <c r="K120" i="48" s="1"/>
  <c r="J114" i="48"/>
  <c r="J120" i="48" s="1"/>
  <c r="I114" i="48"/>
  <c r="I120" i="48" s="1"/>
  <c r="H114" i="48"/>
  <c r="H120" i="48" s="1"/>
  <c r="G114" i="48"/>
  <c r="G120" i="48" s="1"/>
  <c r="F114" i="48"/>
  <c r="F120" i="48" s="1"/>
  <c r="R113" i="48"/>
  <c r="Q113" i="48"/>
  <c r="P113" i="48"/>
  <c r="O113" i="48"/>
  <c r="N113" i="48"/>
  <c r="M113" i="48"/>
  <c r="M119" i="48" s="1"/>
  <c r="L113" i="48"/>
  <c r="K113" i="48"/>
  <c r="K119" i="48" s="1"/>
  <c r="J113" i="48"/>
  <c r="J119" i="48" s="1"/>
  <c r="I113" i="48"/>
  <c r="H113" i="48"/>
  <c r="H119" i="48" s="1"/>
  <c r="G113" i="48"/>
  <c r="F113" i="48"/>
  <c r="F119" i="48" s="1"/>
  <c r="R112" i="48"/>
  <c r="Q112" i="48"/>
  <c r="P112" i="48"/>
  <c r="O112" i="48"/>
  <c r="N112" i="48"/>
  <c r="M112" i="48"/>
  <c r="M118" i="48" s="1"/>
  <c r="L112" i="48"/>
  <c r="K112" i="48"/>
  <c r="K118" i="48" s="1"/>
  <c r="J112" i="48"/>
  <c r="J118" i="48" s="1"/>
  <c r="I112" i="48"/>
  <c r="H112" i="48"/>
  <c r="H118" i="48" s="1"/>
  <c r="G112" i="48"/>
  <c r="F112" i="48"/>
  <c r="F118" i="48" s="1"/>
  <c r="R111" i="48"/>
  <c r="Q111" i="48"/>
  <c r="P111" i="48"/>
  <c r="O111" i="48"/>
  <c r="N111" i="48"/>
  <c r="M111" i="48"/>
  <c r="L111" i="48"/>
  <c r="K111" i="48"/>
  <c r="J111" i="48"/>
  <c r="J117" i="48" s="1"/>
  <c r="I111" i="48"/>
  <c r="I117" i="48" s="1"/>
  <c r="H111" i="48"/>
  <c r="G111" i="48"/>
  <c r="F111" i="48"/>
  <c r="Q116" i="60"/>
  <c r="H116" i="60"/>
  <c r="G116" i="60"/>
  <c r="Q114" i="60"/>
  <c r="P114" i="60"/>
  <c r="O114" i="60"/>
  <c r="N114" i="60"/>
  <c r="L114" i="60"/>
  <c r="K114" i="60"/>
  <c r="I114" i="60"/>
  <c r="H114" i="60"/>
  <c r="G114" i="60"/>
  <c r="Q113" i="60"/>
  <c r="P113" i="60"/>
  <c r="O113" i="60"/>
  <c r="N113" i="60"/>
  <c r="L113" i="60"/>
  <c r="K113" i="60"/>
  <c r="I113" i="60"/>
  <c r="H113" i="60"/>
  <c r="G113" i="60"/>
  <c r="Q111" i="60"/>
  <c r="Q117" i="60" s="1"/>
  <c r="P111" i="60"/>
  <c r="P117" i="60" s="1"/>
  <c r="O111" i="60"/>
  <c r="O117" i="60" s="1"/>
  <c r="N111" i="60"/>
  <c r="N117" i="60" s="1"/>
  <c r="L111" i="60"/>
  <c r="L117" i="60" s="1"/>
  <c r="K111" i="60"/>
  <c r="K117" i="60" s="1"/>
  <c r="I111" i="60"/>
  <c r="I117" i="60" s="1"/>
  <c r="H111" i="60"/>
  <c r="H117" i="60" s="1"/>
  <c r="G111" i="60"/>
  <c r="G117" i="60" s="1"/>
  <c r="F61" i="53"/>
  <c r="F67" i="53" s="1"/>
  <c r="G61" i="53"/>
  <c r="I61" i="53"/>
  <c r="I67" i="53" s="1"/>
  <c r="K61" i="53"/>
  <c r="K67" i="53" s="1"/>
  <c r="M61" i="53"/>
  <c r="M67" i="53" s="1"/>
  <c r="O61" i="53"/>
  <c r="Q61" i="53"/>
  <c r="F62" i="53"/>
  <c r="G62" i="53"/>
  <c r="G68" i="53" s="1"/>
  <c r="I62" i="53"/>
  <c r="I68" i="53" s="1"/>
  <c r="K62" i="53"/>
  <c r="K68" i="53" s="1"/>
  <c r="M62" i="53"/>
  <c r="M68" i="53" s="1"/>
  <c r="O62" i="53"/>
  <c r="Q62" i="53"/>
  <c r="F63" i="53"/>
  <c r="F69" i="53" s="1"/>
  <c r="G63" i="53"/>
  <c r="G69" i="53" s="1"/>
  <c r="I63" i="53"/>
  <c r="K63" i="53"/>
  <c r="M63" i="53"/>
  <c r="O63" i="53"/>
  <c r="Q63" i="53"/>
  <c r="F64" i="53"/>
  <c r="G64" i="53"/>
  <c r="G70" i="53" s="1"/>
  <c r="I64" i="53"/>
  <c r="K64" i="53"/>
  <c r="K70" i="53" s="1"/>
  <c r="M64" i="53"/>
  <c r="O64" i="53"/>
  <c r="Q64" i="53"/>
  <c r="F66" i="53"/>
  <c r="G66" i="53"/>
  <c r="I66" i="53"/>
  <c r="K66" i="53"/>
  <c r="M66" i="53"/>
  <c r="O66" i="53"/>
  <c r="Q66" i="53"/>
  <c r="G67" i="53"/>
  <c r="O67" i="53"/>
  <c r="Q67" i="53"/>
  <c r="F68" i="53"/>
  <c r="O68" i="53"/>
  <c r="Q68" i="53"/>
  <c r="I69" i="53"/>
  <c r="K69" i="53"/>
  <c r="M69" i="53"/>
  <c r="O69" i="53"/>
  <c r="Q69" i="53"/>
  <c r="F70" i="53"/>
  <c r="I70" i="53"/>
  <c r="M70" i="53"/>
  <c r="O70" i="53"/>
  <c r="Q70" i="53"/>
  <c r="R120" i="52"/>
  <c r="Q120" i="52"/>
  <c r="P120" i="52"/>
  <c r="O120" i="52"/>
  <c r="M120" i="52"/>
  <c r="R119" i="52"/>
  <c r="Q119" i="52"/>
  <c r="P119" i="52"/>
  <c r="O119" i="52"/>
  <c r="L119" i="52"/>
  <c r="K119" i="52"/>
  <c r="R118" i="52"/>
  <c r="Q118" i="52"/>
  <c r="P118" i="52"/>
  <c r="O118" i="52"/>
  <c r="H118" i="52"/>
  <c r="R117" i="52"/>
  <c r="Q117" i="52"/>
  <c r="P117" i="52"/>
  <c r="O117" i="52"/>
  <c r="N117" i="52"/>
  <c r="G117" i="52"/>
  <c r="R116" i="52"/>
  <c r="Q116" i="52"/>
  <c r="P116" i="52"/>
  <c r="O116" i="52"/>
  <c r="N116" i="52"/>
  <c r="M116" i="52"/>
  <c r="L116" i="52"/>
  <c r="K116" i="52"/>
  <c r="J116" i="52"/>
  <c r="I116" i="52"/>
  <c r="H116" i="52"/>
  <c r="G116" i="52"/>
  <c r="F116" i="52"/>
  <c r="R114" i="52"/>
  <c r="Q114" i="52"/>
  <c r="P114" i="52"/>
  <c r="O114" i="52"/>
  <c r="N114" i="52"/>
  <c r="N120" i="52" s="1"/>
  <c r="M114" i="52"/>
  <c r="L114" i="52"/>
  <c r="L120" i="52" s="1"/>
  <c r="K114" i="52"/>
  <c r="K120" i="52" s="1"/>
  <c r="J114" i="52"/>
  <c r="J120" i="52" s="1"/>
  <c r="I114" i="52"/>
  <c r="I120" i="52" s="1"/>
  <c r="H114" i="52"/>
  <c r="H120" i="52" s="1"/>
  <c r="G114" i="52"/>
  <c r="G120" i="52" s="1"/>
  <c r="F114" i="52"/>
  <c r="F120" i="52" s="1"/>
  <c r="R113" i="52"/>
  <c r="Q113" i="52"/>
  <c r="P113" i="52"/>
  <c r="O113" i="52"/>
  <c r="N113" i="52"/>
  <c r="N119" i="52" s="1"/>
  <c r="M113" i="52"/>
  <c r="M119" i="52" s="1"/>
  <c r="L113" i="52"/>
  <c r="K113" i="52"/>
  <c r="J113" i="52"/>
  <c r="J119" i="52" s="1"/>
  <c r="I113" i="52"/>
  <c r="I119" i="52" s="1"/>
  <c r="H113" i="52"/>
  <c r="H119" i="52" s="1"/>
  <c r="G113" i="52"/>
  <c r="G119" i="52" s="1"/>
  <c r="F113" i="52"/>
  <c r="F119" i="52" s="1"/>
  <c r="R112" i="52"/>
  <c r="Q112" i="52"/>
  <c r="P112" i="52"/>
  <c r="O112" i="52"/>
  <c r="N112" i="52"/>
  <c r="N118" i="52" s="1"/>
  <c r="M112" i="52"/>
  <c r="M118" i="52" s="1"/>
  <c r="L112" i="52"/>
  <c r="L118" i="52" s="1"/>
  <c r="K112" i="52"/>
  <c r="K118" i="52" s="1"/>
  <c r="J112" i="52"/>
  <c r="J118" i="52" s="1"/>
  <c r="I112" i="52"/>
  <c r="I118" i="52" s="1"/>
  <c r="H112" i="52"/>
  <c r="G112" i="52"/>
  <c r="G118" i="52" s="1"/>
  <c r="F112" i="52"/>
  <c r="F118" i="52" s="1"/>
  <c r="R111" i="52"/>
  <c r="Q111" i="52"/>
  <c r="P111" i="52"/>
  <c r="O111" i="52"/>
  <c r="N111" i="52"/>
  <c r="M111" i="52"/>
  <c r="M117" i="52" s="1"/>
  <c r="L111" i="52"/>
  <c r="L117" i="52" s="1"/>
  <c r="K111" i="52"/>
  <c r="K117" i="52" s="1"/>
  <c r="J111" i="52"/>
  <c r="J117" i="52" s="1"/>
  <c r="I111" i="52"/>
  <c r="I117" i="52" s="1"/>
  <c r="H111" i="52"/>
  <c r="H117" i="52" s="1"/>
  <c r="G111" i="52"/>
  <c r="F111" i="52"/>
  <c r="F117" i="52" s="1"/>
  <c r="R120" i="51"/>
  <c r="Q120" i="51"/>
  <c r="P120" i="51"/>
  <c r="O120" i="51"/>
  <c r="N120" i="51"/>
  <c r="H120" i="51"/>
  <c r="R119" i="51"/>
  <c r="Q119" i="51"/>
  <c r="P119" i="51"/>
  <c r="O119" i="51"/>
  <c r="N119" i="51"/>
  <c r="K119" i="51"/>
  <c r="H119" i="51"/>
  <c r="R118" i="51"/>
  <c r="Q118" i="51"/>
  <c r="P118" i="51"/>
  <c r="O118" i="51"/>
  <c r="N118" i="51"/>
  <c r="H118" i="51"/>
  <c r="R117" i="51"/>
  <c r="Q117" i="51"/>
  <c r="P117" i="51"/>
  <c r="O117" i="51"/>
  <c r="N117" i="51"/>
  <c r="K117" i="51"/>
  <c r="H117" i="51"/>
  <c r="R116" i="51"/>
  <c r="Q116" i="51"/>
  <c r="P116" i="51"/>
  <c r="O116" i="51"/>
  <c r="N116" i="51"/>
  <c r="M116" i="51"/>
  <c r="L116" i="51"/>
  <c r="K116" i="51"/>
  <c r="J116" i="51"/>
  <c r="I116" i="51"/>
  <c r="H116" i="51"/>
  <c r="G116" i="51"/>
  <c r="R114" i="51"/>
  <c r="Q114" i="51"/>
  <c r="P114" i="51"/>
  <c r="O114" i="51"/>
  <c r="N114" i="51"/>
  <c r="M114" i="51"/>
  <c r="M120" i="51" s="1"/>
  <c r="L114" i="51"/>
  <c r="L120" i="51" s="1"/>
  <c r="K114" i="51"/>
  <c r="K120" i="51" s="1"/>
  <c r="J114" i="51"/>
  <c r="J120" i="51" s="1"/>
  <c r="I114" i="51"/>
  <c r="I120" i="51" s="1"/>
  <c r="H114" i="51"/>
  <c r="G114" i="51"/>
  <c r="G120" i="51" s="1"/>
  <c r="R113" i="51"/>
  <c r="Q113" i="51"/>
  <c r="P113" i="51"/>
  <c r="O113" i="51"/>
  <c r="N113" i="51"/>
  <c r="M113" i="51"/>
  <c r="M119" i="51" s="1"/>
  <c r="L113" i="51"/>
  <c r="L119" i="51" s="1"/>
  <c r="K113" i="51"/>
  <c r="J113" i="51"/>
  <c r="J119" i="51" s="1"/>
  <c r="I113" i="51"/>
  <c r="I119" i="51" s="1"/>
  <c r="H113" i="51"/>
  <c r="G113" i="51"/>
  <c r="G119" i="51" s="1"/>
  <c r="R112" i="51"/>
  <c r="Q112" i="51"/>
  <c r="P112" i="51"/>
  <c r="O112" i="51"/>
  <c r="N112" i="51"/>
  <c r="M112" i="51"/>
  <c r="M118" i="51" s="1"/>
  <c r="L112" i="51"/>
  <c r="L118" i="51" s="1"/>
  <c r="K112" i="51"/>
  <c r="K118" i="51" s="1"/>
  <c r="J112" i="51"/>
  <c r="J118" i="51" s="1"/>
  <c r="I112" i="51"/>
  <c r="I118" i="51" s="1"/>
  <c r="H112" i="51"/>
  <c r="G112" i="51"/>
  <c r="G118" i="51" s="1"/>
  <c r="R111" i="51"/>
  <c r="Q111" i="51"/>
  <c r="P111" i="51"/>
  <c r="O111" i="51"/>
  <c r="N111" i="51"/>
  <c r="M111" i="51"/>
  <c r="M117" i="51" s="1"/>
  <c r="L111" i="51"/>
  <c r="L117" i="51" s="1"/>
  <c r="K111" i="51"/>
  <c r="J111" i="51"/>
  <c r="J117" i="51" s="1"/>
  <c r="I111" i="51"/>
  <c r="I117" i="51" s="1"/>
  <c r="H111" i="51"/>
  <c r="G111" i="51"/>
  <c r="G117" i="51" s="1"/>
  <c r="F118" i="51"/>
  <c r="F117" i="51"/>
  <c r="F116" i="51"/>
  <c r="F114" i="51"/>
  <c r="F120" i="51" s="1"/>
  <c r="F113" i="51"/>
  <c r="F119" i="51" s="1"/>
  <c r="F112" i="51"/>
  <c r="F111" i="51"/>
  <c r="N69" i="42" l="1"/>
  <c r="M69" i="42"/>
  <c r="L69" i="42"/>
  <c r="K69" i="42"/>
  <c r="J69" i="42"/>
  <c r="I69" i="42"/>
  <c r="H69" i="42"/>
  <c r="G69" i="42"/>
  <c r="N19" i="42"/>
  <c r="M19" i="42"/>
  <c r="L19" i="42"/>
  <c r="K19" i="42"/>
  <c r="J19" i="42"/>
  <c r="I19" i="42"/>
  <c r="H19" i="42"/>
  <c r="G19" i="42"/>
  <c r="H118" i="58"/>
  <c r="S117" i="58"/>
  <c r="P117" i="58"/>
  <c r="O117" i="58"/>
  <c r="J117" i="58"/>
  <c r="I117" i="58"/>
  <c r="G117" i="58"/>
  <c r="H116" i="58"/>
  <c r="G116" i="58"/>
  <c r="S114" i="58"/>
  <c r="R114" i="58"/>
  <c r="P114" i="58"/>
  <c r="O114" i="58"/>
  <c r="N114" i="58"/>
  <c r="M114" i="58"/>
  <c r="L114" i="58"/>
  <c r="K114" i="58"/>
  <c r="J114" i="58"/>
  <c r="I114" i="58"/>
  <c r="H114" i="58"/>
  <c r="H120" i="58" s="1"/>
  <c r="G114" i="58"/>
  <c r="G120" i="58" s="1"/>
  <c r="F114" i="58"/>
  <c r="S113" i="58"/>
  <c r="R113" i="58"/>
  <c r="P113" i="58"/>
  <c r="O113" i="58"/>
  <c r="O119" i="58" s="1"/>
  <c r="N113" i="58"/>
  <c r="M113" i="58"/>
  <c r="L113" i="58"/>
  <c r="K113" i="58"/>
  <c r="K119" i="58" s="1"/>
  <c r="J113" i="58"/>
  <c r="I113" i="58"/>
  <c r="H113" i="58"/>
  <c r="H119" i="58" s="1"/>
  <c r="G113" i="58"/>
  <c r="G119" i="58" s="1"/>
  <c r="F113" i="58"/>
  <c r="P112" i="58"/>
  <c r="P118" i="58" s="1"/>
  <c r="L112" i="58"/>
  <c r="L118" i="58" s="1"/>
  <c r="H112" i="58"/>
  <c r="G112" i="58"/>
  <c r="G118" i="58" s="1"/>
  <c r="S111" i="58"/>
  <c r="R111" i="58"/>
  <c r="R117" i="58" s="1"/>
  <c r="P111" i="58"/>
  <c r="O111" i="58"/>
  <c r="N111" i="58"/>
  <c r="N117" i="58" s="1"/>
  <c r="M111" i="58"/>
  <c r="M117" i="58" s="1"/>
  <c r="L111" i="58"/>
  <c r="L117" i="58" s="1"/>
  <c r="K111" i="58"/>
  <c r="K117" i="58" s="1"/>
  <c r="J111" i="58"/>
  <c r="I111" i="58"/>
  <c r="H111" i="58"/>
  <c r="H117" i="58" s="1"/>
  <c r="G111" i="58"/>
  <c r="F111" i="58"/>
  <c r="F117" i="58" s="1"/>
  <c r="S68" i="58"/>
  <c r="R68" i="58"/>
  <c r="P68" i="58"/>
  <c r="P120" i="58" s="1"/>
  <c r="O68" i="58"/>
  <c r="N68" i="58"/>
  <c r="M68" i="58"/>
  <c r="M120" i="58" s="1"/>
  <c r="L68" i="58"/>
  <c r="K68" i="58"/>
  <c r="J68" i="58"/>
  <c r="J120" i="58" s="1"/>
  <c r="I68" i="58"/>
  <c r="G68" i="58"/>
  <c r="H68" i="58"/>
  <c r="S18" i="58"/>
  <c r="S112" i="58" s="1"/>
  <c r="S118" i="58" s="1"/>
  <c r="R18" i="58"/>
  <c r="R112" i="58" s="1"/>
  <c r="R118" i="58" s="1"/>
  <c r="P18" i="58"/>
  <c r="O18" i="58"/>
  <c r="O112" i="58" s="1"/>
  <c r="O118" i="58" s="1"/>
  <c r="N18" i="58"/>
  <c r="N119" i="58" s="1"/>
  <c r="M18" i="58"/>
  <c r="M112" i="58" s="1"/>
  <c r="M118" i="58" s="1"/>
  <c r="L18" i="58"/>
  <c r="K18" i="58"/>
  <c r="K112" i="58" s="1"/>
  <c r="K118" i="58" s="1"/>
  <c r="J18" i="58"/>
  <c r="J112" i="58" s="1"/>
  <c r="J118" i="58" s="1"/>
  <c r="I18" i="58"/>
  <c r="I112" i="58" s="1"/>
  <c r="I118" i="58" s="1"/>
  <c r="G18" i="58"/>
  <c r="H18" i="58"/>
  <c r="F18" i="58"/>
  <c r="G6" i="58"/>
  <c r="S120" i="58" l="1"/>
  <c r="L119" i="58"/>
  <c r="P119" i="58"/>
  <c r="K120" i="58"/>
  <c r="O120" i="58"/>
  <c r="N120" i="58"/>
  <c r="N112" i="58"/>
  <c r="N118" i="58" s="1"/>
  <c r="I119" i="58"/>
  <c r="M119" i="58"/>
  <c r="R119" i="58"/>
  <c r="L120" i="58"/>
  <c r="F68" i="58"/>
  <c r="F120" i="58" s="1"/>
  <c r="F119" i="58"/>
  <c r="J119" i="58"/>
  <c r="S119" i="58"/>
  <c r="I120" i="58"/>
  <c r="R120" i="58"/>
  <c r="F112" i="58" l="1"/>
  <c r="F118" i="58" s="1"/>
  <c r="F111" i="41"/>
  <c r="AA5" i="40"/>
  <c r="R116" i="40"/>
  <c r="Q116" i="40"/>
  <c r="P116" i="40"/>
  <c r="O116" i="40"/>
  <c r="N116" i="40"/>
  <c r="M116" i="40"/>
  <c r="L116" i="40"/>
  <c r="K116" i="40"/>
  <c r="J116" i="40"/>
  <c r="I116" i="40"/>
  <c r="H116" i="40"/>
  <c r="G116" i="40"/>
  <c r="R114" i="40"/>
  <c r="R120" i="40" s="1"/>
  <c r="Q114" i="40"/>
  <c r="Q120" i="40" s="1"/>
  <c r="P114" i="40"/>
  <c r="P120" i="40" s="1"/>
  <c r="O114" i="40"/>
  <c r="O120" i="40" s="1"/>
  <c r="N114" i="40"/>
  <c r="N120" i="40" s="1"/>
  <c r="M114" i="40"/>
  <c r="M120" i="40" s="1"/>
  <c r="L114" i="40"/>
  <c r="L120" i="40" s="1"/>
  <c r="K114" i="40"/>
  <c r="K120" i="40" s="1"/>
  <c r="J114" i="40"/>
  <c r="J120" i="40" s="1"/>
  <c r="I114" i="40"/>
  <c r="I120" i="40" s="1"/>
  <c r="H114" i="40"/>
  <c r="H120" i="40" s="1"/>
  <c r="G114" i="40"/>
  <c r="G120" i="40" s="1"/>
  <c r="R113" i="40"/>
  <c r="R119" i="40" s="1"/>
  <c r="Q113" i="40"/>
  <c r="Q119" i="40" s="1"/>
  <c r="P113" i="40"/>
  <c r="P119" i="40" s="1"/>
  <c r="O113" i="40"/>
  <c r="O119" i="40" s="1"/>
  <c r="N113" i="40"/>
  <c r="N119" i="40" s="1"/>
  <c r="M113" i="40"/>
  <c r="M119" i="40" s="1"/>
  <c r="L113" i="40"/>
  <c r="L119" i="40" s="1"/>
  <c r="K113" i="40"/>
  <c r="K119" i="40" s="1"/>
  <c r="J113" i="40"/>
  <c r="J119" i="40" s="1"/>
  <c r="I113" i="40"/>
  <c r="I119" i="40" s="1"/>
  <c r="H113" i="40"/>
  <c r="H119" i="40" s="1"/>
  <c r="G113" i="40"/>
  <c r="G119" i="40" s="1"/>
  <c r="R112" i="40"/>
  <c r="R118" i="40" s="1"/>
  <c r="Q112" i="40"/>
  <c r="Q118" i="40" s="1"/>
  <c r="P112" i="40"/>
  <c r="P118" i="40" s="1"/>
  <c r="O112" i="40"/>
  <c r="O118" i="40" s="1"/>
  <c r="N112" i="40"/>
  <c r="N118" i="40" s="1"/>
  <c r="M112" i="40"/>
  <c r="M118" i="40" s="1"/>
  <c r="L112" i="40"/>
  <c r="L118" i="40" s="1"/>
  <c r="K112" i="40"/>
  <c r="K118" i="40" s="1"/>
  <c r="J112" i="40"/>
  <c r="J118" i="40" s="1"/>
  <c r="I112" i="40"/>
  <c r="I118" i="40" s="1"/>
  <c r="H112" i="40"/>
  <c r="H118" i="40" s="1"/>
  <c r="G112" i="40"/>
  <c r="G118" i="40" s="1"/>
  <c r="R111" i="40"/>
  <c r="R117" i="40" s="1"/>
  <c r="Q111" i="40"/>
  <c r="Q117" i="40" s="1"/>
  <c r="P111" i="40"/>
  <c r="P117" i="40" s="1"/>
  <c r="O111" i="40"/>
  <c r="O117" i="40" s="1"/>
  <c r="N111" i="40"/>
  <c r="N117" i="40" s="1"/>
  <c r="M111" i="40"/>
  <c r="M117" i="40" s="1"/>
  <c r="L111" i="40"/>
  <c r="L117" i="40" s="1"/>
  <c r="K111" i="40"/>
  <c r="K117" i="40" s="1"/>
  <c r="J111" i="40"/>
  <c r="J117" i="40" s="1"/>
  <c r="I111" i="40"/>
  <c r="I117" i="40" s="1"/>
  <c r="H111" i="40"/>
  <c r="H117" i="40" s="1"/>
  <c r="G111" i="40"/>
  <c r="G117" i="40" s="1"/>
  <c r="F116" i="40"/>
  <c r="F119" i="40"/>
  <c r="F120" i="40"/>
  <c r="F114" i="40"/>
  <c r="F113" i="40"/>
  <c r="F112" i="40"/>
  <c r="F111" i="40"/>
  <c r="F118" i="40"/>
  <c r="F117" i="40"/>
  <c r="I69" i="39"/>
  <c r="J9" i="34"/>
  <c r="N9" i="34"/>
  <c r="J11" i="34"/>
  <c r="N11" i="34"/>
  <c r="J13" i="34"/>
  <c r="N13" i="34"/>
  <c r="J15" i="34"/>
  <c r="N15" i="34"/>
  <c r="J17" i="34"/>
  <c r="N17" i="34"/>
  <c r="J21" i="34"/>
  <c r="N21" i="34"/>
  <c r="J23" i="34"/>
  <c r="N23" i="34"/>
  <c r="J25" i="34"/>
  <c r="N25" i="34"/>
  <c r="J27" i="34"/>
  <c r="N27" i="34"/>
  <c r="J29" i="34"/>
  <c r="N29" i="34"/>
  <c r="J31" i="34"/>
  <c r="N31" i="34"/>
  <c r="J33" i="34"/>
  <c r="N33" i="34"/>
  <c r="J35" i="34"/>
  <c r="N35" i="34"/>
  <c r="J37" i="34"/>
  <c r="N37" i="34"/>
  <c r="J39" i="34"/>
  <c r="N39" i="34"/>
  <c r="J41" i="34"/>
  <c r="N41" i="34"/>
  <c r="J43" i="34"/>
  <c r="N43" i="34"/>
  <c r="J45" i="34"/>
  <c r="N45" i="34"/>
  <c r="J47" i="34"/>
  <c r="N47" i="34"/>
  <c r="J49" i="34"/>
  <c r="N49" i="34"/>
  <c r="J51" i="34"/>
  <c r="N51" i="34"/>
  <c r="J53" i="34"/>
  <c r="N53" i="34"/>
  <c r="J55" i="34"/>
  <c r="N55" i="34"/>
  <c r="J57" i="34"/>
  <c r="N57" i="34"/>
  <c r="J59" i="34"/>
  <c r="N59" i="34"/>
  <c r="J61" i="34"/>
  <c r="N61" i="34"/>
  <c r="J63" i="34"/>
  <c r="N63" i="34"/>
  <c r="J65" i="34"/>
  <c r="N65" i="34"/>
  <c r="J67" i="34"/>
  <c r="N67" i="34"/>
  <c r="J71" i="34"/>
  <c r="N71" i="34"/>
  <c r="J73" i="34"/>
  <c r="N73" i="34"/>
  <c r="J75" i="34"/>
  <c r="N75" i="34"/>
  <c r="J77" i="34"/>
  <c r="N77" i="34"/>
  <c r="J79" i="34"/>
  <c r="N79" i="34"/>
  <c r="J81" i="34"/>
  <c r="N81" i="34"/>
  <c r="J83" i="34"/>
  <c r="N83" i="34"/>
  <c r="J85" i="34"/>
  <c r="N85" i="34"/>
  <c r="J87" i="34"/>
  <c r="N87" i="34"/>
  <c r="J89" i="34"/>
  <c r="N89" i="34"/>
  <c r="J91" i="34"/>
  <c r="N91" i="34"/>
  <c r="J93" i="34"/>
  <c r="N93" i="34"/>
  <c r="J95" i="34"/>
  <c r="N95" i="34"/>
  <c r="J97" i="34"/>
  <c r="N97" i="34"/>
  <c r="J99" i="34"/>
  <c r="N99" i="34"/>
  <c r="T51" i="33" l="1"/>
  <c r="S51" i="33"/>
  <c r="H19" i="33"/>
  <c r="G19" i="33"/>
  <c r="F99" i="30"/>
  <c r="I69" i="30"/>
  <c r="H69" i="30"/>
  <c r="G69" i="30"/>
  <c r="J69" i="30"/>
  <c r="J19" i="30"/>
  <c r="K7" i="30"/>
  <c r="J7" i="30"/>
  <c r="G19" i="30"/>
  <c r="AA6" i="29"/>
  <c r="M7" i="29"/>
  <c r="O7" i="28" l="1"/>
  <c r="P7" i="28"/>
  <c r="Q7" i="28"/>
  <c r="R7" i="28"/>
  <c r="AB6" i="27" l="1"/>
  <c r="F69" i="27"/>
  <c r="F19" i="27"/>
  <c r="K10" i="27"/>
  <c r="K7" i="27"/>
  <c r="K24" i="27"/>
  <c r="G69" i="27"/>
  <c r="M38" i="26"/>
  <c r="K38" i="26"/>
  <c r="I38" i="26"/>
  <c r="G38" i="26"/>
  <c r="M13" i="26"/>
  <c r="K13" i="26"/>
  <c r="F13" i="26" s="1"/>
  <c r="I13" i="26"/>
  <c r="G13" i="26"/>
  <c r="G7" i="26"/>
  <c r="I7" i="25"/>
  <c r="H7" i="25"/>
  <c r="F7" i="25" s="1"/>
  <c r="F8" i="25"/>
  <c r="G11" i="25"/>
  <c r="H8" i="23"/>
  <c r="K7" i="23"/>
  <c r="I7" i="23"/>
  <c r="G7" i="23"/>
  <c r="G38" i="22"/>
  <c r="F38" i="22" s="1"/>
  <c r="I38" i="22"/>
  <c r="K38" i="22"/>
  <c r="G13" i="22"/>
  <c r="P69" i="71"/>
  <c r="O69" i="71"/>
  <c r="P19" i="71"/>
  <c r="O19" i="71"/>
  <c r="P7" i="71"/>
  <c r="O7" i="71"/>
  <c r="Q7" i="71"/>
  <c r="AC9" i="71"/>
  <c r="N120" i="71"/>
  <c r="N119" i="71"/>
  <c r="N118" i="71"/>
  <c r="N117" i="71"/>
  <c r="N116" i="71"/>
  <c r="N114" i="71"/>
  <c r="N113" i="71"/>
  <c r="N112" i="71"/>
  <c r="N111" i="71"/>
  <c r="F11" i="71"/>
  <c r="L8" i="19"/>
  <c r="R120" i="19"/>
  <c r="Q120" i="19"/>
  <c r="P120" i="19"/>
  <c r="O120" i="19"/>
  <c r="N120" i="19"/>
  <c r="M120" i="19"/>
  <c r="R119" i="19"/>
  <c r="Q119" i="19"/>
  <c r="P119" i="19"/>
  <c r="O119" i="19"/>
  <c r="N119" i="19"/>
  <c r="M119" i="19"/>
  <c r="R118" i="19"/>
  <c r="Q118" i="19"/>
  <c r="P118" i="19"/>
  <c r="O118" i="19"/>
  <c r="N118" i="19"/>
  <c r="M118" i="19"/>
  <c r="R117" i="19"/>
  <c r="Q117" i="19"/>
  <c r="P117" i="19"/>
  <c r="O117" i="19"/>
  <c r="N117" i="19"/>
  <c r="M117" i="19"/>
  <c r="R116" i="19"/>
  <c r="Q116" i="19"/>
  <c r="P116" i="19"/>
  <c r="O116" i="19"/>
  <c r="N116" i="19"/>
  <c r="M116" i="19"/>
  <c r="L116" i="19"/>
  <c r="K116" i="19"/>
  <c r="J116" i="19"/>
  <c r="I116" i="19"/>
  <c r="H116" i="19"/>
  <c r="G116" i="19"/>
  <c r="R114" i="19"/>
  <c r="Q114" i="19"/>
  <c r="P114" i="19"/>
  <c r="O114" i="19"/>
  <c r="N114" i="19"/>
  <c r="M114" i="19"/>
  <c r="L114" i="19"/>
  <c r="L120" i="19" s="1"/>
  <c r="K114" i="19"/>
  <c r="K120" i="19" s="1"/>
  <c r="J114" i="19"/>
  <c r="J120" i="19" s="1"/>
  <c r="I114" i="19"/>
  <c r="I120" i="19" s="1"/>
  <c r="H114" i="19"/>
  <c r="H120" i="19" s="1"/>
  <c r="G114" i="19"/>
  <c r="G120" i="19" s="1"/>
  <c r="R113" i="19"/>
  <c r="Q113" i="19"/>
  <c r="P113" i="19"/>
  <c r="O113" i="19"/>
  <c r="N113" i="19"/>
  <c r="M113" i="19"/>
  <c r="L113" i="19"/>
  <c r="L119" i="19" s="1"/>
  <c r="K113" i="19"/>
  <c r="K119" i="19" s="1"/>
  <c r="J113" i="19"/>
  <c r="J119" i="19" s="1"/>
  <c r="I113" i="19"/>
  <c r="I119" i="19" s="1"/>
  <c r="H113" i="19"/>
  <c r="H119" i="19" s="1"/>
  <c r="G113" i="19"/>
  <c r="G119" i="19" s="1"/>
  <c r="R112" i="19"/>
  <c r="Q112" i="19"/>
  <c r="P112" i="19"/>
  <c r="O112" i="19"/>
  <c r="N112" i="19"/>
  <c r="M112" i="19"/>
  <c r="L112" i="19"/>
  <c r="L118" i="19" s="1"/>
  <c r="K112" i="19"/>
  <c r="K118" i="19" s="1"/>
  <c r="J112" i="19"/>
  <c r="J118" i="19" s="1"/>
  <c r="I112" i="19"/>
  <c r="I118" i="19" s="1"/>
  <c r="H112" i="19"/>
  <c r="H118" i="19" s="1"/>
  <c r="G112" i="19"/>
  <c r="G118" i="19" s="1"/>
  <c r="R111" i="19"/>
  <c r="Q111" i="19"/>
  <c r="P111" i="19"/>
  <c r="O111" i="19"/>
  <c r="N111" i="19"/>
  <c r="M111" i="19"/>
  <c r="L111" i="19"/>
  <c r="L117" i="19" s="1"/>
  <c r="K111" i="19"/>
  <c r="K117" i="19" s="1"/>
  <c r="J111" i="19"/>
  <c r="J117" i="19" s="1"/>
  <c r="I111" i="19"/>
  <c r="I117" i="19" s="1"/>
  <c r="H111" i="19"/>
  <c r="H117" i="19" s="1"/>
  <c r="G111" i="19"/>
  <c r="G117" i="19" s="1"/>
  <c r="F120" i="19"/>
  <c r="F119" i="19"/>
  <c r="F114" i="19"/>
  <c r="F113" i="19"/>
  <c r="F112" i="19"/>
  <c r="F111" i="19"/>
  <c r="F20" i="19"/>
  <c r="AB100" i="19"/>
  <c r="AB98" i="19"/>
  <c r="AB96" i="19"/>
  <c r="AB94" i="19"/>
  <c r="AB92" i="19"/>
  <c r="AB90" i="19"/>
  <c r="AB88" i="19"/>
  <c r="AB86" i="19"/>
  <c r="AB84" i="19"/>
  <c r="AB82" i="19"/>
  <c r="AB80" i="19"/>
  <c r="AB78" i="19"/>
  <c r="AB76" i="19"/>
  <c r="AB74" i="19"/>
  <c r="AB72" i="19"/>
  <c r="F70" i="19"/>
  <c r="AB70" i="19"/>
  <c r="L70" i="19"/>
  <c r="K70" i="19"/>
  <c r="J70" i="19"/>
  <c r="I70" i="19"/>
  <c r="G70" i="19"/>
  <c r="AB68" i="19"/>
  <c r="AB66" i="19"/>
  <c r="AB64" i="19"/>
  <c r="AB62" i="19"/>
  <c r="AB60" i="19"/>
  <c r="AB58" i="19"/>
  <c r="AB56" i="19"/>
  <c r="AB54" i="19"/>
  <c r="AB52" i="19"/>
  <c r="AB50" i="19"/>
  <c r="AB48" i="19"/>
  <c r="AB46" i="19"/>
  <c r="AB44" i="19"/>
  <c r="AB42" i="19"/>
  <c r="AB40" i="19"/>
  <c r="AB38" i="19"/>
  <c r="AB36" i="19"/>
  <c r="AB34" i="19"/>
  <c r="AB32" i="19"/>
  <c r="AB30" i="19"/>
  <c r="AB28" i="19"/>
  <c r="AB26" i="19"/>
  <c r="AB27" i="19"/>
  <c r="AB24" i="19"/>
  <c r="AB22" i="19"/>
  <c r="AB20" i="19"/>
  <c r="AB18" i="19"/>
  <c r="AB16" i="19"/>
  <c r="AB14" i="19"/>
  <c r="AB12" i="19"/>
  <c r="AB10" i="19"/>
  <c r="G20" i="19"/>
  <c r="AC19" i="17" l="1"/>
  <c r="N69" i="15"/>
  <c r="M69" i="15"/>
  <c r="L69" i="15"/>
  <c r="K69" i="15"/>
  <c r="J69" i="15"/>
  <c r="I69" i="15"/>
  <c r="H69" i="15"/>
  <c r="G69" i="15"/>
  <c r="N19" i="15"/>
  <c r="M19" i="15"/>
  <c r="L19" i="15"/>
  <c r="K19" i="15"/>
  <c r="J19" i="15"/>
  <c r="I19" i="15"/>
  <c r="H19" i="15"/>
  <c r="G19" i="15"/>
  <c r="G19" i="14"/>
  <c r="G100" i="14" l="1"/>
  <c r="F99" i="14"/>
  <c r="N100" i="14" s="1"/>
  <c r="L98" i="14"/>
  <c r="J98" i="14"/>
  <c r="I98" i="14"/>
  <c r="H98" i="14"/>
  <c r="G98" i="14"/>
  <c r="F97" i="14"/>
  <c r="K98" i="14" s="1"/>
  <c r="M96" i="14"/>
  <c r="J96" i="14"/>
  <c r="I96" i="14"/>
  <c r="H96" i="14"/>
  <c r="G96" i="14"/>
  <c r="F95" i="14"/>
  <c r="L96" i="14" s="1"/>
  <c r="L94" i="14"/>
  <c r="J94" i="14"/>
  <c r="G94" i="14"/>
  <c r="F93" i="14"/>
  <c r="N94" i="14" s="1"/>
  <c r="K92" i="14"/>
  <c r="F91" i="14"/>
  <c r="L92" i="14" s="1"/>
  <c r="J90" i="14"/>
  <c r="I90" i="14"/>
  <c r="G90" i="14"/>
  <c r="F89" i="14"/>
  <c r="L90" i="14" s="1"/>
  <c r="M88" i="14"/>
  <c r="J88" i="14"/>
  <c r="G88" i="14"/>
  <c r="F87" i="14"/>
  <c r="N88" i="14" s="1"/>
  <c r="J86" i="14"/>
  <c r="I86" i="14"/>
  <c r="H86" i="14"/>
  <c r="G86" i="14"/>
  <c r="F85" i="14"/>
  <c r="L86" i="14" s="1"/>
  <c r="N84" i="14"/>
  <c r="M84" i="14"/>
  <c r="K84" i="14"/>
  <c r="J84" i="14"/>
  <c r="I84" i="14"/>
  <c r="H84" i="14"/>
  <c r="G84" i="14"/>
  <c r="F84" i="14" s="1"/>
  <c r="F83" i="14"/>
  <c r="L84" i="14" s="1"/>
  <c r="F81" i="14"/>
  <c r="N82" i="14" s="1"/>
  <c r="G80" i="14"/>
  <c r="F79" i="14"/>
  <c r="L80" i="14" s="1"/>
  <c r="M78" i="14"/>
  <c r="J78" i="14"/>
  <c r="I78" i="14"/>
  <c r="H78" i="14"/>
  <c r="G78" i="14"/>
  <c r="F77" i="14"/>
  <c r="L78" i="14" s="1"/>
  <c r="M76" i="14"/>
  <c r="K76" i="14"/>
  <c r="J76" i="14"/>
  <c r="I76" i="14"/>
  <c r="H76" i="14"/>
  <c r="G76" i="14"/>
  <c r="F75" i="14"/>
  <c r="N76" i="14" s="1"/>
  <c r="G74" i="14"/>
  <c r="F73" i="14"/>
  <c r="L74" i="14" s="1"/>
  <c r="M72" i="14"/>
  <c r="K72" i="14"/>
  <c r="I72" i="14"/>
  <c r="H72" i="14"/>
  <c r="G72" i="14"/>
  <c r="F71" i="14"/>
  <c r="L72" i="14" s="1"/>
  <c r="N69" i="14"/>
  <c r="M69" i="14"/>
  <c r="L69" i="14"/>
  <c r="K69" i="14"/>
  <c r="J69" i="14"/>
  <c r="I69" i="14"/>
  <c r="H69" i="14"/>
  <c r="G69" i="14"/>
  <c r="K68" i="14"/>
  <c r="J68" i="14"/>
  <c r="H68" i="14"/>
  <c r="G68" i="14"/>
  <c r="F67" i="14"/>
  <c r="N68" i="14" s="1"/>
  <c r="K66" i="14"/>
  <c r="J66" i="14"/>
  <c r="I66" i="14"/>
  <c r="H66" i="14"/>
  <c r="G66" i="14"/>
  <c r="F65" i="14"/>
  <c r="L66" i="14" s="1"/>
  <c r="M64" i="14"/>
  <c r="L64" i="14"/>
  <c r="K64" i="14"/>
  <c r="J64" i="14"/>
  <c r="I64" i="14"/>
  <c r="H64" i="14"/>
  <c r="G64" i="14"/>
  <c r="F63" i="14"/>
  <c r="N64" i="14" s="1"/>
  <c r="K62" i="14"/>
  <c r="H62" i="14"/>
  <c r="G62" i="14"/>
  <c r="F61" i="14"/>
  <c r="N62" i="14" s="1"/>
  <c r="K60" i="14"/>
  <c r="J60" i="14"/>
  <c r="I60" i="14"/>
  <c r="H60" i="14"/>
  <c r="G60" i="14"/>
  <c r="F59" i="14"/>
  <c r="L60" i="14" s="1"/>
  <c r="N58" i="14"/>
  <c r="K58" i="14"/>
  <c r="J58" i="14"/>
  <c r="I58" i="14"/>
  <c r="H58" i="14"/>
  <c r="G58" i="14"/>
  <c r="F57" i="14"/>
  <c r="L58" i="14" s="1"/>
  <c r="J56" i="14"/>
  <c r="I56" i="14"/>
  <c r="H56" i="14"/>
  <c r="G56" i="14"/>
  <c r="F55" i="14"/>
  <c r="N56" i="14" s="1"/>
  <c r="M54" i="14"/>
  <c r="K54" i="14"/>
  <c r="J54" i="14"/>
  <c r="I54" i="14"/>
  <c r="H54" i="14"/>
  <c r="G54" i="14"/>
  <c r="F53" i="14"/>
  <c r="L54" i="14" s="1"/>
  <c r="N52" i="14"/>
  <c r="K52" i="14"/>
  <c r="J52" i="14"/>
  <c r="I52" i="14"/>
  <c r="H52" i="14"/>
  <c r="G52" i="14"/>
  <c r="F51" i="14"/>
  <c r="L52" i="14" s="1"/>
  <c r="K50" i="14"/>
  <c r="J50" i="14"/>
  <c r="H50" i="14"/>
  <c r="G50" i="14"/>
  <c r="F49" i="14"/>
  <c r="N50" i="14" s="1"/>
  <c r="N48" i="14"/>
  <c r="J48" i="14"/>
  <c r="I48" i="14"/>
  <c r="H48" i="14"/>
  <c r="G48" i="14"/>
  <c r="F47" i="14"/>
  <c r="L48" i="14" s="1"/>
  <c r="M46" i="14"/>
  <c r="J46" i="14"/>
  <c r="I46" i="14"/>
  <c r="H46" i="14"/>
  <c r="G46" i="14"/>
  <c r="F45" i="14"/>
  <c r="L46" i="14" s="1"/>
  <c r="N44" i="14"/>
  <c r="L44" i="14"/>
  <c r="K44" i="14"/>
  <c r="J44" i="14"/>
  <c r="I44" i="14"/>
  <c r="H44" i="14"/>
  <c r="G44" i="14"/>
  <c r="F44" i="14"/>
  <c r="F43" i="14"/>
  <c r="M44" i="14" s="1"/>
  <c r="N42" i="14"/>
  <c r="L42" i="14"/>
  <c r="K42" i="14"/>
  <c r="J42" i="14"/>
  <c r="I42" i="14"/>
  <c r="H42" i="14"/>
  <c r="G42" i="14"/>
  <c r="F41" i="14"/>
  <c r="M42" i="14" s="1"/>
  <c r="K40" i="14"/>
  <c r="J40" i="14"/>
  <c r="I40" i="14"/>
  <c r="H40" i="14"/>
  <c r="G40" i="14"/>
  <c r="F39" i="14"/>
  <c r="L40" i="14" s="1"/>
  <c r="M38" i="14"/>
  <c r="L38" i="14"/>
  <c r="K38" i="14"/>
  <c r="J38" i="14"/>
  <c r="I38" i="14"/>
  <c r="H38" i="14"/>
  <c r="G38" i="14"/>
  <c r="F37" i="14"/>
  <c r="N38" i="14" s="1"/>
  <c r="L36" i="14"/>
  <c r="K36" i="14"/>
  <c r="I36" i="14"/>
  <c r="H36" i="14"/>
  <c r="G36" i="14"/>
  <c r="F35" i="14"/>
  <c r="N36" i="14" s="1"/>
  <c r="N34" i="14"/>
  <c r="J34" i="14"/>
  <c r="I34" i="14"/>
  <c r="H34" i="14"/>
  <c r="G34" i="14"/>
  <c r="F33" i="14"/>
  <c r="L34" i="14" s="1"/>
  <c r="N32" i="14"/>
  <c r="M32" i="14"/>
  <c r="K32" i="14"/>
  <c r="F32" i="14" s="1"/>
  <c r="J32" i="14"/>
  <c r="I32" i="14"/>
  <c r="H32" i="14"/>
  <c r="G32" i="14"/>
  <c r="F31" i="14"/>
  <c r="L32" i="14" s="1"/>
  <c r="M30" i="14"/>
  <c r="K30" i="14"/>
  <c r="J30" i="14"/>
  <c r="I30" i="14"/>
  <c r="H30" i="14"/>
  <c r="G30" i="14"/>
  <c r="F29" i="14"/>
  <c r="L30" i="14" s="1"/>
  <c r="N28" i="14"/>
  <c r="K28" i="14"/>
  <c r="J28" i="14"/>
  <c r="I28" i="14"/>
  <c r="H28" i="14"/>
  <c r="G28" i="14"/>
  <c r="F27" i="14"/>
  <c r="L28" i="14" s="1"/>
  <c r="L26" i="14"/>
  <c r="J26" i="14"/>
  <c r="I26" i="14"/>
  <c r="H26" i="14"/>
  <c r="G26" i="14"/>
  <c r="F25" i="14"/>
  <c r="N24" i="14"/>
  <c r="M24" i="14"/>
  <c r="J24" i="14"/>
  <c r="I24" i="14"/>
  <c r="H24" i="14"/>
  <c r="G24" i="14"/>
  <c r="F23" i="14"/>
  <c r="L24" i="14" s="1"/>
  <c r="M22" i="14"/>
  <c r="J22" i="14"/>
  <c r="I22" i="14"/>
  <c r="H22" i="14"/>
  <c r="G22" i="14"/>
  <c r="F21" i="14"/>
  <c r="L22" i="14" s="1"/>
  <c r="N19" i="14"/>
  <c r="M19" i="14"/>
  <c r="L19" i="14"/>
  <c r="K19" i="14"/>
  <c r="J19" i="14"/>
  <c r="I19" i="14"/>
  <c r="H19" i="14"/>
  <c r="G20" i="14"/>
  <c r="H18" i="14"/>
  <c r="G18" i="14"/>
  <c r="F17" i="14"/>
  <c r="K18" i="14" s="1"/>
  <c r="J16" i="14"/>
  <c r="I16" i="14"/>
  <c r="G16" i="14"/>
  <c r="F15" i="14"/>
  <c r="L16" i="14" s="1"/>
  <c r="M14" i="14"/>
  <c r="J14" i="14"/>
  <c r="H14" i="14"/>
  <c r="G14" i="14"/>
  <c r="F13" i="14"/>
  <c r="L14" i="14" s="1"/>
  <c r="L12" i="14"/>
  <c r="K12" i="14"/>
  <c r="J12" i="14"/>
  <c r="G12" i="14"/>
  <c r="F11" i="14"/>
  <c r="K10" i="14"/>
  <c r="J10" i="14"/>
  <c r="I10" i="14"/>
  <c r="F9" i="14"/>
  <c r="L10" i="14" s="1"/>
  <c r="N7" i="14"/>
  <c r="M7" i="14"/>
  <c r="L7" i="14"/>
  <c r="K7" i="14"/>
  <c r="J7" i="14"/>
  <c r="I7" i="14"/>
  <c r="H7" i="14"/>
  <c r="G7" i="14"/>
  <c r="N14" i="14" l="1"/>
  <c r="M40" i="14"/>
  <c r="J72" i="14"/>
  <c r="I74" i="14"/>
  <c r="I80" i="14"/>
  <c r="H90" i="14"/>
  <c r="I92" i="14"/>
  <c r="N22" i="14"/>
  <c r="M34" i="14"/>
  <c r="J36" i="14"/>
  <c r="F36" i="14" s="1"/>
  <c r="N40" i="14"/>
  <c r="F40" i="14" s="1"/>
  <c r="N46" i="14"/>
  <c r="M52" i="14"/>
  <c r="J74" i="14"/>
  <c r="J80" i="14"/>
  <c r="I88" i="14"/>
  <c r="J92" i="14"/>
  <c r="N96" i="14"/>
  <c r="F64" i="14"/>
  <c r="J18" i="14"/>
  <c r="J62" i="14"/>
  <c r="I14" i="14"/>
  <c r="M28" i="14"/>
  <c r="F28" i="14" s="1"/>
  <c r="F38" i="14"/>
  <c r="M58" i="14"/>
  <c r="N72" i="14"/>
  <c r="F72" i="14" s="1"/>
  <c r="N78" i="14"/>
  <c r="J82" i="14"/>
  <c r="M90" i="14"/>
  <c r="N90" i="14"/>
  <c r="J100" i="14"/>
  <c r="N18" i="14"/>
  <c r="I18" i="14"/>
  <c r="M18" i="14"/>
  <c r="F7" i="14"/>
  <c r="J8" i="14" s="1"/>
  <c r="H20" i="14"/>
  <c r="F19" i="14"/>
  <c r="J20" i="14" s="1"/>
  <c r="F42" i="14"/>
  <c r="L18" i="14"/>
  <c r="K8" i="14"/>
  <c r="N12" i="14"/>
  <c r="H12" i="14"/>
  <c r="M12" i="14"/>
  <c r="I12" i="14"/>
  <c r="F52" i="14"/>
  <c r="L8" i="14"/>
  <c r="N26" i="14"/>
  <c r="M26" i="14"/>
  <c r="K26" i="14"/>
  <c r="F26" i="14" s="1"/>
  <c r="F58" i="14"/>
  <c r="G10" i="14"/>
  <c r="M10" i="14"/>
  <c r="K14" i="14"/>
  <c r="M16" i="14"/>
  <c r="K22" i="14"/>
  <c r="F22" i="14" s="1"/>
  <c r="K34" i="14"/>
  <c r="F34" i="14" s="1"/>
  <c r="M36" i="14"/>
  <c r="K46" i="14"/>
  <c r="M48" i="14"/>
  <c r="I50" i="14"/>
  <c r="M60" i="14"/>
  <c r="F60" i="14" s="1"/>
  <c r="I62" i="14"/>
  <c r="M66" i="14"/>
  <c r="I68" i="14"/>
  <c r="F69" i="14"/>
  <c r="J70" i="14" s="1"/>
  <c r="M74" i="14"/>
  <c r="K78" i="14"/>
  <c r="F78" i="14" s="1"/>
  <c r="M80" i="14"/>
  <c r="I82" i="14"/>
  <c r="M86" i="14"/>
  <c r="K90" i="14"/>
  <c r="G92" i="14"/>
  <c r="M92" i="14"/>
  <c r="I94" i="14"/>
  <c r="K96" i="14"/>
  <c r="M98" i="14"/>
  <c r="I100" i="14"/>
  <c r="H10" i="14"/>
  <c r="N10" i="14"/>
  <c r="H16" i="14"/>
  <c r="F16" i="14" s="1"/>
  <c r="N16" i="14"/>
  <c r="N30" i="14"/>
  <c r="F30" i="14" s="1"/>
  <c r="N54" i="14"/>
  <c r="F54" i="14" s="1"/>
  <c r="N60" i="14"/>
  <c r="N66" i="14"/>
  <c r="H74" i="14"/>
  <c r="F74" i="14" s="1"/>
  <c r="N74" i="14"/>
  <c r="H80" i="14"/>
  <c r="N80" i="14"/>
  <c r="N86" i="14"/>
  <c r="H92" i="14"/>
  <c r="N92" i="14"/>
  <c r="N98" i="14"/>
  <c r="K56" i="14"/>
  <c r="K82" i="14"/>
  <c r="K88" i="14"/>
  <c r="K94" i="14"/>
  <c r="K100" i="14"/>
  <c r="L50" i="14"/>
  <c r="L56" i="14"/>
  <c r="L62" i="14"/>
  <c r="L68" i="14"/>
  <c r="L76" i="14"/>
  <c r="F76" i="14" s="1"/>
  <c r="L82" i="14"/>
  <c r="L88" i="14"/>
  <c r="L100" i="14"/>
  <c r="K16" i="14"/>
  <c r="K74" i="14"/>
  <c r="K80" i="14"/>
  <c r="G82" i="14"/>
  <c r="M82" i="14"/>
  <c r="K86" i="14"/>
  <c r="M94" i="14"/>
  <c r="M100" i="14"/>
  <c r="K24" i="14"/>
  <c r="F24" i="14" s="1"/>
  <c r="K48" i="14"/>
  <c r="F48" i="14" s="1"/>
  <c r="M50" i="14"/>
  <c r="M56" i="14"/>
  <c r="M62" i="14"/>
  <c r="M68" i="14"/>
  <c r="H82" i="14"/>
  <c r="H88" i="14"/>
  <c r="H94" i="14"/>
  <c r="H100" i="14"/>
  <c r="J24" i="11"/>
  <c r="F90" i="14" l="1"/>
  <c r="F14" i="14"/>
  <c r="F86" i="14"/>
  <c r="F80" i="14"/>
  <c r="F98" i="14"/>
  <c r="F68" i="14"/>
  <c r="F46" i="14"/>
  <c r="F96" i="14"/>
  <c r="F66" i="14"/>
  <c r="N20" i="14"/>
  <c r="G70" i="14"/>
  <c r="M70" i="14"/>
  <c r="L70" i="14"/>
  <c r="K70" i="14"/>
  <c r="N70" i="14"/>
  <c r="F100" i="14"/>
  <c r="F56" i="14"/>
  <c r="F94" i="14"/>
  <c r="F10" i="14"/>
  <c r="F88" i="14"/>
  <c r="F82" i="14"/>
  <c r="F62" i="14"/>
  <c r="I8" i="14"/>
  <c r="N8" i="14"/>
  <c r="H8" i="14"/>
  <c r="M8" i="14"/>
  <c r="G8" i="14"/>
  <c r="F18" i="14"/>
  <c r="H70" i="14"/>
  <c r="M20" i="14"/>
  <c r="L20" i="14"/>
  <c r="K20" i="14"/>
  <c r="I20" i="14"/>
  <c r="I70" i="14"/>
  <c r="F92" i="14"/>
  <c r="F50" i="14"/>
  <c r="F12" i="14"/>
  <c r="J23" i="11"/>
  <c r="H14" i="10"/>
  <c r="J14" i="10"/>
  <c r="H15" i="10"/>
  <c r="J15" i="10"/>
  <c r="H16" i="10"/>
  <c r="J16" i="10"/>
  <c r="H17" i="10"/>
  <c r="J17" i="10"/>
  <c r="N17" i="10"/>
  <c r="H18" i="10"/>
  <c r="J18" i="10"/>
  <c r="N18" i="10"/>
  <c r="H19" i="10"/>
  <c r="J19" i="10"/>
  <c r="N19" i="10"/>
  <c r="H20" i="10"/>
  <c r="H21" i="10"/>
  <c r="J21" i="10"/>
  <c r="H22" i="10"/>
  <c r="J22" i="10"/>
  <c r="N22" i="10"/>
  <c r="H23" i="10"/>
  <c r="N23" i="10"/>
  <c r="H24" i="10"/>
  <c r="J24" i="10"/>
  <c r="N24" i="10"/>
  <c r="H25" i="10"/>
  <c r="N25" i="10"/>
  <c r="H26" i="10"/>
  <c r="J26" i="10"/>
  <c r="H27" i="10"/>
  <c r="J27" i="10"/>
  <c r="N27" i="10"/>
  <c r="H28" i="10"/>
  <c r="J28" i="10"/>
  <c r="N28" i="10"/>
  <c r="H29" i="10"/>
  <c r="J29" i="10"/>
  <c r="H30" i="10"/>
  <c r="J30" i="10"/>
  <c r="H31" i="10"/>
  <c r="H32" i="10"/>
  <c r="J32" i="10"/>
  <c r="H33" i="10"/>
  <c r="J33" i="10"/>
  <c r="N33" i="10"/>
  <c r="H34" i="10"/>
  <c r="J34" i="10"/>
  <c r="H35" i="10"/>
  <c r="J35" i="10"/>
  <c r="N35" i="10"/>
  <c r="H36" i="10"/>
  <c r="J36" i="10"/>
  <c r="H37" i="10"/>
  <c r="J37" i="10"/>
  <c r="J39" i="10"/>
  <c r="H41" i="10"/>
  <c r="J41" i="10"/>
  <c r="N41" i="10"/>
  <c r="H42" i="10"/>
  <c r="J42" i="10"/>
  <c r="J43" i="10"/>
  <c r="H45" i="10"/>
  <c r="J45" i="10"/>
  <c r="N45" i="10"/>
  <c r="J46" i="10"/>
  <c r="N46" i="10"/>
  <c r="H47" i="10"/>
  <c r="J47" i="10"/>
  <c r="J49" i="10"/>
  <c r="H50" i="10"/>
  <c r="J50" i="10"/>
  <c r="H52" i="10"/>
  <c r="J52" i="10"/>
  <c r="F20" i="14" l="1"/>
  <c r="F8" i="14"/>
  <c r="F70" i="14"/>
  <c r="G13" i="7" l="1"/>
  <c r="Q7" i="7"/>
  <c r="K7" i="7"/>
  <c r="K11" i="7"/>
  <c r="AC6" i="6"/>
  <c r="O38" i="4"/>
  <c r="M38" i="4"/>
  <c r="K38" i="4"/>
  <c r="I38" i="4"/>
  <c r="G38" i="4"/>
  <c r="O13" i="4"/>
  <c r="M13" i="4"/>
  <c r="K13" i="4"/>
  <c r="I13" i="4"/>
  <c r="F13" i="4" s="1"/>
  <c r="AB13" i="4" s="1"/>
  <c r="G13" i="4"/>
  <c r="K12" i="6"/>
  <c r="K11" i="6"/>
  <c r="K10" i="6"/>
  <c r="K9" i="6"/>
  <c r="K8" i="6"/>
  <c r="O7" i="4"/>
  <c r="M7" i="4"/>
  <c r="K7" i="4"/>
  <c r="I7" i="4"/>
  <c r="G7" i="4"/>
  <c r="F12" i="4"/>
  <c r="F11" i="4"/>
  <c r="F10" i="4"/>
  <c r="F9" i="4"/>
  <c r="F8" i="4"/>
  <c r="F7" i="4" l="1"/>
  <c r="AA38" i="2" l="1"/>
  <c r="AA13" i="2"/>
  <c r="G38" i="2" l="1"/>
  <c r="F38" i="2"/>
  <c r="U38" i="2"/>
  <c r="S38" i="2"/>
  <c r="Q38" i="2"/>
  <c r="O38" i="2"/>
  <c r="M38" i="2"/>
  <c r="K38" i="2"/>
  <c r="I38" i="2"/>
  <c r="F13" i="2"/>
  <c r="U13" i="2"/>
  <c r="S13" i="2"/>
  <c r="Q13" i="2"/>
  <c r="F8" i="2"/>
  <c r="R120" i="41" l="1"/>
  <c r="Q120" i="41"/>
  <c r="P120" i="41"/>
  <c r="O120" i="41"/>
  <c r="N120" i="41"/>
  <c r="M120" i="41"/>
  <c r="J120" i="41"/>
  <c r="G120" i="41"/>
  <c r="F120" i="41"/>
  <c r="R119" i="41"/>
  <c r="Q119" i="41"/>
  <c r="P119" i="41"/>
  <c r="O119" i="41"/>
  <c r="N119" i="41"/>
  <c r="L119" i="41"/>
  <c r="J119" i="41"/>
  <c r="H119" i="41"/>
  <c r="R118" i="41"/>
  <c r="Q118" i="41"/>
  <c r="P118" i="41"/>
  <c r="O118" i="41"/>
  <c r="N118" i="41"/>
  <c r="L118" i="41"/>
  <c r="K118" i="41"/>
  <c r="G118" i="41"/>
  <c r="F118" i="41"/>
  <c r="R117" i="41"/>
  <c r="Q117" i="41"/>
  <c r="P117" i="41"/>
  <c r="O117" i="41"/>
  <c r="N117" i="41"/>
  <c r="G117" i="41"/>
  <c r="F117" i="41"/>
  <c r="R116" i="41"/>
  <c r="Q116" i="41"/>
  <c r="P116" i="41"/>
  <c r="O116" i="41"/>
  <c r="N116" i="41"/>
  <c r="M116" i="41"/>
  <c r="L116" i="41"/>
  <c r="K116" i="41"/>
  <c r="J116" i="41"/>
  <c r="I116" i="41"/>
  <c r="H116" i="41"/>
  <c r="G116" i="41"/>
  <c r="F116" i="41"/>
  <c r="R114" i="41"/>
  <c r="Q114" i="41"/>
  <c r="P114" i="41"/>
  <c r="O114" i="41"/>
  <c r="N114" i="41"/>
  <c r="M114" i="41"/>
  <c r="L114" i="41"/>
  <c r="L120" i="41" s="1"/>
  <c r="K114" i="41"/>
  <c r="K120" i="41" s="1"/>
  <c r="J114" i="41"/>
  <c r="I114" i="41"/>
  <c r="I120" i="41" s="1"/>
  <c r="H114" i="41"/>
  <c r="H120" i="41" s="1"/>
  <c r="G114" i="41"/>
  <c r="F114" i="41"/>
  <c r="R113" i="41"/>
  <c r="Q113" i="41"/>
  <c r="P113" i="41"/>
  <c r="O113" i="41"/>
  <c r="N113" i="41"/>
  <c r="M113" i="41"/>
  <c r="M119" i="41" s="1"/>
  <c r="L113" i="41"/>
  <c r="K113" i="41"/>
  <c r="K119" i="41" s="1"/>
  <c r="J113" i="41"/>
  <c r="I113" i="41"/>
  <c r="I119" i="41" s="1"/>
  <c r="H113" i="41"/>
  <c r="G113" i="41"/>
  <c r="G119" i="41" s="1"/>
  <c r="F113" i="41"/>
  <c r="F119" i="41" s="1"/>
  <c r="R112" i="41"/>
  <c r="Q112" i="41"/>
  <c r="P112" i="41"/>
  <c r="O112" i="41"/>
  <c r="N112" i="41"/>
  <c r="M112" i="41"/>
  <c r="M118" i="41" s="1"/>
  <c r="L112" i="41"/>
  <c r="K112" i="41"/>
  <c r="J112" i="41"/>
  <c r="J118" i="41" s="1"/>
  <c r="I112" i="41"/>
  <c r="I118" i="41" s="1"/>
  <c r="H112" i="41"/>
  <c r="H118" i="41" s="1"/>
  <c r="G112" i="41"/>
  <c r="F112" i="41"/>
  <c r="R111" i="41"/>
  <c r="Q111" i="41"/>
  <c r="P111" i="41"/>
  <c r="O111" i="41"/>
  <c r="N111" i="41"/>
  <c r="M111" i="41"/>
  <c r="M117" i="41" s="1"/>
  <c r="L111" i="41"/>
  <c r="L117" i="41" s="1"/>
  <c r="K111" i="41"/>
  <c r="K117" i="41" s="1"/>
  <c r="J111" i="41"/>
  <c r="J117" i="41" s="1"/>
  <c r="I111" i="41"/>
  <c r="I117" i="41" s="1"/>
  <c r="H111" i="41"/>
  <c r="H117" i="41" s="1"/>
  <c r="G111" i="41"/>
  <c r="R120" i="42"/>
  <c r="Q120" i="42"/>
  <c r="P120" i="42"/>
  <c r="O120" i="42"/>
  <c r="L120" i="42"/>
  <c r="K120" i="42"/>
  <c r="J120" i="42"/>
  <c r="F120" i="42"/>
  <c r="R119" i="42"/>
  <c r="Q119" i="42"/>
  <c r="P119" i="42"/>
  <c r="O119" i="42"/>
  <c r="N119" i="42"/>
  <c r="M119" i="42"/>
  <c r="G119" i="42"/>
  <c r="F119" i="42"/>
  <c r="R118" i="42"/>
  <c r="Q118" i="42"/>
  <c r="P118" i="42"/>
  <c r="O118" i="42"/>
  <c r="R117" i="42"/>
  <c r="Q117" i="42"/>
  <c r="P117" i="42"/>
  <c r="O117" i="42"/>
  <c r="K117" i="42"/>
  <c r="I117" i="42"/>
  <c r="G117" i="42"/>
  <c r="R116" i="42"/>
  <c r="Q116" i="42"/>
  <c r="P116" i="42"/>
  <c r="O116" i="42"/>
  <c r="N116" i="42"/>
  <c r="M116" i="42"/>
  <c r="L116" i="42"/>
  <c r="K116" i="42"/>
  <c r="J116" i="42"/>
  <c r="I116" i="42"/>
  <c r="H116" i="42"/>
  <c r="G116" i="42"/>
  <c r="AA6" i="42" s="1"/>
  <c r="F116" i="42"/>
  <c r="R114" i="42"/>
  <c r="Q114" i="42"/>
  <c r="P114" i="42"/>
  <c r="O114" i="42"/>
  <c r="N114" i="42"/>
  <c r="N120" i="42" s="1"/>
  <c r="M114" i="42"/>
  <c r="M120" i="42" s="1"/>
  <c r="L114" i="42"/>
  <c r="K114" i="42"/>
  <c r="J114" i="42"/>
  <c r="I114" i="42"/>
  <c r="I120" i="42" s="1"/>
  <c r="H114" i="42"/>
  <c r="H120" i="42" s="1"/>
  <c r="G114" i="42"/>
  <c r="G120" i="42" s="1"/>
  <c r="F114" i="42"/>
  <c r="R113" i="42"/>
  <c r="Q113" i="42"/>
  <c r="P113" i="42"/>
  <c r="O113" i="42"/>
  <c r="N113" i="42"/>
  <c r="M113" i="42"/>
  <c r="L113" i="42"/>
  <c r="L119" i="42" s="1"/>
  <c r="K113" i="42"/>
  <c r="K119" i="42" s="1"/>
  <c r="J113" i="42"/>
  <c r="J119" i="42" s="1"/>
  <c r="I113" i="42"/>
  <c r="I119" i="42" s="1"/>
  <c r="H113" i="42"/>
  <c r="H119" i="42" s="1"/>
  <c r="G113" i="42"/>
  <c r="F113" i="42"/>
  <c r="R112" i="42"/>
  <c r="Q112" i="42"/>
  <c r="P112" i="42"/>
  <c r="O112" i="42"/>
  <c r="N112" i="42"/>
  <c r="N118" i="42" s="1"/>
  <c r="M112" i="42"/>
  <c r="M118" i="42" s="1"/>
  <c r="L112" i="42"/>
  <c r="L118" i="42" s="1"/>
  <c r="K112" i="42"/>
  <c r="K118" i="42" s="1"/>
  <c r="J112" i="42"/>
  <c r="J118" i="42" s="1"/>
  <c r="I112" i="42"/>
  <c r="I118" i="42" s="1"/>
  <c r="H112" i="42"/>
  <c r="H118" i="42" s="1"/>
  <c r="G112" i="42"/>
  <c r="G118" i="42" s="1"/>
  <c r="F112" i="42"/>
  <c r="F118" i="42" s="1"/>
  <c r="R111" i="42"/>
  <c r="Q111" i="42"/>
  <c r="P111" i="42"/>
  <c r="O111" i="42"/>
  <c r="N111" i="42"/>
  <c r="N117" i="42" s="1"/>
  <c r="M111" i="42"/>
  <c r="M117" i="42" s="1"/>
  <c r="L111" i="42"/>
  <c r="L117" i="42" s="1"/>
  <c r="K111" i="42"/>
  <c r="J111" i="42"/>
  <c r="J117" i="42" s="1"/>
  <c r="I111" i="42"/>
  <c r="H111" i="42"/>
  <c r="H117" i="42" s="1"/>
  <c r="G111" i="42"/>
  <c r="F111" i="42"/>
  <c r="F117" i="42" s="1"/>
  <c r="R120" i="39"/>
  <c r="Q120" i="39"/>
  <c r="P120" i="39"/>
  <c r="O120" i="39"/>
  <c r="N120" i="39"/>
  <c r="M120" i="39"/>
  <c r="R119" i="39"/>
  <c r="Q119" i="39"/>
  <c r="P119" i="39"/>
  <c r="O119" i="39"/>
  <c r="N119" i="39"/>
  <c r="M119" i="39"/>
  <c r="L119" i="39"/>
  <c r="I119" i="39"/>
  <c r="R118" i="39"/>
  <c r="Q118" i="39"/>
  <c r="P118" i="39"/>
  <c r="O118" i="39"/>
  <c r="N118" i="39"/>
  <c r="M118" i="39"/>
  <c r="H118" i="39"/>
  <c r="G118" i="39"/>
  <c r="F118" i="39"/>
  <c r="R117" i="39"/>
  <c r="Q117" i="39"/>
  <c r="P117" i="39"/>
  <c r="O117" i="39"/>
  <c r="N117" i="39"/>
  <c r="M117" i="39"/>
  <c r="L117" i="39"/>
  <c r="R116" i="39"/>
  <c r="Q116" i="39"/>
  <c r="P116" i="39"/>
  <c r="O116" i="39"/>
  <c r="N116" i="39"/>
  <c r="M116" i="39"/>
  <c r="L116" i="39"/>
  <c r="K116" i="39"/>
  <c r="J116" i="39"/>
  <c r="I116" i="39"/>
  <c r="H116" i="39"/>
  <c r="G116" i="39"/>
  <c r="F116" i="39"/>
  <c r="R114" i="39"/>
  <c r="Q114" i="39"/>
  <c r="P114" i="39"/>
  <c r="O114" i="39"/>
  <c r="N114" i="39"/>
  <c r="M114" i="39"/>
  <c r="L114" i="39"/>
  <c r="L120" i="39" s="1"/>
  <c r="K114" i="39"/>
  <c r="K120" i="39" s="1"/>
  <c r="J114" i="39"/>
  <c r="J120" i="39" s="1"/>
  <c r="I114" i="39"/>
  <c r="I120" i="39" s="1"/>
  <c r="H114" i="39"/>
  <c r="H120" i="39" s="1"/>
  <c r="G114" i="39"/>
  <c r="G120" i="39" s="1"/>
  <c r="F114" i="39"/>
  <c r="F120" i="39" s="1"/>
  <c r="R113" i="39"/>
  <c r="Q113" i="39"/>
  <c r="P113" i="39"/>
  <c r="O113" i="39"/>
  <c r="N113" i="39"/>
  <c r="M113" i="39"/>
  <c r="L113" i="39"/>
  <c r="K113" i="39"/>
  <c r="K119" i="39" s="1"/>
  <c r="J113" i="39"/>
  <c r="J119" i="39" s="1"/>
  <c r="I113" i="39"/>
  <c r="H113" i="39"/>
  <c r="H119" i="39" s="1"/>
  <c r="G113" i="39"/>
  <c r="G119" i="39" s="1"/>
  <c r="F113" i="39"/>
  <c r="F119" i="39" s="1"/>
  <c r="R112" i="39"/>
  <c r="Q112" i="39"/>
  <c r="P112" i="39"/>
  <c r="O112" i="39"/>
  <c r="N112" i="39"/>
  <c r="M112" i="39"/>
  <c r="L112" i="39"/>
  <c r="L118" i="39" s="1"/>
  <c r="K112" i="39"/>
  <c r="K118" i="39" s="1"/>
  <c r="J112" i="39"/>
  <c r="J118" i="39" s="1"/>
  <c r="I112" i="39"/>
  <c r="I118" i="39" s="1"/>
  <c r="H112" i="39"/>
  <c r="G112" i="39"/>
  <c r="F112" i="39"/>
  <c r="R111" i="39"/>
  <c r="Q111" i="39"/>
  <c r="P111" i="39"/>
  <c r="O111" i="39"/>
  <c r="N111" i="39"/>
  <c r="M111" i="39"/>
  <c r="L111" i="39"/>
  <c r="K111" i="39"/>
  <c r="K117" i="39" s="1"/>
  <c r="J111" i="39"/>
  <c r="J117" i="39" s="1"/>
  <c r="I111" i="39"/>
  <c r="I117" i="39" s="1"/>
  <c r="H111" i="39"/>
  <c r="H117" i="39" s="1"/>
  <c r="G111" i="39"/>
  <c r="G117" i="39" s="1"/>
  <c r="F111" i="39"/>
  <c r="F117" i="39" s="1"/>
  <c r="R116" i="28"/>
  <c r="Q116" i="28"/>
  <c r="P116" i="28"/>
  <c r="O116" i="28"/>
  <c r="F116" i="28"/>
  <c r="R114" i="28"/>
  <c r="Q114" i="28"/>
  <c r="P114" i="28"/>
  <c r="O114" i="28"/>
  <c r="N114" i="28"/>
  <c r="M114" i="28"/>
  <c r="L114" i="28"/>
  <c r="K114" i="28"/>
  <c r="J114" i="28"/>
  <c r="I114" i="28"/>
  <c r="H114" i="28"/>
  <c r="G114" i="28"/>
  <c r="F114" i="28"/>
  <c r="F120" i="28" s="1"/>
  <c r="R113" i="28"/>
  <c r="Q113" i="28"/>
  <c r="P113" i="28"/>
  <c r="O113" i="28"/>
  <c r="N113" i="28"/>
  <c r="M113" i="28"/>
  <c r="L113" i="28"/>
  <c r="K113" i="28"/>
  <c r="J113" i="28"/>
  <c r="I113" i="28"/>
  <c r="H113" i="28"/>
  <c r="G113" i="28"/>
  <c r="F113" i="28"/>
  <c r="F119" i="28" s="1"/>
  <c r="F112" i="28"/>
  <c r="F118" i="28" s="1"/>
  <c r="R111" i="28"/>
  <c r="R117" i="28" s="1"/>
  <c r="Q111" i="28"/>
  <c r="Q117" i="28" s="1"/>
  <c r="P111" i="28"/>
  <c r="P117" i="28" s="1"/>
  <c r="O111" i="28"/>
  <c r="O117" i="28" s="1"/>
  <c r="N111" i="28"/>
  <c r="N117" i="28" s="1"/>
  <c r="M111" i="28"/>
  <c r="M117" i="28" s="1"/>
  <c r="L111" i="28"/>
  <c r="L117" i="28" s="1"/>
  <c r="K111" i="28"/>
  <c r="K117" i="28" s="1"/>
  <c r="J111" i="28"/>
  <c r="J117" i="28" s="1"/>
  <c r="I111" i="28"/>
  <c r="I117" i="28" s="1"/>
  <c r="H111" i="28"/>
  <c r="H117" i="28" s="1"/>
  <c r="G111" i="28"/>
  <c r="G117" i="28" s="1"/>
  <c r="F111" i="28"/>
  <c r="F117" i="28" s="1"/>
  <c r="R120" i="29"/>
  <c r="Q120" i="29"/>
  <c r="P120" i="29"/>
  <c r="O120" i="29"/>
  <c r="N120" i="29"/>
  <c r="M120" i="29"/>
  <c r="G120" i="29"/>
  <c r="F120" i="29"/>
  <c r="R119" i="29"/>
  <c r="Q119" i="29"/>
  <c r="P119" i="29"/>
  <c r="O119" i="29"/>
  <c r="N119" i="29"/>
  <c r="M119" i="29"/>
  <c r="L119" i="29"/>
  <c r="K119" i="29"/>
  <c r="R118" i="29"/>
  <c r="Q118" i="29"/>
  <c r="P118" i="29"/>
  <c r="O118" i="29"/>
  <c r="N118" i="29"/>
  <c r="M118" i="29"/>
  <c r="I118" i="29"/>
  <c r="H118" i="29"/>
  <c r="F118" i="29"/>
  <c r="R117" i="29"/>
  <c r="Q117" i="29"/>
  <c r="P117" i="29"/>
  <c r="O117" i="29"/>
  <c r="N117" i="29"/>
  <c r="M117" i="29"/>
  <c r="L117" i="29"/>
  <c r="I117" i="29"/>
  <c r="H117" i="29"/>
  <c r="R116" i="29"/>
  <c r="Q116" i="29"/>
  <c r="P116" i="29"/>
  <c r="O116" i="29"/>
  <c r="N116" i="29"/>
  <c r="M116" i="29"/>
  <c r="L116" i="29"/>
  <c r="K116" i="29"/>
  <c r="J116" i="29"/>
  <c r="I116" i="29"/>
  <c r="H116" i="29"/>
  <c r="G116" i="29"/>
  <c r="F116" i="29"/>
  <c r="R114" i="29"/>
  <c r="Q114" i="29"/>
  <c r="P114" i="29"/>
  <c r="O114" i="29"/>
  <c r="N114" i="29"/>
  <c r="M114" i="29"/>
  <c r="L114" i="29"/>
  <c r="L120" i="29" s="1"/>
  <c r="K114" i="29"/>
  <c r="K120" i="29" s="1"/>
  <c r="J114" i="29"/>
  <c r="J120" i="29" s="1"/>
  <c r="I114" i="29"/>
  <c r="I120" i="29" s="1"/>
  <c r="H114" i="29"/>
  <c r="H120" i="29" s="1"/>
  <c r="G114" i="29"/>
  <c r="F114" i="29"/>
  <c r="R113" i="29"/>
  <c r="Q113" i="29"/>
  <c r="P113" i="29"/>
  <c r="O113" i="29"/>
  <c r="N113" i="29"/>
  <c r="M113" i="29"/>
  <c r="L113" i="29"/>
  <c r="K113" i="29"/>
  <c r="J113" i="29"/>
  <c r="J119" i="29" s="1"/>
  <c r="I113" i="29"/>
  <c r="I119" i="29" s="1"/>
  <c r="H113" i="29"/>
  <c r="H119" i="29" s="1"/>
  <c r="G113" i="29"/>
  <c r="G119" i="29" s="1"/>
  <c r="F113" i="29"/>
  <c r="F119" i="29" s="1"/>
  <c r="R112" i="29"/>
  <c r="Q112" i="29"/>
  <c r="P112" i="29"/>
  <c r="O112" i="29"/>
  <c r="N112" i="29"/>
  <c r="M112" i="29"/>
  <c r="L112" i="29"/>
  <c r="L118" i="29" s="1"/>
  <c r="K112" i="29"/>
  <c r="K118" i="29" s="1"/>
  <c r="J112" i="29"/>
  <c r="J118" i="29" s="1"/>
  <c r="I112" i="29"/>
  <c r="H112" i="29"/>
  <c r="G112" i="29"/>
  <c r="G118" i="29" s="1"/>
  <c r="F112" i="29"/>
  <c r="R111" i="29"/>
  <c r="Q111" i="29"/>
  <c r="P111" i="29"/>
  <c r="O111" i="29"/>
  <c r="N111" i="29"/>
  <c r="M111" i="29"/>
  <c r="L111" i="29"/>
  <c r="K111" i="29"/>
  <c r="K117" i="29" s="1"/>
  <c r="J111" i="29"/>
  <c r="J117" i="29" s="1"/>
  <c r="I111" i="29"/>
  <c r="H111" i="29"/>
  <c r="G111" i="29"/>
  <c r="G117" i="29" s="1"/>
  <c r="F111" i="29"/>
  <c r="F117" i="29" s="1"/>
  <c r="R120" i="30"/>
  <c r="Q120" i="30"/>
  <c r="P120" i="30"/>
  <c r="J120" i="30"/>
  <c r="G120" i="30"/>
  <c r="R119" i="30"/>
  <c r="Q119" i="30"/>
  <c r="P119" i="30"/>
  <c r="L119" i="30"/>
  <c r="K119" i="30"/>
  <c r="G119" i="30"/>
  <c r="F119" i="30"/>
  <c r="R118" i="30"/>
  <c r="Q118" i="30"/>
  <c r="P118" i="30"/>
  <c r="O118" i="30"/>
  <c r="L118" i="30"/>
  <c r="J118" i="30"/>
  <c r="I118" i="30"/>
  <c r="F118" i="30"/>
  <c r="R117" i="30"/>
  <c r="Q117" i="30"/>
  <c r="P117" i="30"/>
  <c r="O117" i="30"/>
  <c r="K117" i="30"/>
  <c r="I117" i="30"/>
  <c r="H117" i="30"/>
  <c r="R116" i="30"/>
  <c r="Q116" i="30"/>
  <c r="P116" i="30"/>
  <c r="O116" i="30"/>
  <c r="N116" i="30"/>
  <c r="M116" i="30"/>
  <c r="L116" i="30"/>
  <c r="K116" i="30"/>
  <c r="J116" i="30"/>
  <c r="I116" i="30"/>
  <c r="H116" i="30"/>
  <c r="G116" i="30"/>
  <c r="F116" i="30"/>
  <c r="R114" i="30"/>
  <c r="Q114" i="30"/>
  <c r="P114" i="30"/>
  <c r="O114" i="30"/>
  <c r="O120" i="30" s="1"/>
  <c r="N114" i="30"/>
  <c r="N120" i="30" s="1"/>
  <c r="M114" i="30"/>
  <c r="M120" i="30" s="1"/>
  <c r="L114" i="30"/>
  <c r="L120" i="30" s="1"/>
  <c r="K114" i="30"/>
  <c r="K120" i="30" s="1"/>
  <c r="J114" i="30"/>
  <c r="I114" i="30"/>
  <c r="I120" i="30" s="1"/>
  <c r="H114" i="30"/>
  <c r="H120" i="30" s="1"/>
  <c r="G114" i="30"/>
  <c r="F114" i="30"/>
  <c r="F120" i="30" s="1"/>
  <c r="R113" i="30"/>
  <c r="Q113" i="30"/>
  <c r="P113" i="30"/>
  <c r="O113" i="30"/>
  <c r="O119" i="30" s="1"/>
  <c r="N113" i="30"/>
  <c r="N119" i="30" s="1"/>
  <c r="M113" i="30"/>
  <c r="M119" i="30" s="1"/>
  <c r="L113" i="30"/>
  <c r="K113" i="30"/>
  <c r="J113" i="30"/>
  <c r="J119" i="30" s="1"/>
  <c r="I113" i="30"/>
  <c r="I119" i="30" s="1"/>
  <c r="H113" i="30"/>
  <c r="H119" i="30" s="1"/>
  <c r="G113" i="30"/>
  <c r="F113" i="30"/>
  <c r="R112" i="30"/>
  <c r="Q112" i="30"/>
  <c r="P112" i="30"/>
  <c r="O112" i="30"/>
  <c r="N112" i="30"/>
  <c r="N118" i="30" s="1"/>
  <c r="M112" i="30"/>
  <c r="M118" i="30" s="1"/>
  <c r="L112" i="30"/>
  <c r="K112" i="30"/>
  <c r="K118" i="30" s="1"/>
  <c r="J112" i="30"/>
  <c r="I112" i="30"/>
  <c r="H112" i="30"/>
  <c r="H118" i="30" s="1"/>
  <c r="G112" i="30"/>
  <c r="G118" i="30" s="1"/>
  <c r="F112" i="30"/>
  <c r="R111" i="30"/>
  <c r="Q111" i="30"/>
  <c r="P111" i="30"/>
  <c r="O111" i="30"/>
  <c r="N111" i="30"/>
  <c r="N117" i="30" s="1"/>
  <c r="M111" i="30"/>
  <c r="M117" i="30" s="1"/>
  <c r="L111" i="30"/>
  <c r="L117" i="30" s="1"/>
  <c r="K111" i="30"/>
  <c r="J111" i="30"/>
  <c r="J117" i="30" s="1"/>
  <c r="I111" i="30"/>
  <c r="H111" i="30"/>
  <c r="G111" i="30"/>
  <c r="G117" i="30" s="1"/>
  <c r="F111" i="30"/>
  <c r="F117" i="30" s="1"/>
  <c r="R120" i="31"/>
  <c r="K120" i="31"/>
  <c r="I120" i="31"/>
  <c r="G120" i="31"/>
  <c r="F120" i="31"/>
  <c r="P119" i="31"/>
  <c r="O119" i="31"/>
  <c r="K119" i="31"/>
  <c r="I119" i="31"/>
  <c r="H119" i="31"/>
  <c r="G119" i="31"/>
  <c r="R118" i="31"/>
  <c r="Q118" i="31"/>
  <c r="P118" i="31"/>
  <c r="M118" i="31"/>
  <c r="I118" i="31"/>
  <c r="H118" i="31"/>
  <c r="G118" i="31"/>
  <c r="P117" i="31"/>
  <c r="I117" i="31"/>
  <c r="H117" i="31"/>
  <c r="G117" i="31"/>
  <c r="R116" i="31"/>
  <c r="Q116" i="31"/>
  <c r="P116" i="31"/>
  <c r="O116" i="31"/>
  <c r="N116" i="31"/>
  <c r="M116" i="31"/>
  <c r="L116" i="31"/>
  <c r="K116" i="31"/>
  <c r="J116" i="31"/>
  <c r="I116" i="31"/>
  <c r="H116" i="31"/>
  <c r="G116" i="31"/>
  <c r="F116" i="31"/>
  <c r="R114" i="31"/>
  <c r="Q114" i="31"/>
  <c r="Q120" i="31" s="1"/>
  <c r="P114" i="31"/>
  <c r="P120" i="31" s="1"/>
  <c r="O114" i="31"/>
  <c r="O120" i="31" s="1"/>
  <c r="N114" i="31"/>
  <c r="N120" i="31" s="1"/>
  <c r="M114" i="31"/>
  <c r="M120" i="31" s="1"/>
  <c r="L114" i="31"/>
  <c r="L120" i="31" s="1"/>
  <c r="K114" i="31"/>
  <c r="J114" i="31"/>
  <c r="J120" i="31" s="1"/>
  <c r="I114" i="31"/>
  <c r="H114" i="31"/>
  <c r="H120" i="31" s="1"/>
  <c r="G114" i="31"/>
  <c r="F114" i="31"/>
  <c r="R113" i="31"/>
  <c r="R119" i="31" s="1"/>
  <c r="Q113" i="31"/>
  <c r="Q119" i="31" s="1"/>
  <c r="P113" i="31"/>
  <c r="O113" i="31"/>
  <c r="N113" i="31"/>
  <c r="N119" i="31" s="1"/>
  <c r="M113" i="31"/>
  <c r="M119" i="31" s="1"/>
  <c r="L113" i="31"/>
  <c r="L119" i="31" s="1"/>
  <c r="K113" i="31"/>
  <c r="J113" i="31"/>
  <c r="J119" i="31" s="1"/>
  <c r="I113" i="31"/>
  <c r="H113" i="31"/>
  <c r="G113" i="31"/>
  <c r="F113" i="31"/>
  <c r="F119" i="31" s="1"/>
  <c r="R112" i="31"/>
  <c r="Q112" i="31"/>
  <c r="P112" i="31"/>
  <c r="O112" i="31"/>
  <c r="O118" i="31" s="1"/>
  <c r="N112" i="31"/>
  <c r="N118" i="31" s="1"/>
  <c r="M112" i="31"/>
  <c r="L112" i="31"/>
  <c r="L118" i="31" s="1"/>
  <c r="K112" i="31"/>
  <c r="K118" i="31" s="1"/>
  <c r="J112" i="31"/>
  <c r="J118" i="31" s="1"/>
  <c r="I112" i="31"/>
  <c r="H112" i="31"/>
  <c r="G112" i="31"/>
  <c r="F112" i="31"/>
  <c r="F118" i="31" s="1"/>
  <c r="R111" i="31"/>
  <c r="R117" i="31" s="1"/>
  <c r="Q111" i="31"/>
  <c r="Q117" i="31" s="1"/>
  <c r="P111" i="31"/>
  <c r="O111" i="31"/>
  <c r="O117" i="31" s="1"/>
  <c r="N111" i="31"/>
  <c r="N117" i="31" s="1"/>
  <c r="M111" i="31"/>
  <c r="M117" i="31" s="1"/>
  <c r="L111" i="31"/>
  <c r="L117" i="31" s="1"/>
  <c r="K111" i="31"/>
  <c r="K117" i="31" s="1"/>
  <c r="J111" i="31"/>
  <c r="J117" i="31" s="1"/>
  <c r="I111" i="31"/>
  <c r="H111" i="31"/>
  <c r="G111" i="31"/>
  <c r="F111" i="31"/>
  <c r="F117" i="31" s="1"/>
  <c r="R120" i="32"/>
  <c r="P120" i="32"/>
  <c r="I120" i="32"/>
  <c r="G120" i="32"/>
  <c r="O119" i="32"/>
  <c r="L119" i="32"/>
  <c r="K119" i="32"/>
  <c r="J119" i="32"/>
  <c r="I119" i="32"/>
  <c r="Q118" i="32"/>
  <c r="P118" i="32"/>
  <c r="K118" i="32"/>
  <c r="H118" i="32"/>
  <c r="R117" i="32"/>
  <c r="O117" i="32"/>
  <c r="N117" i="32"/>
  <c r="K117" i="32"/>
  <c r="J117" i="32"/>
  <c r="H117" i="32"/>
  <c r="F117" i="32"/>
  <c r="R116" i="32"/>
  <c r="Q116" i="32"/>
  <c r="P116" i="32"/>
  <c r="O116" i="32"/>
  <c r="N116" i="32"/>
  <c r="M116" i="32"/>
  <c r="L116" i="32"/>
  <c r="K116" i="32"/>
  <c r="J116" i="32"/>
  <c r="I116" i="32"/>
  <c r="H116" i="32"/>
  <c r="G116" i="32"/>
  <c r="F116" i="32"/>
  <c r="R114" i="32"/>
  <c r="Q114" i="32"/>
  <c r="Q120" i="32" s="1"/>
  <c r="P114" i="32"/>
  <c r="O114" i="32"/>
  <c r="O120" i="32" s="1"/>
  <c r="N114" i="32"/>
  <c r="N120" i="32" s="1"/>
  <c r="M114" i="32"/>
  <c r="M120" i="32" s="1"/>
  <c r="L114" i="32"/>
  <c r="L120" i="32" s="1"/>
  <c r="K114" i="32"/>
  <c r="K120" i="32" s="1"/>
  <c r="J114" i="32"/>
  <c r="J120" i="32" s="1"/>
  <c r="I114" i="32"/>
  <c r="H114" i="32"/>
  <c r="H120" i="32" s="1"/>
  <c r="G114" i="32"/>
  <c r="F114" i="32"/>
  <c r="F120" i="32" s="1"/>
  <c r="R113" i="32"/>
  <c r="R119" i="32" s="1"/>
  <c r="Q113" i="32"/>
  <c r="Q119" i="32" s="1"/>
  <c r="P113" i="32"/>
  <c r="P119" i="32" s="1"/>
  <c r="O113" i="32"/>
  <c r="N113" i="32"/>
  <c r="N119" i="32" s="1"/>
  <c r="M113" i="32"/>
  <c r="M119" i="32" s="1"/>
  <c r="L113" i="32"/>
  <c r="K113" i="32"/>
  <c r="J113" i="32"/>
  <c r="I113" i="32"/>
  <c r="H113" i="32"/>
  <c r="H119" i="32" s="1"/>
  <c r="G113" i="32"/>
  <c r="G119" i="32" s="1"/>
  <c r="F113" i="32"/>
  <c r="F119" i="32" s="1"/>
  <c r="R112" i="32"/>
  <c r="R118" i="32" s="1"/>
  <c r="Q112" i="32"/>
  <c r="P112" i="32"/>
  <c r="O112" i="32"/>
  <c r="O118" i="32" s="1"/>
  <c r="N112" i="32"/>
  <c r="N118" i="32" s="1"/>
  <c r="M112" i="32"/>
  <c r="M118" i="32" s="1"/>
  <c r="L112" i="32"/>
  <c r="L118" i="32" s="1"/>
  <c r="K112" i="32"/>
  <c r="J112" i="32"/>
  <c r="J118" i="32" s="1"/>
  <c r="I112" i="32"/>
  <c r="I118" i="32" s="1"/>
  <c r="H112" i="32"/>
  <c r="G112" i="32"/>
  <c r="G118" i="32" s="1"/>
  <c r="F112" i="32"/>
  <c r="F118" i="32" s="1"/>
  <c r="R111" i="32"/>
  <c r="Q111" i="32"/>
  <c r="Q117" i="32" s="1"/>
  <c r="P111" i="32"/>
  <c r="P117" i="32" s="1"/>
  <c r="O111" i="32"/>
  <c r="N111" i="32"/>
  <c r="M111" i="32"/>
  <c r="M117" i="32" s="1"/>
  <c r="L111" i="32"/>
  <c r="L117" i="32" s="1"/>
  <c r="K111" i="32"/>
  <c r="J111" i="32"/>
  <c r="I111" i="32"/>
  <c r="I117" i="32" s="1"/>
  <c r="H111" i="32"/>
  <c r="G111" i="32"/>
  <c r="G117" i="32" s="1"/>
  <c r="F111" i="32"/>
  <c r="Q120" i="33"/>
  <c r="P120" i="33"/>
  <c r="O120" i="33"/>
  <c r="M120" i="33"/>
  <c r="J120" i="33"/>
  <c r="G120" i="33"/>
  <c r="R119" i="33"/>
  <c r="Q119" i="33"/>
  <c r="O119" i="33"/>
  <c r="L119" i="33"/>
  <c r="I119" i="33"/>
  <c r="O118" i="33"/>
  <c r="L118" i="33"/>
  <c r="K118" i="33"/>
  <c r="J118" i="33"/>
  <c r="G118" i="33"/>
  <c r="F118" i="33"/>
  <c r="R117" i="33"/>
  <c r="R116" i="33"/>
  <c r="Q116" i="33"/>
  <c r="P116" i="33"/>
  <c r="O116" i="33"/>
  <c r="N116" i="33"/>
  <c r="M116" i="33"/>
  <c r="L116" i="33"/>
  <c r="K116" i="33"/>
  <c r="J116" i="33"/>
  <c r="I116" i="33"/>
  <c r="H116" i="33"/>
  <c r="G116" i="33"/>
  <c r="F116" i="33"/>
  <c r="R114" i="33"/>
  <c r="R120" i="33" s="1"/>
  <c r="Q114" i="33"/>
  <c r="P114" i="33"/>
  <c r="O114" i="33"/>
  <c r="N114" i="33"/>
  <c r="N120" i="33" s="1"/>
  <c r="M114" i="33"/>
  <c r="L114" i="33"/>
  <c r="L120" i="33" s="1"/>
  <c r="K114" i="33"/>
  <c r="K120" i="33" s="1"/>
  <c r="J114" i="33"/>
  <c r="I114" i="33"/>
  <c r="I120" i="33" s="1"/>
  <c r="H114" i="33"/>
  <c r="H120" i="33" s="1"/>
  <c r="G114" i="33"/>
  <c r="F114" i="33"/>
  <c r="F120" i="33" s="1"/>
  <c r="R113" i="33"/>
  <c r="Q113" i="33"/>
  <c r="P113" i="33"/>
  <c r="P119" i="33" s="1"/>
  <c r="O113" i="33"/>
  <c r="N113" i="33"/>
  <c r="N119" i="33" s="1"/>
  <c r="M113" i="33"/>
  <c r="M119" i="33" s="1"/>
  <c r="L113" i="33"/>
  <c r="K113" i="33"/>
  <c r="K119" i="33" s="1"/>
  <c r="J113" i="33"/>
  <c r="J119" i="33" s="1"/>
  <c r="I113" i="33"/>
  <c r="H113" i="33"/>
  <c r="H119" i="33" s="1"/>
  <c r="G113" i="33"/>
  <c r="G119" i="33" s="1"/>
  <c r="F113" i="33"/>
  <c r="F119" i="33" s="1"/>
  <c r="R112" i="33"/>
  <c r="R118" i="33" s="1"/>
  <c r="Q112" i="33"/>
  <c r="Q118" i="33" s="1"/>
  <c r="P112" i="33"/>
  <c r="P118" i="33" s="1"/>
  <c r="O112" i="33"/>
  <c r="N112" i="33"/>
  <c r="N118" i="33" s="1"/>
  <c r="M112" i="33"/>
  <c r="M118" i="33" s="1"/>
  <c r="L112" i="33"/>
  <c r="K112" i="33"/>
  <c r="J112" i="33"/>
  <c r="I112" i="33"/>
  <c r="I118" i="33" s="1"/>
  <c r="H112" i="33"/>
  <c r="H118" i="33" s="1"/>
  <c r="G112" i="33"/>
  <c r="F112" i="33"/>
  <c r="R111" i="33"/>
  <c r="Q111" i="33"/>
  <c r="Q117" i="33" s="1"/>
  <c r="P111" i="33"/>
  <c r="P117" i="33" s="1"/>
  <c r="O111" i="33"/>
  <c r="O117" i="33" s="1"/>
  <c r="N111" i="33"/>
  <c r="N117" i="33" s="1"/>
  <c r="M111" i="33"/>
  <c r="M117" i="33" s="1"/>
  <c r="L111" i="33"/>
  <c r="L117" i="33" s="1"/>
  <c r="K111" i="33"/>
  <c r="K117" i="33" s="1"/>
  <c r="J111" i="33"/>
  <c r="J117" i="33" s="1"/>
  <c r="I111" i="33"/>
  <c r="I117" i="33" s="1"/>
  <c r="H111" i="33"/>
  <c r="H117" i="33" s="1"/>
  <c r="G111" i="33"/>
  <c r="G117" i="33" s="1"/>
  <c r="F111" i="33"/>
  <c r="F117" i="33" s="1"/>
  <c r="R120" i="34"/>
  <c r="R119" i="34"/>
  <c r="Q119" i="34"/>
  <c r="K119" i="34"/>
  <c r="H119" i="34"/>
  <c r="F119" i="34"/>
  <c r="R118" i="34"/>
  <c r="P118" i="34"/>
  <c r="O118" i="34"/>
  <c r="H118" i="34"/>
  <c r="F118" i="34"/>
  <c r="R117" i="34"/>
  <c r="H117" i="34"/>
  <c r="F117" i="34"/>
  <c r="R116" i="34"/>
  <c r="Q116" i="34"/>
  <c r="P116" i="34"/>
  <c r="O116" i="34"/>
  <c r="N116" i="34"/>
  <c r="M116" i="34"/>
  <c r="L116" i="34"/>
  <c r="K116" i="34"/>
  <c r="J116" i="34"/>
  <c r="I116" i="34"/>
  <c r="H116" i="34"/>
  <c r="G116" i="34"/>
  <c r="F116" i="34"/>
  <c r="R114" i="34"/>
  <c r="Q114" i="34"/>
  <c r="Q120" i="34" s="1"/>
  <c r="P114" i="34"/>
  <c r="P120" i="34" s="1"/>
  <c r="O114" i="34"/>
  <c r="O120" i="34" s="1"/>
  <c r="N114" i="34"/>
  <c r="N120" i="34" s="1"/>
  <c r="M114" i="34"/>
  <c r="M120" i="34" s="1"/>
  <c r="L114" i="34"/>
  <c r="L120" i="34" s="1"/>
  <c r="K114" i="34"/>
  <c r="K120" i="34" s="1"/>
  <c r="J114" i="34"/>
  <c r="J120" i="34" s="1"/>
  <c r="I114" i="34"/>
  <c r="I120" i="34" s="1"/>
  <c r="H114" i="34"/>
  <c r="H120" i="34" s="1"/>
  <c r="G114" i="34"/>
  <c r="G120" i="34" s="1"/>
  <c r="F114" i="34"/>
  <c r="F120" i="34" s="1"/>
  <c r="R113" i="34"/>
  <c r="Q113" i="34"/>
  <c r="P113" i="34"/>
  <c r="P119" i="34" s="1"/>
  <c r="O113" i="34"/>
  <c r="O119" i="34" s="1"/>
  <c r="N113" i="34"/>
  <c r="N119" i="34" s="1"/>
  <c r="M113" i="34"/>
  <c r="M119" i="34" s="1"/>
  <c r="L113" i="34"/>
  <c r="L119" i="34" s="1"/>
  <c r="K113" i="34"/>
  <c r="J113" i="34"/>
  <c r="J119" i="34" s="1"/>
  <c r="I113" i="34"/>
  <c r="I119" i="34" s="1"/>
  <c r="H113" i="34"/>
  <c r="G113" i="34"/>
  <c r="G119" i="34" s="1"/>
  <c r="F113" i="34"/>
  <c r="R112" i="34"/>
  <c r="Q112" i="34"/>
  <c r="Q118" i="34" s="1"/>
  <c r="P112" i="34"/>
  <c r="O112" i="34"/>
  <c r="N112" i="34"/>
  <c r="N118" i="34" s="1"/>
  <c r="M112" i="34"/>
  <c r="M118" i="34" s="1"/>
  <c r="L112" i="34"/>
  <c r="L118" i="34" s="1"/>
  <c r="K112" i="34"/>
  <c r="K118" i="34" s="1"/>
  <c r="J112" i="34"/>
  <c r="J118" i="34" s="1"/>
  <c r="I112" i="34"/>
  <c r="I118" i="34" s="1"/>
  <c r="H112" i="34"/>
  <c r="G112" i="34"/>
  <c r="G118" i="34" s="1"/>
  <c r="F112" i="34"/>
  <c r="R111" i="34"/>
  <c r="Q111" i="34"/>
  <c r="Q117" i="34" s="1"/>
  <c r="P111" i="34"/>
  <c r="P117" i="34" s="1"/>
  <c r="O111" i="34"/>
  <c r="O117" i="34" s="1"/>
  <c r="N111" i="34"/>
  <c r="N117" i="34" s="1"/>
  <c r="M111" i="34"/>
  <c r="M117" i="34" s="1"/>
  <c r="L111" i="34"/>
  <c r="L117" i="34" s="1"/>
  <c r="K111" i="34"/>
  <c r="K117" i="34" s="1"/>
  <c r="J111" i="34"/>
  <c r="J117" i="34" s="1"/>
  <c r="I111" i="34"/>
  <c r="I117" i="34" s="1"/>
  <c r="H111" i="34"/>
  <c r="G111" i="34"/>
  <c r="G117" i="34" s="1"/>
  <c r="F111" i="34"/>
  <c r="R120" i="35"/>
  <c r="P120" i="35"/>
  <c r="R119" i="35"/>
  <c r="J119" i="35"/>
  <c r="I119" i="35"/>
  <c r="R118" i="35"/>
  <c r="Q118" i="35"/>
  <c r="P118" i="35"/>
  <c r="I118" i="35"/>
  <c r="H118" i="35"/>
  <c r="F118" i="35"/>
  <c r="R117" i="35"/>
  <c r="Q117" i="35"/>
  <c r="P117" i="35"/>
  <c r="O117" i="35"/>
  <c r="H117" i="35"/>
  <c r="R116" i="35"/>
  <c r="Q116" i="35"/>
  <c r="P116" i="35"/>
  <c r="O116" i="35"/>
  <c r="N116" i="35"/>
  <c r="M116" i="35"/>
  <c r="L116" i="35"/>
  <c r="K116" i="35"/>
  <c r="J116" i="35"/>
  <c r="I116" i="35"/>
  <c r="H116" i="35"/>
  <c r="G116" i="35"/>
  <c r="F116" i="35"/>
  <c r="R114" i="35"/>
  <c r="Q114" i="35"/>
  <c r="Q120" i="35" s="1"/>
  <c r="P114" i="35"/>
  <c r="O114" i="35"/>
  <c r="O120" i="35" s="1"/>
  <c r="N114" i="35"/>
  <c r="N120" i="35" s="1"/>
  <c r="M114" i="35"/>
  <c r="M120" i="35" s="1"/>
  <c r="L114" i="35"/>
  <c r="L120" i="35" s="1"/>
  <c r="K114" i="35"/>
  <c r="K120" i="35" s="1"/>
  <c r="J114" i="35"/>
  <c r="J120" i="35" s="1"/>
  <c r="I114" i="35"/>
  <c r="I120" i="35" s="1"/>
  <c r="H114" i="35"/>
  <c r="H120" i="35" s="1"/>
  <c r="G114" i="35"/>
  <c r="G120" i="35" s="1"/>
  <c r="F114" i="35"/>
  <c r="F120" i="35" s="1"/>
  <c r="R113" i="35"/>
  <c r="Q113" i="35"/>
  <c r="Q119" i="35" s="1"/>
  <c r="P113" i="35"/>
  <c r="P119" i="35" s="1"/>
  <c r="O113" i="35"/>
  <c r="O119" i="35" s="1"/>
  <c r="N113" i="35"/>
  <c r="N119" i="35" s="1"/>
  <c r="M113" i="35"/>
  <c r="M119" i="35" s="1"/>
  <c r="L113" i="35"/>
  <c r="L119" i="35" s="1"/>
  <c r="K113" i="35"/>
  <c r="K119" i="35" s="1"/>
  <c r="J113" i="35"/>
  <c r="I113" i="35"/>
  <c r="H113" i="35"/>
  <c r="H119" i="35" s="1"/>
  <c r="G113" i="35"/>
  <c r="G119" i="35" s="1"/>
  <c r="F113" i="35"/>
  <c r="F119" i="35" s="1"/>
  <c r="R112" i="35"/>
  <c r="Q112" i="35"/>
  <c r="P112" i="35"/>
  <c r="O112" i="35"/>
  <c r="O118" i="35" s="1"/>
  <c r="N112" i="35"/>
  <c r="N118" i="35" s="1"/>
  <c r="M112" i="35"/>
  <c r="M118" i="35" s="1"/>
  <c r="L112" i="35"/>
  <c r="L118" i="35" s="1"/>
  <c r="K112" i="35"/>
  <c r="K118" i="35" s="1"/>
  <c r="J112" i="35"/>
  <c r="J118" i="35" s="1"/>
  <c r="I112" i="35"/>
  <c r="H112" i="35"/>
  <c r="G112" i="35"/>
  <c r="G118" i="35" s="1"/>
  <c r="F112" i="35"/>
  <c r="R111" i="35"/>
  <c r="Q111" i="35"/>
  <c r="P111" i="35"/>
  <c r="O111" i="35"/>
  <c r="N111" i="35"/>
  <c r="N117" i="35" s="1"/>
  <c r="M111" i="35"/>
  <c r="M117" i="35" s="1"/>
  <c r="L111" i="35"/>
  <c r="L117" i="35" s="1"/>
  <c r="K111" i="35"/>
  <c r="K117" i="35" s="1"/>
  <c r="J111" i="35"/>
  <c r="J117" i="35" s="1"/>
  <c r="I111" i="35"/>
  <c r="I117" i="35" s="1"/>
  <c r="H111" i="35"/>
  <c r="G111" i="35"/>
  <c r="G117" i="35" s="1"/>
  <c r="F111" i="35"/>
  <c r="F117" i="35" s="1"/>
  <c r="R120" i="36"/>
  <c r="Q120" i="36"/>
  <c r="P120" i="36"/>
  <c r="O120" i="36"/>
  <c r="N120" i="36"/>
  <c r="M120" i="36"/>
  <c r="L120" i="36"/>
  <c r="K120" i="36"/>
  <c r="J120" i="36"/>
  <c r="H120" i="36"/>
  <c r="G120" i="36"/>
  <c r="R119" i="36"/>
  <c r="Q119" i="36"/>
  <c r="P119" i="36"/>
  <c r="O119" i="36"/>
  <c r="N119" i="36"/>
  <c r="M119" i="36"/>
  <c r="L119" i="36"/>
  <c r="K119" i="36"/>
  <c r="J119" i="36"/>
  <c r="G119" i="36"/>
  <c r="R118" i="36"/>
  <c r="Q118" i="36"/>
  <c r="P118" i="36"/>
  <c r="O118" i="36"/>
  <c r="N118" i="36"/>
  <c r="M118" i="36"/>
  <c r="L118" i="36"/>
  <c r="K118" i="36"/>
  <c r="J118" i="36"/>
  <c r="I118" i="36"/>
  <c r="H118" i="36"/>
  <c r="G118" i="36"/>
  <c r="F118" i="36"/>
  <c r="R117" i="36"/>
  <c r="Q117" i="36"/>
  <c r="P117" i="36"/>
  <c r="O117" i="36"/>
  <c r="N117" i="36"/>
  <c r="M117" i="36"/>
  <c r="L117" i="36"/>
  <c r="K117" i="36"/>
  <c r="J117" i="36"/>
  <c r="R116" i="36"/>
  <c r="Q116" i="36"/>
  <c r="P116" i="36"/>
  <c r="O116" i="36"/>
  <c r="N116" i="36"/>
  <c r="M116" i="36"/>
  <c r="L116" i="36"/>
  <c r="K116" i="36"/>
  <c r="J116" i="36"/>
  <c r="I116" i="36"/>
  <c r="H116" i="36"/>
  <c r="G116" i="36"/>
  <c r="F116" i="36"/>
  <c r="R114" i="36"/>
  <c r="Q114" i="36"/>
  <c r="P114" i="36"/>
  <c r="O114" i="36"/>
  <c r="N114" i="36"/>
  <c r="M114" i="36"/>
  <c r="L114" i="36"/>
  <c r="K114" i="36"/>
  <c r="J114" i="36"/>
  <c r="I114" i="36"/>
  <c r="I120" i="36" s="1"/>
  <c r="H114" i="36"/>
  <c r="G114" i="36"/>
  <c r="F114" i="36"/>
  <c r="F120" i="36" s="1"/>
  <c r="R113" i="36"/>
  <c r="Q113" i="36"/>
  <c r="P113" i="36"/>
  <c r="O113" i="36"/>
  <c r="N113" i="36"/>
  <c r="M113" i="36"/>
  <c r="L113" i="36"/>
  <c r="K113" i="36"/>
  <c r="J113" i="36"/>
  <c r="I113" i="36"/>
  <c r="I119" i="36" s="1"/>
  <c r="H113" i="36"/>
  <c r="H119" i="36" s="1"/>
  <c r="G113" i="36"/>
  <c r="F113" i="36"/>
  <c r="F119" i="36" s="1"/>
  <c r="R112" i="36"/>
  <c r="Q112" i="36"/>
  <c r="P112" i="36"/>
  <c r="O112" i="36"/>
  <c r="N112" i="36"/>
  <c r="M112" i="36"/>
  <c r="L112" i="36"/>
  <c r="K112" i="36"/>
  <c r="J112" i="36"/>
  <c r="I112" i="36"/>
  <c r="H112" i="36"/>
  <c r="G112" i="36"/>
  <c r="F112" i="36"/>
  <c r="R111" i="36"/>
  <c r="Q111" i="36"/>
  <c r="P111" i="36"/>
  <c r="O111" i="36"/>
  <c r="N111" i="36"/>
  <c r="M111" i="36"/>
  <c r="L111" i="36"/>
  <c r="K111" i="36"/>
  <c r="J111" i="36"/>
  <c r="I111" i="36"/>
  <c r="I117" i="36" s="1"/>
  <c r="H111" i="36"/>
  <c r="H117" i="36" s="1"/>
  <c r="G111" i="36"/>
  <c r="G117" i="36" s="1"/>
  <c r="F111" i="36"/>
  <c r="F117" i="36" s="1"/>
  <c r="S120" i="27"/>
  <c r="R120" i="27"/>
  <c r="Q120" i="27"/>
  <c r="P120" i="27"/>
  <c r="O120" i="27"/>
  <c r="N120" i="27"/>
  <c r="H120" i="27"/>
  <c r="S119" i="27"/>
  <c r="R119" i="27"/>
  <c r="Q119" i="27"/>
  <c r="P119" i="27"/>
  <c r="O119" i="27"/>
  <c r="M119" i="27"/>
  <c r="F119" i="27"/>
  <c r="S118" i="27"/>
  <c r="R118" i="27"/>
  <c r="Q118" i="27"/>
  <c r="P118" i="27"/>
  <c r="O118" i="27"/>
  <c r="K118" i="27"/>
  <c r="F118" i="27"/>
  <c r="S117" i="27"/>
  <c r="R117" i="27"/>
  <c r="Q117" i="27"/>
  <c r="P117" i="27"/>
  <c r="O117" i="27"/>
  <c r="G117" i="27"/>
  <c r="F117" i="27"/>
  <c r="S116" i="27"/>
  <c r="R116" i="27"/>
  <c r="Q116" i="27"/>
  <c r="P116" i="27"/>
  <c r="O116" i="27"/>
  <c r="N116" i="27"/>
  <c r="M116" i="27"/>
  <c r="K116" i="27"/>
  <c r="J116" i="27"/>
  <c r="I116" i="27"/>
  <c r="H116" i="27"/>
  <c r="G116" i="27"/>
  <c r="F116" i="27"/>
  <c r="S114" i="27"/>
  <c r="R114" i="27"/>
  <c r="Q114" i="27"/>
  <c r="P114" i="27"/>
  <c r="O114" i="27"/>
  <c r="N114" i="27"/>
  <c r="M114" i="27"/>
  <c r="M120" i="27" s="1"/>
  <c r="K114" i="27"/>
  <c r="K120" i="27" s="1"/>
  <c r="J114" i="27"/>
  <c r="J120" i="27" s="1"/>
  <c r="I114" i="27"/>
  <c r="I120" i="27" s="1"/>
  <c r="H114" i="27"/>
  <c r="G114" i="27"/>
  <c r="G120" i="27" s="1"/>
  <c r="F114" i="27"/>
  <c r="F120" i="27" s="1"/>
  <c r="S113" i="27"/>
  <c r="R113" i="27"/>
  <c r="Q113" i="27"/>
  <c r="P113" i="27"/>
  <c r="O113" i="27"/>
  <c r="N113" i="27"/>
  <c r="N119" i="27" s="1"/>
  <c r="M113" i="27"/>
  <c r="K113" i="27"/>
  <c r="K119" i="27" s="1"/>
  <c r="J113" i="27"/>
  <c r="J119" i="27" s="1"/>
  <c r="I113" i="27"/>
  <c r="I119" i="27" s="1"/>
  <c r="H113" i="27"/>
  <c r="H119" i="27" s="1"/>
  <c r="G113" i="27"/>
  <c r="G119" i="27" s="1"/>
  <c r="F113" i="27"/>
  <c r="S112" i="27"/>
  <c r="R112" i="27"/>
  <c r="Q112" i="27"/>
  <c r="P112" i="27"/>
  <c r="O112" i="27"/>
  <c r="N112" i="27"/>
  <c r="N118" i="27" s="1"/>
  <c r="M112" i="27"/>
  <c r="M118" i="27" s="1"/>
  <c r="K112" i="27"/>
  <c r="J112" i="27"/>
  <c r="J118" i="27" s="1"/>
  <c r="I112" i="27"/>
  <c r="I118" i="27" s="1"/>
  <c r="H112" i="27"/>
  <c r="H118" i="27" s="1"/>
  <c r="G112" i="27"/>
  <c r="G118" i="27" s="1"/>
  <c r="F112" i="27"/>
  <c r="S111" i="27"/>
  <c r="R111" i="27"/>
  <c r="Q111" i="27"/>
  <c r="P111" i="27"/>
  <c r="O111" i="27"/>
  <c r="N111" i="27"/>
  <c r="N117" i="27" s="1"/>
  <c r="M111" i="27"/>
  <c r="M117" i="27" s="1"/>
  <c r="K111" i="27"/>
  <c r="K117" i="27" s="1"/>
  <c r="J111" i="27"/>
  <c r="J117" i="27" s="1"/>
  <c r="I111" i="27"/>
  <c r="I117" i="27" s="1"/>
  <c r="H111" i="27"/>
  <c r="H117" i="27" s="1"/>
  <c r="G111" i="27"/>
  <c r="F111" i="27"/>
  <c r="S120" i="71"/>
  <c r="R120" i="71"/>
  <c r="Q120" i="71"/>
  <c r="H120" i="71"/>
  <c r="G120" i="71"/>
  <c r="S119" i="71"/>
  <c r="R119" i="71"/>
  <c r="Q119" i="71"/>
  <c r="J119" i="71"/>
  <c r="G119" i="71"/>
  <c r="S118" i="71"/>
  <c r="R118" i="71"/>
  <c r="Q118" i="71"/>
  <c r="J118" i="71"/>
  <c r="I118" i="71"/>
  <c r="H118" i="71"/>
  <c r="G118" i="71"/>
  <c r="F118" i="71"/>
  <c r="S117" i="71"/>
  <c r="R117" i="71"/>
  <c r="Q117" i="71"/>
  <c r="M117" i="71"/>
  <c r="L117" i="71"/>
  <c r="H117" i="71"/>
  <c r="G117" i="71"/>
  <c r="F117" i="71"/>
  <c r="S116" i="71"/>
  <c r="R116" i="71"/>
  <c r="Q116" i="71"/>
  <c r="P116" i="71"/>
  <c r="O116" i="71"/>
  <c r="M116" i="71"/>
  <c r="L116" i="71"/>
  <c r="K116" i="71"/>
  <c r="J116" i="71"/>
  <c r="I116" i="71"/>
  <c r="H116" i="71"/>
  <c r="G116" i="71"/>
  <c r="F116" i="71"/>
  <c r="S114" i="71"/>
  <c r="R114" i="71"/>
  <c r="Q114" i="71"/>
  <c r="P114" i="71"/>
  <c r="P120" i="71" s="1"/>
  <c r="O114" i="71"/>
  <c r="O120" i="71" s="1"/>
  <c r="M114" i="71"/>
  <c r="M120" i="71" s="1"/>
  <c r="L114" i="71"/>
  <c r="L120" i="71" s="1"/>
  <c r="K114" i="71"/>
  <c r="K120" i="71" s="1"/>
  <c r="J114" i="71"/>
  <c r="J120" i="71" s="1"/>
  <c r="I114" i="71"/>
  <c r="I120" i="71" s="1"/>
  <c r="H114" i="71"/>
  <c r="G114" i="71"/>
  <c r="F114" i="71"/>
  <c r="F120" i="71" s="1"/>
  <c r="S113" i="71"/>
  <c r="R113" i="71"/>
  <c r="Q113" i="71"/>
  <c r="P113" i="71"/>
  <c r="P119" i="71" s="1"/>
  <c r="O113" i="71"/>
  <c r="O119" i="71" s="1"/>
  <c r="M113" i="71"/>
  <c r="M119" i="71" s="1"/>
  <c r="L113" i="71"/>
  <c r="L119" i="71" s="1"/>
  <c r="K113" i="71"/>
  <c r="K119" i="71" s="1"/>
  <c r="J113" i="71"/>
  <c r="I113" i="71"/>
  <c r="I119" i="71" s="1"/>
  <c r="H113" i="71"/>
  <c r="H119" i="71" s="1"/>
  <c r="G113" i="71"/>
  <c r="F113" i="71"/>
  <c r="F119" i="71" s="1"/>
  <c r="S112" i="71"/>
  <c r="R112" i="71"/>
  <c r="Q112" i="71"/>
  <c r="P112" i="71"/>
  <c r="P118" i="71" s="1"/>
  <c r="O112" i="71"/>
  <c r="O118" i="71" s="1"/>
  <c r="M112" i="71"/>
  <c r="M118" i="71" s="1"/>
  <c r="L112" i="71"/>
  <c r="L118" i="71" s="1"/>
  <c r="K112" i="71"/>
  <c r="K118" i="71" s="1"/>
  <c r="J112" i="71"/>
  <c r="I112" i="71"/>
  <c r="H112" i="71"/>
  <c r="G112" i="71"/>
  <c r="F112" i="71"/>
  <c r="S111" i="71"/>
  <c r="R111" i="71"/>
  <c r="Q111" i="71"/>
  <c r="P111" i="71"/>
  <c r="P117" i="71" s="1"/>
  <c r="O111" i="71"/>
  <c r="O117" i="71" s="1"/>
  <c r="M111" i="71"/>
  <c r="L111" i="71"/>
  <c r="K111" i="71"/>
  <c r="K117" i="71" s="1"/>
  <c r="J111" i="71"/>
  <c r="J117" i="71" s="1"/>
  <c r="I111" i="71"/>
  <c r="I117" i="71" s="1"/>
  <c r="H111" i="71"/>
  <c r="G111" i="71"/>
  <c r="F111" i="71"/>
  <c r="F118" i="19"/>
  <c r="F117" i="19"/>
  <c r="R120" i="15"/>
  <c r="Q120" i="15"/>
  <c r="P120" i="15"/>
  <c r="O120" i="15"/>
  <c r="R119" i="15"/>
  <c r="Q119" i="15"/>
  <c r="P119" i="15"/>
  <c r="O119" i="15"/>
  <c r="R118" i="15"/>
  <c r="Q118" i="15"/>
  <c r="P118" i="15"/>
  <c r="O118" i="15"/>
  <c r="R117" i="15"/>
  <c r="Q117" i="15"/>
  <c r="P117" i="15"/>
  <c r="O117" i="15"/>
  <c r="R116" i="15"/>
  <c r="Q116" i="15"/>
  <c r="P116" i="15"/>
  <c r="O116" i="15"/>
  <c r="R114" i="15"/>
  <c r="Q114" i="15"/>
  <c r="P114" i="15"/>
  <c r="O114" i="15"/>
  <c r="N114" i="15"/>
  <c r="M114" i="15"/>
  <c r="M120" i="15" s="1"/>
  <c r="L114" i="15"/>
  <c r="L120" i="15" s="1"/>
  <c r="K114" i="15"/>
  <c r="K120" i="15" s="1"/>
  <c r="J114" i="15"/>
  <c r="J120" i="15" s="1"/>
  <c r="I114" i="15"/>
  <c r="I120" i="15" s="1"/>
  <c r="H114" i="15"/>
  <c r="H120" i="15" s="1"/>
  <c r="G114" i="15"/>
  <c r="G120" i="15" s="1"/>
  <c r="R113" i="15"/>
  <c r="Q113" i="15"/>
  <c r="P113" i="15"/>
  <c r="O113" i="15"/>
  <c r="N113" i="15"/>
  <c r="M113" i="15"/>
  <c r="M119" i="15" s="1"/>
  <c r="L113" i="15"/>
  <c r="L119" i="15" s="1"/>
  <c r="K113" i="15"/>
  <c r="K119" i="15" s="1"/>
  <c r="J113" i="15"/>
  <c r="J119" i="15" s="1"/>
  <c r="I113" i="15"/>
  <c r="I119" i="15" s="1"/>
  <c r="H113" i="15"/>
  <c r="H119" i="15" s="1"/>
  <c r="G113" i="15"/>
  <c r="G119" i="15" s="1"/>
  <c r="R112" i="15"/>
  <c r="Q112" i="15"/>
  <c r="P112" i="15"/>
  <c r="O112" i="15"/>
  <c r="M112" i="15"/>
  <c r="M118" i="15" s="1"/>
  <c r="L112" i="15"/>
  <c r="L118" i="15" s="1"/>
  <c r="K112" i="15"/>
  <c r="K118" i="15" s="1"/>
  <c r="J112" i="15"/>
  <c r="J118" i="15" s="1"/>
  <c r="I112" i="15"/>
  <c r="I118" i="15" s="1"/>
  <c r="H112" i="15"/>
  <c r="H118" i="15" s="1"/>
  <c r="G112" i="15"/>
  <c r="G118" i="15" s="1"/>
  <c r="R111" i="15"/>
  <c r="Q111" i="15"/>
  <c r="P111" i="15"/>
  <c r="O111" i="15"/>
  <c r="N111" i="15"/>
  <c r="N117" i="15" s="1"/>
  <c r="M111" i="15"/>
  <c r="M117" i="15" s="1"/>
  <c r="L111" i="15"/>
  <c r="L117" i="15" s="1"/>
  <c r="K111" i="15"/>
  <c r="K117" i="15" s="1"/>
  <c r="J111" i="15"/>
  <c r="J117" i="15" s="1"/>
  <c r="I111" i="15"/>
  <c r="I117" i="15" s="1"/>
  <c r="H111" i="15"/>
  <c r="H117" i="15" s="1"/>
  <c r="G111" i="15"/>
  <c r="G117" i="15" s="1"/>
  <c r="R120" i="14"/>
  <c r="Q120" i="14"/>
  <c r="P120" i="14"/>
  <c r="O120" i="14"/>
  <c r="N120" i="14"/>
  <c r="M120" i="14"/>
  <c r="H120" i="14"/>
  <c r="G120" i="14"/>
  <c r="R119" i="14"/>
  <c r="Q119" i="14"/>
  <c r="P119" i="14"/>
  <c r="O119" i="14"/>
  <c r="N119" i="14"/>
  <c r="K119" i="14"/>
  <c r="J119" i="14"/>
  <c r="H119" i="14"/>
  <c r="G119" i="14"/>
  <c r="F119" i="14"/>
  <c r="R118" i="14"/>
  <c r="Q118" i="14"/>
  <c r="P118" i="14"/>
  <c r="O118" i="14"/>
  <c r="N118" i="14"/>
  <c r="I118" i="14"/>
  <c r="G118" i="14"/>
  <c r="R117" i="14"/>
  <c r="Q117" i="14"/>
  <c r="P117" i="14"/>
  <c r="O117" i="14"/>
  <c r="M117" i="14"/>
  <c r="F117" i="14"/>
  <c r="R116" i="14"/>
  <c r="Q116" i="14"/>
  <c r="P116" i="14"/>
  <c r="O116" i="14"/>
  <c r="N116" i="14"/>
  <c r="M116" i="14"/>
  <c r="L116" i="14"/>
  <c r="K116" i="14"/>
  <c r="J116" i="14"/>
  <c r="I116" i="14"/>
  <c r="H116" i="14"/>
  <c r="G116" i="14"/>
  <c r="F116" i="14"/>
  <c r="R114" i="14"/>
  <c r="Q114" i="14"/>
  <c r="P114" i="14"/>
  <c r="O114" i="14"/>
  <c r="N114" i="14"/>
  <c r="M114" i="14"/>
  <c r="L114" i="14"/>
  <c r="L120" i="14" s="1"/>
  <c r="K114" i="14"/>
  <c r="K120" i="14" s="1"/>
  <c r="J114" i="14"/>
  <c r="J120" i="14" s="1"/>
  <c r="I114" i="14"/>
  <c r="I120" i="14" s="1"/>
  <c r="H114" i="14"/>
  <c r="G114" i="14"/>
  <c r="F114" i="14"/>
  <c r="F120" i="14" s="1"/>
  <c r="R113" i="14"/>
  <c r="Q113" i="14"/>
  <c r="P113" i="14"/>
  <c r="O113" i="14"/>
  <c r="N113" i="14"/>
  <c r="M113" i="14"/>
  <c r="M119" i="14" s="1"/>
  <c r="L113" i="14"/>
  <c r="L119" i="14" s="1"/>
  <c r="K113" i="14"/>
  <c r="J113" i="14"/>
  <c r="I113" i="14"/>
  <c r="I119" i="14" s="1"/>
  <c r="H113" i="14"/>
  <c r="G113" i="14"/>
  <c r="F113" i="14"/>
  <c r="R112" i="14"/>
  <c r="Q112" i="14"/>
  <c r="P112" i="14"/>
  <c r="O112" i="14"/>
  <c r="N112" i="14"/>
  <c r="M112" i="14"/>
  <c r="M118" i="14" s="1"/>
  <c r="L112" i="14"/>
  <c r="L118" i="14" s="1"/>
  <c r="K112" i="14"/>
  <c r="K118" i="14" s="1"/>
  <c r="J112" i="14"/>
  <c r="J118" i="14" s="1"/>
  <c r="I112" i="14"/>
  <c r="H112" i="14"/>
  <c r="H118" i="14" s="1"/>
  <c r="G112" i="14"/>
  <c r="F112" i="14"/>
  <c r="F118" i="14" s="1"/>
  <c r="R111" i="14"/>
  <c r="Q111" i="14"/>
  <c r="P111" i="14"/>
  <c r="O111" i="14"/>
  <c r="N111" i="14"/>
  <c r="N117" i="14" s="1"/>
  <c r="M111" i="14"/>
  <c r="L111" i="14"/>
  <c r="L117" i="14" s="1"/>
  <c r="K111" i="14"/>
  <c r="K117" i="14" s="1"/>
  <c r="J111" i="14"/>
  <c r="J117" i="14" s="1"/>
  <c r="I111" i="14"/>
  <c r="I117" i="14" s="1"/>
  <c r="H111" i="14"/>
  <c r="H117" i="14" s="1"/>
  <c r="G111" i="14"/>
  <c r="G117" i="14" s="1"/>
  <c r="F111" i="14"/>
  <c r="AC70" i="17" l="1"/>
  <c r="AA70" i="17"/>
  <c r="Y70" i="17"/>
  <c r="W70" i="17"/>
  <c r="U70" i="17"/>
  <c r="S70" i="17"/>
  <c r="Q70" i="17"/>
  <c r="G70" i="17"/>
  <c r="AC69" i="17"/>
  <c r="AA69" i="17"/>
  <c r="Y69" i="17"/>
  <c r="W69" i="17"/>
  <c r="U69" i="17"/>
  <c r="S69" i="17"/>
  <c r="Q69" i="17"/>
  <c r="I69" i="17"/>
  <c r="G69" i="17"/>
  <c r="AC68" i="17"/>
  <c r="AA68" i="17"/>
  <c r="Y68" i="17"/>
  <c r="W68" i="17"/>
  <c r="U68" i="17"/>
  <c r="S68" i="17"/>
  <c r="Q68" i="17"/>
  <c r="I68" i="17"/>
  <c r="G68" i="17"/>
  <c r="F68" i="17"/>
  <c r="AC67" i="17"/>
  <c r="AA67" i="17"/>
  <c r="Y67" i="17"/>
  <c r="W67" i="17"/>
  <c r="U67" i="17"/>
  <c r="S67" i="17"/>
  <c r="Q67" i="17"/>
  <c r="O67" i="17"/>
  <c r="M67" i="17"/>
  <c r="AC66" i="17"/>
  <c r="AA66" i="17"/>
  <c r="Y66" i="17"/>
  <c r="W66" i="17"/>
  <c r="U66" i="17"/>
  <c r="S66" i="17"/>
  <c r="Q66" i="17"/>
  <c r="O66" i="17"/>
  <c r="M66" i="17"/>
  <c r="K66" i="17"/>
  <c r="I66" i="17"/>
  <c r="G66" i="17"/>
  <c r="F66" i="17"/>
  <c r="AC64" i="17"/>
  <c r="AA64" i="17"/>
  <c r="Y64" i="17"/>
  <c r="W64" i="17"/>
  <c r="U64" i="17"/>
  <c r="S64" i="17"/>
  <c r="Q64" i="17"/>
  <c r="O64" i="17"/>
  <c r="O70" i="17" s="1"/>
  <c r="M64" i="17"/>
  <c r="M70" i="17" s="1"/>
  <c r="K64" i="17"/>
  <c r="K70" i="17" s="1"/>
  <c r="I64" i="17"/>
  <c r="I70" i="17" s="1"/>
  <c r="G64" i="17"/>
  <c r="F64" i="17"/>
  <c r="F70" i="17" s="1"/>
  <c r="AC63" i="17"/>
  <c r="AA63" i="17"/>
  <c r="Y63" i="17"/>
  <c r="W63" i="17"/>
  <c r="U63" i="17"/>
  <c r="S63" i="17"/>
  <c r="Q63" i="17"/>
  <c r="O63" i="17"/>
  <c r="O69" i="17" s="1"/>
  <c r="M63" i="17"/>
  <c r="M69" i="17" s="1"/>
  <c r="K63" i="17"/>
  <c r="K69" i="17" s="1"/>
  <c r="I63" i="17"/>
  <c r="G63" i="17"/>
  <c r="F63" i="17"/>
  <c r="F69" i="17" s="1"/>
  <c r="AC62" i="17"/>
  <c r="AA62" i="17"/>
  <c r="Y62" i="17"/>
  <c r="W62" i="17"/>
  <c r="U62" i="17"/>
  <c r="S62" i="17"/>
  <c r="Q62" i="17"/>
  <c r="O62" i="17"/>
  <c r="O68" i="17" s="1"/>
  <c r="M62" i="17"/>
  <c r="M68" i="17" s="1"/>
  <c r="K62" i="17"/>
  <c r="K68" i="17" s="1"/>
  <c r="I62" i="17"/>
  <c r="G62" i="17"/>
  <c r="F62" i="17"/>
  <c r="AC61" i="17"/>
  <c r="AA61" i="17"/>
  <c r="Y61" i="17"/>
  <c r="W61" i="17"/>
  <c r="U61" i="17"/>
  <c r="S61" i="17"/>
  <c r="Q61" i="17"/>
  <c r="O61" i="17"/>
  <c r="M61" i="17"/>
  <c r="K61" i="17"/>
  <c r="K67" i="17" s="1"/>
  <c r="I61" i="17"/>
  <c r="I67" i="17" s="1"/>
  <c r="G61" i="17"/>
  <c r="G67" i="17" s="1"/>
  <c r="F61" i="17"/>
  <c r="F67" i="17" s="1"/>
  <c r="AC70" i="18"/>
  <c r="AA70" i="18"/>
  <c r="Y70" i="18"/>
  <c r="W70" i="18"/>
  <c r="U70" i="18"/>
  <c r="S70" i="18"/>
  <c r="Q70" i="18"/>
  <c r="O70" i="18"/>
  <c r="M70" i="18"/>
  <c r="K70" i="18"/>
  <c r="F70" i="18"/>
  <c r="AC69" i="18"/>
  <c r="AA69" i="18"/>
  <c r="Y69" i="18"/>
  <c r="W69" i="18"/>
  <c r="U69" i="18"/>
  <c r="S69" i="18"/>
  <c r="Q69" i="18"/>
  <c r="O69" i="18"/>
  <c r="M69" i="18"/>
  <c r="G69" i="18"/>
  <c r="AC68" i="18"/>
  <c r="AA68" i="18"/>
  <c r="Y68" i="18"/>
  <c r="W68" i="18"/>
  <c r="U68" i="18"/>
  <c r="S68" i="18"/>
  <c r="Q68" i="18"/>
  <c r="O68" i="18"/>
  <c r="M68" i="18"/>
  <c r="I68" i="18"/>
  <c r="G68" i="18"/>
  <c r="AC67" i="18"/>
  <c r="AA67" i="18"/>
  <c r="Y67" i="18"/>
  <c r="W67" i="18"/>
  <c r="U67" i="18"/>
  <c r="S67" i="18"/>
  <c r="Q67" i="18"/>
  <c r="O67" i="18"/>
  <c r="M67" i="18"/>
  <c r="I67" i="18"/>
  <c r="G67" i="18"/>
  <c r="AC66" i="18"/>
  <c r="AA66" i="18"/>
  <c r="Y66" i="18"/>
  <c r="W66" i="18"/>
  <c r="U66" i="18"/>
  <c r="S66" i="18"/>
  <c r="Q66" i="18"/>
  <c r="O66" i="18"/>
  <c r="M66" i="18"/>
  <c r="K66" i="18"/>
  <c r="I66" i="18"/>
  <c r="G66" i="18"/>
  <c r="F66" i="18"/>
  <c r="AC64" i="18"/>
  <c r="AA64" i="18"/>
  <c r="Y64" i="18"/>
  <c r="W64" i="18"/>
  <c r="U64" i="18"/>
  <c r="S64" i="18"/>
  <c r="Q64" i="18"/>
  <c r="O64" i="18"/>
  <c r="M64" i="18"/>
  <c r="K64" i="18"/>
  <c r="I64" i="18"/>
  <c r="I70" i="18" s="1"/>
  <c r="G64" i="18"/>
  <c r="G70" i="18" s="1"/>
  <c r="F64" i="18"/>
  <c r="AC63" i="18"/>
  <c r="AA63" i="18"/>
  <c r="Y63" i="18"/>
  <c r="W63" i="18"/>
  <c r="U63" i="18"/>
  <c r="S63" i="18"/>
  <c r="Q63" i="18"/>
  <c r="O63" i="18"/>
  <c r="M63" i="18"/>
  <c r="K63" i="18"/>
  <c r="K69" i="18" s="1"/>
  <c r="I63" i="18"/>
  <c r="I69" i="18" s="1"/>
  <c r="G63" i="18"/>
  <c r="F63" i="18"/>
  <c r="F69" i="18" s="1"/>
  <c r="AC62" i="18"/>
  <c r="AA62" i="18"/>
  <c r="Y62" i="18"/>
  <c r="W62" i="18"/>
  <c r="U62" i="18"/>
  <c r="S62" i="18"/>
  <c r="Q62" i="18"/>
  <c r="O62" i="18"/>
  <c r="M62" i="18"/>
  <c r="K62" i="18"/>
  <c r="K68" i="18" s="1"/>
  <c r="I62" i="18"/>
  <c r="G62" i="18"/>
  <c r="F62" i="18"/>
  <c r="F68" i="18" s="1"/>
  <c r="AC61" i="18"/>
  <c r="AA61" i="18"/>
  <c r="Y61" i="18"/>
  <c r="W61" i="18"/>
  <c r="U61" i="18"/>
  <c r="S61" i="18"/>
  <c r="Q61" i="18"/>
  <c r="O61" i="18"/>
  <c r="M61" i="18"/>
  <c r="K61" i="18"/>
  <c r="K67" i="18" s="1"/>
  <c r="I61" i="18"/>
  <c r="G61" i="18"/>
  <c r="F61" i="18"/>
  <c r="F67" i="18" s="1"/>
  <c r="AC70" i="20"/>
  <c r="AA70" i="20"/>
  <c r="Y70" i="20"/>
  <c r="W70" i="20"/>
  <c r="U70" i="20"/>
  <c r="S70" i="20"/>
  <c r="Q70" i="20"/>
  <c r="O70" i="20"/>
  <c r="M70" i="20"/>
  <c r="AC69" i="20"/>
  <c r="AA69" i="20"/>
  <c r="Y69" i="20"/>
  <c r="W69" i="20"/>
  <c r="U69" i="20"/>
  <c r="S69" i="20"/>
  <c r="Q69" i="20"/>
  <c r="O69" i="20"/>
  <c r="M69" i="20"/>
  <c r="K69" i="20"/>
  <c r="AC68" i="20"/>
  <c r="AA68" i="20"/>
  <c r="Y68" i="20"/>
  <c r="W68" i="20"/>
  <c r="U68" i="20"/>
  <c r="S68" i="20"/>
  <c r="Q68" i="20"/>
  <c r="O68" i="20"/>
  <c r="M68" i="20"/>
  <c r="AC67" i="20"/>
  <c r="AA67" i="20"/>
  <c r="Y67" i="20"/>
  <c r="W67" i="20"/>
  <c r="U67" i="20"/>
  <c r="S67" i="20"/>
  <c r="Q67" i="20"/>
  <c r="O67" i="20"/>
  <c r="M67" i="20"/>
  <c r="I67" i="20"/>
  <c r="AC66" i="20"/>
  <c r="AA66" i="20"/>
  <c r="Y66" i="20"/>
  <c r="W66" i="20"/>
  <c r="U66" i="20"/>
  <c r="S66" i="20"/>
  <c r="Q66" i="20"/>
  <c r="O66" i="20"/>
  <c r="M66" i="20"/>
  <c r="K66" i="20"/>
  <c r="I66" i="20"/>
  <c r="G66" i="20"/>
  <c r="F66" i="20"/>
  <c r="AC64" i="20"/>
  <c r="AA64" i="20"/>
  <c r="Y64" i="20"/>
  <c r="W64" i="20"/>
  <c r="U64" i="20"/>
  <c r="S64" i="20"/>
  <c r="Q64" i="20"/>
  <c r="O64" i="20"/>
  <c r="M64" i="20"/>
  <c r="K64" i="20"/>
  <c r="K70" i="20" s="1"/>
  <c r="I64" i="20"/>
  <c r="I70" i="20" s="1"/>
  <c r="G64" i="20"/>
  <c r="G70" i="20" s="1"/>
  <c r="F64" i="20"/>
  <c r="F70" i="20" s="1"/>
  <c r="AC63" i="20"/>
  <c r="AA63" i="20"/>
  <c r="Y63" i="20"/>
  <c r="W63" i="20"/>
  <c r="U63" i="20"/>
  <c r="S63" i="20"/>
  <c r="Q63" i="20"/>
  <c r="O63" i="20"/>
  <c r="M63" i="20"/>
  <c r="K63" i="20"/>
  <c r="I63" i="20"/>
  <c r="I69" i="20" s="1"/>
  <c r="G63" i="20"/>
  <c r="G69" i="20" s="1"/>
  <c r="F63" i="20"/>
  <c r="F69" i="20" s="1"/>
  <c r="AC62" i="20"/>
  <c r="AA62" i="20"/>
  <c r="Y62" i="20"/>
  <c r="W62" i="20"/>
  <c r="U62" i="20"/>
  <c r="S62" i="20"/>
  <c r="Q62" i="20"/>
  <c r="O62" i="20"/>
  <c r="M62" i="20"/>
  <c r="K62" i="20"/>
  <c r="K68" i="20" s="1"/>
  <c r="I62" i="20"/>
  <c r="I68" i="20" s="1"/>
  <c r="G62" i="20"/>
  <c r="G68" i="20" s="1"/>
  <c r="F62" i="20"/>
  <c r="F68" i="20" s="1"/>
  <c r="AC61" i="20"/>
  <c r="AA61" i="20"/>
  <c r="Y61" i="20"/>
  <c r="W61" i="20"/>
  <c r="U61" i="20"/>
  <c r="S61" i="20"/>
  <c r="Q61" i="20"/>
  <c r="O61" i="20"/>
  <c r="M61" i="20"/>
  <c r="K61" i="20"/>
  <c r="K67" i="20" s="1"/>
  <c r="I61" i="20"/>
  <c r="G61" i="20"/>
  <c r="G67" i="20" s="1"/>
  <c r="F61" i="20"/>
  <c r="F67" i="20" s="1"/>
  <c r="AC70" i="22"/>
  <c r="AA70" i="22"/>
  <c r="Y70" i="22"/>
  <c r="W70" i="22"/>
  <c r="U70" i="22"/>
  <c r="S70" i="22"/>
  <c r="Q70" i="22"/>
  <c r="O70" i="22"/>
  <c r="M70" i="22"/>
  <c r="G70" i="22"/>
  <c r="AC69" i="22"/>
  <c r="AA69" i="22"/>
  <c r="Y69" i="22"/>
  <c r="W69" i="22"/>
  <c r="U69" i="22"/>
  <c r="S69" i="22"/>
  <c r="Q69" i="22"/>
  <c r="O69" i="22"/>
  <c r="M69" i="22"/>
  <c r="AC68" i="22"/>
  <c r="AA68" i="22"/>
  <c r="Y68" i="22"/>
  <c r="W68" i="22"/>
  <c r="U68" i="22"/>
  <c r="S68" i="22"/>
  <c r="Q68" i="22"/>
  <c r="O68" i="22"/>
  <c r="M68" i="22"/>
  <c r="AC67" i="22"/>
  <c r="AA67" i="22"/>
  <c r="Y67" i="22"/>
  <c r="W67" i="22"/>
  <c r="U67" i="22"/>
  <c r="S67" i="22"/>
  <c r="Q67" i="22"/>
  <c r="O67" i="22"/>
  <c r="M67" i="22"/>
  <c r="K67" i="22"/>
  <c r="G67" i="22"/>
  <c r="AC66" i="22"/>
  <c r="AA66" i="22"/>
  <c r="Y66" i="22"/>
  <c r="W66" i="22"/>
  <c r="U66" i="22"/>
  <c r="S66" i="22"/>
  <c r="Q66" i="22"/>
  <c r="O66" i="22"/>
  <c r="M66" i="22"/>
  <c r="K66" i="22"/>
  <c r="I66" i="22"/>
  <c r="G66" i="22"/>
  <c r="F66" i="22"/>
  <c r="AC64" i="22"/>
  <c r="AA64" i="22"/>
  <c r="Y64" i="22"/>
  <c r="W64" i="22"/>
  <c r="U64" i="22"/>
  <c r="S64" i="22"/>
  <c r="Q64" i="22"/>
  <c r="O64" i="22"/>
  <c r="M64" i="22"/>
  <c r="K64" i="22"/>
  <c r="K70" i="22" s="1"/>
  <c r="I64" i="22"/>
  <c r="I70" i="22" s="1"/>
  <c r="G64" i="22"/>
  <c r="F64" i="22"/>
  <c r="F70" i="22" s="1"/>
  <c r="AC63" i="22"/>
  <c r="AA63" i="22"/>
  <c r="Y63" i="22"/>
  <c r="W63" i="22"/>
  <c r="U63" i="22"/>
  <c r="S63" i="22"/>
  <c r="Q63" i="22"/>
  <c r="O63" i="22"/>
  <c r="M63" i="22"/>
  <c r="K63" i="22"/>
  <c r="K69" i="22" s="1"/>
  <c r="I63" i="22"/>
  <c r="I69" i="22" s="1"/>
  <c r="G63" i="22"/>
  <c r="G69" i="22" s="1"/>
  <c r="F63" i="22"/>
  <c r="AC62" i="22"/>
  <c r="AA62" i="22"/>
  <c r="Y62" i="22"/>
  <c r="W62" i="22"/>
  <c r="U62" i="22"/>
  <c r="S62" i="22"/>
  <c r="Q62" i="22"/>
  <c r="O62" i="22"/>
  <c r="M62" i="22"/>
  <c r="K62" i="22"/>
  <c r="K68" i="22" s="1"/>
  <c r="I62" i="22"/>
  <c r="I68" i="22" s="1"/>
  <c r="G62" i="22"/>
  <c r="G68" i="22" s="1"/>
  <c r="AC61" i="22"/>
  <c r="AA61" i="22"/>
  <c r="Y61" i="22"/>
  <c r="W61" i="22"/>
  <c r="U61" i="22"/>
  <c r="S61" i="22"/>
  <c r="Q61" i="22"/>
  <c r="O61" i="22"/>
  <c r="M61" i="22"/>
  <c r="K61" i="22"/>
  <c r="I61" i="22"/>
  <c r="I67" i="22" s="1"/>
  <c r="G61" i="22"/>
  <c r="F61" i="22"/>
  <c r="F67" i="22" s="1"/>
  <c r="Y70" i="23"/>
  <c r="W70" i="23"/>
  <c r="U70" i="23"/>
  <c r="S70" i="23"/>
  <c r="Q70" i="23"/>
  <c r="O70" i="23"/>
  <c r="M70" i="23"/>
  <c r="K70" i="23"/>
  <c r="G70" i="23"/>
  <c r="Y69" i="23"/>
  <c r="W69" i="23"/>
  <c r="U69" i="23"/>
  <c r="S69" i="23"/>
  <c r="Q69" i="23"/>
  <c r="O69" i="23"/>
  <c r="M69" i="23"/>
  <c r="Y68" i="23"/>
  <c r="W68" i="23"/>
  <c r="U68" i="23"/>
  <c r="S68" i="23"/>
  <c r="Q68" i="23"/>
  <c r="O68" i="23"/>
  <c r="M68" i="23"/>
  <c r="K68" i="23"/>
  <c r="I68" i="23"/>
  <c r="Y67" i="23"/>
  <c r="W67" i="23"/>
  <c r="U67" i="23"/>
  <c r="S67" i="23"/>
  <c r="Q67" i="23"/>
  <c r="O67" i="23"/>
  <c r="M67" i="23"/>
  <c r="F67" i="23"/>
  <c r="Y66" i="23"/>
  <c r="W66" i="23"/>
  <c r="U66" i="23"/>
  <c r="S66" i="23"/>
  <c r="Q66" i="23"/>
  <c r="O66" i="23"/>
  <c r="M66" i="23"/>
  <c r="K66" i="23"/>
  <c r="I66" i="23"/>
  <c r="G66" i="23"/>
  <c r="F66" i="23"/>
  <c r="Y64" i="23"/>
  <c r="W64" i="23"/>
  <c r="U64" i="23"/>
  <c r="S64" i="23"/>
  <c r="Q64" i="23"/>
  <c r="O64" i="23"/>
  <c r="M64" i="23"/>
  <c r="K64" i="23"/>
  <c r="I64" i="23"/>
  <c r="I70" i="23" s="1"/>
  <c r="G64" i="23"/>
  <c r="F64" i="23"/>
  <c r="F70" i="23" s="1"/>
  <c r="Y63" i="23"/>
  <c r="W63" i="23"/>
  <c r="U63" i="23"/>
  <c r="S63" i="23"/>
  <c r="Q63" i="23"/>
  <c r="O63" i="23"/>
  <c r="M63" i="23"/>
  <c r="K63" i="23"/>
  <c r="K69" i="23" s="1"/>
  <c r="I63" i="23"/>
  <c r="I69" i="23" s="1"/>
  <c r="G63" i="23"/>
  <c r="G69" i="23" s="1"/>
  <c r="F63" i="23"/>
  <c r="F69" i="23" s="1"/>
  <c r="Y62" i="23"/>
  <c r="W62" i="23"/>
  <c r="U62" i="23"/>
  <c r="S62" i="23"/>
  <c r="Q62" i="23"/>
  <c r="O62" i="23"/>
  <c r="M62" i="23"/>
  <c r="K62" i="23"/>
  <c r="I62" i="23"/>
  <c r="G62" i="23"/>
  <c r="G68" i="23" s="1"/>
  <c r="F62" i="23"/>
  <c r="F68" i="23" s="1"/>
  <c r="Y61" i="23"/>
  <c r="W61" i="23"/>
  <c r="U61" i="23"/>
  <c r="S61" i="23"/>
  <c r="Q61" i="23"/>
  <c r="O61" i="23"/>
  <c r="M61" i="23"/>
  <c r="K61" i="23"/>
  <c r="K67" i="23" s="1"/>
  <c r="I61" i="23"/>
  <c r="I67" i="23" s="1"/>
  <c r="G61" i="23"/>
  <c r="G67" i="23" s="1"/>
  <c r="F61" i="23"/>
  <c r="AC70" i="26"/>
  <c r="AA70" i="26"/>
  <c r="Y70" i="26"/>
  <c r="W70" i="26"/>
  <c r="U70" i="26"/>
  <c r="S70" i="26"/>
  <c r="Q70" i="26"/>
  <c r="O70" i="26"/>
  <c r="F70" i="26"/>
  <c r="AC69" i="26"/>
  <c r="AA69" i="26"/>
  <c r="Y69" i="26"/>
  <c r="W69" i="26"/>
  <c r="U69" i="26"/>
  <c r="S69" i="26"/>
  <c r="Q69" i="26"/>
  <c r="O69" i="26"/>
  <c r="M69" i="26"/>
  <c r="G69" i="26"/>
  <c r="AC68" i="26"/>
  <c r="AA68" i="26"/>
  <c r="Y68" i="26"/>
  <c r="W68" i="26"/>
  <c r="U68" i="26"/>
  <c r="S68" i="26"/>
  <c r="Q68" i="26"/>
  <c r="O68" i="26"/>
  <c r="AC67" i="26"/>
  <c r="AA67" i="26"/>
  <c r="Y67" i="26"/>
  <c r="W67" i="26"/>
  <c r="U67" i="26"/>
  <c r="S67" i="26"/>
  <c r="Q67" i="26"/>
  <c r="O67" i="26"/>
  <c r="K67" i="26"/>
  <c r="I67" i="26"/>
  <c r="G67" i="26"/>
  <c r="AC66" i="26"/>
  <c r="AA66" i="26"/>
  <c r="Y66" i="26"/>
  <c r="W66" i="26"/>
  <c r="U66" i="26"/>
  <c r="S66" i="26"/>
  <c r="Q66" i="26"/>
  <c r="O66" i="26"/>
  <c r="M66" i="26"/>
  <c r="K66" i="26"/>
  <c r="I66" i="26"/>
  <c r="G66" i="26"/>
  <c r="F66" i="26"/>
  <c r="AC64" i="26"/>
  <c r="AA64" i="26"/>
  <c r="Y64" i="26"/>
  <c r="W64" i="26"/>
  <c r="U64" i="26"/>
  <c r="S64" i="26"/>
  <c r="Q64" i="26"/>
  <c r="O64" i="26"/>
  <c r="M64" i="26"/>
  <c r="M70" i="26" s="1"/>
  <c r="K64" i="26"/>
  <c r="K70" i="26" s="1"/>
  <c r="I64" i="26"/>
  <c r="I70" i="26" s="1"/>
  <c r="G64" i="26"/>
  <c r="G70" i="26" s="1"/>
  <c r="F64" i="26"/>
  <c r="AC63" i="26"/>
  <c r="AA63" i="26"/>
  <c r="Y63" i="26"/>
  <c r="W63" i="26"/>
  <c r="U63" i="26"/>
  <c r="S63" i="26"/>
  <c r="Q63" i="26"/>
  <c r="O63" i="26"/>
  <c r="M63" i="26"/>
  <c r="K63" i="26"/>
  <c r="K69" i="26" s="1"/>
  <c r="I63" i="26"/>
  <c r="I69" i="26" s="1"/>
  <c r="G63" i="26"/>
  <c r="F63" i="26"/>
  <c r="F69" i="26" s="1"/>
  <c r="AC62" i="26"/>
  <c r="AA62" i="26"/>
  <c r="Y62" i="26"/>
  <c r="W62" i="26"/>
  <c r="U62" i="26"/>
  <c r="S62" i="26"/>
  <c r="Q62" i="26"/>
  <c r="O62" i="26"/>
  <c r="M62" i="26"/>
  <c r="M68" i="26" s="1"/>
  <c r="K62" i="26"/>
  <c r="K68" i="26" s="1"/>
  <c r="I62" i="26"/>
  <c r="I68" i="26" s="1"/>
  <c r="G62" i="26"/>
  <c r="G68" i="26" s="1"/>
  <c r="F62" i="26"/>
  <c r="F68" i="26" s="1"/>
  <c r="AC61" i="26"/>
  <c r="AA61" i="26"/>
  <c r="Y61" i="26"/>
  <c r="W61" i="26"/>
  <c r="U61" i="26"/>
  <c r="S61" i="26"/>
  <c r="Q61" i="26"/>
  <c r="O61" i="26"/>
  <c r="M61" i="26"/>
  <c r="M67" i="26" s="1"/>
  <c r="K61" i="26"/>
  <c r="I61" i="26"/>
  <c r="G61" i="26"/>
  <c r="F61" i="26"/>
  <c r="F67" i="26" s="1"/>
  <c r="AC70" i="37"/>
  <c r="AA70" i="37"/>
  <c r="Y70" i="37"/>
  <c r="W70" i="37"/>
  <c r="U70" i="37"/>
  <c r="S70" i="37"/>
  <c r="Q70" i="37"/>
  <c r="O70" i="37"/>
  <c r="G70" i="37"/>
  <c r="AC69" i="37"/>
  <c r="AA69" i="37"/>
  <c r="Y69" i="37"/>
  <c r="W69" i="37"/>
  <c r="U69" i="37"/>
  <c r="S69" i="37"/>
  <c r="Q69" i="37"/>
  <c r="O69" i="37"/>
  <c r="G69" i="37"/>
  <c r="AC68" i="37"/>
  <c r="AA68" i="37"/>
  <c r="Y68" i="37"/>
  <c r="W68" i="37"/>
  <c r="U68" i="37"/>
  <c r="S68" i="37"/>
  <c r="Q68" i="37"/>
  <c r="O68" i="37"/>
  <c r="M68" i="37"/>
  <c r="G68" i="37"/>
  <c r="AC67" i="37"/>
  <c r="AA67" i="37"/>
  <c r="Y67" i="37"/>
  <c r="W67" i="37"/>
  <c r="U67" i="37"/>
  <c r="S67" i="37"/>
  <c r="Q67" i="37"/>
  <c r="O67" i="37"/>
  <c r="G67" i="37"/>
  <c r="AC66" i="37"/>
  <c r="AA66" i="37"/>
  <c r="Y66" i="37"/>
  <c r="W66" i="37"/>
  <c r="U66" i="37"/>
  <c r="S66" i="37"/>
  <c r="Q66" i="37"/>
  <c r="O66" i="37"/>
  <c r="M66" i="37"/>
  <c r="K66" i="37"/>
  <c r="I66" i="37"/>
  <c r="G66" i="37"/>
  <c r="F66" i="37"/>
  <c r="AC64" i="37"/>
  <c r="AA64" i="37"/>
  <c r="Y64" i="37"/>
  <c r="W64" i="37"/>
  <c r="U64" i="37"/>
  <c r="S64" i="37"/>
  <c r="Q64" i="37"/>
  <c r="O64" i="37"/>
  <c r="M64" i="37"/>
  <c r="M70" i="37" s="1"/>
  <c r="K64" i="37"/>
  <c r="K70" i="37" s="1"/>
  <c r="I64" i="37"/>
  <c r="I70" i="37" s="1"/>
  <c r="G64" i="37"/>
  <c r="F64" i="37"/>
  <c r="F70" i="37" s="1"/>
  <c r="AC63" i="37"/>
  <c r="AA63" i="37"/>
  <c r="Y63" i="37"/>
  <c r="W63" i="37"/>
  <c r="U63" i="37"/>
  <c r="S63" i="37"/>
  <c r="Q63" i="37"/>
  <c r="O63" i="37"/>
  <c r="M63" i="37"/>
  <c r="M69" i="37" s="1"/>
  <c r="K63" i="37"/>
  <c r="K69" i="37" s="1"/>
  <c r="I63" i="37"/>
  <c r="I69" i="37" s="1"/>
  <c r="G63" i="37"/>
  <c r="F63" i="37"/>
  <c r="F69" i="37" s="1"/>
  <c r="AC62" i="37"/>
  <c r="AA62" i="37"/>
  <c r="Y62" i="37"/>
  <c r="W62" i="37"/>
  <c r="U62" i="37"/>
  <c r="S62" i="37"/>
  <c r="Q62" i="37"/>
  <c r="O62" i="37"/>
  <c r="M62" i="37"/>
  <c r="K62" i="37"/>
  <c r="K68" i="37" s="1"/>
  <c r="I62" i="37"/>
  <c r="I68" i="37" s="1"/>
  <c r="G62" i="37"/>
  <c r="F62" i="37"/>
  <c r="F68" i="37" s="1"/>
  <c r="AC61" i="37"/>
  <c r="AA61" i="37"/>
  <c r="Y61" i="37"/>
  <c r="W61" i="37"/>
  <c r="U61" i="37"/>
  <c r="S61" i="37"/>
  <c r="Q61" i="37"/>
  <c r="O61" i="37"/>
  <c r="M61" i="37"/>
  <c r="M67" i="37" s="1"/>
  <c r="K61" i="37"/>
  <c r="K67" i="37" s="1"/>
  <c r="I61" i="37"/>
  <c r="I67" i="37" s="1"/>
  <c r="G61" i="37"/>
  <c r="F61" i="37"/>
  <c r="F67" i="37" s="1"/>
  <c r="AC70" i="38"/>
  <c r="AA70" i="38"/>
  <c r="Y70" i="38"/>
  <c r="W70" i="38"/>
  <c r="U70" i="38"/>
  <c r="S70" i="38"/>
  <c r="Q70" i="38"/>
  <c r="O70" i="38"/>
  <c r="AC69" i="38"/>
  <c r="AA69" i="38"/>
  <c r="Y69" i="38"/>
  <c r="W69" i="38"/>
  <c r="U69" i="38"/>
  <c r="S69" i="38"/>
  <c r="Q69" i="38"/>
  <c r="M69" i="38"/>
  <c r="AC68" i="38"/>
  <c r="AA68" i="38"/>
  <c r="Y68" i="38"/>
  <c r="W68" i="38"/>
  <c r="U68" i="38"/>
  <c r="S68" i="38"/>
  <c r="Q68" i="38"/>
  <c r="AC67" i="38"/>
  <c r="AA67" i="38"/>
  <c r="Y67" i="38"/>
  <c r="W67" i="38"/>
  <c r="U67" i="38"/>
  <c r="S67" i="38"/>
  <c r="Q67" i="38"/>
  <c r="M67" i="38"/>
  <c r="AC66" i="38"/>
  <c r="AA66" i="38"/>
  <c r="Y66" i="38"/>
  <c r="W66" i="38"/>
  <c r="U66" i="38"/>
  <c r="S66" i="38"/>
  <c r="Q66" i="38"/>
  <c r="O66" i="38"/>
  <c r="M66" i="38"/>
  <c r="K66" i="38"/>
  <c r="I66" i="38"/>
  <c r="G66" i="38"/>
  <c r="F66" i="38"/>
  <c r="AC64" i="38"/>
  <c r="AA64" i="38"/>
  <c r="Y64" i="38"/>
  <c r="W64" i="38"/>
  <c r="U64" i="38"/>
  <c r="S64" i="38"/>
  <c r="Q64" i="38"/>
  <c r="O64" i="38"/>
  <c r="M64" i="38"/>
  <c r="M70" i="38" s="1"/>
  <c r="K64" i="38"/>
  <c r="K70" i="38" s="1"/>
  <c r="I64" i="38"/>
  <c r="I70" i="38" s="1"/>
  <c r="G64" i="38"/>
  <c r="G70" i="38" s="1"/>
  <c r="F64" i="38"/>
  <c r="F70" i="38" s="1"/>
  <c r="AC63" i="38"/>
  <c r="AA63" i="38"/>
  <c r="Y63" i="38"/>
  <c r="W63" i="38"/>
  <c r="U63" i="38"/>
  <c r="S63" i="38"/>
  <c r="Q63" i="38"/>
  <c r="O63" i="38"/>
  <c r="O69" i="38" s="1"/>
  <c r="M63" i="38"/>
  <c r="K63" i="38"/>
  <c r="K69" i="38" s="1"/>
  <c r="I63" i="38"/>
  <c r="I69" i="38" s="1"/>
  <c r="G63" i="38"/>
  <c r="G69" i="38" s="1"/>
  <c r="F63" i="38"/>
  <c r="F69" i="38" s="1"/>
  <c r="AC62" i="38"/>
  <c r="AA62" i="38"/>
  <c r="Y62" i="38"/>
  <c r="W62" i="38"/>
  <c r="U62" i="38"/>
  <c r="S62" i="38"/>
  <c r="Q62" i="38"/>
  <c r="O62" i="38"/>
  <c r="O68" i="38" s="1"/>
  <c r="M62" i="38"/>
  <c r="M68" i="38" s="1"/>
  <c r="K62" i="38"/>
  <c r="K68" i="38" s="1"/>
  <c r="I62" i="38"/>
  <c r="I68" i="38" s="1"/>
  <c r="G62" i="38"/>
  <c r="G68" i="38" s="1"/>
  <c r="F62" i="38"/>
  <c r="F68" i="38" s="1"/>
  <c r="AC61" i="38"/>
  <c r="AA61" i="38"/>
  <c r="Y61" i="38"/>
  <c r="W61" i="38"/>
  <c r="U61" i="38"/>
  <c r="S61" i="38"/>
  <c r="Q61" i="38"/>
  <c r="O61" i="38"/>
  <c r="O67" i="38" s="1"/>
  <c r="M61" i="38"/>
  <c r="K61" i="38"/>
  <c r="K67" i="38" s="1"/>
  <c r="I61" i="38"/>
  <c r="I67" i="38" s="1"/>
  <c r="G61" i="38"/>
  <c r="G67" i="38" s="1"/>
  <c r="F61" i="38"/>
  <c r="F67" i="38" s="1"/>
  <c r="AC70" i="53"/>
  <c r="AA70" i="53"/>
  <c r="Y70" i="53"/>
  <c r="W70" i="53"/>
  <c r="U70" i="53"/>
  <c r="S70" i="53"/>
  <c r="AC69" i="53"/>
  <c r="AA69" i="53"/>
  <c r="Y69" i="53"/>
  <c r="W69" i="53"/>
  <c r="U69" i="53"/>
  <c r="S69" i="53"/>
  <c r="AC68" i="53"/>
  <c r="AA68" i="53"/>
  <c r="Y68" i="53"/>
  <c r="W68" i="53"/>
  <c r="U68" i="53"/>
  <c r="S68" i="53"/>
  <c r="AC67" i="53"/>
  <c r="AA67" i="53"/>
  <c r="Y67" i="53"/>
  <c r="W67" i="53"/>
  <c r="U67" i="53"/>
  <c r="S67" i="53"/>
  <c r="AC66" i="53"/>
  <c r="AA66" i="53"/>
  <c r="Y66" i="53"/>
  <c r="W66" i="53"/>
  <c r="U66" i="53"/>
  <c r="S66" i="53"/>
  <c r="AC64" i="53"/>
  <c r="AA64" i="53"/>
  <c r="Y64" i="53"/>
  <c r="W64" i="53"/>
  <c r="U64" i="53"/>
  <c r="S64" i="53"/>
  <c r="AC63" i="53"/>
  <c r="AA63" i="53"/>
  <c r="Y63" i="53"/>
  <c r="W63" i="53"/>
  <c r="U63" i="53"/>
  <c r="S63" i="53"/>
  <c r="AC62" i="53"/>
  <c r="AA62" i="53"/>
  <c r="Y62" i="53"/>
  <c r="W62" i="53"/>
  <c r="U62" i="53"/>
  <c r="S62" i="53"/>
  <c r="AC61" i="53"/>
  <c r="AA61" i="53"/>
  <c r="Y61" i="53"/>
  <c r="W61" i="53"/>
  <c r="U61" i="53"/>
  <c r="S61" i="53"/>
  <c r="AC70" i="72"/>
  <c r="AA70" i="72"/>
  <c r="Y70" i="72"/>
  <c r="W70" i="72"/>
  <c r="U70" i="72"/>
  <c r="S70" i="72"/>
  <c r="Q70" i="72"/>
  <c r="O70" i="72"/>
  <c r="G70" i="72"/>
  <c r="AC69" i="72"/>
  <c r="AA69" i="72"/>
  <c r="Y69" i="72"/>
  <c r="W69" i="72"/>
  <c r="U69" i="72"/>
  <c r="S69" i="72"/>
  <c r="Q69" i="72"/>
  <c r="O69" i="72"/>
  <c r="I69" i="72"/>
  <c r="G69" i="72"/>
  <c r="F69" i="72"/>
  <c r="AC68" i="72"/>
  <c r="AA68" i="72"/>
  <c r="Y68" i="72"/>
  <c r="W68" i="72"/>
  <c r="U68" i="72"/>
  <c r="S68" i="72"/>
  <c r="Q68" i="72"/>
  <c r="O68" i="72"/>
  <c r="I68" i="72"/>
  <c r="G68" i="72"/>
  <c r="AC67" i="72"/>
  <c r="AA67" i="72"/>
  <c r="Y67" i="72"/>
  <c r="W67" i="72"/>
  <c r="U67" i="72"/>
  <c r="S67" i="72"/>
  <c r="Q67" i="72"/>
  <c r="O67" i="72"/>
  <c r="M67" i="72"/>
  <c r="I67" i="72"/>
  <c r="AC66" i="72"/>
  <c r="AA66" i="72"/>
  <c r="Y66" i="72"/>
  <c r="W66" i="72"/>
  <c r="U66" i="72"/>
  <c r="S66" i="72"/>
  <c r="Q66" i="72"/>
  <c r="O66" i="72"/>
  <c r="M66" i="72"/>
  <c r="K66" i="72"/>
  <c r="I66" i="72"/>
  <c r="G66" i="72"/>
  <c r="F66" i="72"/>
  <c r="AC64" i="72"/>
  <c r="AA64" i="72"/>
  <c r="Y64" i="72"/>
  <c r="W64" i="72"/>
  <c r="U64" i="72"/>
  <c r="S64" i="72"/>
  <c r="Q64" i="72"/>
  <c r="O64" i="72"/>
  <c r="M64" i="72"/>
  <c r="M70" i="72" s="1"/>
  <c r="K64" i="72"/>
  <c r="K70" i="72" s="1"/>
  <c r="I64" i="72"/>
  <c r="I70" i="72" s="1"/>
  <c r="G64" i="72"/>
  <c r="F64" i="72"/>
  <c r="F70" i="72" s="1"/>
  <c r="AC63" i="72"/>
  <c r="AA63" i="72"/>
  <c r="Y63" i="72"/>
  <c r="W63" i="72"/>
  <c r="U63" i="72"/>
  <c r="S63" i="72"/>
  <c r="Q63" i="72"/>
  <c r="O63" i="72"/>
  <c r="M63" i="72"/>
  <c r="M69" i="72" s="1"/>
  <c r="K63" i="72"/>
  <c r="K69" i="72" s="1"/>
  <c r="I63" i="72"/>
  <c r="G63" i="72"/>
  <c r="F63" i="72"/>
  <c r="AC62" i="72"/>
  <c r="AA62" i="72"/>
  <c r="Y62" i="72"/>
  <c r="W62" i="72"/>
  <c r="U62" i="72"/>
  <c r="S62" i="72"/>
  <c r="Q62" i="72"/>
  <c r="O62" i="72"/>
  <c r="M62" i="72"/>
  <c r="M68" i="72" s="1"/>
  <c r="K62" i="72"/>
  <c r="K68" i="72" s="1"/>
  <c r="I62" i="72"/>
  <c r="G62" i="72"/>
  <c r="F62" i="72"/>
  <c r="F68" i="72" s="1"/>
  <c r="AC61" i="72"/>
  <c r="AA61" i="72"/>
  <c r="Y61" i="72"/>
  <c r="W61" i="72"/>
  <c r="U61" i="72"/>
  <c r="S61" i="72"/>
  <c r="Q61" i="72"/>
  <c r="O61" i="72"/>
  <c r="M61" i="72"/>
  <c r="K61" i="72"/>
  <c r="K67" i="72" s="1"/>
  <c r="I61" i="72"/>
  <c r="G61" i="72"/>
  <c r="G67" i="72" s="1"/>
  <c r="F61" i="72"/>
  <c r="F67" i="72" s="1"/>
  <c r="AC70" i="55"/>
  <c r="AA70" i="55"/>
  <c r="Y70" i="55"/>
  <c r="W70" i="55"/>
  <c r="U70" i="55"/>
  <c r="S70" i="55"/>
  <c r="Q70" i="55"/>
  <c r="O70" i="55"/>
  <c r="M70" i="55"/>
  <c r="AC69" i="55"/>
  <c r="AA69" i="55"/>
  <c r="Y69" i="55"/>
  <c r="W69" i="55"/>
  <c r="U69" i="55"/>
  <c r="S69" i="55"/>
  <c r="Q69" i="55"/>
  <c r="O69" i="55"/>
  <c r="K69" i="55"/>
  <c r="AC68" i="55"/>
  <c r="AA68" i="55"/>
  <c r="Y68" i="55"/>
  <c r="W68" i="55"/>
  <c r="U68" i="55"/>
  <c r="S68" i="55"/>
  <c r="Q68" i="55"/>
  <c r="O68" i="55"/>
  <c r="I68" i="55"/>
  <c r="F68" i="55"/>
  <c r="AC67" i="55"/>
  <c r="AA67" i="55"/>
  <c r="Y67" i="55"/>
  <c r="W67" i="55"/>
  <c r="U67" i="55"/>
  <c r="S67" i="55"/>
  <c r="Q67" i="55"/>
  <c r="O67" i="55"/>
  <c r="M67" i="55"/>
  <c r="I67" i="55"/>
  <c r="AC66" i="55"/>
  <c r="AA66" i="55"/>
  <c r="Y66" i="55"/>
  <c r="W66" i="55"/>
  <c r="U66" i="55"/>
  <c r="S66" i="55"/>
  <c r="Q66" i="55"/>
  <c r="O66" i="55"/>
  <c r="M66" i="55"/>
  <c r="K66" i="55"/>
  <c r="I66" i="55"/>
  <c r="G66" i="55"/>
  <c r="F66" i="55"/>
  <c r="AC64" i="55"/>
  <c r="AA64" i="55"/>
  <c r="Y64" i="55"/>
  <c r="W64" i="55"/>
  <c r="U64" i="55"/>
  <c r="S64" i="55"/>
  <c r="Q64" i="55"/>
  <c r="O64" i="55"/>
  <c r="M64" i="55"/>
  <c r="K64" i="55"/>
  <c r="K70" i="55" s="1"/>
  <c r="I64" i="55"/>
  <c r="I70" i="55" s="1"/>
  <c r="G64" i="55"/>
  <c r="G70" i="55" s="1"/>
  <c r="F64" i="55"/>
  <c r="F70" i="55" s="1"/>
  <c r="AC63" i="55"/>
  <c r="AA63" i="55"/>
  <c r="Y63" i="55"/>
  <c r="W63" i="55"/>
  <c r="U63" i="55"/>
  <c r="S63" i="55"/>
  <c r="Q63" i="55"/>
  <c r="O63" i="55"/>
  <c r="M63" i="55"/>
  <c r="M69" i="55" s="1"/>
  <c r="K63" i="55"/>
  <c r="I63" i="55"/>
  <c r="I69" i="55" s="1"/>
  <c r="G63" i="55"/>
  <c r="G69" i="55" s="1"/>
  <c r="F63" i="55"/>
  <c r="F69" i="55" s="1"/>
  <c r="AC62" i="55"/>
  <c r="AA62" i="55"/>
  <c r="Y62" i="55"/>
  <c r="W62" i="55"/>
  <c r="U62" i="55"/>
  <c r="S62" i="55"/>
  <c r="Q62" i="55"/>
  <c r="O62" i="55"/>
  <c r="M62" i="55"/>
  <c r="M68" i="55" s="1"/>
  <c r="K62" i="55"/>
  <c r="K68" i="55" s="1"/>
  <c r="I62" i="55"/>
  <c r="G62" i="55"/>
  <c r="G68" i="55" s="1"/>
  <c r="F62" i="55"/>
  <c r="AC61" i="55"/>
  <c r="AA61" i="55"/>
  <c r="Y61" i="55"/>
  <c r="W61" i="55"/>
  <c r="U61" i="55"/>
  <c r="S61" i="55"/>
  <c r="Q61" i="55"/>
  <c r="O61" i="55"/>
  <c r="M61" i="55"/>
  <c r="K61" i="55"/>
  <c r="K67" i="55" s="1"/>
  <c r="I61" i="55"/>
  <c r="G61" i="55"/>
  <c r="G67" i="55" s="1"/>
  <c r="F61" i="55"/>
  <c r="F67" i="55" s="1"/>
  <c r="AC70" i="16"/>
  <c r="AA70" i="16"/>
  <c r="Y70" i="16"/>
  <c r="W70" i="16"/>
  <c r="U70" i="16"/>
  <c r="S70" i="16"/>
  <c r="Q70" i="16"/>
  <c r="O70" i="16"/>
  <c r="G70" i="16"/>
  <c r="AC69" i="16"/>
  <c r="AA69" i="16"/>
  <c r="Y69" i="16"/>
  <c r="W69" i="16"/>
  <c r="U69" i="16"/>
  <c r="S69" i="16"/>
  <c r="Q69" i="16"/>
  <c r="O69" i="16"/>
  <c r="K69" i="16"/>
  <c r="G69" i="16"/>
  <c r="AC68" i="16"/>
  <c r="AA68" i="16"/>
  <c r="Y68" i="16"/>
  <c r="W68" i="16"/>
  <c r="U68" i="16"/>
  <c r="S68" i="16"/>
  <c r="Q68" i="16"/>
  <c r="O68" i="16"/>
  <c r="G68" i="16"/>
  <c r="AC67" i="16"/>
  <c r="AA67" i="16"/>
  <c r="Y67" i="16"/>
  <c r="W67" i="16"/>
  <c r="U67" i="16"/>
  <c r="S67" i="16"/>
  <c r="Q67" i="16"/>
  <c r="O67" i="16"/>
  <c r="G67" i="16"/>
  <c r="AC66" i="16"/>
  <c r="AA66" i="16"/>
  <c r="Y66" i="16"/>
  <c r="W66" i="16"/>
  <c r="U66" i="16"/>
  <c r="S66" i="16"/>
  <c r="Q66" i="16"/>
  <c r="O66" i="16"/>
  <c r="M66" i="16"/>
  <c r="K66" i="16"/>
  <c r="I66" i="16"/>
  <c r="G66" i="16"/>
  <c r="F66" i="16"/>
  <c r="AC64" i="16"/>
  <c r="AA64" i="16"/>
  <c r="Y64" i="16"/>
  <c r="W64" i="16"/>
  <c r="U64" i="16"/>
  <c r="S64" i="16"/>
  <c r="Q64" i="16"/>
  <c r="O64" i="16"/>
  <c r="M64" i="16"/>
  <c r="M70" i="16" s="1"/>
  <c r="K64" i="16"/>
  <c r="K70" i="16" s="1"/>
  <c r="I64" i="16"/>
  <c r="I70" i="16" s="1"/>
  <c r="G64" i="16"/>
  <c r="F64" i="16"/>
  <c r="F70" i="16" s="1"/>
  <c r="AC63" i="16"/>
  <c r="AA63" i="16"/>
  <c r="Y63" i="16"/>
  <c r="W63" i="16"/>
  <c r="U63" i="16"/>
  <c r="S63" i="16"/>
  <c r="Q63" i="16"/>
  <c r="O63" i="16"/>
  <c r="M63" i="16"/>
  <c r="M69" i="16" s="1"/>
  <c r="K63" i="16"/>
  <c r="I63" i="16"/>
  <c r="I69" i="16" s="1"/>
  <c r="G63" i="16"/>
  <c r="F63" i="16"/>
  <c r="F69" i="16" s="1"/>
  <c r="AC62" i="16"/>
  <c r="AA62" i="16"/>
  <c r="Y62" i="16"/>
  <c r="W62" i="16"/>
  <c r="U62" i="16"/>
  <c r="S62" i="16"/>
  <c r="Q62" i="16"/>
  <c r="O62" i="16"/>
  <c r="M62" i="16"/>
  <c r="M68" i="16" s="1"/>
  <c r="K62" i="16"/>
  <c r="K68" i="16" s="1"/>
  <c r="I62" i="16"/>
  <c r="I68" i="16" s="1"/>
  <c r="G62" i="16"/>
  <c r="F62" i="16"/>
  <c r="F68" i="16" s="1"/>
  <c r="AC61" i="16"/>
  <c r="AA61" i="16"/>
  <c r="Y61" i="16"/>
  <c r="W61" i="16"/>
  <c r="U61" i="16"/>
  <c r="S61" i="16"/>
  <c r="Q61" i="16"/>
  <c r="O61" i="16"/>
  <c r="M61" i="16"/>
  <c r="M67" i="16" s="1"/>
  <c r="K61" i="16"/>
  <c r="K67" i="16" s="1"/>
  <c r="I61" i="16"/>
  <c r="I67" i="16" s="1"/>
  <c r="G61" i="16"/>
  <c r="F61" i="16"/>
  <c r="F67" i="16" s="1"/>
  <c r="F61" i="7"/>
  <c r="AC70" i="5"/>
  <c r="AA70" i="5"/>
  <c r="Y70" i="5"/>
  <c r="W70" i="5"/>
  <c r="U70" i="5"/>
  <c r="S70" i="5"/>
  <c r="Q70" i="5"/>
  <c r="O70" i="5"/>
  <c r="AC69" i="5"/>
  <c r="AA69" i="5"/>
  <c r="Y69" i="5"/>
  <c r="W69" i="5"/>
  <c r="U69" i="5"/>
  <c r="S69" i="5"/>
  <c r="Q69" i="5"/>
  <c r="K69" i="5"/>
  <c r="F69" i="5"/>
  <c r="AC68" i="5"/>
  <c r="AA68" i="5"/>
  <c r="Y68" i="5"/>
  <c r="W68" i="5"/>
  <c r="U68" i="5"/>
  <c r="S68" i="5"/>
  <c r="Q68" i="5"/>
  <c r="O68" i="5"/>
  <c r="AC67" i="5"/>
  <c r="AA67" i="5"/>
  <c r="Y67" i="5"/>
  <c r="W67" i="5"/>
  <c r="U67" i="5"/>
  <c r="S67" i="5"/>
  <c r="Q67" i="5"/>
  <c r="M67" i="5"/>
  <c r="K67" i="5"/>
  <c r="I67" i="5"/>
  <c r="F67" i="5"/>
  <c r="AC66" i="5"/>
  <c r="AA66" i="5"/>
  <c r="Y66" i="5"/>
  <c r="W66" i="5"/>
  <c r="U66" i="5"/>
  <c r="S66" i="5"/>
  <c r="Q66" i="5"/>
  <c r="O66" i="5"/>
  <c r="M66" i="5"/>
  <c r="K66" i="5"/>
  <c r="I66" i="5"/>
  <c r="G66" i="5"/>
  <c r="F66" i="5"/>
  <c r="AC64" i="5"/>
  <c r="AA64" i="5"/>
  <c r="Y64" i="5"/>
  <c r="W64" i="5"/>
  <c r="U64" i="5"/>
  <c r="S64" i="5"/>
  <c r="Q64" i="5"/>
  <c r="O64" i="5"/>
  <c r="M64" i="5"/>
  <c r="M70" i="5" s="1"/>
  <c r="K64" i="5"/>
  <c r="K70" i="5" s="1"/>
  <c r="I64" i="5"/>
  <c r="I70" i="5" s="1"/>
  <c r="G64" i="5"/>
  <c r="G70" i="5" s="1"/>
  <c r="F64" i="5"/>
  <c r="F70" i="5" s="1"/>
  <c r="AC63" i="5"/>
  <c r="AA63" i="5"/>
  <c r="Y63" i="5"/>
  <c r="W63" i="5"/>
  <c r="U63" i="5"/>
  <c r="S63" i="5"/>
  <c r="Q63" i="5"/>
  <c r="O63" i="5"/>
  <c r="O69" i="5" s="1"/>
  <c r="M63" i="5"/>
  <c r="M69" i="5" s="1"/>
  <c r="K63" i="5"/>
  <c r="I63" i="5"/>
  <c r="I69" i="5" s="1"/>
  <c r="G63" i="5"/>
  <c r="G69" i="5" s="1"/>
  <c r="F63" i="5"/>
  <c r="AC62" i="5"/>
  <c r="AA62" i="5"/>
  <c r="Y62" i="5"/>
  <c r="W62" i="5"/>
  <c r="U62" i="5"/>
  <c r="S62" i="5"/>
  <c r="Q62" i="5"/>
  <c r="O62" i="5"/>
  <c r="M62" i="5"/>
  <c r="M68" i="5" s="1"/>
  <c r="K62" i="5"/>
  <c r="K68" i="5" s="1"/>
  <c r="I62" i="5"/>
  <c r="I68" i="5" s="1"/>
  <c r="G62" i="5"/>
  <c r="G68" i="5" s="1"/>
  <c r="F62" i="5"/>
  <c r="F68" i="5" s="1"/>
  <c r="AC61" i="5"/>
  <c r="AA61" i="5"/>
  <c r="Y61" i="5"/>
  <c r="W61" i="5"/>
  <c r="U61" i="5"/>
  <c r="S61" i="5"/>
  <c r="Q61" i="5"/>
  <c r="O61" i="5"/>
  <c r="O67" i="5" s="1"/>
  <c r="M61" i="5"/>
  <c r="K61" i="5"/>
  <c r="I61" i="5"/>
  <c r="G61" i="5"/>
  <c r="G67" i="5" s="1"/>
  <c r="F61" i="5"/>
  <c r="AE70" i="6"/>
  <c r="AC70" i="6"/>
  <c r="Y70" i="6"/>
  <c r="W70" i="6"/>
  <c r="M70" i="6"/>
  <c r="K70" i="6"/>
  <c r="G70" i="6"/>
  <c r="AE69" i="6"/>
  <c r="AC69" i="6"/>
  <c r="Y69" i="6"/>
  <c r="W69" i="6"/>
  <c r="M69" i="6"/>
  <c r="K69" i="6"/>
  <c r="I69" i="6"/>
  <c r="F69" i="6"/>
  <c r="AE68" i="6"/>
  <c r="AC68" i="6"/>
  <c r="Y68" i="6"/>
  <c r="W68" i="6"/>
  <c r="M68" i="6"/>
  <c r="AE67" i="6"/>
  <c r="AC67" i="6"/>
  <c r="Y67" i="6"/>
  <c r="W67" i="6"/>
  <c r="M67" i="6"/>
  <c r="K67" i="6"/>
  <c r="AE66" i="6"/>
  <c r="AC66" i="6"/>
  <c r="Y66" i="6"/>
  <c r="W66" i="6"/>
  <c r="M66" i="6"/>
  <c r="K66" i="6"/>
  <c r="I66" i="6"/>
  <c r="G66" i="6"/>
  <c r="F66" i="6"/>
  <c r="AE64" i="6"/>
  <c r="AC64" i="6"/>
  <c r="Y64" i="6"/>
  <c r="W64" i="6"/>
  <c r="M64" i="6"/>
  <c r="K64" i="6"/>
  <c r="I64" i="6"/>
  <c r="I70" i="6" s="1"/>
  <c r="G64" i="6"/>
  <c r="F64" i="6"/>
  <c r="F70" i="6" s="1"/>
  <c r="AE63" i="6"/>
  <c r="AC63" i="6"/>
  <c r="Y63" i="6"/>
  <c r="W63" i="6"/>
  <c r="M63" i="6"/>
  <c r="K63" i="6"/>
  <c r="I63" i="6"/>
  <c r="G63" i="6"/>
  <c r="G69" i="6" s="1"/>
  <c r="F63" i="6"/>
  <c r="AE62" i="6"/>
  <c r="AC62" i="6"/>
  <c r="Y62" i="6"/>
  <c r="W62" i="6"/>
  <c r="M62" i="6"/>
  <c r="K62" i="6"/>
  <c r="K68" i="6" s="1"/>
  <c r="I62" i="6"/>
  <c r="I68" i="6" s="1"/>
  <c r="G62" i="6"/>
  <c r="G68" i="6" s="1"/>
  <c r="F62" i="6"/>
  <c r="F68" i="6" s="1"/>
  <c r="AE61" i="6"/>
  <c r="AC61" i="6"/>
  <c r="Y61" i="6"/>
  <c r="W61" i="6"/>
  <c r="M61" i="6"/>
  <c r="K61" i="6"/>
  <c r="I61" i="6"/>
  <c r="I67" i="6" s="1"/>
  <c r="G61" i="6"/>
  <c r="G67" i="6" s="1"/>
  <c r="F61" i="6"/>
  <c r="F67" i="6" s="1"/>
  <c r="AC70" i="7"/>
  <c r="AA70" i="7"/>
  <c r="Y70" i="7"/>
  <c r="W70" i="7"/>
  <c r="U70" i="7"/>
  <c r="S70" i="7"/>
  <c r="K70" i="7"/>
  <c r="F70" i="7"/>
  <c r="AC69" i="7"/>
  <c r="AA69" i="7"/>
  <c r="Y69" i="7"/>
  <c r="W69" i="7"/>
  <c r="U69" i="7"/>
  <c r="S69" i="7"/>
  <c r="Q69" i="7"/>
  <c r="AC68" i="7"/>
  <c r="AA68" i="7"/>
  <c r="Y68" i="7"/>
  <c r="W68" i="7"/>
  <c r="U68" i="7"/>
  <c r="S68" i="7"/>
  <c r="I68" i="7"/>
  <c r="F68" i="7"/>
  <c r="AC67" i="7"/>
  <c r="AA67" i="7"/>
  <c r="Y67" i="7"/>
  <c r="W67" i="7"/>
  <c r="U67" i="7"/>
  <c r="S67" i="7"/>
  <c r="M67" i="7"/>
  <c r="K67" i="7"/>
  <c r="I67" i="7"/>
  <c r="F67" i="7"/>
  <c r="AC66" i="7"/>
  <c r="AA66" i="7"/>
  <c r="Y66" i="7"/>
  <c r="W66" i="7"/>
  <c r="U66" i="7"/>
  <c r="S66" i="7"/>
  <c r="Q66" i="7"/>
  <c r="O66" i="7"/>
  <c r="M66" i="7"/>
  <c r="K66" i="7"/>
  <c r="I66" i="7"/>
  <c r="G66" i="7"/>
  <c r="F66" i="7"/>
  <c r="AC64" i="7"/>
  <c r="AA64" i="7"/>
  <c r="Y64" i="7"/>
  <c r="W64" i="7"/>
  <c r="U64" i="7"/>
  <c r="S64" i="7"/>
  <c r="Q64" i="7"/>
  <c r="Q70" i="7" s="1"/>
  <c r="O64" i="7"/>
  <c r="O70" i="7" s="1"/>
  <c r="M64" i="7"/>
  <c r="M70" i="7" s="1"/>
  <c r="K64" i="7"/>
  <c r="I64" i="7"/>
  <c r="I70" i="7" s="1"/>
  <c r="G64" i="7"/>
  <c r="G70" i="7" s="1"/>
  <c r="F64" i="7"/>
  <c r="AC63" i="7"/>
  <c r="AA63" i="7"/>
  <c r="Y63" i="7"/>
  <c r="W63" i="7"/>
  <c r="U63" i="7"/>
  <c r="S63" i="7"/>
  <c r="Q63" i="7"/>
  <c r="O63" i="7"/>
  <c r="O69" i="7" s="1"/>
  <c r="M63" i="7"/>
  <c r="M69" i="7" s="1"/>
  <c r="K63" i="7"/>
  <c r="K69" i="7" s="1"/>
  <c r="I63" i="7"/>
  <c r="I69" i="7" s="1"/>
  <c r="G63" i="7"/>
  <c r="G69" i="7" s="1"/>
  <c r="F63" i="7"/>
  <c r="F69" i="7" s="1"/>
  <c r="AC62" i="7"/>
  <c r="AA62" i="7"/>
  <c r="Y62" i="7"/>
  <c r="W62" i="7"/>
  <c r="U62" i="7"/>
  <c r="S62" i="7"/>
  <c r="Q62" i="7"/>
  <c r="Q68" i="7" s="1"/>
  <c r="O62" i="7"/>
  <c r="O68" i="7" s="1"/>
  <c r="M62" i="7"/>
  <c r="M68" i="7" s="1"/>
  <c r="K62" i="7"/>
  <c r="K68" i="7" s="1"/>
  <c r="I62" i="7"/>
  <c r="G62" i="7"/>
  <c r="G68" i="7" s="1"/>
  <c r="F62" i="7"/>
  <c r="AC61" i="7"/>
  <c r="AA61" i="7"/>
  <c r="Y61" i="7"/>
  <c r="W61" i="7"/>
  <c r="U61" i="7"/>
  <c r="S61" i="7"/>
  <c r="Q61" i="7"/>
  <c r="Q67" i="7" s="1"/>
  <c r="O61" i="7"/>
  <c r="O67" i="7" s="1"/>
  <c r="M61" i="7"/>
  <c r="K61" i="7"/>
  <c r="I61" i="7"/>
  <c r="G61" i="7"/>
  <c r="G67" i="7" s="1"/>
  <c r="AC70" i="9"/>
  <c r="AA70" i="9"/>
  <c r="Y70" i="9"/>
  <c r="W70" i="9"/>
  <c r="U70" i="9"/>
  <c r="S70" i="9"/>
  <c r="Q70" i="9"/>
  <c r="O70" i="9"/>
  <c r="G70" i="9"/>
  <c r="AC69" i="9"/>
  <c r="AA69" i="9"/>
  <c r="Y69" i="9"/>
  <c r="W69" i="9"/>
  <c r="U69" i="9"/>
  <c r="S69" i="9"/>
  <c r="Q69" i="9"/>
  <c r="O69" i="9"/>
  <c r="K69" i="9"/>
  <c r="I69" i="9"/>
  <c r="G69" i="9"/>
  <c r="F69" i="9"/>
  <c r="AC68" i="9"/>
  <c r="AA68" i="9"/>
  <c r="Y68" i="9"/>
  <c r="W68" i="9"/>
  <c r="U68" i="9"/>
  <c r="S68" i="9"/>
  <c r="Q68" i="9"/>
  <c r="O68" i="9"/>
  <c r="M68" i="9"/>
  <c r="I68" i="9"/>
  <c r="F68" i="9"/>
  <c r="AC67" i="9"/>
  <c r="AA67" i="9"/>
  <c r="Y67" i="9"/>
  <c r="W67" i="9"/>
  <c r="U67" i="9"/>
  <c r="S67" i="9"/>
  <c r="Q67" i="9"/>
  <c r="O67" i="9"/>
  <c r="K67" i="9"/>
  <c r="I67" i="9"/>
  <c r="AC66" i="9"/>
  <c r="AA66" i="9"/>
  <c r="Y66" i="9"/>
  <c r="W66" i="9"/>
  <c r="U66" i="9"/>
  <c r="S66" i="9"/>
  <c r="Q66" i="9"/>
  <c r="O66" i="9"/>
  <c r="M66" i="9"/>
  <c r="K66" i="9"/>
  <c r="I66" i="9"/>
  <c r="G66" i="9"/>
  <c r="F66" i="9"/>
  <c r="AC64" i="9"/>
  <c r="AA64" i="9"/>
  <c r="Y64" i="9"/>
  <c r="W64" i="9"/>
  <c r="U64" i="9"/>
  <c r="S64" i="9"/>
  <c r="Q64" i="9"/>
  <c r="O64" i="9"/>
  <c r="M64" i="9"/>
  <c r="M70" i="9" s="1"/>
  <c r="K64" i="9"/>
  <c r="K70" i="9" s="1"/>
  <c r="I64" i="9"/>
  <c r="I70" i="9" s="1"/>
  <c r="G64" i="9"/>
  <c r="F64" i="9"/>
  <c r="F70" i="9" s="1"/>
  <c r="AC63" i="9"/>
  <c r="AA63" i="9"/>
  <c r="Y63" i="9"/>
  <c r="W63" i="9"/>
  <c r="U63" i="9"/>
  <c r="S63" i="9"/>
  <c r="Q63" i="9"/>
  <c r="O63" i="9"/>
  <c r="M63" i="9"/>
  <c r="M69" i="9" s="1"/>
  <c r="K63" i="9"/>
  <c r="I63" i="9"/>
  <c r="G63" i="9"/>
  <c r="F63" i="9"/>
  <c r="AC62" i="9"/>
  <c r="AA62" i="9"/>
  <c r="Y62" i="9"/>
  <c r="W62" i="9"/>
  <c r="U62" i="9"/>
  <c r="S62" i="9"/>
  <c r="Q62" i="9"/>
  <c r="O62" i="9"/>
  <c r="M62" i="9"/>
  <c r="K62" i="9"/>
  <c r="K68" i="9" s="1"/>
  <c r="I62" i="9"/>
  <c r="G62" i="9"/>
  <c r="G68" i="9" s="1"/>
  <c r="F62" i="9"/>
  <c r="AC61" i="9"/>
  <c r="AA61" i="9"/>
  <c r="Y61" i="9"/>
  <c r="W61" i="9"/>
  <c r="U61" i="9"/>
  <c r="S61" i="9"/>
  <c r="Q61" i="9"/>
  <c r="O61" i="9"/>
  <c r="M61" i="9"/>
  <c r="M67" i="9" s="1"/>
  <c r="K61" i="9"/>
  <c r="I61" i="9"/>
  <c r="G61" i="9"/>
  <c r="G67" i="9" s="1"/>
  <c r="F61" i="9"/>
  <c r="F67" i="9" s="1"/>
  <c r="AC70" i="10"/>
  <c r="AA70" i="10"/>
  <c r="O70" i="10"/>
  <c r="M70" i="10"/>
  <c r="G70" i="10"/>
  <c r="AC69" i="10"/>
  <c r="AA69" i="10"/>
  <c r="O69" i="10"/>
  <c r="F69" i="10"/>
  <c r="AC68" i="10"/>
  <c r="AA68" i="10"/>
  <c r="O68" i="10"/>
  <c r="K68" i="10"/>
  <c r="AC67" i="10"/>
  <c r="AA67" i="10"/>
  <c r="O67" i="10"/>
  <c r="K67" i="10"/>
  <c r="AC66" i="10"/>
  <c r="AA66" i="10"/>
  <c r="O66" i="10"/>
  <c r="M66" i="10"/>
  <c r="K66" i="10"/>
  <c r="I66" i="10"/>
  <c r="G66" i="10"/>
  <c r="F66" i="10"/>
  <c r="AC64" i="10"/>
  <c r="AA64" i="10"/>
  <c r="O64" i="10"/>
  <c r="M64" i="10"/>
  <c r="K64" i="10"/>
  <c r="K70" i="10" s="1"/>
  <c r="I64" i="10"/>
  <c r="I70" i="10" s="1"/>
  <c r="G64" i="10"/>
  <c r="F64" i="10"/>
  <c r="F70" i="10" s="1"/>
  <c r="AC63" i="10"/>
  <c r="AA63" i="10"/>
  <c r="O63" i="10"/>
  <c r="M63" i="10"/>
  <c r="M69" i="10" s="1"/>
  <c r="K63" i="10"/>
  <c r="K69" i="10" s="1"/>
  <c r="I63" i="10"/>
  <c r="I69" i="10" s="1"/>
  <c r="G63" i="10"/>
  <c r="G69" i="10" s="1"/>
  <c r="F63" i="10"/>
  <c r="AC62" i="10"/>
  <c r="AA62" i="10"/>
  <c r="O62" i="10"/>
  <c r="M62" i="10"/>
  <c r="M68" i="10" s="1"/>
  <c r="K62" i="10"/>
  <c r="I62" i="10"/>
  <c r="I68" i="10" s="1"/>
  <c r="G62" i="10"/>
  <c r="G68" i="10" s="1"/>
  <c r="F62" i="10"/>
  <c r="F68" i="10" s="1"/>
  <c r="AC61" i="10"/>
  <c r="AA61" i="10"/>
  <c r="O61" i="10"/>
  <c r="M61" i="10"/>
  <c r="M67" i="10" s="1"/>
  <c r="K61" i="10"/>
  <c r="I61" i="10"/>
  <c r="I67" i="10" s="1"/>
  <c r="G61" i="10"/>
  <c r="G67" i="10" s="1"/>
  <c r="F61" i="10"/>
  <c r="F67" i="10" s="1"/>
  <c r="AC70" i="11"/>
  <c r="AA70" i="11"/>
  <c r="Y70" i="11"/>
  <c r="W70" i="11"/>
  <c r="U70" i="11"/>
  <c r="S70" i="11"/>
  <c r="Q70" i="11"/>
  <c r="O70" i="11"/>
  <c r="M70" i="11"/>
  <c r="AC69" i="11"/>
  <c r="AA69" i="11"/>
  <c r="Y69" i="11"/>
  <c r="W69" i="11"/>
  <c r="U69" i="11"/>
  <c r="S69" i="11"/>
  <c r="Q69" i="11"/>
  <c r="O69" i="11"/>
  <c r="M69" i="11"/>
  <c r="AC68" i="11"/>
  <c r="AA68" i="11"/>
  <c r="Y68" i="11"/>
  <c r="W68" i="11"/>
  <c r="U68" i="11"/>
  <c r="S68" i="11"/>
  <c r="Q68" i="11"/>
  <c r="O68" i="11"/>
  <c r="M68" i="11"/>
  <c r="AC67" i="11"/>
  <c r="AA67" i="11"/>
  <c r="Y67" i="11"/>
  <c r="W67" i="11"/>
  <c r="U67" i="11"/>
  <c r="S67" i="11"/>
  <c r="Q67" i="11"/>
  <c r="O67" i="11"/>
  <c r="M67" i="11"/>
  <c r="AC66" i="11"/>
  <c r="AA66" i="11"/>
  <c r="Y66" i="11"/>
  <c r="W66" i="11"/>
  <c r="U66" i="11"/>
  <c r="S66" i="11"/>
  <c r="Q66" i="11"/>
  <c r="O66" i="11"/>
  <c r="M66" i="11"/>
  <c r="AC64" i="11"/>
  <c r="AA64" i="11"/>
  <c r="Y64" i="11"/>
  <c r="W64" i="11"/>
  <c r="U64" i="11"/>
  <c r="S64" i="11"/>
  <c r="Q64" i="11"/>
  <c r="O64" i="11"/>
  <c r="M64" i="11"/>
  <c r="AC63" i="11"/>
  <c r="AA63" i="11"/>
  <c r="Y63" i="11"/>
  <c r="W63" i="11"/>
  <c r="U63" i="11"/>
  <c r="S63" i="11"/>
  <c r="Q63" i="11"/>
  <c r="O63" i="11"/>
  <c r="M63" i="11"/>
  <c r="AC62" i="11"/>
  <c r="AA62" i="11"/>
  <c r="Y62" i="11"/>
  <c r="W62" i="11"/>
  <c r="U62" i="11"/>
  <c r="S62" i="11"/>
  <c r="Q62" i="11"/>
  <c r="O62" i="11"/>
  <c r="M62" i="11"/>
  <c r="AC61" i="11"/>
  <c r="AA61" i="11"/>
  <c r="Y61" i="11"/>
  <c r="W61" i="11"/>
  <c r="U61" i="11"/>
  <c r="S61" i="11"/>
  <c r="Q61" i="11"/>
  <c r="O61" i="11"/>
  <c r="M61" i="11"/>
  <c r="AC70" i="4"/>
  <c r="AA70" i="4"/>
  <c r="Y70" i="4"/>
  <c r="W70" i="4"/>
  <c r="U70" i="4"/>
  <c r="S70" i="4"/>
  <c r="Q70" i="4"/>
  <c r="F70" i="4"/>
  <c r="AC69" i="4"/>
  <c r="AA69" i="4"/>
  <c r="Y69" i="4"/>
  <c r="W69" i="4"/>
  <c r="U69" i="4"/>
  <c r="S69" i="4"/>
  <c r="Q69" i="4"/>
  <c r="O69" i="4"/>
  <c r="M69" i="4"/>
  <c r="G69" i="4"/>
  <c r="AC68" i="4"/>
  <c r="AA68" i="4"/>
  <c r="Y68" i="4"/>
  <c r="W68" i="4"/>
  <c r="U68" i="4"/>
  <c r="S68" i="4"/>
  <c r="Q68" i="4"/>
  <c r="M68" i="4"/>
  <c r="I68" i="4"/>
  <c r="G68" i="4"/>
  <c r="F68" i="4"/>
  <c r="AC67" i="4"/>
  <c r="AA67" i="4"/>
  <c r="Y67" i="4"/>
  <c r="W67" i="4"/>
  <c r="U67" i="4"/>
  <c r="S67" i="4"/>
  <c r="Q67" i="4"/>
  <c r="O67" i="4"/>
  <c r="G67" i="4"/>
  <c r="AC66" i="4"/>
  <c r="AA66" i="4"/>
  <c r="Y66" i="4"/>
  <c r="W66" i="4"/>
  <c r="U66" i="4"/>
  <c r="S66" i="4"/>
  <c r="Q66" i="4"/>
  <c r="O66" i="4"/>
  <c r="M66" i="4"/>
  <c r="K66" i="4"/>
  <c r="I66" i="4"/>
  <c r="G66" i="4"/>
  <c r="F66" i="4"/>
  <c r="AC64" i="4"/>
  <c r="AA64" i="4"/>
  <c r="Y64" i="4"/>
  <c r="W64" i="4"/>
  <c r="U64" i="4"/>
  <c r="S64" i="4"/>
  <c r="Q64" i="4"/>
  <c r="O64" i="4"/>
  <c r="O70" i="4" s="1"/>
  <c r="M64" i="4"/>
  <c r="M70" i="4" s="1"/>
  <c r="K64" i="4"/>
  <c r="K70" i="4" s="1"/>
  <c r="I64" i="4"/>
  <c r="I70" i="4" s="1"/>
  <c r="G64" i="4"/>
  <c r="G70" i="4" s="1"/>
  <c r="F64" i="4"/>
  <c r="AC63" i="4"/>
  <c r="AA63" i="4"/>
  <c r="Y63" i="4"/>
  <c r="W63" i="4"/>
  <c r="U63" i="4"/>
  <c r="S63" i="4"/>
  <c r="Q63" i="4"/>
  <c r="O63" i="4"/>
  <c r="M63" i="4"/>
  <c r="K63" i="4"/>
  <c r="K69" i="4" s="1"/>
  <c r="I63" i="4"/>
  <c r="I69" i="4" s="1"/>
  <c r="G63" i="4"/>
  <c r="F63" i="4"/>
  <c r="F69" i="4" s="1"/>
  <c r="AC62" i="4"/>
  <c r="AA62" i="4"/>
  <c r="Y62" i="4"/>
  <c r="W62" i="4"/>
  <c r="U62" i="4"/>
  <c r="S62" i="4"/>
  <c r="Q62" i="4"/>
  <c r="O62" i="4"/>
  <c r="O68" i="4" s="1"/>
  <c r="M62" i="4"/>
  <c r="K62" i="4"/>
  <c r="K68" i="4" s="1"/>
  <c r="I62" i="4"/>
  <c r="G62" i="4"/>
  <c r="F62" i="4"/>
  <c r="AC61" i="4"/>
  <c r="AA61" i="4"/>
  <c r="Y61" i="4"/>
  <c r="W61" i="4"/>
  <c r="U61" i="4"/>
  <c r="S61" i="4"/>
  <c r="Q61" i="4"/>
  <c r="O61" i="4"/>
  <c r="M61" i="4"/>
  <c r="M67" i="4" s="1"/>
  <c r="K61" i="4"/>
  <c r="K67" i="4" s="1"/>
  <c r="I61" i="4"/>
  <c r="I67" i="4" s="1"/>
  <c r="G61" i="4"/>
  <c r="F61" i="4"/>
  <c r="F67" i="4" s="1"/>
  <c r="F61" i="3"/>
  <c r="F67" i="3" s="1"/>
  <c r="AC70" i="3"/>
  <c r="AA70" i="3"/>
  <c r="Y70" i="3"/>
  <c r="W70" i="3"/>
  <c r="U70" i="3"/>
  <c r="S70" i="3"/>
  <c r="Q70" i="3"/>
  <c r="I70" i="3"/>
  <c r="AC69" i="3"/>
  <c r="AA69" i="3"/>
  <c r="Y69" i="3"/>
  <c r="W69" i="3"/>
  <c r="U69" i="3"/>
  <c r="S69" i="3"/>
  <c r="Q69" i="3"/>
  <c r="K69" i="3"/>
  <c r="AC68" i="3"/>
  <c r="AA68" i="3"/>
  <c r="Y68" i="3"/>
  <c r="W68" i="3"/>
  <c r="U68" i="3"/>
  <c r="S68" i="3"/>
  <c r="Q68" i="3"/>
  <c r="I68" i="3"/>
  <c r="G68" i="3"/>
  <c r="F68" i="3"/>
  <c r="AC67" i="3"/>
  <c r="AA67" i="3"/>
  <c r="Y67" i="3"/>
  <c r="W67" i="3"/>
  <c r="U67" i="3"/>
  <c r="S67" i="3"/>
  <c r="Q67" i="3"/>
  <c r="AC66" i="3"/>
  <c r="AA66" i="3"/>
  <c r="Y66" i="3"/>
  <c r="W66" i="3"/>
  <c r="U66" i="3"/>
  <c r="S66" i="3"/>
  <c r="Q66" i="3"/>
  <c r="O66" i="3"/>
  <c r="M66" i="3"/>
  <c r="K66" i="3"/>
  <c r="I66" i="3"/>
  <c r="G66" i="3"/>
  <c r="F66" i="3"/>
  <c r="AC64" i="3"/>
  <c r="AA64" i="3"/>
  <c r="Y64" i="3"/>
  <c r="W64" i="3"/>
  <c r="U64" i="3"/>
  <c r="S64" i="3"/>
  <c r="Q64" i="3"/>
  <c r="O64" i="3"/>
  <c r="O70" i="3" s="1"/>
  <c r="M64" i="3"/>
  <c r="M70" i="3" s="1"/>
  <c r="K64" i="3"/>
  <c r="K70" i="3" s="1"/>
  <c r="I64" i="3"/>
  <c r="G64" i="3"/>
  <c r="G70" i="3" s="1"/>
  <c r="F64" i="3"/>
  <c r="F70" i="3" s="1"/>
  <c r="AC63" i="3"/>
  <c r="AA63" i="3"/>
  <c r="Y63" i="3"/>
  <c r="W63" i="3"/>
  <c r="U63" i="3"/>
  <c r="S63" i="3"/>
  <c r="Q63" i="3"/>
  <c r="O63" i="3"/>
  <c r="O69" i="3" s="1"/>
  <c r="M63" i="3"/>
  <c r="M69" i="3" s="1"/>
  <c r="K63" i="3"/>
  <c r="I63" i="3"/>
  <c r="I69" i="3" s="1"/>
  <c r="G63" i="3"/>
  <c r="G69" i="3" s="1"/>
  <c r="F63" i="3"/>
  <c r="F69" i="3" s="1"/>
  <c r="AC62" i="3"/>
  <c r="AA62" i="3"/>
  <c r="Y62" i="3"/>
  <c r="W62" i="3"/>
  <c r="U62" i="3"/>
  <c r="S62" i="3"/>
  <c r="Q62" i="3"/>
  <c r="O62" i="3"/>
  <c r="O68" i="3" s="1"/>
  <c r="M62" i="3"/>
  <c r="M68" i="3" s="1"/>
  <c r="K62" i="3"/>
  <c r="K68" i="3" s="1"/>
  <c r="I62" i="3"/>
  <c r="G62" i="3"/>
  <c r="F62" i="3"/>
  <c r="AC61" i="3"/>
  <c r="AA61" i="3"/>
  <c r="Y61" i="3"/>
  <c r="W61" i="3"/>
  <c r="U61" i="3"/>
  <c r="S61" i="3"/>
  <c r="Q61" i="3"/>
  <c r="O61" i="3"/>
  <c r="O67" i="3" s="1"/>
  <c r="M61" i="3"/>
  <c r="M67" i="3" s="1"/>
  <c r="K61" i="3"/>
  <c r="K67" i="3" s="1"/>
  <c r="I61" i="3"/>
  <c r="I67" i="3" s="1"/>
  <c r="G61" i="3"/>
  <c r="G67" i="3" s="1"/>
  <c r="AB53" i="23"/>
  <c r="AB52" i="23"/>
  <c r="AB51" i="23"/>
  <c r="AB50" i="23"/>
  <c r="AB49" i="23"/>
  <c r="AB48" i="23"/>
  <c r="AB47" i="23"/>
  <c r="AB46" i="23"/>
  <c r="AB45" i="23"/>
  <c r="AB44" i="23"/>
  <c r="AB43" i="23"/>
  <c r="AB42" i="23"/>
  <c r="AB41" i="23"/>
  <c r="AB40" i="23"/>
  <c r="AB39" i="23"/>
  <c r="AB38" i="23"/>
  <c r="AB37" i="23"/>
  <c r="AB36" i="23"/>
  <c r="AB35" i="23"/>
  <c r="AB34" i="23"/>
  <c r="AB33" i="23"/>
  <c r="AB32" i="23"/>
  <c r="AB31" i="23"/>
  <c r="AB30" i="23"/>
  <c r="AB29" i="23"/>
  <c r="AB28" i="23"/>
  <c r="AB27" i="23"/>
  <c r="AB26" i="23"/>
  <c r="AB25" i="23"/>
  <c r="AB24" i="23"/>
  <c r="AB23" i="23"/>
  <c r="AB22" i="23"/>
  <c r="AB21" i="23"/>
  <c r="AB20" i="23"/>
  <c r="AB19" i="23"/>
  <c r="AB18" i="23"/>
  <c r="AB17" i="23"/>
  <c r="AB16" i="23"/>
  <c r="AB15" i="23"/>
  <c r="AB14" i="23"/>
  <c r="AB13" i="23"/>
  <c r="AB12" i="23"/>
  <c r="AB11" i="23"/>
  <c r="AB10" i="23"/>
  <c r="AB9" i="23"/>
  <c r="AB8" i="23"/>
  <c r="AB7" i="23"/>
  <c r="AC11" i="71"/>
  <c r="AC53" i="8"/>
  <c r="AC52" i="8"/>
  <c r="AC51" i="8"/>
  <c r="AC50" i="8"/>
  <c r="AC49" i="8"/>
  <c r="AC48" i="8"/>
  <c r="AC47" i="8"/>
  <c r="AC46" i="8"/>
  <c r="AC45" i="8"/>
  <c r="AC44" i="8"/>
  <c r="AC43" i="8"/>
  <c r="AC4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AC14" i="8"/>
  <c r="AC13" i="8"/>
  <c r="AC12" i="8"/>
  <c r="AC11" i="8"/>
  <c r="AC10" i="8"/>
  <c r="AC9" i="8"/>
  <c r="AB6" i="8" s="1"/>
  <c r="AC8" i="8"/>
  <c r="AC7" i="8"/>
  <c r="AD53" i="6"/>
  <c r="AD52" i="6"/>
  <c r="AD51" i="6"/>
  <c r="AD50" i="6"/>
  <c r="AD49" i="6"/>
  <c r="AD48" i="6"/>
  <c r="AD47" i="6"/>
  <c r="AD46" i="6"/>
  <c r="AD45" i="6"/>
  <c r="AD44" i="6"/>
  <c r="AD43" i="6"/>
  <c r="AD42" i="6"/>
  <c r="AD41" i="6"/>
  <c r="AD40" i="6"/>
  <c r="AD39" i="6"/>
  <c r="AD38" i="6"/>
  <c r="AD37" i="6"/>
  <c r="AD36" i="6"/>
  <c r="AD35" i="6"/>
  <c r="AD34" i="6"/>
  <c r="AD33" i="6"/>
  <c r="AD32" i="6"/>
  <c r="AD31" i="6"/>
  <c r="AD30" i="6"/>
  <c r="AD29" i="6"/>
  <c r="AD28" i="6"/>
  <c r="AD27" i="6"/>
  <c r="AD26" i="6"/>
  <c r="AD25" i="6"/>
  <c r="AD24" i="6"/>
  <c r="AD23" i="6"/>
  <c r="AD22" i="6"/>
  <c r="AD21" i="6"/>
  <c r="AD20" i="6"/>
  <c r="AD19" i="6"/>
  <c r="AD18" i="6"/>
  <c r="AD17" i="6"/>
  <c r="AD16" i="6"/>
  <c r="AD15" i="6"/>
  <c r="AD14" i="6"/>
  <c r="AD13" i="6"/>
  <c r="AD12" i="6"/>
  <c r="AD11" i="6"/>
  <c r="AD10" i="6"/>
  <c r="AD9" i="6"/>
  <c r="AD8" i="6"/>
  <c r="AD7" i="6"/>
  <c r="AC70" i="2"/>
  <c r="AC69" i="2"/>
  <c r="AC68" i="2"/>
  <c r="AC67" i="2"/>
  <c r="AC66" i="2"/>
  <c r="AC64" i="2"/>
  <c r="AC63" i="2"/>
  <c r="AC62" i="2"/>
  <c r="AC61" i="2"/>
  <c r="AA70" i="2"/>
  <c r="AA69" i="2"/>
  <c r="AA68" i="2"/>
  <c r="AA67" i="2"/>
  <c r="AA66" i="2"/>
  <c r="AA64" i="2"/>
  <c r="AA63" i="2"/>
  <c r="AA62" i="2"/>
  <c r="AA61" i="2"/>
  <c r="Y70" i="2"/>
  <c r="Y69" i="2"/>
  <c r="Y68" i="2"/>
  <c r="Y67" i="2"/>
  <c r="Y66" i="2"/>
  <c r="Y64" i="2"/>
  <c r="Y63" i="2"/>
  <c r="Y62" i="2"/>
  <c r="Y61" i="2"/>
  <c r="W70" i="2"/>
  <c r="W69" i="2"/>
  <c r="W68" i="2"/>
  <c r="W67" i="2"/>
  <c r="W66" i="2"/>
  <c r="W64" i="2"/>
  <c r="W63" i="2"/>
  <c r="W62" i="2"/>
  <c r="W61" i="2"/>
  <c r="U64" i="2"/>
  <c r="U70" i="2" s="1"/>
  <c r="U63" i="2"/>
  <c r="U61" i="2"/>
  <c r="U67" i="2" s="1"/>
  <c r="S64" i="2"/>
  <c r="S70" i="2" s="1"/>
  <c r="S63" i="2"/>
  <c r="S61" i="2"/>
  <c r="S67" i="2" s="1"/>
  <c r="Q64" i="2"/>
  <c r="Q70" i="2" s="1"/>
  <c r="Q63" i="2"/>
  <c r="Q61" i="2"/>
  <c r="Q67" i="2" s="1"/>
  <c r="O66" i="2"/>
  <c r="O64" i="2"/>
  <c r="O70" i="2" s="1"/>
  <c r="O63" i="2"/>
  <c r="O69" i="2" s="1"/>
  <c r="O62" i="2"/>
  <c r="O68" i="2" s="1"/>
  <c r="O61" i="2"/>
  <c r="O67" i="2" s="1"/>
  <c r="M66" i="2"/>
  <c r="M64" i="2"/>
  <c r="M70" i="2" s="1"/>
  <c r="M63" i="2"/>
  <c r="M69" i="2" s="1"/>
  <c r="M62" i="2"/>
  <c r="M68" i="2" s="1"/>
  <c r="M61" i="2"/>
  <c r="M67" i="2" s="1"/>
  <c r="K66" i="2"/>
  <c r="K64" i="2"/>
  <c r="K70" i="2" s="1"/>
  <c r="K63" i="2"/>
  <c r="K69" i="2" s="1"/>
  <c r="K62" i="2"/>
  <c r="K68" i="2" s="1"/>
  <c r="K61" i="2"/>
  <c r="K67" i="2" s="1"/>
  <c r="I66" i="2"/>
  <c r="I64" i="2"/>
  <c r="I70" i="2" s="1"/>
  <c r="I63" i="2"/>
  <c r="I69" i="2" s="1"/>
  <c r="I62" i="2"/>
  <c r="I68" i="2" s="1"/>
  <c r="I61" i="2"/>
  <c r="I67" i="2" s="1"/>
  <c r="G66" i="2"/>
  <c r="G64" i="2"/>
  <c r="G70" i="2" s="1"/>
  <c r="G63" i="2"/>
  <c r="G69" i="2" s="1"/>
  <c r="G62" i="2"/>
  <c r="G68" i="2" s="1"/>
  <c r="G61" i="2"/>
  <c r="G67" i="2" s="1"/>
  <c r="F28" i="2"/>
  <c r="F53" i="2"/>
  <c r="F52" i="2"/>
  <c r="F51" i="2"/>
  <c r="F50" i="2"/>
  <c r="F49" i="2"/>
  <c r="F48" i="2"/>
  <c r="F47" i="2"/>
  <c r="F46" i="2"/>
  <c r="F45" i="2"/>
  <c r="F44" i="2"/>
  <c r="F43" i="2"/>
  <c r="F42" i="2"/>
  <c r="F41" i="2"/>
  <c r="F40" i="2"/>
  <c r="F39" i="2"/>
  <c r="F64" i="2" s="1"/>
  <c r="F37" i="2"/>
  <c r="F36" i="2"/>
  <c r="F35" i="2"/>
  <c r="F34" i="2"/>
  <c r="F33" i="2"/>
  <c r="F32" i="2"/>
  <c r="F31" i="2"/>
  <c r="F30" i="2"/>
  <c r="F29" i="2"/>
  <c r="F27" i="2"/>
  <c r="F26" i="2"/>
  <c r="F25" i="2"/>
  <c r="F24" i="2"/>
  <c r="F23" i="2"/>
  <c r="F22" i="2"/>
  <c r="F21" i="2"/>
  <c r="F20" i="2"/>
  <c r="F19" i="2"/>
  <c r="F18" i="2"/>
  <c r="F17" i="2"/>
  <c r="F16" i="2"/>
  <c r="F15" i="2"/>
  <c r="F14" i="2"/>
  <c r="F63" i="2" s="1"/>
  <c r="F12" i="2"/>
  <c r="F11" i="2"/>
  <c r="F10" i="2"/>
  <c r="F9" i="2"/>
  <c r="F61" i="2" s="1"/>
  <c r="F67" i="2" s="1"/>
  <c r="G13" i="2"/>
  <c r="R100" i="80"/>
  <c r="Q100" i="80"/>
  <c r="P100" i="80"/>
  <c r="O100" i="80"/>
  <c r="N100" i="80"/>
  <c r="M100" i="80"/>
  <c r="L100" i="80"/>
  <c r="K100" i="80"/>
  <c r="J100" i="80"/>
  <c r="I100" i="80"/>
  <c r="H100" i="80"/>
  <c r="G100" i="80"/>
  <c r="AB99" i="80"/>
  <c r="R98" i="80"/>
  <c r="Q98" i="80"/>
  <c r="P98" i="80"/>
  <c r="O98" i="80"/>
  <c r="N98" i="80"/>
  <c r="M98" i="80"/>
  <c r="L98" i="80"/>
  <c r="K98" i="80"/>
  <c r="J98" i="80"/>
  <c r="I98" i="80"/>
  <c r="H98" i="80"/>
  <c r="G98" i="80"/>
  <c r="AB97" i="80"/>
  <c r="R96" i="80"/>
  <c r="Q96" i="80"/>
  <c r="P96" i="80"/>
  <c r="O96" i="80"/>
  <c r="N96" i="80"/>
  <c r="M96" i="80"/>
  <c r="L96" i="80"/>
  <c r="K96" i="80"/>
  <c r="J96" i="80"/>
  <c r="I96" i="80"/>
  <c r="H96" i="80"/>
  <c r="G96" i="80"/>
  <c r="AB95" i="80"/>
  <c r="R94" i="80"/>
  <c r="Q94" i="80"/>
  <c r="P94" i="80"/>
  <c r="O94" i="80"/>
  <c r="N94" i="80"/>
  <c r="M94" i="80"/>
  <c r="L94" i="80"/>
  <c r="K94" i="80"/>
  <c r="J94" i="80"/>
  <c r="I94" i="80"/>
  <c r="H94" i="80"/>
  <c r="G94" i="80"/>
  <c r="AB93" i="80"/>
  <c r="R92" i="80"/>
  <c r="Q92" i="80"/>
  <c r="P92" i="80"/>
  <c r="O92" i="80"/>
  <c r="N92" i="80"/>
  <c r="M92" i="80"/>
  <c r="L92" i="80"/>
  <c r="K92" i="80"/>
  <c r="J92" i="80"/>
  <c r="I92" i="80"/>
  <c r="H92" i="80"/>
  <c r="G92" i="80"/>
  <c r="AB91" i="80"/>
  <c r="R90" i="80"/>
  <c r="Q90" i="80"/>
  <c r="P90" i="80"/>
  <c r="O90" i="80"/>
  <c r="N90" i="80"/>
  <c r="M90" i="80"/>
  <c r="L90" i="80"/>
  <c r="K90" i="80"/>
  <c r="J90" i="80"/>
  <c r="I90" i="80"/>
  <c r="H90" i="80"/>
  <c r="G90" i="80"/>
  <c r="AB89" i="80"/>
  <c r="R88" i="80"/>
  <c r="Q88" i="80"/>
  <c r="P88" i="80"/>
  <c r="O88" i="80"/>
  <c r="N88" i="80"/>
  <c r="M88" i="80"/>
  <c r="L88" i="80"/>
  <c r="K88" i="80"/>
  <c r="J88" i="80"/>
  <c r="I88" i="80"/>
  <c r="H88" i="80"/>
  <c r="G88" i="80"/>
  <c r="AB87" i="80"/>
  <c r="R86" i="80"/>
  <c r="Q86" i="80"/>
  <c r="P86" i="80"/>
  <c r="O86" i="80"/>
  <c r="N86" i="80"/>
  <c r="M86" i="80"/>
  <c r="L86" i="80"/>
  <c r="K86" i="80"/>
  <c r="J86" i="80"/>
  <c r="I86" i="80"/>
  <c r="H86" i="80"/>
  <c r="G86" i="80"/>
  <c r="AB85" i="80"/>
  <c r="R84" i="80"/>
  <c r="Q84" i="80"/>
  <c r="P84" i="80"/>
  <c r="O84" i="80"/>
  <c r="N84" i="80"/>
  <c r="M84" i="80"/>
  <c r="L84" i="80"/>
  <c r="K84" i="80"/>
  <c r="J84" i="80"/>
  <c r="I84" i="80"/>
  <c r="H84" i="80"/>
  <c r="G84" i="80"/>
  <c r="AB83" i="80"/>
  <c r="R82" i="80"/>
  <c r="Q82" i="80"/>
  <c r="P82" i="80"/>
  <c r="O82" i="80"/>
  <c r="N82" i="80"/>
  <c r="M82" i="80"/>
  <c r="L82" i="80"/>
  <c r="K82" i="80"/>
  <c r="J82" i="80"/>
  <c r="I82" i="80"/>
  <c r="H82" i="80"/>
  <c r="G82" i="80"/>
  <c r="AB81" i="80"/>
  <c r="R80" i="80"/>
  <c r="Q80" i="80"/>
  <c r="P80" i="80"/>
  <c r="O80" i="80"/>
  <c r="N80" i="80"/>
  <c r="M80" i="80"/>
  <c r="L80" i="80"/>
  <c r="K80" i="80"/>
  <c r="J80" i="80"/>
  <c r="I80" i="80"/>
  <c r="H80" i="80"/>
  <c r="G80" i="80"/>
  <c r="AB79" i="80"/>
  <c r="R78" i="80"/>
  <c r="Q78" i="80"/>
  <c r="P78" i="80"/>
  <c r="O78" i="80"/>
  <c r="N78" i="80"/>
  <c r="M78" i="80"/>
  <c r="L78" i="80"/>
  <c r="K78" i="80"/>
  <c r="J78" i="80"/>
  <c r="I78" i="80"/>
  <c r="H78" i="80"/>
  <c r="G78" i="80"/>
  <c r="AB77" i="80"/>
  <c r="R76" i="80"/>
  <c r="Q76" i="80"/>
  <c r="P76" i="80"/>
  <c r="O76" i="80"/>
  <c r="N76" i="80"/>
  <c r="M76" i="80"/>
  <c r="L76" i="80"/>
  <c r="K76" i="80"/>
  <c r="J76" i="80"/>
  <c r="I76" i="80"/>
  <c r="H76" i="80"/>
  <c r="G76" i="80"/>
  <c r="AB75" i="80"/>
  <c r="R74" i="80"/>
  <c r="Q74" i="80"/>
  <c r="P74" i="80"/>
  <c r="O74" i="80"/>
  <c r="N74" i="80"/>
  <c r="M74" i="80"/>
  <c r="L74" i="80"/>
  <c r="K74" i="80"/>
  <c r="J74" i="80"/>
  <c r="I74" i="80"/>
  <c r="H74" i="80"/>
  <c r="G74" i="80"/>
  <c r="AB73" i="80"/>
  <c r="R72" i="80"/>
  <c r="Q72" i="80"/>
  <c r="P72" i="80"/>
  <c r="O72" i="80"/>
  <c r="N72" i="80"/>
  <c r="M72" i="80"/>
  <c r="L72" i="80"/>
  <c r="K72" i="80"/>
  <c r="J72" i="80"/>
  <c r="I72" i="80"/>
  <c r="H72" i="80"/>
  <c r="G72" i="80"/>
  <c r="AB71" i="80"/>
  <c r="G70" i="80"/>
  <c r="AB69" i="80"/>
  <c r="R69" i="80"/>
  <c r="R70" i="80" s="1"/>
  <c r="Q69" i="80"/>
  <c r="Q70" i="80" s="1"/>
  <c r="P69" i="80"/>
  <c r="P70" i="80" s="1"/>
  <c r="O69" i="80"/>
  <c r="O70" i="80" s="1"/>
  <c r="N69" i="80"/>
  <c r="N70" i="80" s="1"/>
  <c r="M69" i="80"/>
  <c r="M70" i="80" s="1"/>
  <c r="L69" i="80"/>
  <c r="L70" i="80" s="1"/>
  <c r="K69" i="80"/>
  <c r="K70" i="80" s="1"/>
  <c r="J69" i="80"/>
  <c r="J70" i="80" s="1"/>
  <c r="I69" i="80"/>
  <c r="I70" i="80" s="1"/>
  <c r="H69" i="80"/>
  <c r="H70" i="80" s="1"/>
  <c r="G69" i="80"/>
  <c r="R68" i="80"/>
  <c r="Q68" i="80"/>
  <c r="P68" i="80"/>
  <c r="O68" i="80"/>
  <c r="N68" i="80"/>
  <c r="M68" i="80"/>
  <c r="L68" i="80"/>
  <c r="K68" i="80"/>
  <c r="J68" i="80"/>
  <c r="I68" i="80"/>
  <c r="H68" i="80"/>
  <c r="G68" i="80"/>
  <c r="AB67" i="80"/>
  <c r="R66" i="80"/>
  <c r="Q66" i="80"/>
  <c r="P66" i="80"/>
  <c r="O66" i="80"/>
  <c r="N66" i="80"/>
  <c r="M66" i="80"/>
  <c r="L66" i="80"/>
  <c r="K66" i="80"/>
  <c r="J66" i="80"/>
  <c r="I66" i="80"/>
  <c r="H66" i="80"/>
  <c r="G66" i="80"/>
  <c r="AB65" i="80"/>
  <c r="R64" i="80"/>
  <c r="Q64" i="80"/>
  <c r="P64" i="80"/>
  <c r="O64" i="80"/>
  <c r="N64" i="80"/>
  <c r="M64" i="80"/>
  <c r="L64" i="80"/>
  <c r="K64" i="80"/>
  <c r="J64" i="80"/>
  <c r="I64" i="80"/>
  <c r="H64" i="80"/>
  <c r="G64" i="80"/>
  <c r="AB63" i="80"/>
  <c r="R62" i="80"/>
  <c r="Q62" i="80"/>
  <c r="P62" i="80"/>
  <c r="O62" i="80"/>
  <c r="N62" i="80"/>
  <c r="M62" i="80"/>
  <c r="L62" i="80"/>
  <c r="K62" i="80"/>
  <c r="J62" i="80"/>
  <c r="I62" i="80"/>
  <c r="H62" i="80"/>
  <c r="G62" i="80"/>
  <c r="AB61" i="80"/>
  <c r="R60" i="80"/>
  <c r="Q60" i="80"/>
  <c r="P60" i="80"/>
  <c r="O60" i="80"/>
  <c r="N60" i="80"/>
  <c r="M60" i="80"/>
  <c r="L60" i="80"/>
  <c r="K60" i="80"/>
  <c r="J60" i="80"/>
  <c r="I60" i="80"/>
  <c r="H60" i="80"/>
  <c r="G60" i="80"/>
  <c r="AB59" i="80"/>
  <c r="R58" i="80"/>
  <c r="Q58" i="80"/>
  <c r="P58" i="80"/>
  <c r="O58" i="80"/>
  <c r="N58" i="80"/>
  <c r="M58" i="80"/>
  <c r="L58" i="80"/>
  <c r="K58" i="80"/>
  <c r="J58" i="80"/>
  <c r="I58" i="80"/>
  <c r="H58" i="80"/>
  <c r="G58" i="80"/>
  <c r="AB57" i="80"/>
  <c r="R56" i="80"/>
  <c r="Q56" i="80"/>
  <c r="P56" i="80"/>
  <c r="O56" i="80"/>
  <c r="N56" i="80"/>
  <c r="M56" i="80"/>
  <c r="L56" i="80"/>
  <c r="K56" i="80"/>
  <c r="J56" i="80"/>
  <c r="I56" i="80"/>
  <c r="H56" i="80"/>
  <c r="G56" i="80"/>
  <c r="AB55" i="80"/>
  <c r="R54" i="80"/>
  <c r="Q54" i="80"/>
  <c r="P54" i="80"/>
  <c r="O54" i="80"/>
  <c r="N54" i="80"/>
  <c r="M54" i="80"/>
  <c r="L54" i="80"/>
  <c r="K54" i="80"/>
  <c r="J54" i="80"/>
  <c r="I54" i="80"/>
  <c r="H54" i="80"/>
  <c r="G54" i="80"/>
  <c r="AB53" i="80"/>
  <c r="R52" i="80"/>
  <c r="Q52" i="80"/>
  <c r="P52" i="80"/>
  <c r="O52" i="80"/>
  <c r="N52" i="80"/>
  <c r="M52" i="80"/>
  <c r="L52" i="80"/>
  <c r="K52" i="80"/>
  <c r="J52" i="80"/>
  <c r="I52" i="80"/>
  <c r="H52" i="80"/>
  <c r="G52" i="80"/>
  <c r="AB51" i="80"/>
  <c r="R50" i="80"/>
  <c r="Q50" i="80"/>
  <c r="P50" i="80"/>
  <c r="O50" i="80"/>
  <c r="N50" i="80"/>
  <c r="M50" i="80"/>
  <c r="L50" i="80"/>
  <c r="K50" i="80"/>
  <c r="J50" i="80"/>
  <c r="I50" i="80"/>
  <c r="H50" i="80"/>
  <c r="G50" i="80"/>
  <c r="AB49" i="80"/>
  <c r="R48" i="80"/>
  <c r="Q48" i="80"/>
  <c r="P48" i="80"/>
  <c r="O48" i="80"/>
  <c r="N48" i="80"/>
  <c r="M48" i="80"/>
  <c r="L48" i="80"/>
  <c r="K48" i="80"/>
  <c r="J48" i="80"/>
  <c r="I48" i="80"/>
  <c r="H48" i="80"/>
  <c r="G48" i="80"/>
  <c r="AB47" i="80"/>
  <c r="R46" i="80"/>
  <c r="Q46" i="80"/>
  <c r="P46" i="80"/>
  <c r="O46" i="80"/>
  <c r="N46" i="80"/>
  <c r="M46" i="80"/>
  <c r="L46" i="80"/>
  <c r="K46" i="80"/>
  <c r="J46" i="80"/>
  <c r="I46" i="80"/>
  <c r="H46" i="80"/>
  <c r="G46" i="80"/>
  <c r="AB45" i="80"/>
  <c r="R44" i="80"/>
  <c r="Q44" i="80"/>
  <c r="P44" i="80"/>
  <c r="O44" i="80"/>
  <c r="N44" i="80"/>
  <c r="M44" i="80"/>
  <c r="L44" i="80"/>
  <c r="K44" i="80"/>
  <c r="J44" i="80"/>
  <c r="I44" i="80"/>
  <c r="H44" i="80"/>
  <c r="G44" i="80"/>
  <c r="AB43" i="80"/>
  <c r="R42" i="80"/>
  <c r="Q42" i="80"/>
  <c r="P42" i="80"/>
  <c r="O42" i="80"/>
  <c r="N42" i="80"/>
  <c r="M42" i="80"/>
  <c r="L42" i="80"/>
  <c r="K42" i="80"/>
  <c r="J42" i="80"/>
  <c r="I42" i="80"/>
  <c r="H42" i="80"/>
  <c r="G42" i="80"/>
  <c r="AB41" i="80"/>
  <c r="R40" i="80"/>
  <c r="Q40" i="80"/>
  <c r="P40" i="80"/>
  <c r="O40" i="80"/>
  <c r="N40" i="80"/>
  <c r="M40" i="80"/>
  <c r="L40" i="80"/>
  <c r="K40" i="80"/>
  <c r="J40" i="80"/>
  <c r="I40" i="80"/>
  <c r="H40" i="80"/>
  <c r="G40" i="80"/>
  <c r="AB39" i="80"/>
  <c r="R38" i="80"/>
  <c r="Q38" i="80"/>
  <c r="P38" i="80"/>
  <c r="O38" i="80"/>
  <c r="N38" i="80"/>
  <c r="M38" i="80"/>
  <c r="L38" i="80"/>
  <c r="K38" i="80"/>
  <c r="J38" i="80"/>
  <c r="I38" i="80"/>
  <c r="H38" i="80"/>
  <c r="G38" i="80"/>
  <c r="AB37" i="80"/>
  <c r="R36" i="80"/>
  <c r="Q36" i="80"/>
  <c r="P36" i="80"/>
  <c r="O36" i="80"/>
  <c r="N36" i="80"/>
  <c r="M36" i="80"/>
  <c r="L36" i="80"/>
  <c r="K36" i="80"/>
  <c r="J36" i="80"/>
  <c r="I36" i="80"/>
  <c r="H36" i="80"/>
  <c r="G36" i="80"/>
  <c r="AB35" i="80"/>
  <c r="R34" i="80"/>
  <c r="Q34" i="80"/>
  <c r="P34" i="80"/>
  <c r="O34" i="80"/>
  <c r="N34" i="80"/>
  <c r="M34" i="80"/>
  <c r="L34" i="80"/>
  <c r="K34" i="80"/>
  <c r="J34" i="80"/>
  <c r="I34" i="80"/>
  <c r="H34" i="80"/>
  <c r="G34" i="80"/>
  <c r="AB33" i="80"/>
  <c r="R32" i="80"/>
  <c r="Q32" i="80"/>
  <c r="P32" i="80"/>
  <c r="O32" i="80"/>
  <c r="N32" i="80"/>
  <c r="M32" i="80"/>
  <c r="L32" i="80"/>
  <c r="K32" i="80"/>
  <c r="J32" i="80"/>
  <c r="I32" i="80"/>
  <c r="H32" i="80"/>
  <c r="G32" i="80"/>
  <c r="AB31" i="80"/>
  <c r="R30" i="80"/>
  <c r="Q30" i="80"/>
  <c r="P30" i="80"/>
  <c r="O30" i="80"/>
  <c r="N30" i="80"/>
  <c r="M30" i="80"/>
  <c r="L30" i="80"/>
  <c r="K30" i="80"/>
  <c r="J30" i="80"/>
  <c r="I30" i="80"/>
  <c r="H30" i="80"/>
  <c r="G30" i="80"/>
  <c r="AB29" i="80"/>
  <c r="R28" i="80"/>
  <c r="Q28" i="80"/>
  <c r="P28" i="80"/>
  <c r="O28" i="80"/>
  <c r="N28" i="80"/>
  <c r="M28" i="80"/>
  <c r="L28" i="80"/>
  <c r="K28" i="80"/>
  <c r="J28" i="80"/>
  <c r="I28" i="80"/>
  <c r="H28" i="80"/>
  <c r="G28" i="80"/>
  <c r="AB27" i="80"/>
  <c r="R26" i="80"/>
  <c r="Q26" i="80"/>
  <c r="P26" i="80"/>
  <c r="O26" i="80"/>
  <c r="N26" i="80"/>
  <c r="M26" i="80"/>
  <c r="L26" i="80"/>
  <c r="K26" i="80"/>
  <c r="J26" i="80"/>
  <c r="I26" i="80"/>
  <c r="H26" i="80"/>
  <c r="G26" i="80"/>
  <c r="AB25" i="80"/>
  <c r="R24" i="80"/>
  <c r="Q24" i="80"/>
  <c r="P24" i="80"/>
  <c r="O24" i="80"/>
  <c r="N24" i="80"/>
  <c r="M24" i="80"/>
  <c r="L24" i="80"/>
  <c r="K24" i="80"/>
  <c r="J24" i="80"/>
  <c r="I24" i="80"/>
  <c r="H24" i="80"/>
  <c r="G24" i="80"/>
  <c r="AB23" i="80"/>
  <c r="R22" i="80"/>
  <c r="Q22" i="80"/>
  <c r="P22" i="80"/>
  <c r="O22" i="80"/>
  <c r="N22" i="80"/>
  <c r="M22" i="80"/>
  <c r="L22" i="80"/>
  <c r="K22" i="80"/>
  <c r="J22" i="80"/>
  <c r="I22" i="80"/>
  <c r="H22" i="80"/>
  <c r="G22" i="80"/>
  <c r="AB21" i="80"/>
  <c r="K20" i="80"/>
  <c r="AB19" i="80"/>
  <c r="R19" i="80"/>
  <c r="Q19" i="80"/>
  <c r="Q20" i="80" s="1"/>
  <c r="P19" i="80"/>
  <c r="P20" i="80" s="1"/>
  <c r="O19" i="80"/>
  <c r="N19" i="80"/>
  <c r="N20" i="80" s="1"/>
  <c r="M19" i="80"/>
  <c r="M20" i="80" s="1"/>
  <c r="L19" i="80"/>
  <c r="K19" i="80"/>
  <c r="J19" i="80"/>
  <c r="J20" i="80" s="1"/>
  <c r="I19" i="80"/>
  <c r="H19" i="80"/>
  <c r="H20" i="80" s="1"/>
  <c r="G19" i="80"/>
  <c r="G20" i="80" s="1"/>
  <c r="R18" i="80"/>
  <c r="Q18" i="80"/>
  <c r="P18" i="80"/>
  <c r="O18" i="80"/>
  <c r="N18" i="80"/>
  <c r="M18" i="80"/>
  <c r="L18" i="80"/>
  <c r="K18" i="80"/>
  <c r="J18" i="80"/>
  <c r="I18" i="80"/>
  <c r="H18" i="80"/>
  <c r="G18" i="80"/>
  <c r="AB17" i="80"/>
  <c r="R16" i="80"/>
  <c r="Q16" i="80"/>
  <c r="P16" i="80"/>
  <c r="O16" i="80"/>
  <c r="N16" i="80"/>
  <c r="M16" i="80"/>
  <c r="L16" i="80"/>
  <c r="K16" i="80"/>
  <c r="J16" i="80"/>
  <c r="I16" i="80"/>
  <c r="H16" i="80"/>
  <c r="G16" i="80"/>
  <c r="AB15" i="80"/>
  <c r="R14" i="80"/>
  <c r="Q14" i="80"/>
  <c r="P14" i="80"/>
  <c r="O14" i="80"/>
  <c r="N14" i="80"/>
  <c r="M14" i="80"/>
  <c r="L14" i="80"/>
  <c r="K14" i="80"/>
  <c r="J14" i="80"/>
  <c r="I14" i="80"/>
  <c r="H14" i="80"/>
  <c r="G14" i="80"/>
  <c r="AB13" i="80"/>
  <c r="R12" i="80"/>
  <c r="Q12" i="80"/>
  <c r="P12" i="80"/>
  <c r="O12" i="80"/>
  <c r="N12" i="80"/>
  <c r="M12" i="80"/>
  <c r="L12" i="80"/>
  <c r="K12" i="80"/>
  <c r="J12" i="80"/>
  <c r="I12" i="80"/>
  <c r="H12" i="80"/>
  <c r="G12" i="80"/>
  <c r="AB11" i="80"/>
  <c r="R10" i="80"/>
  <c r="Q10" i="80"/>
  <c r="P10" i="80"/>
  <c r="O10" i="80"/>
  <c r="N10" i="80"/>
  <c r="M10" i="80"/>
  <c r="L10" i="80"/>
  <c r="K10" i="80"/>
  <c r="J10" i="80"/>
  <c r="I10" i="80"/>
  <c r="H10" i="80"/>
  <c r="G10" i="80"/>
  <c r="AB9" i="80"/>
  <c r="K8" i="80"/>
  <c r="AB7" i="80"/>
  <c r="R7" i="80"/>
  <c r="R8" i="80" s="1"/>
  <c r="Q7" i="80"/>
  <c r="Q8" i="80" s="1"/>
  <c r="P7" i="80"/>
  <c r="P8" i="80" s="1"/>
  <c r="O7" i="80"/>
  <c r="N7" i="80"/>
  <c r="N8" i="80" s="1"/>
  <c r="M7" i="80"/>
  <c r="M8" i="80" s="1"/>
  <c r="L7" i="80"/>
  <c r="L8" i="80" s="1"/>
  <c r="K7" i="80"/>
  <c r="J7" i="80"/>
  <c r="J8" i="80" s="1"/>
  <c r="I7" i="80"/>
  <c r="H7" i="80"/>
  <c r="H8" i="80" s="1"/>
  <c r="G7" i="80"/>
  <c r="G8" i="80" s="1"/>
  <c r="R100" i="79"/>
  <c r="Q100" i="79"/>
  <c r="P100" i="79"/>
  <c r="O100" i="79"/>
  <c r="N100" i="79"/>
  <c r="M100" i="79"/>
  <c r="L100" i="79"/>
  <c r="K100" i="79"/>
  <c r="J100" i="79"/>
  <c r="I100" i="79"/>
  <c r="H100" i="79"/>
  <c r="G100" i="79"/>
  <c r="AB99" i="79"/>
  <c r="R98" i="79"/>
  <c r="Q98" i="79"/>
  <c r="P98" i="79"/>
  <c r="O98" i="79"/>
  <c r="N98" i="79"/>
  <c r="M98" i="79"/>
  <c r="L98" i="79"/>
  <c r="K98" i="79"/>
  <c r="J98" i="79"/>
  <c r="I98" i="79"/>
  <c r="H98" i="79"/>
  <c r="G98" i="79"/>
  <c r="AB97" i="79"/>
  <c r="R96" i="79"/>
  <c r="Q96" i="79"/>
  <c r="P96" i="79"/>
  <c r="O96" i="79"/>
  <c r="N96" i="79"/>
  <c r="M96" i="79"/>
  <c r="L96" i="79"/>
  <c r="K96" i="79"/>
  <c r="J96" i="79"/>
  <c r="I96" i="79"/>
  <c r="H96" i="79"/>
  <c r="G96" i="79"/>
  <c r="AB95" i="79"/>
  <c r="R94" i="79"/>
  <c r="Q94" i="79"/>
  <c r="P94" i="79"/>
  <c r="O94" i="79"/>
  <c r="N94" i="79"/>
  <c r="M94" i="79"/>
  <c r="L94" i="79"/>
  <c r="K94" i="79"/>
  <c r="J94" i="79"/>
  <c r="I94" i="79"/>
  <c r="H94" i="79"/>
  <c r="G94" i="79"/>
  <c r="AB93" i="79"/>
  <c r="R92" i="79"/>
  <c r="Q92" i="79"/>
  <c r="P92" i="79"/>
  <c r="O92" i="79"/>
  <c r="N92" i="79"/>
  <c r="M92" i="79"/>
  <c r="L92" i="79"/>
  <c r="K92" i="79"/>
  <c r="J92" i="79"/>
  <c r="I92" i="79"/>
  <c r="H92" i="79"/>
  <c r="G92" i="79"/>
  <c r="AB91" i="79"/>
  <c r="R90" i="79"/>
  <c r="Q90" i="79"/>
  <c r="P90" i="79"/>
  <c r="O90" i="79"/>
  <c r="N90" i="79"/>
  <c r="M90" i="79"/>
  <c r="L90" i="79"/>
  <c r="K90" i="79"/>
  <c r="J90" i="79"/>
  <c r="I90" i="79"/>
  <c r="H90" i="79"/>
  <c r="G90" i="79"/>
  <c r="AB89" i="79"/>
  <c r="R88" i="79"/>
  <c r="Q88" i="79"/>
  <c r="P88" i="79"/>
  <c r="O88" i="79"/>
  <c r="N88" i="79"/>
  <c r="M88" i="79"/>
  <c r="L88" i="79"/>
  <c r="K88" i="79"/>
  <c r="J88" i="79"/>
  <c r="I88" i="79"/>
  <c r="H88" i="79"/>
  <c r="G88" i="79"/>
  <c r="AB87" i="79"/>
  <c r="R86" i="79"/>
  <c r="Q86" i="79"/>
  <c r="P86" i="79"/>
  <c r="O86" i="79"/>
  <c r="N86" i="79"/>
  <c r="M86" i="79"/>
  <c r="L86" i="79"/>
  <c r="K86" i="79"/>
  <c r="J86" i="79"/>
  <c r="I86" i="79"/>
  <c r="H86" i="79"/>
  <c r="G86" i="79"/>
  <c r="AB85" i="79"/>
  <c r="R84" i="79"/>
  <c r="Q84" i="79"/>
  <c r="P84" i="79"/>
  <c r="O84" i="79"/>
  <c r="N84" i="79"/>
  <c r="M84" i="79"/>
  <c r="L84" i="79"/>
  <c r="K84" i="79"/>
  <c r="J84" i="79"/>
  <c r="I84" i="79"/>
  <c r="H84" i="79"/>
  <c r="G84" i="79"/>
  <c r="AB83" i="79"/>
  <c r="R82" i="79"/>
  <c r="Q82" i="79"/>
  <c r="P82" i="79"/>
  <c r="O82" i="79"/>
  <c r="N82" i="79"/>
  <c r="M82" i="79"/>
  <c r="L82" i="79"/>
  <c r="K82" i="79"/>
  <c r="J82" i="79"/>
  <c r="I82" i="79"/>
  <c r="H82" i="79"/>
  <c r="G82" i="79"/>
  <c r="AB81" i="79"/>
  <c r="R80" i="79"/>
  <c r="Q80" i="79"/>
  <c r="P80" i="79"/>
  <c r="O80" i="79"/>
  <c r="N80" i="79"/>
  <c r="M80" i="79"/>
  <c r="L80" i="79"/>
  <c r="K80" i="79"/>
  <c r="J80" i="79"/>
  <c r="I80" i="79"/>
  <c r="H80" i="79"/>
  <c r="G80" i="79"/>
  <c r="AB79" i="79"/>
  <c r="R78" i="79"/>
  <c r="Q78" i="79"/>
  <c r="P78" i="79"/>
  <c r="O78" i="79"/>
  <c r="N78" i="79"/>
  <c r="M78" i="79"/>
  <c r="L78" i="79"/>
  <c r="K78" i="79"/>
  <c r="J78" i="79"/>
  <c r="I78" i="79"/>
  <c r="H78" i="79"/>
  <c r="G78" i="79"/>
  <c r="AB77" i="79"/>
  <c r="R76" i="79"/>
  <c r="Q76" i="79"/>
  <c r="P76" i="79"/>
  <c r="O76" i="79"/>
  <c r="N76" i="79"/>
  <c r="M76" i="79"/>
  <c r="L76" i="79"/>
  <c r="K76" i="79"/>
  <c r="J76" i="79"/>
  <c r="I76" i="79"/>
  <c r="H76" i="79"/>
  <c r="G76" i="79"/>
  <c r="AB75" i="79"/>
  <c r="R74" i="79"/>
  <c r="Q74" i="79"/>
  <c r="P74" i="79"/>
  <c r="O74" i="79"/>
  <c r="N74" i="79"/>
  <c r="M74" i="79"/>
  <c r="L74" i="79"/>
  <c r="K74" i="79"/>
  <c r="J74" i="79"/>
  <c r="I74" i="79"/>
  <c r="H74" i="79"/>
  <c r="G74" i="79"/>
  <c r="AB73" i="79"/>
  <c r="R72" i="79"/>
  <c r="Q72" i="79"/>
  <c r="P72" i="79"/>
  <c r="O72" i="79"/>
  <c r="N72" i="79"/>
  <c r="M72" i="79"/>
  <c r="L72" i="79"/>
  <c r="K72" i="79"/>
  <c r="J72" i="79"/>
  <c r="I72" i="79"/>
  <c r="H72" i="79"/>
  <c r="G72" i="79"/>
  <c r="AB71" i="79"/>
  <c r="AB69" i="79"/>
  <c r="R69" i="79"/>
  <c r="R70" i="79" s="1"/>
  <c r="Q69" i="79"/>
  <c r="Q70" i="79" s="1"/>
  <c r="P69" i="79"/>
  <c r="P70" i="79" s="1"/>
  <c r="O69" i="79"/>
  <c r="O70" i="79" s="1"/>
  <c r="N69" i="79"/>
  <c r="N70" i="79" s="1"/>
  <c r="M69" i="79"/>
  <c r="M70" i="79" s="1"/>
  <c r="L69" i="79"/>
  <c r="L70" i="79" s="1"/>
  <c r="K69" i="79"/>
  <c r="K70" i="79" s="1"/>
  <c r="J69" i="79"/>
  <c r="J70" i="79" s="1"/>
  <c r="I69" i="79"/>
  <c r="I70" i="79" s="1"/>
  <c r="H69" i="79"/>
  <c r="H70" i="79" s="1"/>
  <c r="G69" i="79"/>
  <c r="G70" i="79" s="1"/>
  <c r="R68" i="79"/>
  <c r="Q68" i="79"/>
  <c r="P68" i="79"/>
  <c r="O68" i="79"/>
  <c r="N68" i="79"/>
  <c r="M68" i="79"/>
  <c r="L68" i="79"/>
  <c r="K68" i="79"/>
  <c r="J68" i="79"/>
  <c r="I68" i="79"/>
  <c r="H68" i="79"/>
  <c r="G68" i="79"/>
  <c r="AB67" i="79"/>
  <c r="R66" i="79"/>
  <c r="Q66" i="79"/>
  <c r="P66" i="79"/>
  <c r="O66" i="79"/>
  <c r="N66" i="79"/>
  <c r="M66" i="79"/>
  <c r="L66" i="79"/>
  <c r="K66" i="79"/>
  <c r="J66" i="79"/>
  <c r="I66" i="79"/>
  <c r="H66" i="79"/>
  <c r="G66" i="79"/>
  <c r="AB65" i="79"/>
  <c r="R64" i="79"/>
  <c r="Q64" i="79"/>
  <c r="P64" i="79"/>
  <c r="O64" i="79"/>
  <c r="N64" i="79"/>
  <c r="M64" i="79"/>
  <c r="L64" i="79"/>
  <c r="K64" i="79"/>
  <c r="J64" i="79"/>
  <c r="I64" i="79"/>
  <c r="H64" i="79"/>
  <c r="G64" i="79"/>
  <c r="AB63" i="79"/>
  <c r="R62" i="79"/>
  <c r="Q62" i="79"/>
  <c r="P62" i="79"/>
  <c r="O62" i="79"/>
  <c r="N62" i="79"/>
  <c r="M62" i="79"/>
  <c r="L62" i="79"/>
  <c r="K62" i="79"/>
  <c r="J62" i="79"/>
  <c r="I62" i="79"/>
  <c r="H62" i="79"/>
  <c r="G62" i="79"/>
  <c r="AB61" i="79"/>
  <c r="R60" i="79"/>
  <c r="Q60" i="79"/>
  <c r="P60" i="79"/>
  <c r="O60" i="79"/>
  <c r="N60" i="79"/>
  <c r="M60" i="79"/>
  <c r="L60" i="79"/>
  <c r="K60" i="79"/>
  <c r="J60" i="79"/>
  <c r="I60" i="79"/>
  <c r="H60" i="79"/>
  <c r="G60" i="79"/>
  <c r="AB59" i="79"/>
  <c r="R58" i="79"/>
  <c r="Q58" i="79"/>
  <c r="P58" i="79"/>
  <c r="O58" i="79"/>
  <c r="N58" i="79"/>
  <c r="M58" i="79"/>
  <c r="L58" i="79"/>
  <c r="K58" i="79"/>
  <c r="J58" i="79"/>
  <c r="I58" i="79"/>
  <c r="H58" i="79"/>
  <c r="G58" i="79"/>
  <c r="AB57" i="79"/>
  <c r="R56" i="79"/>
  <c r="Q56" i="79"/>
  <c r="P56" i="79"/>
  <c r="O56" i="79"/>
  <c r="N56" i="79"/>
  <c r="M56" i="79"/>
  <c r="L56" i="79"/>
  <c r="K56" i="79"/>
  <c r="J56" i="79"/>
  <c r="I56" i="79"/>
  <c r="H56" i="79"/>
  <c r="G56" i="79"/>
  <c r="AB55" i="79"/>
  <c r="R54" i="79"/>
  <c r="Q54" i="79"/>
  <c r="P54" i="79"/>
  <c r="O54" i="79"/>
  <c r="N54" i="79"/>
  <c r="M54" i="79"/>
  <c r="L54" i="79"/>
  <c r="K54" i="79"/>
  <c r="J54" i="79"/>
  <c r="I54" i="79"/>
  <c r="H54" i="79"/>
  <c r="G54" i="79"/>
  <c r="AB53" i="79"/>
  <c r="R52" i="79"/>
  <c r="Q52" i="79"/>
  <c r="P52" i="79"/>
  <c r="O52" i="79"/>
  <c r="N52" i="79"/>
  <c r="M52" i="79"/>
  <c r="L52" i="79"/>
  <c r="K52" i="79"/>
  <c r="J52" i="79"/>
  <c r="I52" i="79"/>
  <c r="H52" i="79"/>
  <c r="G52" i="79"/>
  <c r="AB51" i="79"/>
  <c r="R50" i="79"/>
  <c r="Q50" i="79"/>
  <c r="P50" i="79"/>
  <c r="O50" i="79"/>
  <c r="N50" i="79"/>
  <c r="M50" i="79"/>
  <c r="L50" i="79"/>
  <c r="K50" i="79"/>
  <c r="J50" i="79"/>
  <c r="I50" i="79"/>
  <c r="H50" i="79"/>
  <c r="G50" i="79"/>
  <c r="AB49" i="79"/>
  <c r="R48" i="79"/>
  <c r="Q48" i="79"/>
  <c r="P48" i="79"/>
  <c r="O48" i="79"/>
  <c r="N48" i="79"/>
  <c r="M48" i="79"/>
  <c r="L48" i="79"/>
  <c r="K48" i="79"/>
  <c r="J48" i="79"/>
  <c r="I48" i="79"/>
  <c r="H48" i="79"/>
  <c r="G48" i="79"/>
  <c r="AB47" i="79"/>
  <c r="R46" i="79"/>
  <c r="Q46" i="79"/>
  <c r="P46" i="79"/>
  <c r="O46" i="79"/>
  <c r="N46" i="79"/>
  <c r="M46" i="79"/>
  <c r="L46" i="79"/>
  <c r="K46" i="79"/>
  <c r="J46" i="79"/>
  <c r="I46" i="79"/>
  <c r="H46" i="79"/>
  <c r="G46" i="79"/>
  <c r="AB45" i="79"/>
  <c r="R44" i="79"/>
  <c r="Q44" i="79"/>
  <c r="P44" i="79"/>
  <c r="O44" i="79"/>
  <c r="N44" i="79"/>
  <c r="M44" i="79"/>
  <c r="L44" i="79"/>
  <c r="K44" i="79"/>
  <c r="J44" i="79"/>
  <c r="I44" i="79"/>
  <c r="H44" i="79"/>
  <c r="G44" i="79"/>
  <c r="AB43" i="79"/>
  <c r="R42" i="79"/>
  <c r="Q42" i="79"/>
  <c r="P42" i="79"/>
  <c r="O42" i="79"/>
  <c r="N42" i="79"/>
  <c r="M42" i="79"/>
  <c r="L42" i="79"/>
  <c r="K42" i="79"/>
  <c r="J42" i="79"/>
  <c r="I42" i="79"/>
  <c r="H42" i="79"/>
  <c r="G42" i="79"/>
  <c r="AB41" i="79"/>
  <c r="R40" i="79"/>
  <c r="Q40" i="79"/>
  <c r="P40" i="79"/>
  <c r="O40" i="79"/>
  <c r="N40" i="79"/>
  <c r="M40" i="79"/>
  <c r="L40" i="79"/>
  <c r="K40" i="79"/>
  <c r="J40" i="79"/>
  <c r="I40" i="79"/>
  <c r="H40" i="79"/>
  <c r="G40" i="79"/>
  <c r="AB39" i="79"/>
  <c r="R38" i="79"/>
  <c r="Q38" i="79"/>
  <c r="P38" i="79"/>
  <c r="O38" i="79"/>
  <c r="N38" i="79"/>
  <c r="M38" i="79"/>
  <c r="L38" i="79"/>
  <c r="K38" i="79"/>
  <c r="J38" i="79"/>
  <c r="I38" i="79"/>
  <c r="H38" i="79"/>
  <c r="G38" i="79"/>
  <c r="AB37" i="79"/>
  <c r="R36" i="79"/>
  <c r="Q36" i="79"/>
  <c r="P36" i="79"/>
  <c r="O36" i="79"/>
  <c r="N36" i="79"/>
  <c r="M36" i="79"/>
  <c r="L36" i="79"/>
  <c r="K36" i="79"/>
  <c r="J36" i="79"/>
  <c r="I36" i="79"/>
  <c r="H36" i="79"/>
  <c r="G36" i="79"/>
  <c r="AB35" i="79"/>
  <c r="R34" i="79"/>
  <c r="Q34" i="79"/>
  <c r="P34" i="79"/>
  <c r="O34" i="79"/>
  <c r="N34" i="79"/>
  <c r="M34" i="79"/>
  <c r="L34" i="79"/>
  <c r="K34" i="79"/>
  <c r="J34" i="79"/>
  <c r="I34" i="79"/>
  <c r="H34" i="79"/>
  <c r="G34" i="79"/>
  <c r="AB33" i="79"/>
  <c r="R32" i="79"/>
  <c r="Q32" i="79"/>
  <c r="P32" i="79"/>
  <c r="O32" i="79"/>
  <c r="N32" i="79"/>
  <c r="M32" i="79"/>
  <c r="L32" i="79"/>
  <c r="K32" i="79"/>
  <c r="J32" i="79"/>
  <c r="I32" i="79"/>
  <c r="H32" i="79"/>
  <c r="G32" i="79"/>
  <c r="AB31" i="79"/>
  <c r="R30" i="79"/>
  <c r="Q30" i="79"/>
  <c r="P30" i="79"/>
  <c r="O30" i="79"/>
  <c r="N30" i="79"/>
  <c r="M30" i="79"/>
  <c r="L30" i="79"/>
  <c r="K30" i="79"/>
  <c r="J30" i="79"/>
  <c r="I30" i="79"/>
  <c r="H30" i="79"/>
  <c r="G30" i="79"/>
  <c r="AB29" i="79"/>
  <c r="R28" i="79"/>
  <c r="Q28" i="79"/>
  <c r="P28" i="79"/>
  <c r="O28" i="79"/>
  <c r="N28" i="79"/>
  <c r="M28" i="79"/>
  <c r="L28" i="79"/>
  <c r="K28" i="79"/>
  <c r="J28" i="79"/>
  <c r="I28" i="79"/>
  <c r="H28" i="79"/>
  <c r="G28" i="79"/>
  <c r="AB27" i="79"/>
  <c r="R26" i="79"/>
  <c r="Q26" i="79"/>
  <c r="P26" i="79"/>
  <c r="O26" i="79"/>
  <c r="N26" i="79"/>
  <c r="M26" i="79"/>
  <c r="L26" i="79"/>
  <c r="K26" i="79"/>
  <c r="J26" i="79"/>
  <c r="I26" i="79"/>
  <c r="H26" i="79"/>
  <c r="G26" i="79"/>
  <c r="AB25" i="79"/>
  <c r="R24" i="79"/>
  <c r="Q24" i="79"/>
  <c r="P24" i="79"/>
  <c r="O24" i="79"/>
  <c r="N24" i="79"/>
  <c r="M24" i="79"/>
  <c r="L24" i="79"/>
  <c r="K24" i="79"/>
  <c r="J24" i="79"/>
  <c r="I24" i="79"/>
  <c r="H24" i="79"/>
  <c r="G24" i="79"/>
  <c r="AB23" i="79"/>
  <c r="R22" i="79"/>
  <c r="Q22" i="79"/>
  <c r="P22" i="79"/>
  <c r="O22" i="79"/>
  <c r="N22" i="79"/>
  <c r="M22" i="79"/>
  <c r="L22" i="79"/>
  <c r="K22" i="79"/>
  <c r="J22" i="79"/>
  <c r="I22" i="79"/>
  <c r="H22" i="79"/>
  <c r="G22" i="79"/>
  <c r="AB21" i="79"/>
  <c r="AB19" i="79"/>
  <c r="R19" i="79"/>
  <c r="Q19" i="79"/>
  <c r="Q20" i="79" s="1"/>
  <c r="P19" i="79"/>
  <c r="O19" i="79"/>
  <c r="N19" i="79"/>
  <c r="N20" i="79" s="1"/>
  <c r="M19" i="79"/>
  <c r="M20" i="79" s="1"/>
  <c r="L19" i="79"/>
  <c r="K19" i="79"/>
  <c r="K20" i="79" s="1"/>
  <c r="J19" i="79"/>
  <c r="I19" i="79"/>
  <c r="H19" i="79"/>
  <c r="H20" i="79" s="1"/>
  <c r="G19" i="79"/>
  <c r="G20" i="79" s="1"/>
  <c r="R18" i="79"/>
  <c r="Q18" i="79"/>
  <c r="P18" i="79"/>
  <c r="O18" i="79"/>
  <c r="N18" i="79"/>
  <c r="M18" i="79"/>
  <c r="L18" i="79"/>
  <c r="K18" i="79"/>
  <c r="J18" i="79"/>
  <c r="I18" i="79"/>
  <c r="H18" i="79"/>
  <c r="G18" i="79"/>
  <c r="AB17" i="79"/>
  <c r="R16" i="79"/>
  <c r="Q16" i="79"/>
  <c r="P16" i="79"/>
  <c r="O16" i="79"/>
  <c r="N16" i="79"/>
  <c r="M16" i="79"/>
  <c r="L16" i="79"/>
  <c r="K16" i="79"/>
  <c r="J16" i="79"/>
  <c r="I16" i="79"/>
  <c r="H16" i="79"/>
  <c r="G16" i="79"/>
  <c r="AB15" i="79"/>
  <c r="R14" i="79"/>
  <c r="Q14" i="79"/>
  <c r="P14" i="79"/>
  <c r="O14" i="79"/>
  <c r="N14" i="79"/>
  <c r="M14" i="79"/>
  <c r="L14" i="79"/>
  <c r="K14" i="79"/>
  <c r="J14" i="79"/>
  <c r="I14" i="79"/>
  <c r="H14" i="79"/>
  <c r="G14" i="79"/>
  <c r="AB13" i="79"/>
  <c r="R12" i="79"/>
  <c r="Q12" i="79"/>
  <c r="P12" i="79"/>
  <c r="O12" i="79"/>
  <c r="N12" i="79"/>
  <c r="M12" i="79"/>
  <c r="L12" i="79"/>
  <c r="K12" i="79"/>
  <c r="J12" i="79"/>
  <c r="I12" i="79"/>
  <c r="H12" i="79"/>
  <c r="G12" i="79"/>
  <c r="AB11" i="79"/>
  <c r="R10" i="79"/>
  <c r="Q10" i="79"/>
  <c r="P10" i="79"/>
  <c r="O10" i="79"/>
  <c r="N10" i="79"/>
  <c r="M10" i="79"/>
  <c r="L10" i="79"/>
  <c r="K10" i="79"/>
  <c r="J10" i="79"/>
  <c r="I10" i="79"/>
  <c r="H10" i="79"/>
  <c r="G10" i="79"/>
  <c r="AB9" i="79"/>
  <c r="AB7" i="79"/>
  <c r="R7" i="79"/>
  <c r="R8" i="79" s="1"/>
  <c r="Q7" i="79"/>
  <c r="Q8" i="79" s="1"/>
  <c r="P7" i="79"/>
  <c r="P8" i="79" s="1"/>
  <c r="O7" i="79"/>
  <c r="N7" i="79"/>
  <c r="N8" i="79" s="1"/>
  <c r="M7" i="79"/>
  <c r="M8" i="79" s="1"/>
  <c r="L7" i="79"/>
  <c r="L8" i="79" s="1"/>
  <c r="K7" i="79"/>
  <c r="K8" i="79" s="1"/>
  <c r="J7" i="79"/>
  <c r="J8" i="79" s="1"/>
  <c r="I7" i="79"/>
  <c r="H7" i="79"/>
  <c r="H8" i="79" s="1"/>
  <c r="G7" i="79"/>
  <c r="G8" i="79" s="1"/>
  <c r="R100" i="78"/>
  <c r="R98" i="78"/>
  <c r="R96" i="78"/>
  <c r="R94" i="78"/>
  <c r="R92" i="78"/>
  <c r="R90" i="78"/>
  <c r="R88" i="78"/>
  <c r="R86" i="78"/>
  <c r="R84" i="78"/>
  <c r="R82" i="78"/>
  <c r="R80" i="78"/>
  <c r="R78" i="78"/>
  <c r="R76" i="78"/>
  <c r="R74" i="78"/>
  <c r="R72" i="78"/>
  <c r="R69" i="78"/>
  <c r="R70" i="78" s="1"/>
  <c r="R68" i="78"/>
  <c r="R66" i="78"/>
  <c r="R64" i="78"/>
  <c r="R62" i="78"/>
  <c r="R60" i="78"/>
  <c r="R58" i="78"/>
  <c r="R56" i="78"/>
  <c r="R54" i="78"/>
  <c r="R52" i="78"/>
  <c r="R50" i="78"/>
  <c r="R48" i="78"/>
  <c r="R46" i="78"/>
  <c r="R44" i="78"/>
  <c r="R42" i="78"/>
  <c r="R40" i="78"/>
  <c r="R38" i="78"/>
  <c r="R36" i="78"/>
  <c r="R34" i="78"/>
  <c r="R32" i="78"/>
  <c r="R30" i="78"/>
  <c r="R28" i="78"/>
  <c r="R26" i="78"/>
  <c r="R24" i="78"/>
  <c r="R22" i="78"/>
  <c r="R19" i="78"/>
  <c r="R18" i="78"/>
  <c r="R16" i="78"/>
  <c r="R14" i="78"/>
  <c r="R12" i="78"/>
  <c r="R10" i="78"/>
  <c r="R8" i="78"/>
  <c r="R7" i="78"/>
  <c r="Q100" i="77"/>
  <c r="Q98" i="77"/>
  <c r="Q96" i="77"/>
  <c r="Q94" i="77"/>
  <c r="Q92" i="77"/>
  <c r="Q90" i="77"/>
  <c r="Q88" i="77"/>
  <c r="Q86" i="77"/>
  <c r="Q84" i="77"/>
  <c r="Q82" i="77"/>
  <c r="Q80" i="77"/>
  <c r="Q78" i="77"/>
  <c r="Q76" i="77"/>
  <c r="Q74" i="77"/>
  <c r="Q72" i="77"/>
  <c r="Q69" i="77"/>
  <c r="Q70" i="77" s="1"/>
  <c r="Q68" i="77"/>
  <c r="Q66" i="77"/>
  <c r="Q64" i="77"/>
  <c r="Q62" i="77"/>
  <c r="Q60" i="77"/>
  <c r="Q58" i="77"/>
  <c r="Q56" i="77"/>
  <c r="Q54" i="77"/>
  <c r="Q52" i="77"/>
  <c r="Q50" i="77"/>
  <c r="Q48" i="77"/>
  <c r="Q46" i="77"/>
  <c r="Q44" i="77"/>
  <c r="Q42" i="77"/>
  <c r="Q40" i="77"/>
  <c r="Q38" i="77"/>
  <c r="Q36" i="77"/>
  <c r="Q34" i="77"/>
  <c r="Q32" i="77"/>
  <c r="Q30" i="77"/>
  <c r="Q28" i="77"/>
  <c r="Q26" i="77"/>
  <c r="Q24" i="77"/>
  <c r="Q22" i="77"/>
  <c r="Q19" i="77"/>
  <c r="Q20" i="77" s="1"/>
  <c r="Q18" i="77"/>
  <c r="Q16" i="77"/>
  <c r="Q14" i="77"/>
  <c r="Q12" i="77"/>
  <c r="Q10" i="77"/>
  <c r="Q8" i="77"/>
  <c r="Q7" i="77"/>
  <c r="Q100" i="78"/>
  <c r="P100" i="78"/>
  <c r="O100" i="78"/>
  <c r="N100" i="78"/>
  <c r="M100" i="78"/>
  <c r="L100" i="78"/>
  <c r="K100" i="78"/>
  <c r="J100" i="78"/>
  <c r="I100" i="78"/>
  <c r="H100" i="78"/>
  <c r="G100" i="78"/>
  <c r="AB99" i="78"/>
  <c r="Q98" i="78"/>
  <c r="P98" i="78"/>
  <c r="O98" i="78"/>
  <c r="N98" i="78"/>
  <c r="M98" i="78"/>
  <c r="L98" i="78"/>
  <c r="K98" i="78"/>
  <c r="J98" i="78"/>
  <c r="I98" i="78"/>
  <c r="H98" i="78"/>
  <c r="G98" i="78"/>
  <c r="AB97" i="78"/>
  <c r="Q96" i="78"/>
  <c r="P96" i="78"/>
  <c r="O96" i="78"/>
  <c r="N96" i="78"/>
  <c r="M96" i="78"/>
  <c r="L96" i="78"/>
  <c r="K96" i="78"/>
  <c r="J96" i="78"/>
  <c r="I96" i="78"/>
  <c r="H96" i="78"/>
  <c r="G96" i="78"/>
  <c r="AB95" i="78"/>
  <c r="Q94" i="78"/>
  <c r="P94" i="78"/>
  <c r="O94" i="78"/>
  <c r="N94" i="78"/>
  <c r="M94" i="78"/>
  <c r="L94" i="78"/>
  <c r="K94" i="78"/>
  <c r="J94" i="78"/>
  <c r="I94" i="78"/>
  <c r="H94" i="78"/>
  <c r="G94" i="78"/>
  <c r="AB93" i="78"/>
  <c r="Q92" i="78"/>
  <c r="P92" i="78"/>
  <c r="O92" i="78"/>
  <c r="N92" i="78"/>
  <c r="M92" i="78"/>
  <c r="L92" i="78"/>
  <c r="K92" i="78"/>
  <c r="J92" i="78"/>
  <c r="I92" i="78"/>
  <c r="H92" i="78"/>
  <c r="G92" i="78"/>
  <c r="AB91" i="78"/>
  <c r="Q90" i="78"/>
  <c r="P90" i="78"/>
  <c r="O90" i="78"/>
  <c r="N90" i="78"/>
  <c r="M90" i="78"/>
  <c r="L90" i="78"/>
  <c r="K90" i="78"/>
  <c r="J90" i="78"/>
  <c r="I90" i="78"/>
  <c r="H90" i="78"/>
  <c r="G90" i="78"/>
  <c r="AB89" i="78"/>
  <c r="Q88" i="78"/>
  <c r="P88" i="78"/>
  <c r="O88" i="78"/>
  <c r="N88" i="78"/>
  <c r="M88" i="78"/>
  <c r="L88" i="78"/>
  <c r="K88" i="78"/>
  <c r="J88" i="78"/>
  <c r="I88" i="78"/>
  <c r="H88" i="78"/>
  <c r="G88" i="78"/>
  <c r="AB87" i="78"/>
  <c r="Q86" i="78"/>
  <c r="P86" i="78"/>
  <c r="O86" i="78"/>
  <c r="N86" i="78"/>
  <c r="M86" i="78"/>
  <c r="L86" i="78"/>
  <c r="K86" i="78"/>
  <c r="J86" i="78"/>
  <c r="I86" i="78"/>
  <c r="H86" i="78"/>
  <c r="G86" i="78"/>
  <c r="AB85" i="78"/>
  <c r="Q84" i="78"/>
  <c r="P84" i="78"/>
  <c r="O84" i="78"/>
  <c r="N84" i="78"/>
  <c r="M84" i="78"/>
  <c r="L84" i="78"/>
  <c r="K84" i="78"/>
  <c r="J84" i="78"/>
  <c r="I84" i="78"/>
  <c r="H84" i="78"/>
  <c r="G84" i="78"/>
  <c r="AB83" i="78"/>
  <c r="Q82" i="78"/>
  <c r="P82" i="78"/>
  <c r="O82" i="78"/>
  <c r="N82" i="78"/>
  <c r="M82" i="78"/>
  <c r="L82" i="78"/>
  <c r="K82" i="78"/>
  <c r="J82" i="78"/>
  <c r="I82" i="78"/>
  <c r="H82" i="78"/>
  <c r="G82" i="78"/>
  <c r="AB81" i="78"/>
  <c r="Q80" i="78"/>
  <c r="P80" i="78"/>
  <c r="O80" i="78"/>
  <c r="N80" i="78"/>
  <c r="M80" i="78"/>
  <c r="L80" i="78"/>
  <c r="K80" i="78"/>
  <c r="J80" i="78"/>
  <c r="I80" i="78"/>
  <c r="H80" i="78"/>
  <c r="G80" i="78"/>
  <c r="AB79" i="78"/>
  <c r="Q78" i="78"/>
  <c r="P78" i="78"/>
  <c r="O78" i="78"/>
  <c r="N78" i="78"/>
  <c r="M78" i="78"/>
  <c r="L78" i="78"/>
  <c r="K78" i="78"/>
  <c r="J78" i="78"/>
  <c r="I78" i="78"/>
  <c r="H78" i="78"/>
  <c r="G78" i="78"/>
  <c r="AB77" i="78"/>
  <c r="Q76" i="78"/>
  <c r="P76" i="78"/>
  <c r="O76" i="78"/>
  <c r="N76" i="78"/>
  <c r="M76" i="78"/>
  <c r="L76" i="78"/>
  <c r="K76" i="78"/>
  <c r="J76" i="78"/>
  <c r="I76" i="78"/>
  <c r="H76" i="78"/>
  <c r="G76" i="78"/>
  <c r="AB75" i="78"/>
  <c r="Q74" i="78"/>
  <c r="P74" i="78"/>
  <c r="O74" i="78"/>
  <c r="N74" i="78"/>
  <c r="M74" i="78"/>
  <c r="L74" i="78"/>
  <c r="K74" i="78"/>
  <c r="J74" i="78"/>
  <c r="I74" i="78"/>
  <c r="H74" i="78"/>
  <c r="G74" i="78"/>
  <c r="AB73" i="78"/>
  <c r="Q72" i="78"/>
  <c r="P72" i="78"/>
  <c r="O72" i="78"/>
  <c r="N72" i="78"/>
  <c r="M72" i="78"/>
  <c r="L72" i="78"/>
  <c r="K72" i="78"/>
  <c r="J72" i="78"/>
  <c r="I72" i="78"/>
  <c r="H72" i="78"/>
  <c r="G72" i="78"/>
  <c r="AB71" i="78"/>
  <c r="L70" i="78"/>
  <c r="AB69" i="78"/>
  <c r="Q69" i="78"/>
  <c r="Q70" i="78" s="1"/>
  <c r="P69" i="78"/>
  <c r="P70" i="78" s="1"/>
  <c r="O69" i="78"/>
  <c r="O70" i="78" s="1"/>
  <c r="N69" i="78"/>
  <c r="N70" i="78" s="1"/>
  <c r="M69" i="78"/>
  <c r="M70" i="78" s="1"/>
  <c r="L69" i="78"/>
  <c r="K69" i="78"/>
  <c r="K70" i="78" s="1"/>
  <c r="J69" i="78"/>
  <c r="J70" i="78" s="1"/>
  <c r="I69" i="78"/>
  <c r="I70" i="78" s="1"/>
  <c r="H69" i="78"/>
  <c r="H70" i="78" s="1"/>
  <c r="G69" i="78"/>
  <c r="G70" i="78" s="1"/>
  <c r="Q68" i="78"/>
  <c r="P68" i="78"/>
  <c r="O68" i="78"/>
  <c r="N68" i="78"/>
  <c r="M68" i="78"/>
  <c r="L68" i="78"/>
  <c r="K68" i="78"/>
  <c r="J68" i="78"/>
  <c r="I68" i="78"/>
  <c r="H68" i="78"/>
  <c r="G68" i="78"/>
  <c r="AB67" i="78"/>
  <c r="Q66" i="78"/>
  <c r="P66" i="78"/>
  <c r="O66" i="78"/>
  <c r="N66" i="78"/>
  <c r="M66" i="78"/>
  <c r="L66" i="78"/>
  <c r="K66" i="78"/>
  <c r="J66" i="78"/>
  <c r="I66" i="78"/>
  <c r="H66" i="78"/>
  <c r="G66" i="78"/>
  <c r="AB65" i="78"/>
  <c r="Q64" i="78"/>
  <c r="P64" i="78"/>
  <c r="O64" i="78"/>
  <c r="N64" i="78"/>
  <c r="M64" i="78"/>
  <c r="L64" i="78"/>
  <c r="K64" i="78"/>
  <c r="J64" i="78"/>
  <c r="I64" i="78"/>
  <c r="H64" i="78"/>
  <c r="G64" i="78"/>
  <c r="AB63" i="78"/>
  <c r="Q62" i="78"/>
  <c r="P62" i="78"/>
  <c r="O62" i="78"/>
  <c r="N62" i="78"/>
  <c r="M62" i="78"/>
  <c r="L62" i="78"/>
  <c r="K62" i="78"/>
  <c r="J62" i="78"/>
  <c r="I62" i="78"/>
  <c r="H62" i="78"/>
  <c r="G62" i="78"/>
  <c r="AB61" i="78"/>
  <c r="Q60" i="78"/>
  <c r="P60" i="78"/>
  <c r="O60" i="78"/>
  <c r="N60" i="78"/>
  <c r="M60" i="78"/>
  <c r="L60" i="78"/>
  <c r="K60" i="78"/>
  <c r="J60" i="78"/>
  <c r="I60" i="78"/>
  <c r="H60" i="78"/>
  <c r="G60" i="78"/>
  <c r="AB59" i="78"/>
  <c r="Q58" i="78"/>
  <c r="P58" i="78"/>
  <c r="O58" i="78"/>
  <c r="N58" i="78"/>
  <c r="M58" i="78"/>
  <c r="L58" i="78"/>
  <c r="K58" i="78"/>
  <c r="J58" i="78"/>
  <c r="I58" i="78"/>
  <c r="H58" i="78"/>
  <c r="G58" i="78"/>
  <c r="AB57" i="78"/>
  <c r="Q56" i="78"/>
  <c r="P56" i="78"/>
  <c r="O56" i="78"/>
  <c r="N56" i="78"/>
  <c r="M56" i="78"/>
  <c r="L56" i="78"/>
  <c r="K56" i="78"/>
  <c r="J56" i="78"/>
  <c r="I56" i="78"/>
  <c r="H56" i="78"/>
  <c r="G56" i="78"/>
  <c r="AB55" i="78"/>
  <c r="Q54" i="78"/>
  <c r="P54" i="78"/>
  <c r="O54" i="78"/>
  <c r="N54" i="78"/>
  <c r="M54" i="78"/>
  <c r="L54" i="78"/>
  <c r="K54" i="78"/>
  <c r="J54" i="78"/>
  <c r="I54" i="78"/>
  <c r="H54" i="78"/>
  <c r="G54" i="78"/>
  <c r="AB53" i="78"/>
  <c r="Q52" i="78"/>
  <c r="P52" i="78"/>
  <c r="O52" i="78"/>
  <c r="N52" i="78"/>
  <c r="M52" i="78"/>
  <c r="L52" i="78"/>
  <c r="K52" i="78"/>
  <c r="J52" i="78"/>
  <c r="I52" i="78"/>
  <c r="H52" i="78"/>
  <c r="G52" i="78"/>
  <c r="AB51" i="78"/>
  <c r="Q50" i="78"/>
  <c r="P50" i="78"/>
  <c r="O50" i="78"/>
  <c r="N50" i="78"/>
  <c r="M50" i="78"/>
  <c r="L50" i="78"/>
  <c r="K50" i="78"/>
  <c r="J50" i="78"/>
  <c r="I50" i="78"/>
  <c r="H50" i="78"/>
  <c r="G50" i="78"/>
  <c r="AB49" i="78"/>
  <c r="Q48" i="78"/>
  <c r="P48" i="78"/>
  <c r="O48" i="78"/>
  <c r="N48" i="78"/>
  <c r="M48" i="78"/>
  <c r="L48" i="78"/>
  <c r="K48" i="78"/>
  <c r="J48" i="78"/>
  <c r="I48" i="78"/>
  <c r="H48" i="78"/>
  <c r="G48" i="78"/>
  <c r="AB47" i="78"/>
  <c r="Q46" i="78"/>
  <c r="P46" i="78"/>
  <c r="O46" i="78"/>
  <c r="N46" i="78"/>
  <c r="M46" i="78"/>
  <c r="L46" i="78"/>
  <c r="K46" i="78"/>
  <c r="J46" i="78"/>
  <c r="I46" i="78"/>
  <c r="H46" i="78"/>
  <c r="G46" i="78"/>
  <c r="AB45" i="78"/>
  <c r="Q44" i="78"/>
  <c r="P44" i="78"/>
  <c r="O44" i="78"/>
  <c r="N44" i="78"/>
  <c r="M44" i="78"/>
  <c r="L44" i="78"/>
  <c r="K44" i="78"/>
  <c r="J44" i="78"/>
  <c r="I44" i="78"/>
  <c r="H44" i="78"/>
  <c r="G44" i="78"/>
  <c r="AB43" i="78"/>
  <c r="Q42" i="78"/>
  <c r="P42" i="78"/>
  <c r="O42" i="78"/>
  <c r="N42" i="78"/>
  <c r="M42" i="78"/>
  <c r="L42" i="78"/>
  <c r="K42" i="78"/>
  <c r="J42" i="78"/>
  <c r="I42" i="78"/>
  <c r="H42" i="78"/>
  <c r="G42" i="78"/>
  <c r="AB41" i="78"/>
  <c r="Q40" i="78"/>
  <c r="P40" i="78"/>
  <c r="O40" i="78"/>
  <c r="N40" i="78"/>
  <c r="M40" i="78"/>
  <c r="L40" i="78"/>
  <c r="K40" i="78"/>
  <c r="J40" i="78"/>
  <c r="I40" i="78"/>
  <c r="H40" i="78"/>
  <c r="G40" i="78"/>
  <c r="AB39" i="78"/>
  <c r="Q38" i="78"/>
  <c r="P38" i="78"/>
  <c r="O38" i="78"/>
  <c r="N38" i="78"/>
  <c r="M38" i="78"/>
  <c r="L38" i="78"/>
  <c r="K38" i="78"/>
  <c r="J38" i="78"/>
  <c r="I38" i="78"/>
  <c r="H38" i="78"/>
  <c r="G38" i="78"/>
  <c r="AB37" i="78"/>
  <c r="Q36" i="78"/>
  <c r="P36" i="78"/>
  <c r="O36" i="78"/>
  <c r="N36" i="78"/>
  <c r="M36" i="78"/>
  <c r="L36" i="78"/>
  <c r="K36" i="78"/>
  <c r="J36" i="78"/>
  <c r="I36" i="78"/>
  <c r="H36" i="78"/>
  <c r="G36" i="78"/>
  <c r="AB35" i="78"/>
  <c r="Q34" i="78"/>
  <c r="P34" i="78"/>
  <c r="O34" i="78"/>
  <c r="N34" i="78"/>
  <c r="M34" i="78"/>
  <c r="L34" i="78"/>
  <c r="K34" i="78"/>
  <c r="J34" i="78"/>
  <c r="I34" i="78"/>
  <c r="H34" i="78"/>
  <c r="G34" i="78"/>
  <c r="AB33" i="78"/>
  <c r="Q32" i="78"/>
  <c r="P32" i="78"/>
  <c r="O32" i="78"/>
  <c r="N32" i="78"/>
  <c r="M32" i="78"/>
  <c r="L32" i="78"/>
  <c r="K32" i="78"/>
  <c r="J32" i="78"/>
  <c r="I32" i="78"/>
  <c r="H32" i="78"/>
  <c r="G32" i="78"/>
  <c r="AB31" i="78"/>
  <c r="Q30" i="78"/>
  <c r="P30" i="78"/>
  <c r="O30" i="78"/>
  <c r="N30" i="78"/>
  <c r="M30" i="78"/>
  <c r="L30" i="78"/>
  <c r="K30" i="78"/>
  <c r="J30" i="78"/>
  <c r="I30" i="78"/>
  <c r="H30" i="78"/>
  <c r="G30" i="78"/>
  <c r="AB29" i="78"/>
  <c r="Q28" i="78"/>
  <c r="P28" i="78"/>
  <c r="O28" i="78"/>
  <c r="N28" i="78"/>
  <c r="M28" i="78"/>
  <c r="L28" i="78"/>
  <c r="K28" i="78"/>
  <c r="J28" i="78"/>
  <c r="I28" i="78"/>
  <c r="H28" i="78"/>
  <c r="G28" i="78"/>
  <c r="AB27" i="78"/>
  <c r="Q26" i="78"/>
  <c r="P26" i="78"/>
  <c r="O26" i="78"/>
  <c r="N26" i="78"/>
  <c r="M26" i="78"/>
  <c r="L26" i="78"/>
  <c r="K26" i="78"/>
  <c r="J26" i="78"/>
  <c r="I26" i="78"/>
  <c r="H26" i="78"/>
  <c r="G26" i="78"/>
  <c r="AB25" i="78"/>
  <c r="Q24" i="78"/>
  <c r="P24" i="78"/>
  <c r="O24" i="78"/>
  <c r="N24" i="78"/>
  <c r="M24" i="78"/>
  <c r="L24" i="78"/>
  <c r="K24" i="78"/>
  <c r="J24" i="78"/>
  <c r="I24" i="78"/>
  <c r="H24" i="78"/>
  <c r="G24" i="78"/>
  <c r="AB23" i="78"/>
  <c r="Q22" i="78"/>
  <c r="P22" i="78"/>
  <c r="O22" i="78"/>
  <c r="N22" i="78"/>
  <c r="M22" i="78"/>
  <c r="L22" i="78"/>
  <c r="K22" i="78"/>
  <c r="J22" i="78"/>
  <c r="I22" i="78"/>
  <c r="H22" i="78"/>
  <c r="G22" i="78"/>
  <c r="AB21" i="78"/>
  <c r="AB19" i="78"/>
  <c r="Q19" i="78"/>
  <c r="P19" i="78"/>
  <c r="O19" i="78"/>
  <c r="O20" i="78" s="1"/>
  <c r="N19" i="78"/>
  <c r="N20" i="78" s="1"/>
  <c r="M19" i="78"/>
  <c r="L19" i="78"/>
  <c r="L20" i="78" s="1"/>
  <c r="K19" i="78"/>
  <c r="J19" i="78"/>
  <c r="I19" i="78"/>
  <c r="I20" i="78" s="1"/>
  <c r="H19" i="78"/>
  <c r="H20" i="78" s="1"/>
  <c r="G19" i="78"/>
  <c r="Q18" i="78"/>
  <c r="P18" i="78"/>
  <c r="O18" i="78"/>
  <c r="N18" i="78"/>
  <c r="M18" i="78"/>
  <c r="L18" i="78"/>
  <c r="K18" i="78"/>
  <c r="J18" i="78"/>
  <c r="I18" i="78"/>
  <c r="H18" i="78"/>
  <c r="G18" i="78"/>
  <c r="AB17" i="78"/>
  <c r="Q16" i="78"/>
  <c r="P16" i="78"/>
  <c r="O16" i="78"/>
  <c r="N16" i="78"/>
  <c r="M16" i="78"/>
  <c r="L16" i="78"/>
  <c r="K16" i="78"/>
  <c r="J16" i="78"/>
  <c r="I16" i="78"/>
  <c r="H16" i="78"/>
  <c r="G16" i="78"/>
  <c r="AB15" i="78"/>
  <c r="Q14" i="78"/>
  <c r="P14" i="78"/>
  <c r="O14" i="78"/>
  <c r="N14" i="78"/>
  <c r="M14" i="78"/>
  <c r="L14" i="78"/>
  <c r="K14" i="78"/>
  <c r="J14" i="78"/>
  <c r="I14" i="78"/>
  <c r="H14" i="78"/>
  <c r="G14" i="78"/>
  <c r="AB13" i="78"/>
  <c r="Q12" i="78"/>
  <c r="P12" i="78"/>
  <c r="O12" i="78"/>
  <c r="N12" i="78"/>
  <c r="M12" i="78"/>
  <c r="L12" i="78"/>
  <c r="K12" i="78"/>
  <c r="J12" i="78"/>
  <c r="I12" i="78"/>
  <c r="H12" i="78"/>
  <c r="G12" i="78"/>
  <c r="AB11" i="78"/>
  <c r="Q10" i="78"/>
  <c r="P10" i="78"/>
  <c r="O10" i="78"/>
  <c r="N10" i="78"/>
  <c r="M10" i="78"/>
  <c r="L10" i="78"/>
  <c r="K10" i="78"/>
  <c r="J10" i="78"/>
  <c r="I10" i="78"/>
  <c r="H10" i="78"/>
  <c r="G10" i="78"/>
  <c r="AB9" i="78"/>
  <c r="M8" i="78"/>
  <c r="AB7" i="78"/>
  <c r="Q7" i="78"/>
  <c r="P7" i="78"/>
  <c r="P8" i="78" s="1"/>
  <c r="O7" i="78"/>
  <c r="N7" i="78"/>
  <c r="M7" i="78"/>
  <c r="L7" i="78"/>
  <c r="K7" i="78"/>
  <c r="J7" i="78"/>
  <c r="J8" i="78" s="1"/>
  <c r="I7" i="78"/>
  <c r="H7" i="78"/>
  <c r="G7" i="78"/>
  <c r="G8" i="78" s="1"/>
  <c r="P100" i="77"/>
  <c r="O100" i="77"/>
  <c r="N100" i="77"/>
  <c r="M100" i="77"/>
  <c r="L100" i="77"/>
  <c r="K100" i="77"/>
  <c r="J100" i="77"/>
  <c r="I100" i="77"/>
  <c r="H100" i="77"/>
  <c r="G100" i="77"/>
  <c r="AB99" i="77"/>
  <c r="P98" i="77"/>
  <c r="O98" i="77"/>
  <c r="N98" i="77"/>
  <c r="M98" i="77"/>
  <c r="L98" i="77"/>
  <c r="K98" i="77"/>
  <c r="J98" i="77"/>
  <c r="I98" i="77"/>
  <c r="H98" i="77"/>
  <c r="G98" i="77"/>
  <c r="AB97" i="77"/>
  <c r="P96" i="77"/>
  <c r="O96" i="77"/>
  <c r="N96" i="77"/>
  <c r="M96" i="77"/>
  <c r="L96" i="77"/>
  <c r="K96" i="77"/>
  <c r="J96" i="77"/>
  <c r="I96" i="77"/>
  <c r="H96" i="77"/>
  <c r="G96" i="77"/>
  <c r="AB95" i="77"/>
  <c r="P94" i="77"/>
  <c r="O94" i="77"/>
  <c r="N94" i="77"/>
  <c r="M94" i="77"/>
  <c r="L94" i="77"/>
  <c r="K94" i="77"/>
  <c r="J94" i="77"/>
  <c r="I94" i="77"/>
  <c r="H94" i="77"/>
  <c r="G94" i="77"/>
  <c r="AB93" i="77"/>
  <c r="P92" i="77"/>
  <c r="O92" i="77"/>
  <c r="N92" i="77"/>
  <c r="M92" i="77"/>
  <c r="L92" i="77"/>
  <c r="K92" i="77"/>
  <c r="J92" i="77"/>
  <c r="I92" i="77"/>
  <c r="H92" i="77"/>
  <c r="G92" i="77"/>
  <c r="AB91" i="77"/>
  <c r="P90" i="77"/>
  <c r="O90" i="77"/>
  <c r="N90" i="77"/>
  <c r="M90" i="77"/>
  <c r="L90" i="77"/>
  <c r="K90" i="77"/>
  <c r="J90" i="77"/>
  <c r="I90" i="77"/>
  <c r="H90" i="77"/>
  <c r="G90" i="77"/>
  <c r="AB89" i="77"/>
  <c r="P88" i="77"/>
  <c r="O88" i="77"/>
  <c r="N88" i="77"/>
  <c r="M88" i="77"/>
  <c r="L88" i="77"/>
  <c r="K88" i="77"/>
  <c r="J88" i="77"/>
  <c r="I88" i="77"/>
  <c r="H88" i="77"/>
  <c r="G88" i="77"/>
  <c r="AB87" i="77"/>
  <c r="P86" i="77"/>
  <c r="O86" i="77"/>
  <c r="N86" i="77"/>
  <c r="M86" i="77"/>
  <c r="L86" i="77"/>
  <c r="K86" i="77"/>
  <c r="J86" i="77"/>
  <c r="I86" i="77"/>
  <c r="H86" i="77"/>
  <c r="G86" i="77"/>
  <c r="AB85" i="77"/>
  <c r="P84" i="77"/>
  <c r="O84" i="77"/>
  <c r="N84" i="77"/>
  <c r="M84" i="77"/>
  <c r="L84" i="77"/>
  <c r="K84" i="77"/>
  <c r="J84" i="77"/>
  <c r="I84" i="77"/>
  <c r="H84" i="77"/>
  <c r="G84" i="77"/>
  <c r="AB83" i="77"/>
  <c r="P82" i="77"/>
  <c r="O82" i="77"/>
  <c r="N82" i="77"/>
  <c r="M82" i="77"/>
  <c r="L82" i="77"/>
  <c r="K82" i="77"/>
  <c r="J82" i="77"/>
  <c r="I82" i="77"/>
  <c r="H82" i="77"/>
  <c r="G82" i="77"/>
  <c r="AB81" i="77"/>
  <c r="P80" i="77"/>
  <c r="O80" i="77"/>
  <c r="N80" i="77"/>
  <c r="M80" i="77"/>
  <c r="L80" i="77"/>
  <c r="K80" i="77"/>
  <c r="J80" i="77"/>
  <c r="I80" i="77"/>
  <c r="H80" i="77"/>
  <c r="G80" i="77"/>
  <c r="AB79" i="77"/>
  <c r="P78" i="77"/>
  <c r="O78" i="77"/>
  <c r="N78" i="77"/>
  <c r="M78" i="77"/>
  <c r="L78" i="77"/>
  <c r="K78" i="77"/>
  <c r="J78" i="77"/>
  <c r="I78" i="77"/>
  <c r="H78" i="77"/>
  <c r="G78" i="77"/>
  <c r="AB77" i="77"/>
  <c r="P76" i="77"/>
  <c r="O76" i="77"/>
  <c r="N76" i="77"/>
  <c r="M76" i="77"/>
  <c r="L76" i="77"/>
  <c r="K76" i="77"/>
  <c r="J76" i="77"/>
  <c r="I76" i="77"/>
  <c r="H76" i="77"/>
  <c r="G76" i="77"/>
  <c r="AB75" i="77"/>
  <c r="P74" i="77"/>
  <c r="O74" i="77"/>
  <c r="N74" i="77"/>
  <c r="M74" i="77"/>
  <c r="L74" i="77"/>
  <c r="K74" i="77"/>
  <c r="J74" i="77"/>
  <c r="I74" i="77"/>
  <c r="H74" i="77"/>
  <c r="G74" i="77"/>
  <c r="AB73" i="77"/>
  <c r="P72" i="77"/>
  <c r="O72" i="77"/>
  <c r="N72" i="77"/>
  <c r="M72" i="77"/>
  <c r="L72" i="77"/>
  <c r="K72" i="77"/>
  <c r="J72" i="77"/>
  <c r="I72" i="77"/>
  <c r="H72" i="77"/>
  <c r="G72" i="77"/>
  <c r="AB71" i="77"/>
  <c r="AB69" i="77"/>
  <c r="P69" i="77"/>
  <c r="P70" i="77" s="1"/>
  <c r="O69" i="77"/>
  <c r="O70" i="77" s="1"/>
  <c r="N69" i="77"/>
  <c r="N70" i="77" s="1"/>
  <c r="M69" i="77"/>
  <c r="M70" i="77" s="1"/>
  <c r="L69" i="77"/>
  <c r="L70" i="77" s="1"/>
  <c r="K69" i="77"/>
  <c r="K70" i="77" s="1"/>
  <c r="J69" i="77"/>
  <c r="J70" i="77" s="1"/>
  <c r="I69" i="77"/>
  <c r="I70" i="77" s="1"/>
  <c r="H69" i="77"/>
  <c r="H70" i="77" s="1"/>
  <c r="G69" i="77"/>
  <c r="P68" i="77"/>
  <c r="O68" i="77"/>
  <c r="N68" i="77"/>
  <c r="M68" i="77"/>
  <c r="L68" i="77"/>
  <c r="K68" i="77"/>
  <c r="J68" i="77"/>
  <c r="I68" i="77"/>
  <c r="H68" i="77"/>
  <c r="G68" i="77"/>
  <c r="AB67" i="77"/>
  <c r="P66" i="77"/>
  <c r="O66" i="77"/>
  <c r="N66" i="77"/>
  <c r="M66" i="77"/>
  <c r="L66" i="77"/>
  <c r="K66" i="77"/>
  <c r="J66" i="77"/>
  <c r="I66" i="77"/>
  <c r="H66" i="77"/>
  <c r="G66" i="77"/>
  <c r="AB65" i="77"/>
  <c r="P64" i="77"/>
  <c r="O64" i="77"/>
  <c r="N64" i="77"/>
  <c r="M64" i="77"/>
  <c r="L64" i="77"/>
  <c r="K64" i="77"/>
  <c r="J64" i="77"/>
  <c r="I64" i="77"/>
  <c r="H64" i="77"/>
  <c r="G64" i="77"/>
  <c r="AB63" i="77"/>
  <c r="P62" i="77"/>
  <c r="O62" i="77"/>
  <c r="N62" i="77"/>
  <c r="M62" i="77"/>
  <c r="L62" i="77"/>
  <c r="K62" i="77"/>
  <c r="J62" i="77"/>
  <c r="I62" i="77"/>
  <c r="H62" i="77"/>
  <c r="G62" i="77"/>
  <c r="AB61" i="77"/>
  <c r="P60" i="77"/>
  <c r="O60" i="77"/>
  <c r="N60" i="77"/>
  <c r="M60" i="77"/>
  <c r="L60" i="77"/>
  <c r="K60" i="77"/>
  <c r="J60" i="77"/>
  <c r="I60" i="77"/>
  <c r="H60" i="77"/>
  <c r="G60" i="77"/>
  <c r="AB59" i="77"/>
  <c r="P58" i="77"/>
  <c r="O58" i="77"/>
  <c r="N58" i="77"/>
  <c r="M58" i="77"/>
  <c r="L58" i="77"/>
  <c r="K58" i="77"/>
  <c r="J58" i="77"/>
  <c r="I58" i="77"/>
  <c r="H58" i="77"/>
  <c r="G58" i="77"/>
  <c r="AB57" i="77"/>
  <c r="P56" i="77"/>
  <c r="O56" i="77"/>
  <c r="N56" i="77"/>
  <c r="M56" i="77"/>
  <c r="L56" i="77"/>
  <c r="K56" i="77"/>
  <c r="J56" i="77"/>
  <c r="I56" i="77"/>
  <c r="H56" i="77"/>
  <c r="G56" i="77"/>
  <c r="AB55" i="77"/>
  <c r="P54" i="77"/>
  <c r="O54" i="77"/>
  <c r="N54" i="77"/>
  <c r="M54" i="77"/>
  <c r="L54" i="77"/>
  <c r="K54" i="77"/>
  <c r="J54" i="77"/>
  <c r="I54" i="77"/>
  <c r="H54" i="77"/>
  <c r="G54" i="77"/>
  <c r="AB53" i="77"/>
  <c r="P52" i="77"/>
  <c r="O52" i="77"/>
  <c r="N52" i="77"/>
  <c r="M52" i="77"/>
  <c r="L52" i="77"/>
  <c r="K52" i="77"/>
  <c r="J52" i="77"/>
  <c r="I52" i="77"/>
  <c r="H52" i="77"/>
  <c r="G52" i="77"/>
  <c r="AB51" i="77"/>
  <c r="P50" i="77"/>
  <c r="O50" i="77"/>
  <c r="N50" i="77"/>
  <c r="M50" i="77"/>
  <c r="L50" i="77"/>
  <c r="K50" i="77"/>
  <c r="J50" i="77"/>
  <c r="I50" i="77"/>
  <c r="H50" i="77"/>
  <c r="G50" i="77"/>
  <c r="AB49" i="77"/>
  <c r="P48" i="77"/>
  <c r="O48" i="77"/>
  <c r="N48" i="77"/>
  <c r="M48" i="77"/>
  <c r="L48" i="77"/>
  <c r="K48" i="77"/>
  <c r="J48" i="77"/>
  <c r="I48" i="77"/>
  <c r="H48" i="77"/>
  <c r="G48" i="77"/>
  <c r="AB47" i="77"/>
  <c r="P46" i="77"/>
  <c r="O46" i="77"/>
  <c r="N46" i="77"/>
  <c r="M46" i="77"/>
  <c r="L46" i="77"/>
  <c r="K46" i="77"/>
  <c r="J46" i="77"/>
  <c r="I46" i="77"/>
  <c r="H46" i="77"/>
  <c r="G46" i="77"/>
  <c r="AB45" i="77"/>
  <c r="P44" i="77"/>
  <c r="O44" i="77"/>
  <c r="N44" i="77"/>
  <c r="M44" i="77"/>
  <c r="L44" i="77"/>
  <c r="K44" i="77"/>
  <c r="J44" i="77"/>
  <c r="I44" i="77"/>
  <c r="H44" i="77"/>
  <c r="G44" i="77"/>
  <c r="AB43" i="77"/>
  <c r="P42" i="77"/>
  <c r="O42" i="77"/>
  <c r="N42" i="77"/>
  <c r="M42" i="77"/>
  <c r="L42" i="77"/>
  <c r="K42" i="77"/>
  <c r="J42" i="77"/>
  <c r="I42" i="77"/>
  <c r="H42" i="77"/>
  <c r="G42" i="77"/>
  <c r="AB41" i="77"/>
  <c r="P40" i="77"/>
  <c r="O40" i="77"/>
  <c r="N40" i="77"/>
  <c r="M40" i="77"/>
  <c r="L40" i="77"/>
  <c r="K40" i="77"/>
  <c r="J40" i="77"/>
  <c r="I40" i="77"/>
  <c r="H40" i="77"/>
  <c r="G40" i="77"/>
  <c r="AB39" i="77"/>
  <c r="P38" i="77"/>
  <c r="O38" i="77"/>
  <c r="N38" i="77"/>
  <c r="M38" i="77"/>
  <c r="L38" i="77"/>
  <c r="K38" i="77"/>
  <c r="J38" i="77"/>
  <c r="I38" i="77"/>
  <c r="H38" i="77"/>
  <c r="G38" i="77"/>
  <c r="AB37" i="77"/>
  <c r="P36" i="77"/>
  <c r="O36" i="77"/>
  <c r="N36" i="77"/>
  <c r="M36" i="77"/>
  <c r="L36" i="77"/>
  <c r="K36" i="77"/>
  <c r="J36" i="77"/>
  <c r="I36" i="77"/>
  <c r="H36" i="77"/>
  <c r="G36" i="77"/>
  <c r="AB35" i="77"/>
  <c r="P34" i="77"/>
  <c r="O34" i="77"/>
  <c r="N34" i="77"/>
  <c r="M34" i="77"/>
  <c r="L34" i="77"/>
  <c r="K34" i="77"/>
  <c r="J34" i="77"/>
  <c r="I34" i="77"/>
  <c r="H34" i="77"/>
  <c r="G34" i="77"/>
  <c r="AB33" i="77"/>
  <c r="P32" i="77"/>
  <c r="O32" i="77"/>
  <c r="N32" i="77"/>
  <c r="M32" i="77"/>
  <c r="L32" i="77"/>
  <c r="K32" i="77"/>
  <c r="J32" i="77"/>
  <c r="I32" i="77"/>
  <c r="H32" i="77"/>
  <c r="G32" i="77"/>
  <c r="AB31" i="77"/>
  <c r="P30" i="77"/>
  <c r="O30" i="77"/>
  <c r="N30" i="77"/>
  <c r="M30" i="77"/>
  <c r="L30" i="77"/>
  <c r="K30" i="77"/>
  <c r="J30" i="77"/>
  <c r="I30" i="77"/>
  <c r="H30" i="77"/>
  <c r="G30" i="77"/>
  <c r="AB29" i="77"/>
  <c r="P28" i="77"/>
  <c r="O28" i="77"/>
  <c r="N28" i="77"/>
  <c r="M28" i="77"/>
  <c r="L28" i="77"/>
  <c r="K28" i="77"/>
  <c r="J28" i="77"/>
  <c r="I28" i="77"/>
  <c r="H28" i="77"/>
  <c r="G28" i="77"/>
  <c r="AB27" i="77"/>
  <c r="P26" i="77"/>
  <c r="O26" i="77"/>
  <c r="N26" i="77"/>
  <c r="M26" i="77"/>
  <c r="L26" i="77"/>
  <c r="K26" i="77"/>
  <c r="J26" i="77"/>
  <c r="I26" i="77"/>
  <c r="H26" i="77"/>
  <c r="G26" i="77"/>
  <c r="AB25" i="77"/>
  <c r="P24" i="77"/>
  <c r="O24" i="77"/>
  <c r="N24" i="77"/>
  <c r="M24" i="77"/>
  <c r="L24" i="77"/>
  <c r="K24" i="77"/>
  <c r="J24" i="77"/>
  <c r="I24" i="77"/>
  <c r="H24" i="77"/>
  <c r="G24" i="77"/>
  <c r="AB23" i="77"/>
  <c r="P22" i="77"/>
  <c r="O22" i="77"/>
  <c r="N22" i="77"/>
  <c r="M22" i="77"/>
  <c r="L22" i="77"/>
  <c r="K22" i="77"/>
  <c r="J22" i="77"/>
  <c r="I22" i="77"/>
  <c r="H22" i="77"/>
  <c r="G22" i="77"/>
  <c r="AB21" i="77"/>
  <c r="O20" i="77"/>
  <c r="I20" i="77"/>
  <c r="AB19" i="77"/>
  <c r="P19" i="77"/>
  <c r="O19" i="77"/>
  <c r="N19" i="77"/>
  <c r="N20" i="77" s="1"/>
  <c r="M19" i="77"/>
  <c r="M20" i="77" s="1"/>
  <c r="L19" i="77"/>
  <c r="K19" i="77"/>
  <c r="K20" i="77" s="1"/>
  <c r="J19" i="77"/>
  <c r="I19" i="77"/>
  <c r="H19" i="77"/>
  <c r="H20" i="77" s="1"/>
  <c r="G19" i="77"/>
  <c r="G20" i="77" s="1"/>
  <c r="P18" i="77"/>
  <c r="O18" i="77"/>
  <c r="N18" i="77"/>
  <c r="M18" i="77"/>
  <c r="L18" i="77"/>
  <c r="K18" i="77"/>
  <c r="J18" i="77"/>
  <c r="I18" i="77"/>
  <c r="H18" i="77"/>
  <c r="G18" i="77"/>
  <c r="AB17" i="77"/>
  <c r="P16" i="77"/>
  <c r="O16" i="77"/>
  <c r="N16" i="77"/>
  <c r="M16" i="77"/>
  <c r="L16" i="77"/>
  <c r="K16" i="77"/>
  <c r="J16" i="77"/>
  <c r="I16" i="77"/>
  <c r="H16" i="77"/>
  <c r="G16" i="77"/>
  <c r="AB15" i="77"/>
  <c r="P14" i="77"/>
  <c r="O14" i="77"/>
  <c r="N14" i="77"/>
  <c r="M14" i="77"/>
  <c r="L14" i="77"/>
  <c r="K14" i="77"/>
  <c r="J14" i="77"/>
  <c r="I14" i="77"/>
  <c r="H14" i="77"/>
  <c r="G14" i="77"/>
  <c r="AB13" i="77"/>
  <c r="P12" i="77"/>
  <c r="O12" i="77"/>
  <c r="N12" i="77"/>
  <c r="M12" i="77"/>
  <c r="L12" i="77"/>
  <c r="K12" i="77"/>
  <c r="J12" i="77"/>
  <c r="I12" i="77"/>
  <c r="H12" i="77"/>
  <c r="G12" i="77"/>
  <c r="AB11" i="77"/>
  <c r="P10" i="77"/>
  <c r="O10" i="77"/>
  <c r="N10" i="77"/>
  <c r="M10" i="77"/>
  <c r="L10" i="77"/>
  <c r="K10" i="77"/>
  <c r="J10" i="77"/>
  <c r="I10" i="77"/>
  <c r="H10" i="77"/>
  <c r="G10" i="77"/>
  <c r="AB9" i="77"/>
  <c r="I8" i="77"/>
  <c r="AB7" i="77"/>
  <c r="AA6" i="77" s="1"/>
  <c r="P7" i="77"/>
  <c r="P8" i="77" s="1"/>
  <c r="O7" i="77"/>
  <c r="O8" i="77" s="1"/>
  <c r="N7" i="77"/>
  <c r="M7" i="77"/>
  <c r="L7" i="77"/>
  <c r="L8" i="77" s="1"/>
  <c r="K7" i="77"/>
  <c r="J7" i="77"/>
  <c r="J8" i="77" s="1"/>
  <c r="I7" i="77"/>
  <c r="H7" i="77"/>
  <c r="G7" i="77"/>
  <c r="L100" i="76"/>
  <c r="L98" i="76"/>
  <c r="L96" i="76"/>
  <c r="L94" i="76"/>
  <c r="L92" i="76"/>
  <c r="L90" i="76"/>
  <c r="L88" i="76"/>
  <c r="L86" i="76"/>
  <c r="L84" i="76"/>
  <c r="L82" i="76"/>
  <c r="L80" i="76"/>
  <c r="L78" i="76"/>
  <c r="L76" i="76"/>
  <c r="L74" i="76"/>
  <c r="L72" i="76"/>
  <c r="L69" i="76"/>
  <c r="L70" i="76" s="1"/>
  <c r="L68" i="76"/>
  <c r="L66" i="76"/>
  <c r="L64" i="76"/>
  <c r="L62" i="76"/>
  <c r="L60" i="76"/>
  <c r="L58" i="76"/>
  <c r="L56" i="76"/>
  <c r="L54" i="76"/>
  <c r="L52" i="76"/>
  <c r="L50" i="76"/>
  <c r="L48" i="76"/>
  <c r="L46" i="76"/>
  <c r="L44" i="76"/>
  <c r="L42" i="76"/>
  <c r="L40" i="76"/>
  <c r="L38" i="76"/>
  <c r="L36" i="76"/>
  <c r="L34" i="76"/>
  <c r="L32" i="76"/>
  <c r="L30" i="76"/>
  <c r="L28" i="76"/>
  <c r="L26" i="76"/>
  <c r="L24" i="76"/>
  <c r="L22" i="76"/>
  <c r="L19" i="76"/>
  <c r="L20" i="76" s="1"/>
  <c r="L18" i="76"/>
  <c r="L16" i="76"/>
  <c r="L14" i="76"/>
  <c r="L12" i="76"/>
  <c r="L10" i="76"/>
  <c r="L7" i="76"/>
  <c r="L8" i="76" s="1"/>
  <c r="K100" i="76"/>
  <c r="J100" i="76"/>
  <c r="I100" i="76"/>
  <c r="H100" i="76"/>
  <c r="G100" i="76"/>
  <c r="AB99" i="76"/>
  <c r="K98" i="76"/>
  <c r="J98" i="76"/>
  <c r="I98" i="76"/>
  <c r="H98" i="76"/>
  <c r="G98" i="76"/>
  <c r="AB97" i="76"/>
  <c r="K96" i="76"/>
  <c r="J96" i="76"/>
  <c r="I96" i="76"/>
  <c r="H96" i="76"/>
  <c r="G96" i="76"/>
  <c r="AB95" i="76"/>
  <c r="K94" i="76"/>
  <c r="J94" i="76"/>
  <c r="I94" i="76"/>
  <c r="H94" i="76"/>
  <c r="G94" i="76"/>
  <c r="AB93" i="76"/>
  <c r="K92" i="76"/>
  <c r="J92" i="76"/>
  <c r="I92" i="76"/>
  <c r="H92" i="76"/>
  <c r="G92" i="76"/>
  <c r="AB91" i="76"/>
  <c r="K90" i="76"/>
  <c r="J90" i="76"/>
  <c r="I90" i="76"/>
  <c r="H90" i="76"/>
  <c r="G90" i="76"/>
  <c r="AB89" i="76"/>
  <c r="K88" i="76"/>
  <c r="J88" i="76"/>
  <c r="I88" i="76"/>
  <c r="H88" i="76"/>
  <c r="G88" i="76"/>
  <c r="AB87" i="76"/>
  <c r="K86" i="76"/>
  <c r="J86" i="76"/>
  <c r="I86" i="76"/>
  <c r="H86" i="76"/>
  <c r="G86" i="76"/>
  <c r="AB85" i="76"/>
  <c r="K84" i="76"/>
  <c r="J84" i="76"/>
  <c r="I84" i="76"/>
  <c r="H84" i="76"/>
  <c r="G84" i="76"/>
  <c r="AB83" i="76"/>
  <c r="K82" i="76"/>
  <c r="J82" i="76"/>
  <c r="I82" i="76"/>
  <c r="H82" i="76"/>
  <c r="G82" i="76"/>
  <c r="AB81" i="76"/>
  <c r="K80" i="76"/>
  <c r="J80" i="76"/>
  <c r="I80" i="76"/>
  <c r="H80" i="76"/>
  <c r="G80" i="76"/>
  <c r="AB79" i="76"/>
  <c r="K78" i="76"/>
  <c r="J78" i="76"/>
  <c r="I78" i="76"/>
  <c r="H78" i="76"/>
  <c r="G78" i="76"/>
  <c r="AB77" i="76"/>
  <c r="K76" i="76"/>
  <c r="J76" i="76"/>
  <c r="I76" i="76"/>
  <c r="H76" i="76"/>
  <c r="G76" i="76"/>
  <c r="AB75" i="76"/>
  <c r="K74" i="76"/>
  <c r="J74" i="76"/>
  <c r="I74" i="76"/>
  <c r="H74" i="76"/>
  <c r="G74" i="76"/>
  <c r="AB73" i="76"/>
  <c r="K72" i="76"/>
  <c r="J72" i="76"/>
  <c r="I72" i="76"/>
  <c r="H72" i="76"/>
  <c r="G72" i="76"/>
  <c r="AB71" i="76"/>
  <c r="AB69" i="76"/>
  <c r="K69" i="76"/>
  <c r="K70" i="76" s="1"/>
  <c r="J69" i="76"/>
  <c r="I69" i="76"/>
  <c r="I70" i="76" s="1"/>
  <c r="H69" i="76"/>
  <c r="H70" i="76" s="1"/>
  <c r="G69" i="76"/>
  <c r="G70" i="76" s="1"/>
  <c r="K68" i="76"/>
  <c r="J68" i="76"/>
  <c r="I68" i="76"/>
  <c r="H68" i="76"/>
  <c r="G68" i="76"/>
  <c r="AB67" i="76"/>
  <c r="K66" i="76"/>
  <c r="J66" i="76"/>
  <c r="I66" i="76"/>
  <c r="H66" i="76"/>
  <c r="G66" i="76"/>
  <c r="AB65" i="76"/>
  <c r="K64" i="76"/>
  <c r="J64" i="76"/>
  <c r="I64" i="76"/>
  <c r="H64" i="76"/>
  <c r="G64" i="76"/>
  <c r="AB63" i="76"/>
  <c r="K62" i="76"/>
  <c r="J62" i="76"/>
  <c r="I62" i="76"/>
  <c r="H62" i="76"/>
  <c r="G62" i="76"/>
  <c r="AB61" i="76"/>
  <c r="K60" i="76"/>
  <c r="J60" i="76"/>
  <c r="I60" i="76"/>
  <c r="H60" i="76"/>
  <c r="G60" i="76"/>
  <c r="AB59" i="76"/>
  <c r="K58" i="76"/>
  <c r="J58" i="76"/>
  <c r="I58" i="76"/>
  <c r="H58" i="76"/>
  <c r="G58" i="76"/>
  <c r="AB57" i="76"/>
  <c r="K56" i="76"/>
  <c r="J56" i="76"/>
  <c r="I56" i="76"/>
  <c r="H56" i="76"/>
  <c r="G56" i="76"/>
  <c r="AB55" i="76"/>
  <c r="K54" i="76"/>
  <c r="J54" i="76"/>
  <c r="I54" i="76"/>
  <c r="H54" i="76"/>
  <c r="G54" i="76"/>
  <c r="AB53" i="76"/>
  <c r="K52" i="76"/>
  <c r="J52" i="76"/>
  <c r="I52" i="76"/>
  <c r="H52" i="76"/>
  <c r="G52" i="76"/>
  <c r="AB51" i="76"/>
  <c r="K50" i="76"/>
  <c r="J50" i="76"/>
  <c r="I50" i="76"/>
  <c r="H50" i="76"/>
  <c r="G50" i="76"/>
  <c r="AB49" i="76"/>
  <c r="K48" i="76"/>
  <c r="J48" i="76"/>
  <c r="I48" i="76"/>
  <c r="H48" i="76"/>
  <c r="G48" i="76"/>
  <c r="AB47" i="76"/>
  <c r="K46" i="76"/>
  <c r="J46" i="76"/>
  <c r="I46" i="76"/>
  <c r="H46" i="76"/>
  <c r="G46" i="76"/>
  <c r="AB45" i="76"/>
  <c r="K44" i="76"/>
  <c r="J44" i="76"/>
  <c r="I44" i="76"/>
  <c r="H44" i="76"/>
  <c r="G44" i="76"/>
  <c r="AB43" i="76"/>
  <c r="K42" i="76"/>
  <c r="J42" i="76"/>
  <c r="I42" i="76"/>
  <c r="H42" i="76"/>
  <c r="G42" i="76"/>
  <c r="AB41" i="76"/>
  <c r="K40" i="76"/>
  <c r="J40" i="76"/>
  <c r="I40" i="76"/>
  <c r="H40" i="76"/>
  <c r="G40" i="76"/>
  <c r="AB39" i="76"/>
  <c r="K38" i="76"/>
  <c r="J38" i="76"/>
  <c r="I38" i="76"/>
  <c r="H38" i="76"/>
  <c r="G38" i="76"/>
  <c r="AB37" i="76"/>
  <c r="K36" i="76"/>
  <c r="J36" i="76"/>
  <c r="I36" i="76"/>
  <c r="H36" i="76"/>
  <c r="G36" i="76"/>
  <c r="AB35" i="76"/>
  <c r="K34" i="76"/>
  <c r="J34" i="76"/>
  <c r="I34" i="76"/>
  <c r="H34" i="76"/>
  <c r="G34" i="76"/>
  <c r="AB33" i="76"/>
  <c r="K32" i="76"/>
  <c r="J32" i="76"/>
  <c r="I32" i="76"/>
  <c r="H32" i="76"/>
  <c r="G32" i="76"/>
  <c r="AB31" i="76"/>
  <c r="K30" i="76"/>
  <c r="J30" i="76"/>
  <c r="I30" i="76"/>
  <c r="H30" i="76"/>
  <c r="G30" i="76"/>
  <c r="AB29" i="76"/>
  <c r="K28" i="76"/>
  <c r="J28" i="76"/>
  <c r="I28" i="76"/>
  <c r="H28" i="76"/>
  <c r="G28" i="76"/>
  <c r="AB27" i="76"/>
  <c r="K26" i="76"/>
  <c r="J26" i="76"/>
  <c r="I26" i="76"/>
  <c r="H26" i="76"/>
  <c r="G26" i="76"/>
  <c r="AB25" i="76"/>
  <c r="K24" i="76"/>
  <c r="J24" i="76"/>
  <c r="I24" i="76"/>
  <c r="H24" i="76"/>
  <c r="G24" i="76"/>
  <c r="AB23" i="76"/>
  <c r="K22" i="76"/>
  <c r="J22" i="76"/>
  <c r="I22" i="76"/>
  <c r="H22" i="76"/>
  <c r="G22" i="76"/>
  <c r="AB21" i="76"/>
  <c r="I20" i="76"/>
  <c r="AB19" i="76"/>
  <c r="K19" i="76"/>
  <c r="J19" i="76"/>
  <c r="J20" i="76" s="1"/>
  <c r="I19" i="76"/>
  <c r="H19" i="76"/>
  <c r="H20" i="76" s="1"/>
  <c r="G19" i="76"/>
  <c r="G20" i="76" s="1"/>
  <c r="K18" i="76"/>
  <c r="J18" i="76"/>
  <c r="I18" i="76"/>
  <c r="H18" i="76"/>
  <c r="G18" i="76"/>
  <c r="AB17" i="76"/>
  <c r="K16" i="76"/>
  <c r="J16" i="76"/>
  <c r="I16" i="76"/>
  <c r="H16" i="76"/>
  <c r="G16" i="76"/>
  <c r="AB15" i="76"/>
  <c r="K14" i="76"/>
  <c r="J14" i="76"/>
  <c r="I14" i="76"/>
  <c r="H14" i="76"/>
  <c r="G14" i="76"/>
  <c r="AB13" i="76"/>
  <c r="K12" i="76"/>
  <c r="J12" i="76"/>
  <c r="I12" i="76"/>
  <c r="H12" i="76"/>
  <c r="G12" i="76"/>
  <c r="AB11" i="76"/>
  <c r="K10" i="76"/>
  <c r="J10" i="76"/>
  <c r="I10" i="76"/>
  <c r="H10" i="76"/>
  <c r="G10" i="76"/>
  <c r="AB9" i="76"/>
  <c r="K8" i="76"/>
  <c r="AB7" i="76"/>
  <c r="K7" i="76"/>
  <c r="J7" i="76"/>
  <c r="I7" i="76"/>
  <c r="H7" i="76"/>
  <c r="G7" i="76"/>
  <c r="G8" i="76" s="1"/>
  <c r="P100" i="75"/>
  <c r="O100" i="75"/>
  <c r="N100" i="75"/>
  <c r="M100" i="75"/>
  <c r="L100" i="75"/>
  <c r="K100" i="75"/>
  <c r="J100" i="75"/>
  <c r="I100" i="75"/>
  <c r="H100" i="75"/>
  <c r="G100" i="75"/>
  <c r="AB99" i="75"/>
  <c r="P98" i="75"/>
  <c r="O98" i="75"/>
  <c r="N98" i="75"/>
  <c r="M98" i="75"/>
  <c r="L98" i="75"/>
  <c r="K98" i="75"/>
  <c r="J98" i="75"/>
  <c r="I98" i="75"/>
  <c r="H98" i="75"/>
  <c r="G98" i="75"/>
  <c r="AB97" i="75"/>
  <c r="P96" i="75"/>
  <c r="O96" i="75"/>
  <c r="N96" i="75"/>
  <c r="M96" i="75"/>
  <c r="L96" i="75"/>
  <c r="K96" i="75"/>
  <c r="J96" i="75"/>
  <c r="I96" i="75"/>
  <c r="H96" i="75"/>
  <c r="G96" i="75"/>
  <c r="AB95" i="75"/>
  <c r="P94" i="75"/>
  <c r="O94" i="75"/>
  <c r="N94" i="75"/>
  <c r="M94" i="75"/>
  <c r="L94" i="75"/>
  <c r="K94" i="75"/>
  <c r="J94" i="75"/>
  <c r="I94" i="75"/>
  <c r="H94" i="75"/>
  <c r="G94" i="75"/>
  <c r="AB93" i="75"/>
  <c r="P92" i="75"/>
  <c r="O92" i="75"/>
  <c r="N92" i="75"/>
  <c r="M92" i="75"/>
  <c r="L92" i="75"/>
  <c r="K92" i="75"/>
  <c r="J92" i="75"/>
  <c r="I92" i="75"/>
  <c r="H92" i="75"/>
  <c r="G92" i="75"/>
  <c r="AB91" i="75"/>
  <c r="P90" i="75"/>
  <c r="O90" i="75"/>
  <c r="N90" i="75"/>
  <c r="M90" i="75"/>
  <c r="L90" i="75"/>
  <c r="K90" i="75"/>
  <c r="J90" i="75"/>
  <c r="I90" i="75"/>
  <c r="H90" i="75"/>
  <c r="G90" i="75"/>
  <c r="AB89" i="75"/>
  <c r="P88" i="75"/>
  <c r="O88" i="75"/>
  <c r="N88" i="75"/>
  <c r="M88" i="75"/>
  <c r="L88" i="75"/>
  <c r="K88" i="75"/>
  <c r="J88" i="75"/>
  <c r="I88" i="75"/>
  <c r="H88" i="75"/>
  <c r="G88" i="75"/>
  <c r="AB87" i="75"/>
  <c r="P86" i="75"/>
  <c r="O86" i="75"/>
  <c r="N86" i="75"/>
  <c r="M86" i="75"/>
  <c r="L86" i="75"/>
  <c r="K86" i="75"/>
  <c r="J86" i="75"/>
  <c r="I86" i="75"/>
  <c r="H86" i="75"/>
  <c r="G86" i="75"/>
  <c r="AB85" i="75"/>
  <c r="P84" i="75"/>
  <c r="O84" i="75"/>
  <c r="N84" i="75"/>
  <c r="M84" i="75"/>
  <c r="L84" i="75"/>
  <c r="K84" i="75"/>
  <c r="J84" i="75"/>
  <c r="I84" i="75"/>
  <c r="H84" i="75"/>
  <c r="G84" i="75"/>
  <c r="AB83" i="75"/>
  <c r="P82" i="75"/>
  <c r="O82" i="75"/>
  <c r="N82" i="75"/>
  <c r="M82" i="75"/>
  <c r="L82" i="75"/>
  <c r="K82" i="75"/>
  <c r="J82" i="75"/>
  <c r="I82" i="75"/>
  <c r="H82" i="75"/>
  <c r="G82" i="75"/>
  <c r="AB81" i="75"/>
  <c r="P80" i="75"/>
  <c r="O80" i="75"/>
  <c r="N80" i="75"/>
  <c r="M80" i="75"/>
  <c r="L80" i="75"/>
  <c r="K80" i="75"/>
  <c r="J80" i="75"/>
  <c r="I80" i="75"/>
  <c r="H80" i="75"/>
  <c r="G80" i="75"/>
  <c r="AB79" i="75"/>
  <c r="P78" i="75"/>
  <c r="O78" i="75"/>
  <c r="N78" i="75"/>
  <c r="M78" i="75"/>
  <c r="L78" i="75"/>
  <c r="K78" i="75"/>
  <c r="J78" i="75"/>
  <c r="I78" i="75"/>
  <c r="H78" i="75"/>
  <c r="G78" i="75"/>
  <c r="AB77" i="75"/>
  <c r="P76" i="75"/>
  <c r="O76" i="75"/>
  <c r="N76" i="75"/>
  <c r="M76" i="75"/>
  <c r="L76" i="75"/>
  <c r="K76" i="75"/>
  <c r="J76" i="75"/>
  <c r="I76" i="75"/>
  <c r="H76" i="75"/>
  <c r="G76" i="75"/>
  <c r="AB75" i="75"/>
  <c r="P74" i="75"/>
  <c r="O74" i="75"/>
  <c r="N74" i="75"/>
  <c r="M74" i="75"/>
  <c r="L74" i="75"/>
  <c r="K74" i="75"/>
  <c r="J74" i="75"/>
  <c r="I74" i="75"/>
  <c r="H74" i="75"/>
  <c r="G74" i="75"/>
  <c r="AB73" i="75"/>
  <c r="P72" i="75"/>
  <c r="O72" i="75"/>
  <c r="N72" i="75"/>
  <c r="M72" i="75"/>
  <c r="L72" i="75"/>
  <c r="K72" i="75"/>
  <c r="J72" i="75"/>
  <c r="I72" i="75"/>
  <c r="H72" i="75"/>
  <c r="G72" i="75"/>
  <c r="AB71" i="75"/>
  <c r="M70" i="75"/>
  <c r="G70" i="75"/>
  <c r="AB69" i="75"/>
  <c r="P69" i="75"/>
  <c r="P70" i="75" s="1"/>
  <c r="O69" i="75"/>
  <c r="O70" i="75" s="1"/>
  <c r="N69" i="75"/>
  <c r="N70" i="75" s="1"/>
  <c r="M69" i="75"/>
  <c r="L69" i="75"/>
  <c r="L70" i="75" s="1"/>
  <c r="K69" i="75"/>
  <c r="K70" i="75" s="1"/>
  <c r="J69" i="75"/>
  <c r="J70" i="75" s="1"/>
  <c r="I69" i="75"/>
  <c r="I70" i="75" s="1"/>
  <c r="H69" i="75"/>
  <c r="H70" i="75" s="1"/>
  <c r="G69" i="75"/>
  <c r="P68" i="75"/>
  <c r="O68" i="75"/>
  <c r="N68" i="75"/>
  <c r="M68" i="75"/>
  <c r="L68" i="75"/>
  <c r="K68" i="75"/>
  <c r="J68" i="75"/>
  <c r="I68" i="75"/>
  <c r="H68" i="75"/>
  <c r="G68" i="75"/>
  <c r="AB67" i="75"/>
  <c r="P66" i="75"/>
  <c r="O66" i="75"/>
  <c r="N66" i="75"/>
  <c r="M66" i="75"/>
  <c r="L66" i="75"/>
  <c r="K66" i="75"/>
  <c r="J66" i="75"/>
  <c r="I66" i="75"/>
  <c r="H66" i="75"/>
  <c r="G66" i="75"/>
  <c r="AB65" i="75"/>
  <c r="P64" i="75"/>
  <c r="O64" i="75"/>
  <c r="N64" i="75"/>
  <c r="M64" i="75"/>
  <c r="L64" i="75"/>
  <c r="K64" i="75"/>
  <c r="J64" i="75"/>
  <c r="I64" i="75"/>
  <c r="H64" i="75"/>
  <c r="G64" i="75"/>
  <c r="AB63" i="75"/>
  <c r="P62" i="75"/>
  <c r="O62" i="75"/>
  <c r="N62" i="75"/>
  <c r="M62" i="75"/>
  <c r="L62" i="75"/>
  <c r="K62" i="75"/>
  <c r="J62" i="75"/>
  <c r="I62" i="75"/>
  <c r="H62" i="75"/>
  <c r="G62" i="75"/>
  <c r="AB61" i="75"/>
  <c r="P60" i="75"/>
  <c r="O60" i="75"/>
  <c r="N60" i="75"/>
  <c r="M60" i="75"/>
  <c r="L60" i="75"/>
  <c r="K60" i="75"/>
  <c r="J60" i="75"/>
  <c r="I60" i="75"/>
  <c r="H60" i="75"/>
  <c r="G60" i="75"/>
  <c r="AB59" i="75"/>
  <c r="P58" i="75"/>
  <c r="O58" i="75"/>
  <c r="N58" i="75"/>
  <c r="M58" i="75"/>
  <c r="L58" i="75"/>
  <c r="K58" i="75"/>
  <c r="J58" i="75"/>
  <c r="I58" i="75"/>
  <c r="H58" i="75"/>
  <c r="G58" i="75"/>
  <c r="AB57" i="75"/>
  <c r="P56" i="75"/>
  <c r="O56" i="75"/>
  <c r="N56" i="75"/>
  <c r="M56" i="75"/>
  <c r="L56" i="75"/>
  <c r="K56" i="75"/>
  <c r="J56" i="75"/>
  <c r="I56" i="75"/>
  <c r="H56" i="75"/>
  <c r="G56" i="75"/>
  <c r="AB55" i="75"/>
  <c r="P54" i="75"/>
  <c r="O54" i="75"/>
  <c r="N54" i="75"/>
  <c r="M54" i="75"/>
  <c r="L54" i="75"/>
  <c r="K54" i="75"/>
  <c r="J54" i="75"/>
  <c r="I54" i="75"/>
  <c r="H54" i="75"/>
  <c r="G54" i="75"/>
  <c r="AB53" i="75"/>
  <c r="P52" i="75"/>
  <c r="O52" i="75"/>
  <c r="N52" i="75"/>
  <c r="M52" i="75"/>
  <c r="L52" i="75"/>
  <c r="K52" i="75"/>
  <c r="J52" i="75"/>
  <c r="I52" i="75"/>
  <c r="H52" i="75"/>
  <c r="G52" i="75"/>
  <c r="AB51" i="75"/>
  <c r="P50" i="75"/>
  <c r="O50" i="75"/>
  <c r="N50" i="75"/>
  <c r="M50" i="75"/>
  <c r="L50" i="75"/>
  <c r="K50" i="75"/>
  <c r="J50" i="75"/>
  <c r="I50" i="75"/>
  <c r="H50" i="75"/>
  <c r="G50" i="75"/>
  <c r="AB49" i="75"/>
  <c r="P48" i="75"/>
  <c r="O48" i="75"/>
  <c r="N48" i="75"/>
  <c r="M48" i="75"/>
  <c r="L48" i="75"/>
  <c r="K48" i="75"/>
  <c r="J48" i="75"/>
  <c r="I48" i="75"/>
  <c r="H48" i="75"/>
  <c r="G48" i="75"/>
  <c r="AB47" i="75"/>
  <c r="P46" i="75"/>
  <c r="O46" i="75"/>
  <c r="N46" i="75"/>
  <c r="M46" i="75"/>
  <c r="L46" i="75"/>
  <c r="K46" i="75"/>
  <c r="J46" i="75"/>
  <c r="I46" i="75"/>
  <c r="H46" i="75"/>
  <c r="G46" i="75"/>
  <c r="AB45" i="75"/>
  <c r="P44" i="75"/>
  <c r="O44" i="75"/>
  <c r="N44" i="75"/>
  <c r="M44" i="75"/>
  <c r="L44" i="75"/>
  <c r="K44" i="75"/>
  <c r="J44" i="75"/>
  <c r="I44" i="75"/>
  <c r="H44" i="75"/>
  <c r="G44" i="75"/>
  <c r="AB43" i="75"/>
  <c r="P42" i="75"/>
  <c r="O42" i="75"/>
  <c r="N42" i="75"/>
  <c r="M42" i="75"/>
  <c r="L42" i="75"/>
  <c r="K42" i="75"/>
  <c r="J42" i="75"/>
  <c r="I42" i="75"/>
  <c r="H42" i="75"/>
  <c r="G42" i="75"/>
  <c r="AB41" i="75"/>
  <c r="P40" i="75"/>
  <c r="O40" i="75"/>
  <c r="N40" i="75"/>
  <c r="M40" i="75"/>
  <c r="L40" i="75"/>
  <c r="K40" i="75"/>
  <c r="J40" i="75"/>
  <c r="I40" i="75"/>
  <c r="H40" i="75"/>
  <c r="G40" i="75"/>
  <c r="AB39" i="75"/>
  <c r="P38" i="75"/>
  <c r="O38" i="75"/>
  <c r="N38" i="75"/>
  <c r="M38" i="75"/>
  <c r="L38" i="75"/>
  <c r="K38" i="75"/>
  <c r="J38" i="75"/>
  <c r="I38" i="75"/>
  <c r="H38" i="75"/>
  <c r="G38" i="75"/>
  <c r="AB37" i="75"/>
  <c r="P36" i="75"/>
  <c r="O36" i="75"/>
  <c r="N36" i="75"/>
  <c r="M36" i="75"/>
  <c r="L36" i="75"/>
  <c r="K36" i="75"/>
  <c r="J36" i="75"/>
  <c r="I36" i="75"/>
  <c r="H36" i="75"/>
  <c r="G36" i="75"/>
  <c r="AB35" i="75"/>
  <c r="P34" i="75"/>
  <c r="O34" i="75"/>
  <c r="N34" i="75"/>
  <c r="M34" i="75"/>
  <c r="L34" i="75"/>
  <c r="K34" i="75"/>
  <c r="J34" i="75"/>
  <c r="I34" i="75"/>
  <c r="H34" i="75"/>
  <c r="G34" i="75"/>
  <c r="AB33" i="75"/>
  <c r="P32" i="75"/>
  <c r="O32" i="75"/>
  <c r="N32" i="75"/>
  <c r="M32" i="75"/>
  <c r="L32" i="75"/>
  <c r="K32" i="75"/>
  <c r="J32" i="75"/>
  <c r="I32" i="75"/>
  <c r="H32" i="75"/>
  <c r="G32" i="75"/>
  <c r="AB31" i="75"/>
  <c r="P30" i="75"/>
  <c r="O30" i="75"/>
  <c r="N30" i="75"/>
  <c r="M30" i="75"/>
  <c r="L30" i="75"/>
  <c r="K30" i="75"/>
  <c r="J30" i="75"/>
  <c r="I30" i="75"/>
  <c r="H30" i="75"/>
  <c r="G30" i="75"/>
  <c r="AB29" i="75"/>
  <c r="P28" i="75"/>
  <c r="O28" i="75"/>
  <c r="N28" i="75"/>
  <c r="M28" i="75"/>
  <c r="L28" i="75"/>
  <c r="K28" i="75"/>
  <c r="J28" i="75"/>
  <c r="I28" i="75"/>
  <c r="H28" i="75"/>
  <c r="G28" i="75"/>
  <c r="AB27" i="75"/>
  <c r="P26" i="75"/>
  <c r="O26" i="75"/>
  <c r="N26" i="75"/>
  <c r="M26" i="75"/>
  <c r="L26" i="75"/>
  <c r="K26" i="75"/>
  <c r="J26" i="75"/>
  <c r="I26" i="75"/>
  <c r="H26" i="75"/>
  <c r="G26" i="75"/>
  <c r="AB25" i="75"/>
  <c r="P24" i="75"/>
  <c r="O24" i="75"/>
  <c r="N24" i="75"/>
  <c r="M24" i="75"/>
  <c r="L24" i="75"/>
  <c r="K24" i="75"/>
  <c r="J24" i="75"/>
  <c r="I24" i="75"/>
  <c r="H24" i="75"/>
  <c r="G24" i="75"/>
  <c r="AB23" i="75"/>
  <c r="P22" i="75"/>
  <c r="O22" i="75"/>
  <c r="N22" i="75"/>
  <c r="M22" i="75"/>
  <c r="L22" i="75"/>
  <c r="K22" i="75"/>
  <c r="J22" i="75"/>
  <c r="I22" i="75"/>
  <c r="H22" i="75"/>
  <c r="G22" i="75"/>
  <c r="AB21" i="75"/>
  <c r="L20" i="75"/>
  <c r="J20" i="75"/>
  <c r="AB19" i="75"/>
  <c r="P19" i="75"/>
  <c r="P20" i="75" s="1"/>
  <c r="O19" i="75"/>
  <c r="N19" i="75"/>
  <c r="N20" i="75" s="1"/>
  <c r="M19" i="75"/>
  <c r="M20" i="75" s="1"/>
  <c r="L19" i="75"/>
  <c r="K19" i="75"/>
  <c r="K20" i="75" s="1"/>
  <c r="J19" i="75"/>
  <c r="I19" i="75"/>
  <c r="H19" i="75"/>
  <c r="H20" i="75" s="1"/>
  <c r="G19" i="75"/>
  <c r="G20" i="75" s="1"/>
  <c r="P18" i="75"/>
  <c r="O18" i="75"/>
  <c r="N18" i="75"/>
  <c r="M18" i="75"/>
  <c r="L18" i="75"/>
  <c r="K18" i="75"/>
  <c r="J18" i="75"/>
  <c r="I18" i="75"/>
  <c r="H18" i="75"/>
  <c r="G18" i="75"/>
  <c r="AB17" i="75"/>
  <c r="P16" i="75"/>
  <c r="O16" i="75"/>
  <c r="N16" i="75"/>
  <c r="M16" i="75"/>
  <c r="L16" i="75"/>
  <c r="K16" i="75"/>
  <c r="J16" i="75"/>
  <c r="I16" i="75"/>
  <c r="H16" i="75"/>
  <c r="G16" i="75"/>
  <c r="AB15" i="75"/>
  <c r="P14" i="75"/>
  <c r="O14" i="75"/>
  <c r="N14" i="75"/>
  <c r="M14" i="75"/>
  <c r="L14" i="75"/>
  <c r="K14" i="75"/>
  <c r="J14" i="75"/>
  <c r="I14" i="75"/>
  <c r="H14" i="75"/>
  <c r="G14" i="75"/>
  <c r="AB13" i="75"/>
  <c r="P12" i="75"/>
  <c r="O12" i="75"/>
  <c r="N12" i="75"/>
  <c r="M12" i="75"/>
  <c r="L12" i="75"/>
  <c r="K12" i="75"/>
  <c r="J12" i="75"/>
  <c r="I12" i="75"/>
  <c r="H12" i="75"/>
  <c r="G12" i="75"/>
  <c r="AB11" i="75"/>
  <c r="P10" i="75"/>
  <c r="O10" i="75"/>
  <c r="N10" i="75"/>
  <c r="M10" i="75"/>
  <c r="L10" i="75"/>
  <c r="K10" i="75"/>
  <c r="J10" i="75"/>
  <c r="I10" i="75"/>
  <c r="H10" i="75"/>
  <c r="G10" i="75"/>
  <c r="AB9" i="75"/>
  <c r="N8" i="75"/>
  <c r="J8" i="75"/>
  <c r="H8" i="75"/>
  <c r="AB7" i="75"/>
  <c r="P7" i="75"/>
  <c r="P8" i="75" s="1"/>
  <c r="O7" i="75"/>
  <c r="O8" i="75" s="1"/>
  <c r="N7" i="75"/>
  <c r="M7" i="75"/>
  <c r="L7" i="75"/>
  <c r="L8" i="75" s="1"/>
  <c r="K7" i="75"/>
  <c r="K8" i="75" s="1"/>
  <c r="J7" i="75"/>
  <c r="I7" i="75"/>
  <c r="I8" i="75" s="1"/>
  <c r="H7" i="75"/>
  <c r="G7" i="75"/>
  <c r="M100" i="74"/>
  <c r="M98" i="74"/>
  <c r="M96" i="74"/>
  <c r="M94" i="74"/>
  <c r="M92" i="74"/>
  <c r="M90" i="74"/>
  <c r="M88" i="74"/>
  <c r="M86" i="74"/>
  <c r="M84" i="74"/>
  <c r="M82" i="74"/>
  <c r="M80" i="74"/>
  <c r="M78" i="74"/>
  <c r="M76" i="74"/>
  <c r="M74" i="74"/>
  <c r="M72" i="74"/>
  <c r="M69" i="74"/>
  <c r="M68" i="74"/>
  <c r="M66" i="74"/>
  <c r="M64" i="74"/>
  <c r="M62" i="74"/>
  <c r="M60" i="74"/>
  <c r="M58" i="74"/>
  <c r="M56" i="74"/>
  <c r="M54" i="74"/>
  <c r="M52" i="74"/>
  <c r="M50" i="74"/>
  <c r="M48" i="74"/>
  <c r="M46" i="74"/>
  <c r="M44" i="74"/>
  <c r="M42" i="74"/>
  <c r="M40" i="74"/>
  <c r="M38" i="74"/>
  <c r="M36" i="74"/>
  <c r="M34" i="74"/>
  <c r="M32" i="74"/>
  <c r="M30" i="74"/>
  <c r="M28" i="74"/>
  <c r="M26" i="74"/>
  <c r="M24" i="74"/>
  <c r="M22" i="74"/>
  <c r="M19" i="74"/>
  <c r="M18" i="74"/>
  <c r="M16" i="74"/>
  <c r="M14" i="74"/>
  <c r="M12" i="74"/>
  <c r="M10" i="74"/>
  <c r="M7" i="74"/>
  <c r="L100" i="74"/>
  <c r="K100" i="74"/>
  <c r="J100" i="74"/>
  <c r="I100" i="74"/>
  <c r="H100" i="74"/>
  <c r="G100" i="74"/>
  <c r="AB99" i="74"/>
  <c r="L98" i="74"/>
  <c r="K98" i="74"/>
  <c r="J98" i="74"/>
  <c r="I98" i="74"/>
  <c r="H98" i="74"/>
  <c r="G98" i="74"/>
  <c r="AB97" i="74"/>
  <c r="L96" i="74"/>
  <c r="K96" i="74"/>
  <c r="J96" i="74"/>
  <c r="I96" i="74"/>
  <c r="H96" i="74"/>
  <c r="G96" i="74"/>
  <c r="AB95" i="74"/>
  <c r="L94" i="74"/>
  <c r="K94" i="74"/>
  <c r="J94" i="74"/>
  <c r="I94" i="74"/>
  <c r="H94" i="74"/>
  <c r="G94" i="74"/>
  <c r="AB93" i="74"/>
  <c r="L92" i="74"/>
  <c r="K92" i="74"/>
  <c r="J92" i="74"/>
  <c r="I92" i="74"/>
  <c r="H92" i="74"/>
  <c r="G92" i="74"/>
  <c r="AB91" i="74"/>
  <c r="L90" i="74"/>
  <c r="K90" i="74"/>
  <c r="J90" i="74"/>
  <c r="I90" i="74"/>
  <c r="H90" i="74"/>
  <c r="G90" i="74"/>
  <c r="AB89" i="74"/>
  <c r="L88" i="74"/>
  <c r="K88" i="74"/>
  <c r="J88" i="74"/>
  <c r="I88" i="74"/>
  <c r="H88" i="74"/>
  <c r="G88" i="74"/>
  <c r="AB87" i="74"/>
  <c r="L86" i="74"/>
  <c r="K86" i="74"/>
  <c r="J86" i="74"/>
  <c r="I86" i="74"/>
  <c r="H86" i="74"/>
  <c r="G86" i="74"/>
  <c r="AB85" i="74"/>
  <c r="L84" i="74"/>
  <c r="K84" i="74"/>
  <c r="J84" i="74"/>
  <c r="I84" i="74"/>
  <c r="H84" i="74"/>
  <c r="G84" i="74"/>
  <c r="AB83" i="74"/>
  <c r="L82" i="74"/>
  <c r="K82" i="74"/>
  <c r="J82" i="74"/>
  <c r="I82" i="74"/>
  <c r="H82" i="74"/>
  <c r="G82" i="74"/>
  <c r="AB81" i="74"/>
  <c r="L80" i="74"/>
  <c r="K80" i="74"/>
  <c r="J80" i="74"/>
  <c r="I80" i="74"/>
  <c r="H80" i="74"/>
  <c r="G80" i="74"/>
  <c r="AB79" i="74"/>
  <c r="L78" i="74"/>
  <c r="K78" i="74"/>
  <c r="J78" i="74"/>
  <c r="I78" i="74"/>
  <c r="H78" i="74"/>
  <c r="G78" i="74"/>
  <c r="AB77" i="74"/>
  <c r="L76" i="74"/>
  <c r="K76" i="74"/>
  <c r="J76" i="74"/>
  <c r="I76" i="74"/>
  <c r="H76" i="74"/>
  <c r="G76" i="74"/>
  <c r="AB75" i="74"/>
  <c r="L74" i="74"/>
  <c r="K74" i="74"/>
  <c r="J74" i="74"/>
  <c r="I74" i="74"/>
  <c r="H74" i="74"/>
  <c r="G74" i="74"/>
  <c r="AB73" i="74"/>
  <c r="L72" i="74"/>
  <c r="K72" i="74"/>
  <c r="J72" i="74"/>
  <c r="I72" i="74"/>
  <c r="H72" i="74"/>
  <c r="G72" i="74"/>
  <c r="AB71" i="74"/>
  <c r="L69" i="74"/>
  <c r="K69" i="74"/>
  <c r="J69" i="74"/>
  <c r="I69" i="74"/>
  <c r="H69" i="74"/>
  <c r="G69" i="74"/>
  <c r="L68" i="74"/>
  <c r="K68" i="74"/>
  <c r="J68" i="74"/>
  <c r="I68" i="74"/>
  <c r="H68" i="74"/>
  <c r="G68" i="74"/>
  <c r="AB67" i="74"/>
  <c r="L66" i="74"/>
  <c r="K66" i="74"/>
  <c r="J66" i="74"/>
  <c r="I66" i="74"/>
  <c r="H66" i="74"/>
  <c r="G66" i="74"/>
  <c r="AB65" i="74"/>
  <c r="L64" i="74"/>
  <c r="K64" i="74"/>
  <c r="J64" i="74"/>
  <c r="I64" i="74"/>
  <c r="H64" i="74"/>
  <c r="G64" i="74"/>
  <c r="AB63" i="74"/>
  <c r="L62" i="74"/>
  <c r="K62" i="74"/>
  <c r="J62" i="74"/>
  <c r="I62" i="74"/>
  <c r="H62" i="74"/>
  <c r="G62" i="74"/>
  <c r="AB61" i="74"/>
  <c r="L60" i="74"/>
  <c r="K60" i="74"/>
  <c r="J60" i="74"/>
  <c r="I60" i="74"/>
  <c r="H60" i="74"/>
  <c r="G60" i="74"/>
  <c r="AB59" i="74"/>
  <c r="L58" i="74"/>
  <c r="K58" i="74"/>
  <c r="J58" i="74"/>
  <c r="I58" i="74"/>
  <c r="H58" i="74"/>
  <c r="G58" i="74"/>
  <c r="AB57" i="74"/>
  <c r="L56" i="74"/>
  <c r="K56" i="74"/>
  <c r="J56" i="74"/>
  <c r="I56" i="74"/>
  <c r="H56" i="74"/>
  <c r="G56" i="74"/>
  <c r="AB55" i="74"/>
  <c r="L54" i="74"/>
  <c r="K54" i="74"/>
  <c r="J54" i="74"/>
  <c r="I54" i="74"/>
  <c r="H54" i="74"/>
  <c r="G54" i="74"/>
  <c r="AB53" i="74"/>
  <c r="L52" i="74"/>
  <c r="K52" i="74"/>
  <c r="J52" i="74"/>
  <c r="I52" i="74"/>
  <c r="H52" i="74"/>
  <c r="G52" i="74"/>
  <c r="AB51" i="74"/>
  <c r="L50" i="74"/>
  <c r="K50" i="74"/>
  <c r="J50" i="74"/>
  <c r="I50" i="74"/>
  <c r="H50" i="74"/>
  <c r="G50" i="74"/>
  <c r="AB49" i="74"/>
  <c r="L48" i="74"/>
  <c r="K48" i="74"/>
  <c r="J48" i="74"/>
  <c r="I48" i="74"/>
  <c r="H48" i="74"/>
  <c r="G48" i="74"/>
  <c r="AB47" i="74"/>
  <c r="L46" i="74"/>
  <c r="K46" i="74"/>
  <c r="J46" i="74"/>
  <c r="I46" i="74"/>
  <c r="H46" i="74"/>
  <c r="G46" i="74"/>
  <c r="AB45" i="74"/>
  <c r="L44" i="74"/>
  <c r="K44" i="74"/>
  <c r="J44" i="74"/>
  <c r="I44" i="74"/>
  <c r="H44" i="74"/>
  <c r="G44" i="74"/>
  <c r="AB43" i="74"/>
  <c r="L42" i="74"/>
  <c r="K42" i="74"/>
  <c r="J42" i="74"/>
  <c r="I42" i="74"/>
  <c r="H42" i="74"/>
  <c r="G42" i="74"/>
  <c r="AB41" i="74"/>
  <c r="L40" i="74"/>
  <c r="K40" i="74"/>
  <c r="J40" i="74"/>
  <c r="I40" i="74"/>
  <c r="H40" i="74"/>
  <c r="G40" i="74"/>
  <c r="AB39" i="74"/>
  <c r="L38" i="74"/>
  <c r="K38" i="74"/>
  <c r="J38" i="74"/>
  <c r="I38" i="74"/>
  <c r="H38" i="74"/>
  <c r="G38" i="74"/>
  <c r="AB37" i="74"/>
  <c r="L36" i="74"/>
  <c r="K36" i="74"/>
  <c r="J36" i="74"/>
  <c r="I36" i="74"/>
  <c r="H36" i="74"/>
  <c r="G36" i="74"/>
  <c r="AB35" i="74"/>
  <c r="L34" i="74"/>
  <c r="K34" i="74"/>
  <c r="J34" i="74"/>
  <c r="I34" i="74"/>
  <c r="H34" i="74"/>
  <c r="G34" i="74"/>
  <c r="AB33" i="74"/>
  <c r="L32" i="74"/>
  <c r="K32" i="74"/>
  <c r="J32" i="74"/>
  <c r="I32" i="74"/>
  <c r="H32" i="74"/>
  <c r="G32" i="74"/>
  <c r="AB31" i="74"/>
  <c r="L30" i="74"/>
  <c r="K30" i="74"/>
  <c r="J30" i="74"/>
  <c r="I30" i="74"/>
  <c r="H30" i="74"/>
  <c r="G30" i="74"/>
  <c r="AB29" i="74"/>
  <c r="L28" i="74"/>
  <c r="K28" i="74"/>
  <c r="J28" i="74"/>
  <c r="I28" i="74"/>
  <c r="H28" i="74"/>
  <c r="G28" i="74"/>
  <c r="AB27" i="74"/>
  <c r="L26" i="74"/>
  <c r="K26" i="74"/>
  <c r="J26" i="74"/>
  <c r="I26" i="74"/>
  <c r="H26" i="74"/>
  <c r="G26" i="74"/>
  <c r="AB25" i="74"/>
  <c r="L24" i="74"/>
  <c r="K24" i="74"/>
  <c r="J24" i="74"/>
  <c r="I24" i="74"/>
  <c r="H24" i="74"/>
  <c r="G24" i="74"/>
  <c r="AB23" i="74"/>
  <c r="L22" i="74"/>
  <c r="K22" i="74"/>
  <c r="J22" i="74"/>
  <c r="I22" i="74"/>
  <c r="H22" i="74"/>
  <c r="G22" i="74"/>
  <c r="AB21" i="74"/>
  <c r="L19" i="74"/>
  <c r="K19" i="74"/>
  <c r="J19" i="74"/>
  <c r="I19" i="74"/>
  <c r="H19" i="74"/>
  <c r="G19" i="74"/>
  <c r="L18" i="74"/>
  <c r="K18" i="74"/>
  <c r="J18" i="74"/>
  <c r="I18" i="74"/>
  <c r="H18" i="74"/>
  <c r="G18" i="74"/>
  <c r="AB17" i="74"/>
  <c r="L16" i="74"/>
  <c r="K16" i="74"/>
  <c r="J16" i="74"/>
  <c r="I16" i="74"/>
  <c r="H16" i="74"/>
  <c r="G16" i="74"/>
  <c r="AB15" i="74"/>
  <c r="L14" i="74"/>
  <c r="K14" i="74"/>
  <c r="J14" i="74"/>
  <c r="I14" i="74"/>
  <c r="H14" i="74"/>
  <c r="G14" i="74"/>
  <c r="AB13" i="74"/>
  <c r="L12" i="74"/>
  <c r="K12" i="74"/>
  <c r="J12" i="74"/>
  <c r="I12" i="74"/>
  <c r="H12" i="74"/>
  <c r="G12" i="74"/>
  <c r="AB11" i="74"/>
  <c r="L10" i="74"/>
  <c r="K10" i="74"/>
  <c r="J10" i="74"/>
  <c r="I10" i="74"/>
  <c r="H10" i="74"/>
  <c r="G10" i="74"/>
  <c r="AB9" i="74"/>
  <c r="L7" i="74"/>
  <c r="K7" i="74"/>
  <c r="J7" i="74"/>
  <c r="I7" i="74"/>
  <c r="H7" i="74"/>
  <c r="G7" i="74"/>
  <c r="P100" i="73"/>
  <c r="O100" i="73"/>
  <c r="N100" i="73"/>
  <c r="M100" i="73"/>
  <c r="L100" i="73"/>
  <c r="K100" i="73"/>
  <c r="J100" i="73"/>
  <c r="I100" i="73"/>
  <c r="H100" i="73"/>
  <c r="G100" i="73"/>
  <c r="AB99" i="73"/>
  <c r="P98" i="73"/>
  <c r="O98" i="73"/>
  <c r="N98" i="73"/>
  <c r="M98" i="73"/>
  <c r="L98" i="73"/>
  <c r="K98" i="73"/>
  <c r="J98" i="73"/>
  <c r="I98" i="73"/>
  <c r="H98" i="73"/>
  <c r="G98" i="73"/>
  <c r="AB97" i="73"/>
  <c r="P96" i="73"/>
  <c r="O96" i="73"/>
  <c r="N96" i="73"/>
  <c r="M96" i="73"/>
  <c r="L96" i="73"/>
  <c r="K96" i="73"/>
  <c r="J96" i="73"/>
  <c r="I96" i="73"/>
  <c r="H96" i="73"/>
  <c r="G96" i="73"/>
  <c r="AB95" i="73"/>
  <c r="P94" i="73"/>
  <c r="O94" i="73"/>
  <c r="N94" i="73"/>
  <c r="M94" i="73"/>
  <c r="L94" i="73"/>
  <c r="K94" i="73"/>
  <c r="J94" i="73"/>
  <c r="I94" i="73"/>
  <c r="H94" i="73"/>
  <c r="G94" i="73"/>
  <c r="AB93" i="73"/>
  <c r="P92" i="73"/>
  <c r="O92" i="73"/>
  <c r="N92" i="73"/>
  <c r="M92" i="73"/>
  <c r="L92" i="73"/>
  <c r="K92" i="73"/>
  <c r="J92" i="73"/>
  <c r="I92" i="73"/>
  <c r="H92" i="73"/>
  <c r="G92" i="73"/>
  <c r="AB91" i="73"/>
  <c r="P90" i="73"/>
  <c r="O90" i="73"/>
  <c r="N90" i="73"/>
  <c r="M90" i="73"/>
  <c r="L90" i="73"/>
  <c r="K90" i="73"/>
  <c r="J90" i="73"/>
  <c r="I90" i="73"/>
  <c r="H90" i="73"/>
  <c r="G90" i="73"/>
  <c r="AB89" i="73"/>
  <c r="P88" i="73"/>
  <c r="O88" i="73"/>
  <c r="N88" i="73"/>
  <c r="M88" i="73"/>
  <c r="L88" i="73"/>
  <c r="K88" i="73"/>
  <c r="J88" i="73"/>
  <c r="I88" i="73"/>
  <c r="H88" i="73"/>
  <c r="G88" i="73"/>
  <c r="AB87" i="73"/>
  <c r="P86" i="73"/>
  <c r="O86" i="73"/>
  <c r="N86" i="73"/>
  <c r="M86" i="73"/>
  <c r="L86" i="73"/>
  <c r="K86" i="73"/>
  <c r="J86" i="73"/>
  <c r="I86" i="73"/>
  <c r="H86" i="73"/>
  <c r="G86" i="73"/>
  <c r="AB85" i="73"/>
  <c r="P84" i="73"/>
  <c r="O84" i="73"/>
  <c r="N84" i="73"/>
  <c r="M84" i="73"/>
  <c r="L84" i="73"/>
  <c r="K84" i="73"/>
  <c r="J84" i="73"/>
  <c r="I84" i="73"/>
  <c r="H84" i="73"/>
  <c r="G84" i="73"/>
  <c r="AB83" i="73"/>
  <c r="P82" i="73"/>
  <c r="O82" i="73"/>
  <c r="N82" i="73"/>
  <c r="M82" i="73"/>
  <c r="L82" i="73"/>
  <c r="K82" i="73"/>
  <c r="J82" i="73"/>
  <c r="I82" i="73"/>
  <c r="H82" i="73"/>
  <c r="G82" i="73"/>
  <c r="AB81" i="73"/>
  <c r="P80" i="73"/>
  <c r="O80" i="73"/>
  <c r="N80" i="73"/>
  <c r="M80" i="73"/>
  <c r="L80" i="73"/>
  <c r="K80" i="73"/>
  <c r="J80" i="73"/>
  <c r="I80" i="73"/>
  <c r="H80" i="73"/>
  <c r="G80" i="73"/>
  <c r="AB79" i="73"/>
  <c r="P78" i="73"/>
  <c r="O78" i="73"/>
  <c r="N78" i="73"/>
  <c r="M78" i="73"/>
  <c r="L78" i="73"/>
  <c r="K78" i="73"/>
  <c r="J78" i="73"/>
  <c r="I78" i="73"/>
  <c r="H78" i="73"/>
  <c r="G78" i="73"/>
  <c r="AB77" i="73"/>
  <c r="P76" i="73"/>
  <c r="O76" i="73"/>
  <c r="N76" i="73"/>
  <c r="M76" i="73"/>
  <c r="L76" i="73"/>
  <c r="K76" i="73"/>
  <c r="J76" i="73"/>
  <c r="I76" i="73"/>
  <c r="H76" i="73"/>
  <c r="G76" i="73"/>
  <c r="AB75" i="73"/>
  <c r="P74" i="73"/>
  <c r="O74" i="73"/>
  <c r="N74" i="73"/>
  <c r="M74" i="73"/>
  <c r="L74" i="73"/>
  <c r="K74" i="73"/>
  <c r="J74" i="73"/>
  <c r="I74" i="73"/>
  <c r="H74" i="73"/>
  <c r="G74" i="73"/>
  <c r="AB73" i="73"/>
  <c r="P72" i="73"/>
  <c r="O72" i="73"/>
  <c r="N72" i="73"/>
  <c r="M72" i="73"/>
  <c r="L72" i="73"/>
  <c r="K72" i="73"/>
  <c r="J72" i="73"/>
  <c r="I72" i="73"/>
  <c r="H72" i="73"/>
  <c r="G72" i="73"/>
  <c r="AB71" i="73"/>
  <c r="AB69" i="73"/>
  <c r="P69" i="73"/>
  <c r="P70" i="73" s="1"/>
  <c r="O69" i="73"/>
  <c r="O70" i="73" s="1"/>
  <c r="N69" i="73"/>
  <c r="N70" i="73" s="1"/>
  <c r="M69" i="73"/>
  <c r="M70" i="73" s="1"/>
  <c r="L69" i="73"/>
  <c r="L70" i="73" s="1"/>
  <c r="K69" i="73"/>
  <c r="K70" i="73" s="1"/>
  <c r="J69" i="73"/>
  <c r="J70" i="73" s="1"/>
  <c r="I69" i="73"/>
  <c r="I70" i="73" s="1"/>
  <c r="H69" i="73"/>
  <c r="H70" i="73" s="1"/>
  <c r="G69" i="73"/>
  <c r="G70" i="73" s="1"/>
  <c r="P68" i="73"/>
  <c r="O68" i="73"/>
  <c r="N68" i="73"/>
  <c r="M68" i="73"/>
  <c r="L68" i="73"/>
  <c r="K68" i="73"/>
  <c r="J68" i="73"/>
  <c r="I68" i="73"/>
  <c r="H68" i="73"/>
  <c r="G68" i="73"/>
  <c r="AB67" i="73"/>
  <c r="P66" i="73"/>
  <c r="O66" i="73"/>
  <c r="N66" i="73"/>
  <c r="M66" i="73"/>
  <c r="L66" i="73"/>
  <c r="K66" i="73"/>
  <c r="J66" i="73"/>
  <c r="I66" i="73"/>
  <c r="H66" i="73"/>
  <c r="G66" i="73"/>
  <c r="AB65" i="73"/>
  <c r="P64" i="73"/>
  <c r="O64" i="73"/>
  <c r="N64" i="73"/>
  <c r="M64" i="73"/>
  <c r="L64" i="73"/>
  <c r="K64" i="73"/>
  <c r="J64" i="73"/>
  <c r="I64" i="73"/>
  <c r="H64" i="73"/>
  <c r="G64" i="73"/>
  <c r="AB63" i="73"/>
  <c r="P62" i="73"/>
  <c r="O62" i="73"/>
  <c r="N62" i="73"/>
  <c r="M62" i="73"/>
  <c r="L62" i="73"/>
  <c r="K62" i="73"/>
  <c r="J62" i="73"/>
  <c r="I62" i="73"/>
  <c r="H62" i="73"/>
  <c r="G62" i="73"/>
  <c r="AB61" i="73"/>
  <c r="P60" i="73"/>
  <c r="O60" i="73"/>
  <c r="N60" i="73"/>
  <c r="M60" i="73"/>
  <c r="L60" i="73"/>
  <c r="K60" i="73"/>
  <c r="J60" i="73"/>
  <c r="I60" i="73"/>
  <c r="H60" i="73"/>
  <c r="G60" i="73"/>
  <c r="AB59" i="73"/>
  <c r="P58" i="73"/>
  <c r="O58" i="73"/>
  <c r="N58" i="73"/>
  <c r="M58" i="73"/>
  <c r="L58" i="73"/>
  <c r="K58" i="73"/>
  <c r="J58" i="73"/>
  <c r="I58" i="73"/>
  <c r="H58" i="73"/>
  <c r="G58" i="73"/>
  <c r="AB57" i="73"/>
  <c r="P56" i="73"/>
  <c r="O56" i="73"/>
  <c r="N56" i="73"/>
  <c r="M56" i="73"/>
  <c r="L56" i="73"/>
  <c r="K56" i="73"/>
  <c r="J56" i="73"/>
  <c r="I56" i="73"/>
  <c r="H56" i="73"/>
  <c r="G56" i="73"/>
  <c r="AB55" i="73"/>
  <c r="P54" i="73"/>
  <c r="O54" i="73"/>
  <c r="N54" i="73"/>
  <c r="M54" i="73"/>
  <c r="L54" i="73"/>
  <c r="K54" i="73"/>
  <c r="J54" i="73"/>
  <c r="I54" i="73"/>
  <c r="H54" i="73"/>
  <c r="G54" i="73"/>
  <c r="AB53" i="73"/>
  <c r="P52" i="73"/>
  <c r="O52" i="73"/>
  <c r="N52" i="73"/>
  <c r="M52" i="73"/>
  <c r="L52" i="73"/>
  <c r="K52" i="73"/>
  <c r="J52" i="73"/>
  <c r="I52" i="73"/>
  <c r="H52" i="73"/>
  <c r="G52" i="73"/>
  <c r="AB51" i="73"/>
  <c r="P50" i="73"/>
  <c r="O50" i="73"/>
  <c r="N50" i="73"/>
  <c r="M50" i="73"/>
  <c r="L50" i="73"/>
  <c r="K50" i="73"/>
  <c r="J50" i="73"/>
  <c r="I50" i="73"/>
  <c r="H50" i="73"/>
  <c r="G50" i="73"/>
  <c r="AB49" i="73"/>
  <c r="P48" i="73"/>
  <c r="O48" i="73"/>
  <c r="N48" i="73"/>
  <c r="M48" i="73"/>
  <c r="L48" i="73"/>
  <c r="K48" i="73"/>
  <c r="J48" i="73"/>
  <c r="I48" i="73"/>
  <c r="H48" i="73"/>
  <c r="G48" i="73"/>
  <c r="AB47" i="73"/>
  <c r="P46" i="73"/>
  <c r="O46" i="73"/>
  <c r="N46" i="73"/>
  <c r="M46" i="73"/>
  <c r="L46" i="73"/>
  <c r="K46" i="73"/>
  <c r="J46" i="73"/>
  <c r="I46" i="73"/>
  <c r="H46" i="73"/>
  <c r="G46" i="73"/>
  <c r="AB45" i="73"/>
  <c r="P44" i="73"/>
  <c r="O44" i="73"/>
  <c r="N44" i="73"/>
  <c r="M44" i="73"/>
  <c r="L44" i="73"/>
  <c r="K44" i="73"/>
  <c r="J44" i="73"/>
  <c r="I44" i="73"/>
  <c r="H44" i="73"/>
  <c r="G44" i="73"/>
  <c r="AB43" i="73"/>
  <c r="P42" i="73"/>
  <c r="O42" i="73"/>
  <c r="N42" i="73"/>
  <c r="M42" i="73"/>
  <c r="L42" i="73"/>
  <c r="K42" i="73"/>
  <c r="J42" i="73"/>
  <c r="I42" i="73"/>
  <c r="H42" i="73"/>
  <c r="G42" i="73"/>
  <c r="AB41" i="73"/>
  <c r="P40" i="73"/>
  <c r="O40" i="73"/>
  <c r="N40" i="73"/>
  <c r="M40" i="73"/>
  <c r="L40" i="73"/>
  <c r="K40" i="73"/>
  <c r="J40" i="73"/>
  <c r="I40" i="73"/>
  <c r="H40" i="73"/>
  <c r="G40" i="73"/>
  <c r="AB39" i="73"/>
  <c r="P38" i="73"/>
  <c r="O38" i="73"/>
  <c r="N38" i="73"/>
  <c r="M38" i="73"/>
  <c r="L38" i="73"/>
  <c r="K38" i="73"/>
  <c r="J38" i="73"/>
  <c r="I38" i="73"/>
  <c r="H38" i="73"/>
  <c r="G38" i="73"/>
  <c r="AB37" i="73"/>
  <c r="P36" i="73"/>
  <c r="O36" i="73"/>
  <c r="N36" i="73"/>
  <c r="M36" i="73"/>
  <c r="L36" i="73"/>
  <c r="K36" i="73"/>
  <c r="J36" i="73"/>
  <c r="I36" i="73"/>
  <c r="H36" i="73"/>
  <c r="G36" i="73"/>
  <c r="AB35" i="73"/>
  <c r="P34" i="73"/>
  <c r="O34" i="73"/>
  <c r="N34" i="73"/>
  <c r="M34" i="73"/>
  <c r="L34" i="73"/>
  <c r="K34" i="73"/>
  <c r="J34" i="73"/>
  <c r="I34" i="73"/>
  <c r="H34" i="73"/>
  <c r="G34" i="73"/>
  <c r="AB33" i="73"/>
  <c r="P32" i="73"/>
  <c r="O32" i="73"/>
  <c r="N32" i="73"/>
  <c r="M32" i="73"/>
  <c r="L32" i="73"/>
  <c r="K32" i="73"/>
  <c r="J32" i="73"/>
  <c r="I32" i="73"/>
  <c r="H32" i="73"/>
  <c r="G32" i="73"/>
  <c r="AB31" i="73"/>
  <c r="P30" i="73"/>
  <c r="O30" i="73"/>
  <c r="N30" i="73"/>
  <c r="M30" i="73"/>
  <c r="L30" i="73"/>
  <c r="K30" i="73"/>
  <c r="J30" i="73"/>
  <c r="I30" i="73"/>
  <c r="H30" i="73"/>
  <c r="G30" i="73"/>
  <c r="AB29" i="73"/>
  <c r="P28" i="73"/>
  <c r="O28" i="73"/>
  <c r="N28" i="73"/>
  <c r="M28" i="73"/>
  <c r="L28" i="73"/>
  <c r="K28" i="73"/>
  <c r="J28" i="73"/>
  <c r="I28" i="73"/>
  <c r="H28" i="73"/>
  <c r="G28" i="73"/>
  <c r="AB27" i="73"/>
  <c r="P26" i="73"/>
  <c r="O26" i="73"/>
  <c r="N26" i="73"/>
  <c r="M26" i="73"/>
  <c r="L26" i="73"/>
  <c r="K26" i="73"/>
  <c r="J26" i="73"/>
  <c r="I26" i="73"/>
  <c r="H26" i="73"/>
  <c r="G26" i="73"/>
  <c r="AB25" i="73"/>
  <c r="P24" i="73"/>
  <c r="O24" i="73"/>
  <c r="N24" i="73"/>
  <c r="M24" i="73"/>
  <c r="L24" i="73"/>
  <c r="K24" i="73"/>
  <c r="J24" i="73"/>
  <c r="I24" i="73"/>
  <c r="H24" i="73"/>
  <c r="G24" i="73"/>
  <c r="AB23" i="73"/>
  <c r="P22" i="73"/>
  <c r="O22" i="73"/>
  <c r="N22" i="73"/>
  <c r="M22" i="73"/>
  <c r="L22" i="73"/>
  <c r="K22" i="73"/>
  <c r="J22" i="73"/>
  <c r="I22" i="73"/>
  <c r="H22" i="73"/>
  <c r="G22" i="73"/>
  <c r="AB21" i="73"/>
  <c r="AB19" i="73"/>
  <c r="P19" i="73"/>
  <c r="O19" i="73"/>
  <c r="O20" i="73" s="1"/>
  <c r="N19" i="73"/>
  <c r="N20" i="73" s="1"/>
  <c r="M19" i="73"/>
  <c r="M20" i="73" s="1"/>
  <c r="L19" i="73"/>
  <c r="L20" i="73" s="1"/>
  <c r="K19" i="73"/>
  <c r="K20" i="73" s="1"/>
  <c r="J19" i="73"/>
  <c r="I19" i="73"/>
  <c r="I20" i="73" s="1"/>
  <c r="H19" i="73"/>
  <c r="H20" i="73" s="1"/>
  <c r="G19" i="73"/>
  <c r="G20" i="73" s="1"/>
  <c r="P18" i="73"/>
  <c r="O18" i="73"/>
  <c r="N18" i="73"/>
  <c r="M18" i="73"/>
  <c r="L18" i="73"/>
  <c r="K18" i="73"/>
  <c r="J18" i="73"/>
  <c r="I18" i="73"/>
  <c r="H18" i="73"/>
  <c r="G18" i="73"/>
  <c r="AB17" i="73"/>
  <c r="P16" i="73"/>
  <c r="O16" i="73"/>
  <c r="N16" i="73"/>
  <c r="M16" i="73"/>
  <c r="L16" i="73"/>
  <c r="K16" i="73"/>
  <c r="J16" i="73"/>
  <c r="I16" i="73"/>
  <c r="H16" i="73"/>
  <c r="G16" i="73"/>
  <c r="AB15" i="73"/>
  <c r="P14" i="73"/>
  <c r="O14" i="73"/>
  <c r="N14" i="73"/>
  <c r="M14" i="73"/>
  <c r="L14" i="73"/>
  <c r="K14" i="73"/>
  <c r="J14" i="73"/>
  <c r="I14" i="73"/>
  <c r="H14" i="73"/>
  <c r="G14" i="73"/>
  <c r="AB13" i="73"/>
  <c r="P12" i="73"/>
  <c r="O12" i="73"/>
  <c r="N12" i="73"/>
  <c r="M12" i="73"/>
  <c r="L12" i="73"/>
  <c r="K12" i="73"/>
  <c r="J12" i="73"/>
  <c r="I12" i="73"/>
  <c r="H12" i="73"/>
  <c r="G12" i="73"/>
  <c r="AB11" i="73"/>
  <c r="P10" i="73"/>
  <c r="O10" i="73"/>
  <c r="N10" i="73"/>
  <c r="M10" i="73"/>
  <c r="L10" i="73"/>
  <c r="K10" i="73"/>
  <c r="J10" i="73"/>
  <c r="I10" i="73"/>
  <c r="H10" i="73"/>
  <c r="G10" i="73"/>
  <c r="AB9" i="73"/>
  <c r="G8" i="73"/>
  <c r="AB7" i="73"/>
  <c r="P7" i="73"/>
  <c r="P8" i="73" s="1"/>
  <c r="O7" i="73"/>
  <c r="N7" i="73"/>
  <c r="M7" i="73"/>
  <c r="M8" i="73" s="1"/>
  <c r="L7" i="73"/>
  <c r="L8" i="73" s="1"/>
  <c r="K7" i="73"/>
  <c r="K8" i="73" s="1"/>
  <c r="J7" i="73"/>
  <c r="J8" i="73" s="1"/>
  <c r="I7" i="73"/>
  <c r="H7" i="73"/>
  <c r="G7" i="73"/>
  <c r="N53" i="72"/>
  <c r="N50" i="72"/>
  <c r="N47" i="72"/>
  <c r="N46" i="72"/>
  <c r="N45" i="72"/>
  <c r="N42" i="72"/>
  <c r="N39" i="72"/>
  <c r="M38" i="72"/>
  <c r="N36" i="72"/>
  <c r="N35" i="72"/>
  <c r="N34" i="72"/>
  <c r="N33" i="72"/>
  <c r="N32" i="72"/>
  <c r="N30" i="72"/>
  <c r="N29" i="72"/>
  <c r="N28" i="72"/>
  <c r="N27" i="72"/>
  <c r="N26" i="72"/>
  <c r="N25" i="72"/>
  <c r="N24" i="72"/>
  <c r="N23" i="72"/>
  <c r="N22" i="72"/>
  <c r="N21" i="72"/>
  <c r="N20" i="72"/>
  <c r="N19" i="72"/>
  <c r="N17" i="72"/>
  <c r="N16" i="72"/>
  <c r="N15" i="72"/>
  <c r="N14" i="72"/>
  <c r="M13" i="72"/>
  <c r="M7" i="72"/>
  <c r="F53" i="72"/>
  <c r="J53" i="72" s="1"/>
  <c r="F52" i="72"/>
  <c r="L52" i="72" s="1"/>
  <c r="F51" i="72"/>
  <c r="J51" i="72" s="1"/>
  <c r="F50" i="72"/>
  <c r="J50" i="72" s="1"/>
  <c r="J49" i="72"/>
  <c r="F49" i="72"/>
  <c r="N49" i="72" s="1"/>
  <c r="F48" i="72"/>
  <c r="H48" i="72" s="1"/>
  <c r="F47" i="72"/>
  <c r="J47" i="72" s="1"/>
  <c r="L46" i="72"/>
  <c r="F46" i="72"/>
  <c r="J46" i="72" s="1"/>
  <c r="L45" i="72"/>
  <c r="F45" i="72"/>
  <c r="H45" i="72" s="1"/>
  <c r="F44" i="72"/>
  <c r="J44" i="72" s="1"/>
  <c r="F43" i="72"/>
  <c r="L43" i="72" s="1"/>
  <c r="F42" i="72"/>
  <c r="J42" i="72" s="1"/>
  <c r="F41" i="72"/>
  <c r="J41" i="72" s="1"/>
  <c r="F40" i="72"/>
  <c r="L40" i="72" s="1"/>
  <c r="L39" i="72"/>
  <c r="J39" i="72"/>
  <c r="F39" i="72"/>
  <c r="H39" i="72" s="1"/>
  <c r="AC39" i="72" s="1"/>
  <c r="K38" i="72"/>
  <c r="I38" i="72"/>
  <c r="G38" i="72"/>
  <c r="F38" i="72" s="1"/>
  <c r="F37" i="72"/>
  <c r="L37" i="72" s="1"/>
  <c r="L36" i="72"/>
  <c r="F36" i="72"/>
  <c r="J36" i="72" s="1"/>
  <c r="F35" i="72"/>
  <c r="J35" i="72" s="1"/>
  <c r="F34" i="72"/>
  <c r="AB34" i="72" s="1"/>
  <c r="F33" i="72"/>
  <c r="AB33" i="72" s="1"/>
  <c r="F32" i="72"/>
  <c r="J32" i="72" s="1"/>
  <c r="F31" i="72"/>
  <c r="N31" i="72" s="1"/>
  <c r="F30" i="72"/>
  <c r="H30" i="72" s="1"/>
  <c r="F29" i="72"/>
  <c r="J29" i="72" s="1"/>
  <c r="L28" i="72"/>
  <c r="J28" i="72"/>
  <c r="F28" i="72"/>
  <c r="AB28" i="72" s="1"/>
  <c r="F27" i="72"/>
  <c r="J27" i="72" s="1"/>
  <c r="J26" i="72"/>
  <c r="F26" i="72"/>
  <c r="AB26" i="72" s="1"/>
  <c r="F25" i="72"/>
  <c r="L25" i="72" s="1"/>
  <c r="L24" i="72"/>
  <c r="F24" i="72"/>
  <c r="H24" i="72" s="1"/>
  <c r="F23" i="72"/>
  <c r="J23" i="72" s="1"/>
  <c r="L22" i="72"/>
  <c r="J22" i="72"/>
  <c r="F22" i="72"/>
  <c r="AB22" i="72" s="1"/>
  <c r="L21" i="72"/>
  <c r="J21" i="72"/>
  <c r="F21" i="72"/>
  <c r="H21" i="72" s="1"/>
  <c r="AC21" i="72" s="1"/>
  <c r="F20" i="72"/>
  <c r="J20" i="72" s="1"/>
  <c r="L19" i="72"/>
  <c r="J19" i="72"/>
  <c r="F19" i="72"/>
  <c r="AB19" i="72" s="1"/>
  <c r="L18" i="72"/>
  <c r="F18" i="72"/>
  <c r="N18" i="72" s="1"/>
  <c r="L17" i="72"/>
  <c r="J17" i="72"/>
  <c r="F17" i="72"/>
  <c r="H17" i="72" s="1"/>
  <c r="AC17" i="72" s="1"/>
  <c r="F16" i="72"/>
  <c r="L16" i="72" s="1"/>
  <c r="L15" i="72"/>
  <c r="J15" i="72"/>
  <c r="F15" i="72"/>
  <c r="H15" i="72" s="1"/>
  <c r="AC15" i="72" s="1"/>
  <c r="F14" i="72"/>
  <c r="J14" i="72" s="1"/>
  <c r="K13" i="72"/>
  <c r="I13" i="72"/>
  <c r="G13" i="72"/>
  <c r="F12" i="72"/>
  <c r="J12" i="72" s="1"/>
  <c r="F11" i="72"/>
  <c r="J11" i="72" s="1"/>
  <c r="F10" i="72"/>
  <c r="AB10" i="72" s="1"/>
  <c r="F9" i="72"/>
  <c r="J9" i="72" s="1"/>
  <c r="F8" i="72"/>
  <c r="J8" i="72" s="1"/>
  <c r="K7" i="72"/>
  <c r="I7" i="72"/>
  <c r="G7" i="72"/>
  <c r="J70" i="76" l="1"/>
  <c r="J112" i="76"/>
  <c r="J118" i="76" s="1"/>
  <c r="AA6" i="76" s="1"/>
  <c r="J120" i="76"/>
  <c r="J8" i="76"/>
  <c r="J116" i="76"/>
  <c r="AA6" i="79"/>
  <c r="AC12" i="74"/>
  <c r="AC76" i="74"/>
  <c r="AC88" i="74"/>
  <c r="AC100" i="74"/>
  <c r="AC32" i="74"/>
  <c r="AC44" i="74"/>
  <c r="AC56" i="74"/>
  <c r="AC68" i="74"/>
  <c r="AC14" i="74"/>
  <c r="AC22" i="74"/>
  <c r="AC34" i="74"/>
  <c r="AC46" i="74"/>
  <c r="AC58" i="74"/>
  <c r="AC78" i="74"/>
  <c r="AC90" i="74"/>
  <c r="F7" i="74"/>
  <c r="AB7" i="74" s="1"/>
  <c r="AC16" i="74"/>
  <c r="AC24" i="74"/>
  <c r="AC36" i="74"/>
  <c r="AC48" i="74"/>
  <c r="AC60" i="74"/>
  <c r="AC80" i="74"/>
  <c r="AC92" i="74"/>
  <c r="AC18" i="74"/>
  <c r="F19" i="74"/>
  <c r="AC26" i="74"/>
  <c r="AC38" i="74"/>
  <c r="AC50" i="74"/>
  <c r="AC62" i="74"/>
  <c r="AC82" i="74"/>
  <c r="AC94" i="74"/>
  <c r="F69" i="74"/>
  <c r="AB69" i="74" s="1"/>
  <c r="AC28" i="74"/>
  <c r="AC40" i="74"/>
  <c r="AC52" i="74"/>
  <c r="AC64" i="74"/>
  <c r="AC72" i="74"/>
  <c r="AC84" i="74"/>
  <c r="AC96" i="74"/>
  <c r="F10" i="74"/>
  <c r="AC10" i="74"/>
  <c r="F30" i="74"/>
  <c r="AC30" i="74"/>
  <c r="F42" i="74"/>
  <c r="AC42" i="74"/>
  <c r="F54" i="74"/>
  <c r="AC54" i="74"/>
  <c r="F66" i="74"/>
  <c r="AC66" i="74"/>
  <c r="F74" i="74"/>
  <c r="AC74" i="74"/>
  <c r="F86" i="74"/>
  <c r="AC86" i="74"/>
  <c r="F98" i="74"/>
  <c r="AC98" i="74"/>
  <c r="F12" i="74"/>
  <c r="F32" i="74"/>
  <c r="F44" i="74"/>
  <c r="F56" i="74"/>
  <c r="F68" i="74"/>
  <c r="F76" i="74"/>
  <c r="F88" i="74"/>
  <c r="F100" i="74"/>
  <c r="F14" i="74"/>
  <c r="F22" i="74"/>
  <c r="F34" i="74"/>
  <c r="F46" i="74"/>
  <c r="F58" i="74"/>
  <c r="F78" i="74"/>
  <c r="F90" i="74"/>
  <c r="F16" i="74"/>
  <c r="F24" i="74"/>
  <c r="F36" i="74"/>
  <c r="F48" i="74"/>
  <c r="F60" i="74"/>
  <c r="F80" i="74"/>
  <c r="F92" i="74"/>
  <c r="F18" i="74"/>
  <c r="F26" i="74"/>
  <c r="F38" i="74"/>
  <c r="F50" i="74"/>
  <c r="F62" i="74"/>
  <c r="F82" i="74"/>
  <c r="F94" i="74"/>
  <c r="F28" i="74"/>
  <c r="F40" i="74"/>
  <c r="F52" i="74"/>
  <c r="F64" i="74"/>
  <c r="F72" i="74"/>
  <c r="F84" i="74"/>
  <c r="F96" i="74"/>
  <c r="L38" i="72"/>
  <c r="AB38" i="72"/>
  <c r="N38" i="72"/>
  <c r="AC30" i="72"/>
  <c r="J38" i="72"/>
  <c r="N10" i="72"/>
  <c r="AB11" i="72"/>
  <c r="AB17" i="72"/>
  <c r="AB23" i="72"/>
  <c r="AB29" i="72"/>
  <c r="AB35" i="72"/>
  <c r="AB41" i="72"/>
  <c r="AB47" i="72"/>
  <c r="AB53" i="72"/>
  <c r="L10" i="72"/>
  <c r="J24" i="72"/>
  <c r="AC24" i="72" s="1"/>
  <c r="L51" i="72"/>
  <c r="N11" i="72"/>
  <c r="N43" i="72"/>
  <c r="N51" i="72"/>
  <c r="AB12" i="72"/>
  <c r="AB18" i="72"/>
  <c r="AB24" i="72"/>
  <c r="AB30" i="72"/>
  <c r="AB36" i="72"/>
  <c r="AB42" i="72"/>
  <c r="AB48" i="72"/>
  <c r="H22" i="72"/>
  <c r="AC22" i="72" s="1"/>
  <c r="H27" i="72"/>
  <c r="J30" i="72"/>
  <c r="J34" i="72"/>
  <c r="J37" i="72"/>
  <c r="J45" i="72"/>
  <c r="AC45" i="72" s="1"/>
  <c r="N12" i="72"/>
  <c r="AB25" i="72"/>
  <c r="AB31" i="72"/>
  <c r="AB37" i="72"/>
  <c r="AB43" i="72"/>
  <c r="AB49" i="72"/>
  <c r="L30" i="72"/>
  <c r="L34" i="72"/>
  <c r="AB8" i="72"/>
  <c r="AB14" i="72"/>
  <c r="AB20" i="72"/>
  <c r="AB32" i="72"/>
  <c r="AB44" i="72"/>
  <c r="AB50" i="72"/>
  <c r="J10" i="72"/>
  <c r="L12" i="72"/>
  <c r="J43" i="72"/>
  <c r="L49" i="72"/>
  <c r="AB9" i="72"/>
  <c r="AB15" i="72"/>
  <c r="AB21" i="72"/>
  <c r="AB27" i="72"/>
  <c r="AB39" i="72"/>
  <c r="AB45" i="72"/>
  <c r="AB51" i="72"/>
  <c r="H38" i="72"/>
  <c r="AC38" i="72" s="1"/>
  <c r="N8" i="72"/>
  <c r="N41" i="72"/>
  <c r="AB16" i="72"/>
  <c r="AB40" i="72"/>
  <c r="AB46" i="72"/>
  <c r="AB52" i="72"/>
  <c r="AA6" i="78"/>
  <c r="AA6" i="80"/>
  <c r="AA6" i="75"/>
  <c r="AA6" i="73"/>
  <c r="I8" i="80"/>
  <c r="O8" i="80"/>
  <c r="I20" i="80"/>
  <c r="O20" i="80"/>
  <c r="L20" i="80"/>
  <c r="R20" i="80"/>
  <c r="I8" i="79"/>
  <c r="O8" i="79"/>
  <c r="I20" i="79"/>
  <c r="O20" i="79"/>
  <c r="J20" i="79"/>
  <c r="P20" i="79"/>
  <c r="L20" i="79"/>
  <c r="R20" i="79"/>
  <c r="R20" i="78"/>
  <c r="K8" i="78"/>
  <c r="Q8" i="78"/>
  <c r="J20" i="78"/>
  <c r="P20" i="78"/>
  <c r="L8" i="78"/>
  <c r="K20" i="78"/>
  <c r="Q20" i="78"/>
  <c r="H8" i="78"/>
  <c r="N8" i="78"/>
  <c r="G20" i="78"/>
  <c r="M20" i="78"/>
  <c r="I8" i="78"/>
  <c r="O8" i="78"/>
  <c r="K8" i="77"/>
  <c r="J20" i="77"/>
  <c r="P20" i="77"/>
  <c r="G70" i="77"/>
  <c r="G8" i="77"/>
  <c r="M8" i="77"/>
  <c r="L20" i="77"/>
  <c r="H8" i="77"/>
  <c r="N8" i="77"/>
  <c r="K20" i="76"/>
  <c r="H8" i="76"/>
  <c r="I8" i="76"/>
  <c r="G8" i="75"/>
  <c r="M8" i="75"/>
  <c r="I20" i="75"/>
  <c r="O20" i="75"/>
  <c r="H8" i="74"/>
  <c r="L20" i="74"/>
  <c r="I8" i="74"/>
  <c r="G20" i="74"/>
  <c r="J8" i="74"/>
  <c r="H20" i="74"/>
  <c r="H8" i="73"/>
  <c r="N8" i="73"/>
  <c r="J20" i="73"/>
  <c r="P20" i="73"/>
  <c r="I8" i="73"/>
  <c r="O8" i="73"/>
  <c r="H9" i="72"/>
  <c r="H33" i="72"/>
  <c r="H42" i="72"/>
  <c r="AC42" i="72" s="1"/>
  <c r="J16" i="72"/>
  <c r="H18" i="72"/>
  <c r="J25" i="72"/>
  <c r="J33" i="72"/>
  <c r="J48" i="72"/>
  <c r="AC48" i="72" s="1"/>
  <c r="N40" i="72"/>
  <c r="N52" i="72"/>
  <c r="L9" i="72"/>
  <c r="J18" i="72"/>
  <c r="L27" i="72"/>
  <c r="J31" i="72"/>
  <c r="L33" i="72"/>
  <c r="J40" i="72"/>
  <c r="L42" i="72"/>
  <c r="L48" i="72"/>
  <c r="J52" i="72"/>
  <c r="H12" i="72"/>
  <c r="AC12" i="72" s="1"/>
  <c r="L31" i="72"/>
  <c r="H36" i="72"/>
  <c r="AC36" i="72" s="1"/>
  <c r="H51" i="72"/>
  <c r="AC51" i="72" s="1"/>
  <c r="N37" i="72"/>
  <c r="N48" i="72"/>
  <c r="N9" i="72"/>
  <c r="N44" i="72"/>
  <c r="L8" i="72"/>
  <c r="L11" i="72"/>
  <c r="L14" i="72"/>
  <c r="L29" i="72"/>
  <c r="L41" i="72"/>
  <c r="L50" i="72"/>
  <c r="F13" i="72"/>
  <c r="L20" i="72"/>
  <c r="L23" i="72"/>
  <c r="L26" i="72"/>
  <c r="L32" i="72"/>
  <c r="L35" i="72"/>
  <c r="L44" i="72"/>
  <c r="L47" i="72"/>
  <c r="L53" i="72"/>
  <c r="F7" i="72"/>
  <c r="AB7" i="72" s="1"/>
  <c r="H10" i="72"/>
  <c r="AC10" i="72" s="1"/>
  <c r="H16" i="72"/>
  <c r="AC16" i="72" s="1"/>
  <c r="H19" i="72"/>
  <c r="AC19" i="72" s="1"/>
  <c r="H25" i="72"/>
  <c r="AC25" i="72" s="1"/>
  <c r="H28" i="72"/>
  <c r="AC28" i="72" s="1"/>
  <c r="H31" i="72"/>
  <c r="H34" i="72"/>
  <c r="AC34" i="72" s="1"/>
  <c r="H37" i="72"/>
  <c r="AC37" i="72" s="1"/>
  <c r="H40" i="72"/>
  <c r="H43" i="72"/>
  <c r="AC43" i="72" s="1"/>
  <c r="H46" i="72"/>
  <c r="AC46" i="72" s="1"/>
  <c r="H49" i="72"/>
  <c r="AC49" i="72" s="1"/>
  <c r="H52" i="72"/>
  <c r="AC52" i="72" s="1"/>
  <c r="H8" i="72"/>
  <c r="AC8" i="72" s="1"/>
  <c r="H20" i="72"/>
  <c r="AC20" i="72" s="1"/>
  <c r="H23" i="72"/>
  <c r="AC23" i="72" s="1"/>
  <c r="H26" i="72"/>
  <c r="H32" i="72"/>
  <c r="H35" i="72"/>
  <c r="H41" i="72"/>
  <c r="AC41" i="72" s="1"/>
  <c r="H44" i="72"/>
  <c r="H47" i="72"/>
  <c r="AC47" i="72" s="1"/>
  <c r="H50" i="72"/>
  <c r="H53" i="72"/>
  <c r="AC53" i="72" s="1"/>
  <c r="H11" i="72"/>
  <c r="AC11" i="72" s="1"/>
  <c r="H14" i="72"/>
  <c r="AC14" i="72" s="1"/>
  <c r="H29" i="72"/>
  <c r="AC29" i="72" s="1"/>
  <c r="G8" i="74" l="1"/>
  <c r="K70" i="74"/>
  <c r="G70" i="74"/>
  <c r="I70" i="74"/>
  <c r="L70" i="74"/>
  <c r="I20" i="74"/>
  <c r="AB19" i="74"/>
  <c r="K8" i="74"/>
  <c r="M8" i="74"/>
  <c r="M70" i="74"/>
  <c r="J20" i="74"/>
  <c r="K20" i="74"/>
  <c r="M20" i="74"/>
  <c r="H70" i="74"/>
  <c r="L8" i="74"/>
  <c r="J70" i="74"/>
  <c r="J13" i="72"/>
  <c r="AB13" i="72"/>
  <c r="AC26" i="72"/>
  <c r="AC9" i="72"/>
  <c r="AC32" i="72"/>
  <c r="AC31" i="72"/>
  <c r="N7" i="72"/>
  <c r="AC50" i="72"/>
  <c r="AC44" i="72"/>
  <c r="AC40" i="72"/>
  <c r="L13" i="72"/>
  <c r="AC18" i="72"/>
  <c r="AC35" i="72"/>
  <c r="AC27" i="72"/>
  <c r="AC33" i="72"/>
  <c r="N13" i="72"/>
  <c r="H13" i="72"/>
  <c r="AC13" i="72" s="1"/>
  <c r="H7" i="72"/>
  <c r="AC7" i="72" s="1"/>
  <c r="L7" i="72"/>
  <c r="J7" i="72"/>
  <c r="AC70" i="74" l="1"/>
  <c r="F20" i="74"/>
  <c r="F70" i="74"/>
  <c r="F8" i="74"/>
  <c r="AC20" i="74"/>
  <c r="AC8" i="74"/>
  <c r="AA6" i="74" s="1"/>
  <c r="AA6" i="72"/>
  <c r="I7" i="7"/>
  <c r="G7" i="7"/>
  <c r="L100" i="71" l="1"/>
  <c r="K100" i="71"/>
  <c r="J100" i="71"/>
  <c r="I100" i="71"/>
  <c r="AC99" i="71"/>
  <c r="Q99" i="71"/>
  <c r="F99" i="71"/>
  <c r="G100" i="71" s="1"/>
  <c r="M98" i="71"/>
  <c r="L98" i="71"/>
  <c r="K98" i="71"/>
  <c r="I98" i="71"/>
  <c r="H98" i="71"/>
  <c r="Q97" i="71"/>
  <c r="F97" i="71"/>
  <c r="G98" i="71" s="1"/>
  <c r="L96" i="71"/>
  <c r="K96" i="71"/>
  <c r="Q95" i="71"/>
  <c r="F95" i="71"/>
  <c r="G96" i="71" s="1"/>
  <c r="Q93" i="71"/>
  <c r="F93" i="71"/>
  <c r="M94" i="71" s="1"/>
  <c r="L92" i="71"/>
  <c r="K92" i="71"/>
  <c r="I92" i="71"/>
  <c r="Q91" i="71"/>
  <c r="F91" i="71"/>
  <c r="G92" i="71" s="1"/>
  <c r="L90" i="71"/>
  <c r="K90" i="71"/>
  <c r="Q89" i="71"/>
  <c r="F89" i="71"/>
  <c r="G90" i="71" s="1"/>
  <c r="M88" i="71"/>
  <c r="L88" i="71"/>
  <c r="I88" i="71"/>
  <c r="Q87" i="71"/>
  <c r="F87" i="71"/>
  <c r="G88" i="71" s="1"/>
  <c r="M86" i="71"/>
  <c r="L86" i="71"/>
  <c r="K86" i="71"/>
  <c r="I86" i="71"/>
  <c r="H86" i="71"/>
  <c r="Q85" i="71"/>
  <c r="F85" i="71"/>
  <c r="AC85" i="71" s="1"/>
  <c r="L84" i="71"/>
  <c r="H84" i="71"/>
  <c r="Q83" i="71"/>
  <c r="F83" i="71"/>
  <c r="K84" i="71" s="1"/>
  <c r="H82" i="71"/>
  <c r="Q81" i="71"/>
  <c r="F81" i="71"/>
  <c r="K82" i="71" s="1"/>
  <c r="L80" i="71"/>
  <c r="Q79" i="71"/>
  <c r="F79" i="71"/>
  <c r="G80" i="71" s="1"/>
  <c r="L78" i="71"/>
  <c r="K78" i="71"/>
  <c r="Q77" i="71"/>
  <c r="F77" i="71"/>
  <c r="G78" i="71" s="1"/>
  <c r="L76" i="71"/>
  <c r="I76" i="71"/>
  <c r="Q75" i="71"/>
  <c r="F75" i="71"/>
  <c r="K76" i="71" s="1"/>
  <c r="L74" i="71"/>
  <c r="Q73" i="71"/>
  <c r="F73" i="71"/>
  <c r="K74" i="71" s="1"/>
  <c r="L72" i="71"/>
  <c r="K72" i="71"/>
  <c r="J72" i="71"/>
  <c r="I72" i="71"/>
  <c r="H72" i="71"/>
  <c r="G72" i="71"/>
  <c r="Q71" i="71"/>
  <c r="F71" i="71"/>
  <c r="Q69" i="71"/>
  <c r="M69" i="71"/>
  <c r="L69" i="71"/>
  <c r="K69" i="71"/>
  <c r="J69" i="71"/>
  <c r="I69" i="71"/>
  <c r="H69" i="71"/>
  <c r="F69" i="71" s="1"/>
  <c r="AC69" i="71" s="1"/>
  <c r="G69" i="71"/>
  <c r="L68" i="71"/>
  <c r="K68" i="71"/>
  <c r="H68" i="71"/>
  <c r="Q67" i="71"/>
  <c r="F67" i="71"/>
  <c r="G68" i="71" s="1"/>
  <c r="M66" i="71"/>
  <c r="L66" i="71"/>
  <c r="K66" i="71"/>
  <c r="I66" i="71"/>
  <c r="AC65" i="71"/>
  <c r="Q65" i="71"/>
  <c r="F65" i="71"/>
  <c r="G66" i="71" s="1"/>
  <c r="M64" i="71"/>
  <c r="L64" i="71"/>
  <c r="I64" i="71"/>
  <c r="Q63" i="71"/>
  <c r="F63" i="71"/>
  <c r="H64" i="71" s="1"/>
  <c r="M62" i="71"/>
  <c r="L62" i="71"/>
  <c r="K62" i="71"/>
  <c r="H62" i="71"/>
  <c r="Q61" i="71"/>
  <c r="F61" i="71"/>
  <c r="J62" i="71" s="1"/>
  <c r="L60" i="71"/>
  <c r="J60" i="71"/>
  <c r="I60" i="71"/>
  <c r="H60" i="71"/>
  <c r="AC59" i="71"/>
  <c r="Q59" i="71"/>
  <c r="F59" i="71"/>
  <c r="K60" i="71" s="1"/>
  <c r="M58" i="71"/>
  <c r="L58" i="71"/>
  <c r="I58" i="71"/>
  <c r="H58" i="71"/>
  <c r="Q57" i="71"/>
  <c r="F57" i="71"/>
  <c r="K58" i="71" s="1"/>
  <c r="L56" i="71"/>
  <c r="Q55" i="71"/>
  <c r="F55" i="71"/>
  <c r="G56" i="71" s="1"/>
  <c r="M54" i="71"/>
  <c r="L54" i="71"/>
  <c r="K54" i="71"/>
  <c r="I54" i="71"/>
  <c r="H54" i="71"/>
  <c r="Q53" i="71"/>
  <c r="F53" i="71"/>
  <c r="AC53" i="71" s="1"/>
  <c r="L52" i="71"/>
  <c r="I52" i="71"/>
  <c r="Q51" i="71"/>
  <c r="F51" i="71"/>
  <c r="M50" i="71"/>
  <c r="L50" i="71"/>
  <c r="I50" i="71"/>
  <c r="H50" i="71"/>
  <c r="Q49" i="71"/>
  <c r="F49" i="71"/>
  <c r="M48" i="71"/>
  <c r="L48" i="71"/>
  <c r="K48" i="71"/>
  <c r="I48" i="71"/>
  <c r="H48" i="71"/>
  <c r="Q47" i="71"/>
  <c r="F47" i="71"/>
  <c r="L46" i="71"/>
  <c r="I46" i="71"/>
  <c r="Q45" i="71"/>
  <c r="F45" i="71"/>
  <c r="M44" i="71"/>
  <c r="L44" i="71"/>
  <c r="K44" i="71"/>
  <c r="I44" i="71"/>
  <c r="H44" i="71"/>
  <c r="Q43" i="71"/>
  <c r="F43" i="71"/>
  <c r="M42" i="71"/>
  <c r="L42" i="71"/>
  <c r="K42" i="71"/>
  <c r="J42" i="71"/>
  <c r="I42" i="71"/>
  <c r="H42" i="71"/>
  <c r="G42" i="71"/>
  <c r="Q41" i="71"/>
  <c r="F41" i="71"/>
  <c r="AC41" i="71" s="1"/>
  <c r="M40" i="71"/>
  <c r="L40" i="71"/>
  <c r="K40" i="71"/>
  <c r="I40" i="71"/>
  <c r="Q39" i="71"/>
  <c r="F39" i="71"/>
  <c r="M38" i="71"/>
  <c r="L38" i="71"/>
  <c r="K38" i="71"/>
  <c r="I38" i="71"/>
  <c r="H38" i="71"/>
  <c r="Q37" i="71"/>
  <c r="F37" i="71"/>
  <c r="AC37" i="71" s="1"/>
  <c r="M36" i="71"/>
  <c r="L36" i="71"/>
  <c r="K36" i="71"/>
  <c r="I36" i="71"/>
  <c r="H36" i="71"/>
  <c r="Q35" i="71"/>
  <c r="F35" i="71"/>
  <c r="J36" i="71" s="1"/>
  <c r="M34" i="71"/>
  <c r="L34" i="71"/>
  <c r="K34" i="71"/>
  <c r="I34" i="71"/>
  <c r="Q33" i="71"/>
  <c r="F33" i="71"/>
  <c r="M32" i="71"/>
  <c r="L32" i="71"/>
  <c r="K32" i="71"/>
  <c r="I32" i="71"/>
  <c r="H32" i="71"/>
  <c r="Q31" i="71"/>
  <c r="F31" i="71"/>
  <c r="M30" i="71"/>
  <c r="L30" i="71"/>
  <c r="K30" i="71"/>
  <c r="I30" i="71"/>
  <c r="Q29" i="71"/>
  <c r="F29" i="71"/>
  <c r="AC29" i="71" s="1"/>
  <c r="M28" i="71"/>
  <c r="L28" i="71"/>
  <c r="K28" i="71"/>
  <c r="J28" i="71"/>
  <c r="I28" i="71"/>
  <c r="H28" i="71"/>
  <c r="G28" i="71"/>
  <c r="Q27" i="71"/>
  <c r="F27" i="71"/>
  <c r="AC27" i="71" s="1"/>
  <c r="L26" i="71"/>
  <c r="K26" i="71"/>
  <c r="I26" i="71"/>
  <c r="H26" i="71"/>
  <c r="Q25" i="71"/>
  <c r="F25" i="71"/>
  <c r="L24" i="71"/>
  <c r="K24" i="71"/>
  <c r="I24" i="71"/>
  <c r="H24" i="71"/>
  <c r="Q23" i="71"/>
  <c r="F23" i="71"/>
  <c r="L22" i="71"/>
  <c r="Q21" i="71"/>
  <c r="F21" i="71"/>
  <c r="AC21" i="71" s="1"/>
  <c r="Q19" i="71"/>
  <c r="M19" i="71"/>
  <c r="L19" i="71"/>
  <c r="K19" i="71"/>
  <c r="J19" i="71"/>
  <c r="I19" i="71"/>
  <c r="H19" i="71"/>
  <c r="G19" i="71"/>
  <c r="Q17" i="71"/>
  <c r="F17" i="71"/>
  <c r="L16" i="71"/>
  <c r="Q15" i="71"/>
  <c r="F15" i="71"/>
  <c r="L14" i="71"/>
  <c r="Q13" i="71"/>
  <c r="F13" i="71"/>
  <c r="AC13" i="71" s="1"/>
  <c r="L12" i="71"/>
  <c r="Q11" i="71"/>
  <c r="K12" i="71"/>
  <c r="L10" i="71"/>
  <c r="Q9" i="71"/>
  <c r="F9" i="71"/>
  <c r="M7" i="71"/>
  <c r="L7" i="71"/>
  <c r="K7" i="71"/>
  <c r="J7" i="71"/>
  <c r="I7" i="71"/>
  <c r="H7" i="71"/>
  <c r="G7" i="71"/>
  <c r="M68" i="71" l="1"/>
  <c r="G44" i="71"/>
  <c r="F44" i="71" s="1"/>
  <c r="AC43" i="71"/>
  <c r="G48" i="71"/>
  <c r="AC47" i="71"/>
  <c r="J76" i="71"/>
  <c r="K18" i="71"/>
  <c r="AC17" i="71"/>
  <c r="F28" i="71"/>
  <c r="G38" i="71"/>
  <c r="F38" i="71" s="1"/>
  <c r="G46" i="71"/>
  <c r="AC45" i="71"/>
  <c r="K50" i="71"/>
  <c r="AC49" i="71"/>
  <c r="K52" i="71"/>
  <c r="AC51" i="71"/>
  <c r="H94" i="71"/>
  <c r="J10" i="71"/>
  <c r="G32" i="71"/>
  <c r="AC31" i="71"/>
  <c r="H40" i="71"/>
  <c r="AC39" i="71"/>
  <c r="I68" i="71"/>
  <c r="M76" i="71"/>
  <c r="J94" i="71"/>
  <c r="H18" i="71"/>
  <c r="G24" i="71"/>
  <c r="AC23" i="71"/>
  <c r="M24" i="71"/>
  <c r="G34" i="71"/>
  <c r="AC33" i="71"/>
  <c r="G36" i="71"/>
  <c r="F36" i="71" s="1"/>
  <c r="AC35" i="71"/>
  <c r="H80" i="71"/>
  <c r="I82" i="71"/>
  <c r="L94" i="71"/>
  <c r="G16" i="71"/>
  <c r="AC15" i="71"/>
  <c r="G26" i="71"/>
  <c r="AC25" i="71"/>
  <c r="M26" i="71"/>
  <c r="J38" i="71"/>
  <c r="G40" i="71"/>
  <c r="J46" i="71"/>
  <c r="M60" i="71"/>
  <c r="AC75" i="71"/>
  <c r="K80" i="71"/>
  <c r="M100" i="71"/>
  <c r="F7" i="71"/>
  <c r="AC7" i="71" s="1"/>
  <c r="L70" i="71"/>
  <c r="M74" i="71"/>
  <c r="M12" i="71"/>
  <c r="H16" i="71"/>
  <c r="I18" i="71"/>
  <c r="K46" i="71"/>
  <c r="M52" i="71"/>
  <c r="J54" i="71"/>
  <c r="H56" i="71"/>
  <c r="L82" i="71"/>
  <c r="I84" i="71"/>
  <c r="M90" i="71"/>
  <c r="J92" i="71"/>
  <c r="H100" i="71"/>
  <c r="F100" i="71" s="1"/>
  <c r="L18" i="71"/>
  <c r="G62" i="71"/>
  <c r="J68" i="71"/>
  <c r="H70" i="71"/>
  <c r="AC73" i="71"/>
  <c r="M82" i="71"/>
  <c r="J84" i="71"/>
  <c r="AC89" i="71"/>
  <c r="F98" i="71"/>
  <c r="M18" i="71"/>
  <c r="H90" i="71"/>
  <c r="F90" i="71" s="1"/>
  <c r="H52" i="71"/>
  <c r="H74" i="71"/>
  <c r="I12" i="71"/>
  <c r="J44" i="71"/>
  <c r="G54" i="71"/>
  <c r="F54" i="71" s="1"/>
  <c r="H66" i="71"/>
  <c r="F66" i="71" s="1"/>
  <c r="J70" i="71"/>
  <c r="I74" i="71"/>
  <c r="H76" i="71"/>
  <c r="AC81" i="71"/>
  <c r="M84" i="71"/>
  <c r="I90" i="71"/>
  <c r="AC91" i="71"/>
  <c r="M92" i="71"/>
  <c r="AC97" i="71"/>
  <c r="H12" i="71"/>
  <c r="F68" i="71"/>
  <c r="G70" i="71"/>
  <c r="J12" i="71"/>
  <c r="H34" i="71"/>
  <c r="J52" i="71"/>
  <c r="AC57" i="71"/>
  <c r="AC67" i="71"/>
  <c r="AC83" i="71"/>
  <c r="H92" i="71"/>
  <c r="F92" i="71" s="1"/>
  <c r="H10" i="71"/>
  <c r="M22" i="71"/>
  <c r="I22" i="71"/>
  <c r="H22" i="71"/>
  <c r="K8" i="71"/>
  <c r="K10" i="71"/>
  <c r="M14" i="71"/>
  <c r="I14" i="71"/>
  <c r="H14" i="71"/>
  <c r="J14" i="71"/>
  <c r="H30" i="71"/>
  <c r="F42" i="71"/>
  <c r="G64" i="71"/>
  <c r="F64" i="71" s="1"/>
  <c r="K70" i="71"/>
  <c r="J80" i="71"/>
  <c r="M80" i="71"/>
  <c r="I80" i="71"/>
  <c r="F80" i="71" s="1"/>
  <c r="AC79" i="71"/>
  <c r="J86" i="71"/>
  <c r="J88" i="71"/>
  <c r="AC87" i="71"/>
  <c r="I8" i="71"/>
  <c r="M8" i="71"/>
  <c r="G8" i="71"/>
  <c r="L8" i="71"/>
  <c r="G10" i="71"/>
  <c r="K14" i="71"/>
  <c r="L20" i="71"/>
  <c r="G22" i="71"/>
  <c r="J24" i="71"/>
  <c r="F26" i="71"/>
  <c r="J30" i="71"/>
  <c r="J32" i="71"/>
  <c r="F34" i="71"/>
  <c r="J40" i="71"/>
  <c r="M46" i="71"/>
  <c r="H46" i="71"/>
  <c r="F46" i="71" s="1"/>
  <c r="J48" i="71"/>
  <c r="I62" i="71"/>
  <c r="AC61" i="71"/>
  <c r="M72" i="71"/>
  <c r="AC71" i="71"/>
  <c r="M78" i="71"/>
  <c r="I78" i="71"/>
  <c r="AC77" i="71"/>
  <c r="H78" i="71"/>
  <c r="F78" i="71" s="1"/>
  <c r="J78" i="71"/>
  <c r="G86" i="71"/>
  <c r="F86" i="71" s="1"/>
  <c r="K88" i="71"/>
  <c r="M10" i="71"/>
  <c r="J22" i="71"/>
  <c r="J64" i="71"/>
  <c r="AC63" i="71"/>
  <c r="J8" i="71"/>
  <c r="I10" i="71"/>
  <c r="G14" i="71"/>
  <c r="J16" i="71"/>
  <c r="M16" i="71"/>
  <c r="I16" i="71"/>
  <c r="F16" i="71" s="1"/>
  <c r="K16" i="71"/>
  <c r="K22" i="71"/>
  <c r="F24" i="71"/>
  <c r="G30" i="71"/>
  <c r="F32" i="71"/>
  <c r="F40" i="71"/>
  <c r="F48" i="71"/>
  <c r="J56" i="71"/>
  <c r="M56" i="71"/>
  <c r="I56" i="71"/>
  <c r="AC55" i="71"/>
  <c r="K56" i="71"/>
  <c r="K64" i="71"/>
  <c r="I70" i="71"/>
  <c r="M70" i="71"/>
  <c r="F72" i="71"/>
  <c r="H88" i="71"/>
  <c r="F88" i="71" s="1"/>
  <c r="J96" i="71"/>
  <c r="M96" i="71"/>
  <c r="I96" i="71"/>
  <c r="AC95" i="71"/>
  <c r="H96" i="71"/>
  <c r="G94" i="71"/>
  <c r="K94" i="71"/>
  <c r="G12" i="71"/>
  <c r="F12" i="71" s="1"/>
  <c r="J18" i="71"/>
  <c r="F19" i="71"/>
  <c r="J26" i="71"/>
  <c r="J34" i="71"/>
  <c r="J50" i="71"/>
  <c r="G52" i="71"/>
  <c r="F52" i="71" s="1"/>
  <c r="J58" i="71"/>
  <c r="G60" i="71"/>
  <c r="F60" i="71" s="1"/>
  <c r="J66" i="71"/>
  <c r="J74" i="71"/>
  <c r="G76" i="71"/>
  <c r="J82" i="71"/>
  <c r="G84" i="71"/>
  <c r="F84" i="71" s="1"/>
  <c r="J90" i="71"/>
  <c r="J98" i="71"/>
  <c r="G18" i="71"/>
  <c r="F18" i="71" s="1"/>
  <c r="G50" i="71"/>
  <c r="F50" i="71" s="1"/>
  <c r="G58" i="71"/>
  <c r="F58" i="71" s="1"/>
  <c r="G74" i="71"/>
  <c r="F74" i="71" s="1"/>
  <c r="G82" i="71"/>
  <c r="F82" i="71" s="1"/>
  <c r="AC93" i="71"/>
  <c r="I94" i="71"/>
  <c r="J26" i="11"/>
  <c r="J21" i="11"/>
  <c r="J22" i="11"/>
  <c r="J19" i="11"/>
  <c r="G20" i="71" l="1"/>
  <c r="AC19" i="71"/>
  <c r="H20" i="71"/>
  <c r="H8" i="71"/>
  <c r="F8" i="71" s="1"/>
  <c r="F56" i="71"/>
  <c r="F96" i="71"/>
  <c r="F30" i="71"/>
  <c r="F62" i="71"/>
  <c r="F76" i="71"/>
  <c r="I20" i="71"/>
  <c r="F20" i="71" s="1"/>
  <c r="F22" i="71"/>
  <c r="K20" i="71"/>
  <c r="F70" i="71"/>
  <c r="M20" i="71"/>
  <c r="F10" i="71"/>
  <c r="J20" i="71"/>
  <c r="F94" i="71"/>
  <c r="F14" i="71"/>
  <c r="G28" i="29"/>
  <c r="G24" i="29"/>
  <c r="I22" i="27"/>
  <c r="I14" i="27"/>
  <c r="M9" i="25"/>
  <c r="J9" i="25"/>
  <c r="J99" i="19" l="1"/>
  <c r="K33" i="19"/>
  <c r="I29" i="19"/>
  <c r="I19" i="19"/>
  <c r="I11" i="19"/>
  <c r="I100" i="41" l="1"/>
  <c r="M29" i="40"/>
  <c r="K17" i="40"/>
  <c r="L94" i="39"/>
  <c r="L92" i="39"/>
  <c r="J92" i="39"/>
  <c r="I92" i="39"/>
  <c r="G92" i="39"/>
  <c r="L90" i="39"/>
  <c r="I90" i="39"/>
  <c r="L88" i="39"/>
  <c r="J88" i="39"/>
  <c r="I88" i="39"/>
  <c r="H88" i="39" s="1"/>
  <c r="G88" i="39"/>
  <c r="L86" i="39"/>
  <c r="J86" i="39"/>
  <c r="I86" i="39"/>
  <c r="G86" i="39"/>
  <c r="L84" i="39"/>
  <c r="J84" i="39"/>
  <c r="I84" i="39"/>
  <c r="G84" i="39"/>
  <c r="L78" i="39"/>
  <c r="J78" i="39"/>
  <c r="I76" i="39"/>
  <c r="J74" i="39"/>
  <c r="I74" i="39"/>
  <c r="G74" i="39"/>
  <c r="L72" i="39"/>
  <c r="J72" i="39"/>
  <c r="I72" i="39"/>
  <c r="G72" i="39"/>
  <c r="J68" i="39"/>
  <c r="L66" i="39"/>
  <c r="L64" i="39"/>
  <c r="L60" i="39"/>
  <c r="L58" i="39"/>
  <c r="J58" i="39"/>
  <c r="L56" i="39"/>
  <c r="I56" i="39"/>
  <c r="L54" i="39"/>
  <c r="J54" i="39"/>
  <c r="I54" i="39"/>
  <c r="H54" i="39" s="1"/>
  <c r="G54" i="39"/>
  <c r="L52" i="39"/>
  <c r="J52" i="39"/>
  <c r="J50" i="39"/>
  <c r="H50" i="39" s="1"/>
  <c r="I50" i="39"/>
  <c r="G50" i="39"/>
  <c r="L48" i="39"/>
  <c r="J48" i="39"/>
  <c r="I48" i="39"/>
  <c r="H48" i="39" s="1"/>
  <c r="G48" i="39"/>
  <c r="L46" i="39"/>
  <c r="J46" i="39"/>
  <c r="I46" i="39"/>
  <c r="G46" i="39"/>
  <c r="L44" i="39"/>
  <c r="I44" i="39"/>
  <c r="L42" i="39"/>
  <c r="J42" i="39"/>
  <c r="I42" i="39"/>
  <c r="G42" i="39"/>
  <c r="L40" i="39"/>
  <c r="I40" i="39"/>
  <c r="L38" i="39"/>
  <c r="J38" i="39"/>
  <c r="I38" i="39"/>
  <c r="G38" i="39"/>
  <c r="L36" i="39"/>
  <c r="J36" i="39"/>
  <c r="I36" i="39"/>
  <c r="G36" i="39"/>
  <c r="L34" i="39"/>
  <c r="J34" i="39"/>
  <c r="L32" i="39"/>
  <c r="J32" i="39"/>
  <c r="I32" i="39"/>
  <c r="H32" i="39" s="1"/>
  <c r="G32" i="39"/>
  <c r="L30" i="39"/>
  <c r="J30" i="39"/>
  <c r="H30" i="39" s="1"/>
  <c r="I30" i="39"/>
  <c r="G30" i="39"/>
  <c r="L28" i="39"/>
  <c r="J28" i="39"/>
  <c r="I28" i="39"/>
  <c r="H28" i="39" s="1"/>
  <c r="G28" i="39"/>
  <c r="L26" i="39"/>
  <c r="L24" i="39"/>
  <c r="J24" i="39"/>
  <c r="I24" i="39"/>
  <c r="H24" i="39" s="1"/>
  <c r="G24" i="39"/>
  <c r="H38" i="39" l="1"/>
  <c r="H46" i="39"/>
  <c r="H86" i="39"/>
  <c r="H74" i="39"/>
  <c r="H72" i="39"/>
  <c r="H36" i="39"/>
  <c r="H42" i="39"/>
  <c r="H84" i="39"/>
  <c r="H92" i="39"/>
  <c r="I15" i="40"/>
  <c r="N100" i="42" l="1"/>
  <c r="M100" i="42"/>
  <c r="L100" i="42"/>
  <c r="K100" i="42"/>
  <c r="J100" i="42"/>
  <c r="I100" i="42"/>
  <c r="H100" i="42"/>
  <c r="G100" i="42"/>
  <c r="F100" i="42"/>
  <c r="N98" i="42"/>
  <c r="M98" i="42"/>
  <c r="L98" i="42"/>
  <c r="K98" i="42"/>
  <c r="J98" i="42"/>
  <c r="I98" i="42"/>
  <c r="H98" i="42"/>
  <c r="G98" i="42"/>
  <c r="F98" i="42"/>
  <c r="N96" i="42"/>
  <c r="M96" i="42"/>
  <c r="L96" i="42"/>
  <c r="K96" i="42"/>
  <c r="J96" i="42"/>
  <c r="I96" i="42"/>
  <c r="H96" i="42"/>
  <c r="G96" i="42"/>
  <c r="F96" i="42"/>
  <c r="N94" i="42"/>
  <c r="M94" i="42"/>
  <c r="L94" i="42"/>
  <c r="K94" i="42"/>
  <c r="J94" i="42"/>
  <c r="I94" i="42"/>
  <c r="H94" i="42"/>
  <c r="G94" i="42"/>
  <c r="F94" i="42"/>
  <c r="N92" i="42"/>
  <c r="M92" i="42"/>
  <c r="L92" i="42"/>
  <c r="K92" i="42"/>
  <c r="J92" i="42"/>
  <c r="I92" i="42"/>
  <c r="H92" i="42"/>
  <c r="G92" i="42"/>
  <c r="F92" i="42"/>
  <c r="N90" i="42"/>
  <c r="M90" i="42"/>
  <c r="L90" i="42"/>
  <c r="K90" i="42"/>
  <c r="J90" i="42"/>
  <c r="I90" i="42"/>
  <c r="H90" i="42"/>
  <c r="G90" i="42"/>
  <c r="F90" i="42"/>
  <c r="N88" i="42"/>
  <c r="M88" i="42"/>
  <c r="L88" i="42"/>
  <c r="K88" i="42"/>
  <c r="J88" i="42"/>
  <c r="I88" i="42"/>
  <c r="H88" i="42"/>
  <c r="G88" i="42"/>
  <c r="F88" i="42"/>
  <c r="N86" i="42"/>
  <c r="M86" i="42"/>
  <c r="L86" i="42"/>
  <c r="K86" i="42"/>
  <c r="J86" i="42"/>
  <c r="I86" i="42"/>
  <c r="H86" i="42"/>
  <c r="G86" i="42"/>
  <c r="F86" i="42"/>
  <c r="N84" i="42"/>
  <c r="M84" i="42"/>
  <c r="L84" i="42"/>
  <c r="K84" i="42"/>
  <c r="J84" i="42"/>
  <c r="I84" i="42"/>
  <c r="H84" i="42"/>
  <c r="G84" i="42"/>
  <c r="F84" i="42"/>
  <c r="N82" i="42"/>
  <c r="M82" i="42"/>
  <c r="L82" i="42"/>
  <c r="K82" i="42"/>
  <c r="J82" i="42"/>
  <c r="I82" i="42"/>
  <c r="H82" i="42"/>
  <c r="G82" i="42"/>
  <c r="F82" i="42"/>
  <c r="N80" i="42"/>
  <c r="M80" i="42"/>
  <c r="L80" i="42"/>
  <c r="K80" i="42"/>
  <c r="J80" i="42"/>
  <c r="I80" i="42"/>
  <c r="H80" i="42"/>
  <c r="G80" i="42"/>
  <c r="F80" i="42"/>
  <c r="N78" i="42"/>
  <c r="M78" i="42"/>
  <c r="L78" i="42"/>
  <c r="K78" i="42"/>
  <c r="J78" i="42"/>
  <c r="I78" i="42"/>
  <c r="H78" i="42"/>
  <c r="G78" i="42"/>
  <c r="F78" i="42"/>
  <c r="N76" i="42"/>
  <c r="M76" i="42"/>
  <c r="L76" i="42"/>
  <c r="K76" i="42"/>
  <c r="J76" i="42"/>
  <c r="I76" i="42"/>
  <c r="H76" i="42"/>
  <c r="G76" i="42"/>
  <c r="F76" i="42"/>
  <c r="N74" i="42"/>
  <c r="M74" i="42"/>
  <c r="L74" i="42"/>
  <c r="K74" i="42"/>
  <c r="J74" i="42"/>
  <c r="I74" i="42"/>
  <c r="H74" i="42"/>
  <c r="G74" i="42"/>
  <c r="F74" i="42"/>
  <c r="N72" i="42"/>
  <c r="M72" i="42"/>
  <c r="L72" i="42"/>
  <c r="K72" i="42"/>
  <c r="J72" i="42"/>
  <c r="I72" i="42"/>
  <c r="H72" i="42"/>
  <c r="G72" i="42"/>
  <c r="F72" i="42"/>
  <c r="N70" i="42"/>
  <c r="M70" i="42"/>
  <c r="L70" i="42"/>
  <c r="K70" i="42"/>
  <c r="J70" i="42"/>
  <c r="I70" i="42"/>
  <c r="H70" i="42"/>
  <c r="G70" i="42"/>
  <c r="F70" i="42"/>
  <c r="N68" i="42"/>
  <c r="M68" i="42"/>
  <c r="L68" i="42"/>
  <c r="K68" i="42"/>
  <c r="J68" i="42"/>
  <c r="I68" i="42"/>
  <c r="H68" i="42"/>
  <c r="G68" i="42"/>
  <c r="F68" i="42"/>
  <c r="N66" i="42"/>
  <c r="M66" i="42"/>
  <c r="L66" i="42"/>
  <c r="K66" i="42"/>
  <c r="J66" i="42"/>
  <c r="I66" i="42"/>
  <c r="H66" i="42"/>
  <c r="G66" i="42"/>
  <c r="F66" i="42"/>
  <c r="N64" i="42"/>
  <c r="M64" i="42"/>
  <c r="L64" i="42"/>
  <c r="K64" i="42"/>
  <c r="J64" i="42"/>
  <c r="I64" i="42"/>
  <c r="H64" i="42"/>
  <c r="G64" i="42"/>
  <c r="F64" i="42"/>
  <c r="N62" i="42"/>
  <c r="M62" i="42"/>
  <c r="L62" i="42"/>
  <c r="K62" i="42"/>
  <c r="J62" i="42"/>
  <c r="I62" i="42"/>
  <c r="H62" i="42"/>
  <c r="G62" i="42"/>
  <c r="F62" i="42"/>
  <c r="N60" i="42"/>
  <c r="M60" i="42"/>
  <c r="L60" i="42"/>
  <c r="K60" i="42"/>
  <c r="J60" i="42"/>
  <c r="I60" i="42"/>
  <c r="H60" i="42"/>
  <c r="G60" i="42"/>
  <c r="F60" i="42"/>
  <c r="N58" i="42"/>
  <c r="M58" i="42"/>
  <c r="L58" i="42"/>
  <c r="K58" i="42"/>
  <c r="J58" i="42"/>
  <c r="I58" i="42"/>
  <c r="H58" i="42"/>
  <c r="G58" i="42"/>
  <c r="F58" i="42"/>
  <c r="N56" i="42"/>
  <c r="M56" i="42"/>
  <c r="L56" i="42"/>
  <c r="K56" i="42"/>
  <c r="J56" i="42"/>
  <c r="I56" i="42"/>
  <c r="H56" i="42"/>
  <c r="G56" i="42"/>
  <c r="F56" i="42"/>
  <c r="N54" i="42"/>
  <c r="M54" i="42"/>
  <c r="L54" i="42"/>
  <c r="K54" i="42"/>
  <c r="J54" i="42"/>
  <c r="I54" i="42"/>
  <c r="H54" i="42"/>
  <c r="G54" i="42"/>
  <c r="F54" i="42"/>
  <c r="N52" i="42"/>
  <c r="M52" i="42"/>
  <c r="L52" i="42"/>
  <c r="K52" i="42"/>
  <c r="J52" i="42"/>
  <c r="I52" i="42"/>
  <c r="H52" i="42"/>
  <c r="G52" i="42"/>
  <c r="F52" i="42"/>
  <c r="N50" i="42"/>
  <c r="M50" i="42"/>
  <c r="L50" i="42"/>
  <c r="K50" i="42"/>
  <c r="J50" i="42"/>
  <c r="I50" i="42"/>
  <c r="H50" i="42"/>
  <c r="G50" i="42"/>
  <c r="F50" i="42"/>
  <c r="N48" i="42"/>
  <c r="M48" i="42"/>
  <c r="L48" i="42"/>
  <c r="K48" i="42"/>
  <c r="J48" i="42"/>
  <c r="I48" i="42"/>
  <c r="H48" i="42"/>
  <c r="G48" i="42"/>
  <c r="F48" i="42"/>
  <c r="N46" i="42"/>
  <c r="M46" i="42"/>
  <c r="L46" i="42"/>
  <c r="K46" i="42"/>
  <c r="J46" i="42"/>
  <c r="I46" i="42"/>
  <c r="H46" i="42"/>
  <c r="G46" i="42"/>
  <c r="F46" i="42"/>
  <c r="N44" i="42"/>
  <c r="M44" i="42"/>
  <c r="L44" i="42"/>
  <c r="K44" i="42"/>
  <c r="J44" i="42"/>
  <c r="I44" i="42"/>
  <c r="H44" i="42"/>
  <c r="G44" i="42"/>
  <c r="F44" i="42"/>
  <c r="N42" i="42"/>
  <c r="M42" i="42"/>
  <c r="L42" i="42"/>
  <c r="K42" i="42"/>
  <c r="J42" i="42"/>
  <c r="I42" i="42"/>
  <c r="H42" i="42"/>
  <c r="G42" i="42"/>
  <c r="F42" i="42"/>
  <c r="N40" i="42"/>
  <c r="M40" i="42"/>
  <c r="L40" i="42"/>
  <c r="K40" i="42"/>
  <c r="J40" i="42"/>
  <c r="I40" i="42"/>
  <c r="H40" i="42"/>
  <c r="G40" i="42"/>
  <c r="F40" i="42"/>
  <c r="N38" i="42"/>
  <c r="M38" i="42"/>
  <c r="L38" i="42"/>
  <c r="K38" i="42"/>
  <c r="J38" i="42"/>
  <c r="I38" i="42"/>
  <c r="H38" i="42"/>
  <c r="G38" i="42"/>
  <c r="F38" i="42"/>
  <c r="N36" i="42"/>
  <c r="M36" i="42"/>
  <c r="L36" i="42"/>
  <c r="K36" i="42"/>
  <c r="J36" i="42"/>
  <c r="I36" i="42"/>
  <c r="H36" i="42"/>
  <c r="G36" i="42"/>
  <c r="F36" i="42"/>
  <c r="N34" i="42"/>
  <c r="M34" i="42"/>
  <c r="L34" i="42"/>
  <c r="K34" i="42"/>
  <c r="J34" i="42"/>
  <c r="I34" i="42"/>
  <c r="H34" i="42"/>
  <c r="G34" i="42"/>
  <c r="F34" i="42"/>
  <c r="N32" i="42"/>
  <c r="M32" i="42"/>
  <c r="L32" i="42"/>
  <c r="K32" i="42"/>
  <c r="J32" i="42"/>
  <c r="I32" i="42"/>
  <c r="H32" i="42"/>
  <c r="G32" i="42"/>
  <c r="F32" i="42"/>
  <c r="N30" i="42"/>
  <c r="M30" i="42"/>
  <c r="L30" i="42"/>
  <c r="K30" i="42"/>
  <c r="J30" i="42"/>
  <c r="I30" i="42"/>
  <c r="H30" i="42"/>
  <c r="G30" i="42"/>
  <c r="F30" i="42"/>
  <c r="N28" i="42"/>
  <c r="M28" i="42"/>
  <c r="L28" i="42"/>
  <c r="K28" i="42"/>
  <c r="J28" i="42"/>
  <c r="I28" i="42"/>
  <c r="H28" i="42"/>
  <c r="G28" i="42"/>
  <c r="F28" i="42"/>
  <c r="N26" i="42"/>
  <c r="M26" i="42"/>
  <c r="L26" i="42"/>
  <c r="K26" i="42"/>
  <c r="J26" i="42"/>
  <c r="I26" i="42"/>
  <c r="H26" i="42"/>
  <c r="G26" i="42"/>
  <c r="F26" i="42"/>
  <c r="N24" i="42"/>
  <c r="M24" i="42"/>
  <c r="L24" i="42"/>
  <c r="K24" i="42"/>
  <c r="J24" i="42"/>
  <c r="I24" i="42"/>
  <c r="H24" i="42"/>
  <c r="G24" i="42"/>
  <c r="F24" i="42"/>
  <c r="N22" i="42"/>
  <c r="M22" i="42"/>
  <c r="L22" i="42"/>
  <c r="K22" i="42"/>
  <c r="J22" i="42"/>
  <c r="I22" i="42"/>
  <c r="H22" i="42"/>
  <c r="G22" i="42"/>
  <c r="F22" i="42"/>
  <c r="N20" i="42"/>
  <c r="M20" i="42"/>
  <c r="L20" i="42"/>
  <c r="K20" i="42"/>
  <c r="J20" i="42"/>
  <c r="I20" i="42"/>
  <c r="H20" i="42"/>
  <c r="G20" i="42"/>
  <c r="F20" i="42"/>
  <c r="N18" i="42"/>
  <c r="M18" i="42"/>
  <c r="L18" i="42"/>
  <c r="K18" i="42"/>
  <c r="J18" i="42"/>
  <c r="I18" i="42"/>
  <c r="H18" i="42"/>
  <c r="G18" i="42"/>
  <c r="F18" i="42"/>
  <c r="N16" i="42"/>
  <c r="M16" i="42"/>
  <c r="L16" i="42"/>
  <c r="K16" i="42"/>
  <c r="J16" i="42"/>
  <c r="I16" i="42"/>
  <c r="H16" i="42"/>
  <c r="G16" i="42"/>
  <c r="F16" i="42"/>
  <c r="N14" i="42"/>
  <c r="M14" i="42"/>
  <c r="L14" i="42"/>
  <c r="K14" i="42"/>
  <c r="J14" i="42"/>
  <c r="I14" i="42"/>
  <c r="H14" i="42"/>
  <c r="G14" i="42"/>
  <c r="F14" i="42"/>
  <c r="N12" i="42"/>
  <c r="M12" i="42"/>
  <c r="L12" i="42"/>
  <c r="K12" i="42"/>
  <c r="J12" i="42"/>
  <c r="I12" i="42"/>
  <c r="H12" i="42"/>
  <c r="G12" i="42"/>
  <c r="F12" i="42"/>
  <c r="N10" i="42"/>
  <c r="M10" i="42"/>
  <c r="L10" i="42"/>
  <c r="K10" i="42"/>
  <c r="J10" i="42"/>
  <c r="I10" i="42"/>
  <c r="H10" i="42"/>
  <c r="G10" i="42"/>
  <c r="F10" i="42"/>
  <c r="S99" i="58"/>
  <c r="R99" i="58"/>
  <c r="P99" i="58"/>
  <c r="O99" i="58"/>
  <c r="N99" i="58"/>
  <c r="M99" i="58"/>
  <c r="L99" i="58"/>
  <c r="K99" i="58"/>
  <c r="J99" i="58"/>
  <c r="I99" i="58"/>
  <c r="H99" i="58"/>
  <c r="G99" i="58"/>
  <c r="S97" i="58"/>
  <c r="R97" i="58"/>
  <c r="P97" i="58"/>
  <c r="O97" i="58"/>
  <c r="N97" i="58"/>
  <c r="M97" i="58"/>
  <c r="L97" i="58"/>
  <c r="K97" i="58"/>
  <c r="J97" i="58"/>
  <c r="I97" i="58"/>
  <c r="H97" i="58"/>
  <c r="G97" i="58"/>
  <c r="S95" i="58"/>
  <c r="R95" i="58"/>
  <c r="P95" i="58"/>
  <c r="O95" i="58"/>
  <c r="N95" i="58"/>
  <c r="M95" i="58"/>
  <c r="L95" i="58"/>
  <c r="K95" i="58"/>
  <c r="J95" i="58"/>
  <c r="I95" i="58"/>
  <c r="H95" i="58"/>
  <c r="G95" i="58"/>
  <c r="S93" i="58"/>
  <c r="R93" i="58"/>
  <c r="P93" i="58"/>
  <c r="O93" i="58"/>
  <c r="N93" i="58"/>
  <c r="M93" i="58"/>
  <c r="L93" i="58"/>
  <c r="K93" i="58"/>
  <c r="J93" i="58"/>
  <c r="I93" i="58"/>
  <c r="H93" i="58"/>
  <c r="G93" i="58"/>
  <c r="S91" i="58"/>
  <c r="R91" i="58"/>
  <c r="P91" i="58"/>
  <c r="O91" i="58"/>
  <c r="N91" i="58"/>
  <c r="M91" i="58"/>
  <c r="L91" i="58"/>
  <c r="K91" i="58"/>
  <c r="J91" i="58"/>
  <c r="I91" i="58"/>
  <c r="H91" i="58"/>
  <c r="G91" i="58"/>
  <c r="S89" i="58"/>
  <c r="R89" i="58"/>
  <c r="P89" i="58"/>
  <c r="O89" i="58"/>
  <c r="N89" i="58"/>
  <c r="M89" i="58"/>
  <c r="L89" i="58"/>
  <c r="K89" i="58"/>
  <c r="J89" i="58"/>
  <c r="I89" i="58"/>
  <c r="H89" i="58"/>
  <c r="G89" i="58"/>
  <c r="S87" i="58"/>
  <c r="R87" i="58"/>
  <c r="P87" i="58"/>
  <c r="O87" i="58"/>
  <c r="N87" i="58"/>
  <c r="M87" i="58"/>
  <c r="L87" i="58"/>
  <c r="K87" i="58"/>
  <c r="J87" i="58"/>
  <c r="I87" i="58"/>
  <c r="H87" i="58"/>
  <c r="G87" i="58"/>
  <c r="S85" i="58"/>
  <c r="R85" i="58"/>
  <c r="P85" i="58"/>
  <c r="O85" i="58"/>
  <c r="N85" i="58"/>
  <c r="M85" i="58"/>
  <c r="L85" i="58"/>
  <c r="K85" i="58"/>
  <c r="J85" i="58"/>
  <c r="I85" i="58"/>
  <c r="H85" i="58"/>
  <c r="G85" i="58"/>
  <c r="S83" i="58"/>
  <c r="R83" i="58"/>
  <c r="P83" i="58"/>
  <c r="O83" i="58"/>
  <c r="N83" i="58"/>
  <c r="M83" i="58"/>
  <c r="L83" i="58"/>
  <c r="K83" i="58"/>
  <c r="J83" i="58"/>
  <c r="I83" i="58"/>
  <c r="H83" i="58"/>
  <c r="G83" i="58"/>
  <c r="S81" i="58"/>
  <c r="R81" i="58"/>
  <c r="P81" i="58"/>
  <c r="O81" i="58"/>
  <c r="N81" i="58"/>
  <c r="M81" i="58"/>
  <c r="L81" i="58"/>
  <c r="K81" i="58"/>
  <c r="J81" i="58"/>
  <c r="I81" i="58"/>
  <c r="H81" i="58"/>
  <c r="G81" i="58"/>
  <c r="S79" i="58"/>
  <c r="R79" i="58"/>
  <c r="P79" i="58"/>
  <c r="O79" i="58"/>
  <c r="N79" i="58"/>
  <c r="M79" i="58"/>
  <c r="L79" i="58"/>
  <c r="K79" i="58"/>
  <c r="J79" i="58"/>
  <c r="I79" i="58"/>
  <c r="H79" i="58"/>
  <c r="G79" i="58"/>
  <c r="S77" i="58"/>
  <c r="R77" i="58"/>
  <c r="P77" i="58"/>
  <c r="O77" i="58"/>
  <c r="N77" i="58"/>
  <c r="M77" i="58"/>
  <c r="L77" i="58"/>
  <c r="K77" i="58"/>
  <c r="J77" i="58"/>
  <c r="I77" i="58"/>
  <c r="H77" i="58"/>
  <c r="G77" i="58"/>
  <c r="S75" i="58"/>
  <c r="R75" i="58"/>
  <c r="P75" i="58"/>
  <c r="O75" i="58"/>
  <c r="N75" i="58"/>
  <c r="M75" i="58"/>
  <c r="L75" i="58"/>
  <c r="K75" i="58"/>
  <c r="J75" i="58"/>
  <c r="I75" i="58"/>
  <c r="H75" i="58"/>
  <c r="G75" i="58"/>
  <c r="S73" i="58"/>
  <c r="R73" i="58"/>
  <c r="P73" i="58"/>
  <c r="O73" i="58"/>
  <c r="N73" i="58"/>
  <c r="M73" i="58"/>
  <c r="L73" i="58"/>
  <c r="K73" i="58"/>
  <c r="J73" i="58"/>
  <c r="I73" i="58"/>
  <c r="H73" i="58"/>
  <c r="G73" i="58"/>
  <c r="S71" i="58"/>
  <c r="R71" i="58"/>
  <c r="P71" i="58"/>
  <c r="O71" i="58"/>
  <c r="N71" i="58"/>
  <c r="M71" i="58"/>
  <c r="L71" i="58"/>
  <c r="K71" i="58"/>
  <c r="J71" i="58"/>
  <c r="I71" i="58"/>
  <c r="H71" i="58"/>
  <c r="G71" i="58"/>
  <c r="S69" i="58"/>
  <c r="R69" i="58"/>
  <c r="P69" i="58"/>
  <c r="O69" i="58"/>
  <c r="N69" i="58"/>
  <c r="M69" i="58"/>
  <c r="L69" i="58"/>
  <c r="K69" i="58"/>
  <c r="J69" i="58"/>
  <c r="I69" i="58"/>
  <c r="G69" i="58"/>
  <c r="S67" i="58"/>
  <c r="R67" i="58"/>
  <c r="P67" i="58"/>
  <c r="O67" i="58"/>
  <c r="N67" i="58"/>
  <c r="M67" i="58"/>
  <c r="L67" i="58"/>
  <c r="K67" i="58"/>
  <c r="J67" i="58"/>
  <c r="I67" i="58"/>
  <c r="H67" i="58"/>
  <c r="G67" i="58"/>
  <c r="S65" i="58"/>
  <c r="R65" i="58"/>
  <c r="P65" i="58"/>
  <c r="O65" i="58"/>
  <c r="N65" i="58"/>
  <c r="M65" i="58"/>
  <c r="L65" i="58"/>
  <c r="K65" i="58"/>
  <c r="J65" i="58"/>
  <c r="I65" i="58"/>
  <c r="H65" i="58"/>
  <c r="G65" i="58"/>
  <c r="S63" i="58"/>
  <c r="R63" i="58"/>
  <c r="P63" i="58"/>
  <c r="O63" i="58"/>
  <c r="N63" i="58"/>
  <c r="M63" i="58"/>
  <c r="L63" i="58"/>
  <c r="K63" i="58"/>
  <c r="J63" i="58"/>
  <c r="I63" i="58"/>
  <c r="H63" i="58"/>
  <c r="G63" i="58"/>
  <c r="S61" i="58"/>
  <c r="R61" i="58"/>
  <c r="P61" i="58"/>
  <c r="O61" i="58"/>
  <c r="N61" i="58"/>
  <c r="M61" i="58"/>
  <c r="L61" i="58"/>
  <c r="K61" i="58"/>
  <c r="J61" i="58"/>
  <c r="I61" i="58"/>
  <c r="H61" i="58"/>
  <c r="G61" i="58"/>
  <c r="S59" i="58"/>
  <c r="R59" i="58"/>
  <c r="P59" i="58"/>
  <c r="O59" i="58"/>
  <c r="N59" i="58"/>
  <c r="M59" i="58"/>
  <c r="L59" i="58"/>
  <c r="K59" i="58"/>
  <c r="J59" i="58"/>
  <c r="I59" i="58"/>
  <c r="H59" i="58"/>
  <c r="G59" i="58"/>
  <c r="S57" i="58"/>
  <c r="R57" i="58"/>
  <c r="P57" i="58"/>
  <c r="O57" i="58"/>
  <c r="N57" i="58"/>
  <c r="M57" i="58"/>
  <c r="L57" i="58"/>
  <c r="K57" i="58"/>
  <c r="J57" i="58"/>
  <c r="I57" i="58"/>
  <c r="H57" i="58"/>
  <c r="G57" i="58"/>
  <c r="S55" i="58"/>
  <c r="R55" i="58"/>
  <c r="P55" i="58"/>
  <c r="O55" i="58"/>
  <c r="N55" i="58"/>
  <c r="M55" i="58"/>
  <c r="L55" i="58"/>
  <c r="K55" i="58"/>
  <c r="J55" i="58"/>
  <c r="I55" i="58"/>
  <c r="H55" i="58"/>
  <c r="G55" i="58"/>
  <c r="S53" i="58"/>
  <c r="R53" i="58"/>
  <c r="P53" i="58"/>
  <c r="O53" i="58"/>
  <c r="N53" i="58"/>
  <c r="M53" i="58"/>
  <c r="L53" i="58"/>
  <c r="K53" i="58"/>
  <c r="J53" i="58"/>
  <c r="I53" i="58"/>
  <c r="H53" i="58"/>
  <c r="G53" i="58"/>
  <c r="S51" i="58"/>
  <c r="R51" i="58"/>
  <c r="P51" i="58"/>
  <c r="O51" i="58"/>
  <c r="N51" i="58"/>
  <c r="M51" i="58"/>
  <c r="L51" i="58"/>
  <c r="K51" i="58"/>
  <c r="J51" i="58"/>
  <c r="I51" i="58"/>
  <c r="H51" i="58"/>
  <c r="G51" i="58"/>
  <c r="S49" i="58"/>
  <c r="R49" i="58"/>
  <c r="P49" i="58"/>
  <c r="O49" i="58"/>
  <c r="N49" i="58"/>
  <c r="M49" i="58"/>
  <c r="L49" i="58"/>
  <c r="K49" i="58"/>
  <c r="J49" i="58"/>
  <c r="I49" i="58"/>
  <c r="H49" i="58"/>
  <c r="G49" i="58"/>
  <c r="S47" i="58"/>
  <c r="R47" i="58"/>
  <c r="P47" i="58"/>
  <c r="O47" i="58"/>
  <c r="N47" i="58"/>
  <c r="M47" i="58"/>
  <c r="L47" i="58"/>
  <c r="K47" i="58"/>
  <c r="J47" i="58"/>
  <c r="I47" i="58"/>
  <c r="H47" i="58"/>
  <c r="G47" i="58"/>
  <c r="S45" i="58"/>
  <c r="R45" i="58"/>
  <c r="P45" i="58"/>
  <c r="O45" i="58"/>
  <c r="N45" i="58"/>
  <c r="M45" i="58"/>
  <c r="L45" i="58"/>
  <c r="K45" i="58"/>
  <c r="J45" i="58"/>
  <c r="I45" i="58"/>
  <c r="H45" i="58"/>
  <c r="G45" i="58"/>
  <c r="F45" i="58" s="1"/>
  <c r="S43" i="58"/>
  <c r="R43" i="58"/>
  <c r="P43" i="58"/>
  <c r="O43" i="58"/>
  <c r="N43" i="58"/>
  <c r="M43" i="58"/>
  <c r="L43" i="58"/>
  <c r="K43" i="58"/>
  <c r="J43" i="58"/>
  <c r="I43" i="58"/>
  <c r="H43" i="58"/>
  <c r="G43" i="58"/>
  <c r="F43" i="58" s="1"/>
  <c r="S41" i="58"/>
  <c r="R41" i="58"/>
  <c r="P41" i="58"/>
  <c r="O41" i="58"/>
  <c r="N41" i="58"/>
  <c r="M41" i="58"/>
  <c r="L41" i="58"/>
  <c r="K41" i="58"/>
  <c r="J41" i="58"/>
  <c r="I41" i="58"/>
  <c r="H41" i="58"/>
  <c r="G41" i="58"/>
  <c r="F41" i="58" s="1"/>
  <c r="S39" i="58"/>
  <c r="R39" i="58"/>
  <c r="P39" i="58"/>
  <c r="O39" i="58"/>
  <c r="N39" i="58"/>
  <c r="M39" i="58"/>
  <c r="L39" i="58"/>
  <c r="K39" i="58"/>
  <c r="J39" i="58"/>
  <c r="I39" i="58"/>
  <c r="H39" i="58"/>
  <c r="G39" i="58"/>
  <c r="S37" i="58"/>
  <c r="R37" i="58"/>
  <c r="P37" i="58"/>
  <c r="O37" i="58"/>
  <c r="N37" i="58"/>
  <c r="M37" i="58"/>
  <c r="L37" i="58"/>
  <c r="K37" i="58"/>
  <c r="J37" i="58"/>
  <c r="I37" i="58"/>
  <c r="H37" i="58"/>
  <c r="G37" i="58"/>
  <c r="F37" i="58" s="1"/>
  <c r="S35" i="58"/>
  <c r="R35" i="58"/>
  <c r="P35" i="58"/>
  <c r="O35" i="58"/>
  <c r="N35" i="58"/>
  <c r="M35" i="58"/>
  <c r="L35" i="58"/>
  <c r="K35" i="58"/>
  <c r="J35" i="58"/>
  <c r="I35" i="58"/>
  <c r="H35" i="58"/>
  <c r="G35" i="58"/>
  <c r="F35" i="58" s="1"/>
  <c r="S33" i="58"/>
  <c r="R33" i="58"/>
  <c r="P33" i="58"/>
  <c r="O33" i="58"/>
  <c r="N33" i="58"/>
  <c r="M33" i="58"/>
  <c r="L33" i="58"/>
  <c r="K33" i="58"/>
  <c r="J33" i="58"/>
  <c r="I33" i="58"/>
  <c r="H33" i="58"/>
  <c r="G33" i="58"/>
  <c r="F33" i="58" s="1"/>
  <c r="S31" i="58"/>
  <c r="R31" i="58"/>
  <c r="P31" i="58"/>
  <c r="O31" i="58"/>
  <c r="N31" i="58"/>
  <c r="M31" i="58"/>
  <c r="L31" i="58"/>
  <c r="K31" i="58"/>
  <c r="J31" i="58"/>
  <c r="I31" i="58"/>
  <c r="H31" i="58"/>
  <c r="G31" i="58"/>
  <c r="S29" i="58"/>
  <c r="R29" i="58"/>
  <c r="P29" i="58"/>
  <c r="O29" i="58"/>
  <c r="N29" i="58"/>
  <c r="M29" i="58"/>
  <c r="L29" i="58"/>
  <c r="K29" i="58"/>
  <c r="J29" i="58"/>
  <c r="I29" i="58"/>
  <c r="H29" i="58"/>
  <c r="G29" i="58"/>
  <c r="F29" i="58" s="1"/>
  <c r="S27" i="58"/>
  <c r="R27" i="58"/>
  <c r="P27" i="58"/>
  <c r="O27" i="58"/>
  <c r="N27" i="58"/>
  <c r="M27" i="58"/>
  <c r="L27" i="58"/>
  <c r="K27" i="58"/>
  <c r="J27" i="58"/>
  <c r="I27" i="58"/>
  <c r="H27" i="58"/>
  <c r="G27" i="58"/>
  <c r="F27" i="58" s="1"/>
  <c r="S25" i="58"/>
  <c r="R25" i="58"/>
  <c r="P25" i="58"/>
  <c r="O25" i="58"/>
  <c r="N25" i="58"/>
  <c r="M25" i="58"/>
  <c r="L25" i="58"/>
  <c r="K25" i="58"/>
  <c r="J25" i="58"/>
  <c r="I25" i="58"/>
  <c r="H25" i="58"/>
  <c r="G25" i="58"/>
  <c r="F25" i="58" s="1"/>
  <c r="S23" i="58"/>
  <c r="R23" i="58"/>
  <c r="P23" i="58"/>
  <c r="O23" i="58"/>
  <c r="N23" i="58"/>
  <c r="M23" i="58"/>
  <c r="L23" i="58"/>
  <c r="K23" i="58"/>
  <c r="J23" i="58"/>
  <c r="I23" i="58"/>
  <c r="H23" i="58"/>
  <c r="G23" i="58"/>
  <c r="S21" i="58"/>
  <c r="R21" i="58"/>
  <c r="P21" i="58"/>
  <c r="O21" i="58"/>
  <c r="N21" i="58"/>
  <c r="M21" i="58"/>
  <c r="L21" i="58"/>
  <c r="K21" i="58"/>
  <c r="J21" i="58"/>
  <c r="I21" i="58"/>
  <c r="H21" i="58"/>
  <c r="G21" i="58"/>
  <c r="F21" i="58" s="1"/>
  <c r="S19" i="58"/>
  <c r="R19" i="58"/>
  <c r="P19" i="58"/>
  <c r="O19" i="58"/>
  <c r="N19" i="58"/>
  <c r="M19" i="58"/>
  <c r="L19" i="58"/>
  <c r="K19" i="58"/>
  <c r="J19" i="58"/>
  <c r="I19" i="58"/>
  <c r="G19" i="58"/>
  <c r="I17" i="58"/>
  <c r="S17" i="58"/>
  <c r="R17" i="58"/>
  <c r="P17" i="58"/>
  <c r="O17" i="58"/>
  <c r="N17" i="58"/>
  <c r="M17" i="58"/>
  <c r="L17" i="58"/>
  <c r="K17" i="58"/>
  <c r="J17" i="58"/>
  <c r="H17" i="58"/>
  <c r="G17" i="58"/>
  <c r="S15" i="58"/>
  <c r="R15" i="58"/>
  <c r="P15" i="58"/>
  <c r="O15" i="58"/>
  <c r="N15" i="58"/>
  <c r="M15" i="58"/>
  <c r="L15" i="58"/>
  <c r="K15" i="58"/>
  <c r="J15" i="58"/>
  <c r="I15" i="58"/>
  <c r="H15" i="58"/>
  <c r="G15" i="58"/>
  <c r="S13" i="58"/>
  <c r="R13" i="58"/>
  <c r="P13" i="58"/>
  <c r="O13" i="58"/>
  <c r="N13" i="58"/>
  <c r="M13" i="58"/>
  <c r="L13" i="58"/>
  <c r="K13" i="58"/>
  <c r="J13" i="58"/>
  <c r="I13" i="58"/>
  <c r="H13" i="58"/>
  <c r="G13" i="58"/>
  <c r="F13" i="58" s="1"/>
  <c r="S11" i="58"/>
  <c r="R11" i="58"/>
  <c r="P11" i="58"/>
  <c r="O11" i="58"/>
  <c r="N11" i="58"/>
  <c r="M11" i="58"/>
  <c r="L11" i="58"/>
  <c r="K11" i="58"/>
  <c r="J11" i="58"/>
  <c r="I11" i="58"/>
  <c r="H11" i="58"/>
  <c r="G11" i="58"/>
  <c r="S9" i="58"/>
  <c r="R9" i="58"/>
  <c r="P9" i="58"/>
  <c r="O9" i="58"/>
  <c r="N9" i="58"/>
  <c r="M9" i="58"/>
  <c r="L9" i="58"/>
  <c r="K9" i="58"/>
  <c r="J9" i="58"/>
  <c r="I9" i="58"/>
  <c r="H9" i="58"/>
  <c r="G9" i="58"/>
  <c r="F9" i="58" s="1"/>
  <c r="G26" i="41"/>
  <c r="I22" i="41"/>
  <c r="I14" i="41"/>
  <c r="I35" i="40"/>
  <c r="Q35" i="40"/>
  <c r="K15" i="40"/>
  <c r="I11" i="40"/>
  <c r="I9" i="40"/>
  <c r="F73" i="58" l="1"/>
  <c r="F77" i="58"/>
  <c r="F81" i="58"/>
  <c r="F83" i="58"/>
  <c r="F85" i="58"/>
  <c r="F89" i="58"/>
  <c r="F91" i="58"/>
  <c r="F93" i="58"/>
  <c r="F53" i="58"/>
  <c r="F61" i="58"/>
  <c r="F65" i="58"/>
  <c r="F67" i="58"/>
  <c r="F19" i="58"/>
  <c r="F69" i="58"/>
  <c r="F11" i="58"/>
  <c r="F17" i="58"/>
  <c r="F71" i="58"/>
  <c r="F55" i="58"/>
  <c r="F15" i="58"/>
  <c r="F49" i="58"/>
  <c r="F51" i="58"/>
  <c r="F63" i="58"/>
  <c r="F97" i="58"/>
  <c r="F99" i="58"/>
  <c r="F23" i="58"/>
  <c r="F57" i="58"/>
  <c r="F59" i="58"/>
  <c r="F31" i="58"/>
  <c r="F79" i="58"/>
  <c r="F39" i="58"/>
  <c r="F75" i="58"/>
  <c r="F87" i="58"/>
  <c r="F47" i="58"/>
  <c r="F95" i="58"/>
  <c r="H7" i="19" l="1"/>
  <c r="G7" i="19"/>
  <c r="AC98" i="58" l="1"/>
  <c r="AC96" i="58"/>
  <c r="AC94" i="58"/>
  <c r="AC92" i="58"/>
  <c r="AC90" i="58"/>
  <c r="AC88" i="58"/>
  <c r="AC86" i="58"/>
  <c r="AC84" i="58"/>
  <c r="AC82" i="58"/>
  <c r="AC80" i="58"/>
  <c r="AC78" i="58"/>
  <c r="AC76" i="58"/>
  <c r="AC74" i="58"/>
  <c r="AC72" i="58"/>
  <c r="AC70" i="58"/>
  <c r="AC68" i="58"/>
  <c r="AC66" i="58"/>
  <c r="AC64" i="58"/>
  <c r="AC62" i="58"/>
  <c r="AC60" i="58"/>
  <c r="AC58" i="58"/>
  <c r="AC56" i="58"/>
  <c r="AC54" i="58"/>
  <c r="AC52" i="58"/>
  <c r="AC50" i="58"/>
  <c r="AC48" i="58"/>
  <c r="AC46" i="58"/>
  <c r="AC44" i="58"/>
  <c r="AC42" i="58"/>
  <c r="AC40" i="58"/>
  <c r="AC38" i="58"/>
  <c r="AC36" i="58"/>
  <c r="AC34" i="58"/>
  <c r="AC32" i="58"/>
  <c r="AC30" i="58"/>
  <c r="AC28" i="58"/>
  <c r="AC26" i="58"/>
  <c r="AC24" i="58"/>
  <c r="AC22" i="58"/>
  <c r="AC20" i="58"/>
  <c r="AC18" i="58"/>
  <c r="AC16" i="58"/>
  <c r="AC14" i="58"/>
  <c r="AC12" i="58"/>
  <c r="AC10" i="58"/>
  <c r="AC8" i="58"/>
  <c r="O19" i="34"/>
  <c r="Q69" i="34"/>
  <c r="P69" i="34"/>
  <c r="O69" i="34"/>
  <c r="M69" i="34"/>
  <c r="L69" i="34"/>
  <c r="K69" i="34"/>
  <c r="I69" i="34"/>
  <c r="H69" i="34"/>
  <c r="G69" i="34"/>
  <c r="Q19" i="34"/>
  <c r="P19" i="34"/>
  <c r="F99" i="32"/>
  <c r="AB99" i="32" s="1"/>
  <c r="F97" i="32"/>
  <c r="F95" i="32"/>
  <c r="AB95" i="32" s="1"/>
  <c r="F93" i="32"/>
  <c r="F91" i="32"/>
  <c r="F89" i="32"/>
  <c r="F87" i="32"/>
  <c r="AB87" i="32" s="1"/>
  <c r="F85" i="32"/>
  <c r="AB85" i="32" s="1"/>
  <c r="F83" i="32"/>
  <c r="F81" i="32"/>
  <c r="F79" i="32"/>
  <c r="AB79" i="32" s="1"/>
  <c r="F77" i="32"/>
  <c r="AB77" i="32" s="1"/>
  <c r="F75" i="32"/>
  <c r="F73" i="32"/>
  <c r="F71" i="32"/>
  <c r="AB71" i="32" s="1"/>
  <c r="F67" i="32"/>
  <c r="F65" i="32"/>
  <c r="F63" i="32"/>
  <c r="AB63" i="32" s="1"/>
  <c r="F61" i="32"/>
  <c r="AB61" i="32" s="1"/>
  <c r="F59" i="32"/>
  <c r="F57" i="32"/>
  <c r="F55" i="32"/>
  <c r="AB55" i="32" s="1"/>
  <c r="F53" i="32"/>
  <c r="AB53" i="32" s="1"/>
  <c r="F51" i="32"/>
  <c r="F49" i="32"/>
  <c r="F47" i="32"/>
  <c r="AB47" i="32" s="1"/>
  <c r="F45" i="32"/>
  <c r="AB45" i="32" s="1"/>
  <c r="F43" i="32"/>
  <c r="F41" i="32"/>
  <c r="F39" i="32"/>
  <c r="AB39" i="32" s="1"/>
  <c r="F37" i="32"/>
  <c r="AB37" i="32" s="1"/>
  <c r="F35" i="32"/>
  <c r="F33" i="32"/>
  <c r="F31" i="32"/>
  <c r="AB31" i="32" s="1"/>
  <c r="F29" i="32"/>
  <c r="AB29" i="32" s="1"/>
  <c r="F27" i="32"/>
  <c r="F25" i="32"/>
  <c r="F23" i="32"/>
  <c r="AB23" i="32" s="1"/>
  <c r="F21" i="32"/>
  <c r="AB21" i="32" s="1"/>
  <c r="F17" i="32"/>
  <c r="F15" i="32"/>
  <c r="AB15" i="32" s="1"/>
  <c r="F13" i="32"/>
  <c r="AB13" i="32" s="1"/>
  <c r="F11" i="32"/>
  <c r="F9" i="32"/>
  <c r="F99" i="33"/>
  <c r="AB99" i="33" s="1"/>
  <c r="F97" i="33"/>
  <c r="AB97" i="33" s="1"/>
  <c r="F95" i="33"/>
  <c r="F93" i="33"/>
  <c r="F91" i="33"/>
  <c r="AB91" i="33" s="1"/>
  <c r="F89" i="33"/>
  <c r="AB89" i="33" s="1"/>
  <c r="F87" i="33"/>
  <c r="F85" i="33"/>
  <c r="F83" i="33"/>
  <c r="AB83" i="33" s="1"/>
  <c r="F81" i="33"/>
  <c r="AB81" i="33" s="1"/>
  <c r="F79" i="33"/>
  <c r="F77" i="33"/>
  <c r="F75" i="33"/>
  <c r="AB75" i="33" s="1"/>
  <c r="F73" i="33"/>
  <c r="AB73" i="33" s="1"/>
  <c r="F71" i="33"/>
  <c r="F67" i="33"/>
  <c r="AB67" i="33" s="1"/>
  <c r="F65" i="33"/>
  <c r="AB65" i="33" s="1"/>
  <c r="F63" i="33"/>
  <c r="F61" i="33"/>
  <c r="F59" i="33"/>
  <c r="AB59" i="33" s="1"/>
  <c r="F57" i="33"/>
  <c r="AB57" i="33" s="1"/>
  <c r="F55" i="33"/>
  <c r="F53" i="33"/>
  <c r="F51" i="33"/>
  <c r="AB51" i="33" s="1"/>
  <c r="F49" i="33"/>
  <c r="AB49" i="33" s="1"/>
  <c r="F47" i="33"/>
  <c r="F45" i="33"/>
  <c r="F43" i="33"/>
  <c r="AB43" i="33" s="1"/>
  <c r="F41" i="33"/>
  <c r="AB41" i="33" s="1"/>
  <c r="F39" i="33"/>
  <c r="F37" i="33"/>
  <c r="F35" i="33"/>
  <c r="AB35" i="33" s="1"/>
  <c r="F33" i="33"/>
  <c r="AB33" i="33" s="1"/>
  <c r="F31" i="33"/>
  <c r="F29" i="33"/>
  <c r="F27" i="33"/>
  <c r="AB27" i="33" s="1"/>
  <c r="F25" i="33"/>
  <c r="AB25" i="33" s="1"/>
  <c r="F23" i="33"/>
  <c r="F21" i="33"/>
  <c r="F17" i="33"/>
  <c r="AB17" i="33" s="1"/>
  <c r="F15" i="33"/>
  <c r="F13" i="33"/>
  <c r="F11" i="33"/>
  <c r="AB11" i="33" s="1"/>
  <c r="F9" i="33"/>
  <c r="AB9" i="33" s="1"/>
  <c r="F99" i="31"/>
  <c r="F97" i="31"/>
  <c r="AB97" i="31" s="1"/>
  <c r="F95" i="31"/>
  <c r="F93" i="31"/>
  <c r="AB93" i="31" s="1"/>
  <c r="F91" i="31"/>
  <c r="F89" i="31"/>
  <c r="AB89" i="31" s="1"/>
  <c r="F87" i="31"/>
  <c r="AB87" i="31" s="1"/>
  <c r="F85" i="31"/>
  <c r="AB85" i="31" s="1"/>
  <c r="F83" i="31"/>
  <c r="F81" i="31"/>
  <c r="AB81" i="31" s="1"/>
  <c r="F79" i="31"/>
  <c r="F77" i="31"/>
  <c r="AB77" i="31" s="1"/>
  <c r="F75" i="31"/>
  <c r="F73" i="31"/>
  <c r="AB73" i="31" s="1"/>
  <c r="F71" i="31"/>
  <c r="AB71" i="31" s="1"/>
  <c r="F67" i="31"/>
  <c r="F65" i="31"/>
  <c r="AB65" i="31" s="1"/>
  <c r="F63" i="31"/>
  <c r="F61" i="31"/>
  <c r="AB61" i="31" s="1"/>
  <c r="F59" i="31"/>
  <c r="F57" i="31"/>
  <c r="AB57" i="31" s="1"/>
  <c r="F55" i="31"/>
  <c r="AB55" i="31" s="1"/>
  <c r="F53" i="31"/>
  <c r="AB53" i="31" s="1"/>
  <c r="F51" i="31"/>
  <c r="F49" i="31"/>
  <c r="AB49" i="31" s="1"/>
  <c r="F47" i="31"/>
  <c r="F45" i="31"/>
  <c r="AB45" i="31" s="1"/>
  <c r="F43" i="31"/>
  <c r="F41" i="31"/>
  <c r="AB41" i="31" s="1"/>
  <c r="F39" i="31"/>
  <c r="AB39" i="31" s="1"/>
  <c r="F37" i="31"/>
  <c r="AB37" i="31" s="1"/>
  <c r="F35" i="31"/>
  <c r="F33" i="31"/>
  <c r="AB33" i="31" s="1"/>
  <c r="F31" i="31"/>
  <c r="F29" i="31"/>
  <c r="AB29" i="31" s="1"/>
  <c r="F27" i="31"/>
  <c r="F25" i="31"/>
  <c r="AB25" i="31" s="1"/>
  <c r="F23" i="31"/>
  <c r="AB23" i="31" s="1"/>
  <c r="F21" i="31"/>
  <c r="AB21" i="31" s="1"/>
  <c r="F17" i="31"/>
  <c r="AB17" i="31" s="1"/>
  <c r="F15" i="31"/>
  <c r="F13" i="31"/>
  <c r="AB13" i="31" s="1"/>
  <c r="F11" i="31"/>
  <c r="F9" i="31"/>
  <c r="AB9" i="31" s="1"/>
  <c r="O69" i="30"/>
  <c r="N69" i="30"/>
  <c r="M69" i="30"/>
  <c r="L69" i="30"/>
  <c r="K69" i="30"/>
  <c r="O19" i="30"/>
  <c r="N19" i="30"/>
  <c r="M19" i="30"/>
  <c r="L19" i="30"/>
  <c r="K19" i="30"/>
  <c r="I19" i="30"/>
  <c r="H19" i="30"/>
  <c r="G7" i="30"/>
  <c r="J69" i="29"/>
  <c r="I69" i="29"/>
  <c r="G69" i="29"/>
  <c r="N20" i="19"/>
  <c r="N7" i="19" s="1"/>
  <c r="N70" i="19"/>
  <c r="AB99" i="31"/>
  <c r="AB95" i="31"/>
  <c r="AB91" i="31"/>
  <c r="AB83" i="31"/>
  <c r="AB79" i="31"/>
  <c r="AB75" i="31"/>
  <c r="AB67" i="31"/>
  <c r="AB63" i="31"/>
  <c r="AB59" i="31"/>
  <c r="AB51" i="31"/>
  <c r="AB47" i="31"/>
  <c r="AB43" i="31"/>
  <c r="AB35" i="31"/>
  <c r="AB31" i="31"/>
  <c r="AB27" i="31"/>
  <c r="AB15" i="31"/>
  <c r="AB11" i="31"/>
  <c r="AB97" i="32"/>
  <c r="AB93" i="32"/>
  <c r="AB91" i="32"/>
  <c r="AB89" i="32"/>
  <c r="AB83" i="32"/>
  <c r="AB81" i="32"/>
  <c r="AB75" i="32"/>
  <c r="AB73" i="32"/>
  <c r="AB67" i="32"/>
  <c r="AB65" i="32"/>
  <c r="AB59" i="32"/>
  <c r="AB57" i="32"/>
  <c r="AB51" i="32"/>
  <c r="AB49" i="32"/>
  <c r="AB43" i="32"/>
  <c r="AB41" i="32"/>
  <c r="AB35" i="32"/>
  <c r="AB33" i="32"/>
  <c r="AB27" i="32"/>
  <c r="AB25" i="32"/>
  <c r="AB17" i="32"/>
  <c r="AB11" i="32"/>
  <c r="AB9" i="32"/>
  <c r="AB95" i="33"/>
  <c r="AB93" i="33"/>
  <c r="AB87" i="33"/>
  <c r="AB85" i="33"/>
  <c r="AB79" i="33"/>
  <c r="AB77" i="33"/>
  <c r="AB71" i="33"/>
  <c r="AB63" i="33"/>
  <c r="AB61" i="33"/>
  <c r="AB55" i="33"/>
  <c r="AB53" i="33"/>
  <c r="AB47" i="33"/>
  <c r="AB45" i="33"/>
  <c r="AB39" i="33"/>
  <c r="AB37" i="33"/>
  <c r="AB31" i="33"/>
  <c r="AB29" i="33"/>
  <c r="AB23" i="33"/>
  <c r="AB21" i="33"/>
  <c r="AB15" i="33"/>
  <c r="AB13" i="33"/>
  <c r="AB99" i="42"/>
  <c r="AB97" i="42"/>
  <c r="AB95" i="42"/>
  <c r="AB93" i="42"/>
  <c r="AB91" i="42"/>
  <c r="AB89" i="42"/>
  <c r="AB87" i="42"/>
  <c r="AB85" i="42"/>
  <c r="AB83" i="42"/>
  <c r="AB81" i="42"/>
  <c r="AB79" i="42"/>
  <c r="AB77" i="42"/>
  <c r="AB75" i="42"/>
  <c r="AB73" i="42"/>
  <c r="AB71" i="42"/>
  <c r="AB69" i="42"/>
  <c r="AB67" i="42"/>
  <c r="AB65" i="42"/>
  <c r="AB63" i="42"/>
  <c r="AB61" i="42"/>
  <c r="AB59" i="42"/>
  <c r="AB57" i="42"/>
  <c r="AB55" i="42"/>
  <c r="AB53" i="42"/>
  <c r="AB51" i="42"/>
  <c r="AB49" i="42"/>
  <c r="AB47" i="42"/>
  <c r="AB45" i="42"/>
  <c r="AB43" i="42"/>
  <c r="AB41" i="42"/>
  <c r="AB39" i="42"/>
  <c r="AB37" i="42"/>
  <c r="AB35" i="42"/>
  <c r="AB33" i="42"/>
  <c r="AB31" i="42"/>
  <c r="AB29" i="42"/>
  <c r="AB27" i="42"/>
  <c r="AB25" i="42"/>
  <c r="AB23" i="42"/>
  <c r="AB21" i="42"/>
  <c r="AB19" i="42"/>
  <c r="AB17" i="42"/>
  <c r="AB15" i="42"/>
  <c r="AB13" i="42"/>
  <c r="AB11" i="42"/>
  <c r="AB9" i="42"/>
  <c r="AB7" i="42"/>
  <c r="AB99" i="48"/>
  <c r="AB97" i="48"/>
  <c r="AB95" i="48"/>
  <c r="AB93" i="48"/>
  <c r="AB91" i="48"/>
  <c r="AB89" i="48"/>
  <c r="AB87" i="48"/>
  <c r="AB85" i="48"/>
  <c r="AB83" i="48"/>
  <c r="AB81" i="48"/>
  <c r="AB79" i="48"/>
  <c r="AB77" i="48"/>
  <c r="AB75" i="48"/>
  <c r="AB73" i="48"/>
  <c r="AB71" i="48"/>
  <c r="AB69" i="48"/>
  <c r="AB67" i="48"/>
  <c r="AB65" i="48"/>
  <c r="AB63" i="48"/>
  <c r="AB61" i="48"/>
  <c r="AB59" i="48"/>
  <c r="AB57" i="48"/>
  <c r="AB55" i="48"/>
  <c r="AB53" i="48"/>
  <c r="AB51" i="48"/>
  <c r="AB49" i="48"/>
  <c r="AB47" i="48"/>
  <c r="AB45" i="48"/>
  <c r="AB43" i="48"/>
  <c r="AB41" i="48"/>
  <c r="AB39" i="48"/>
  <c r="AB37" i="48"/>
  <c r="AB35" i="48"/>
  <c r="AB33" i="48"/>
  <c r="AB31" i="48"/>
  <c r="AB29" i="48"/>
  <c r="AB27" i="48"/>
  <c r="AB25" i="48"/>
  <c r="AB23" i="48"/>
  <c r="AB21" i="48"/>
  <c r="AB19" i="48"/>
  <c r="AB17" i="48"/>
  <c r="AB15" i="48"/>
  <c r="AB13" i="48"/>
  <c r="AB11" i="48"/>
  <c r="AB9" i="48"/>
  <c r="AB7" i="48"/>
  <c r="AB99" i="49"/>
  <c r="AB97" i="49"/>
  <c r="AB95" i="49"/>
  <c r="AB93" i="49"/>
  <c r="AB91" i="49"/>
  <c r="AB89" i="49"/>
  <c r="AB87" i="49"/>
  <c r="AB85" i="49"/>
  <c r="AB83" i="49"/>
  <c r="AB81" i="49"/>
  <c r="AB79" i="49"/>
  <c r="AB77" i="49"/>
  <c r="AB75" i="49"/>
  <c r="AB73" i="49"/>
  <c r="AB71" i="49"/>
  <c r="AB69" i="49"/>
  <c r="AB67" i="49"/>
  <c r="AB65" i="49"/>
  <c r="AB63" i="49"/>
  <c r="AB61" i="49"/>
  <c r="AB59" i="49"/>
  <c r="AB57" i="49"/>
  <c r="AB55" i="49"/>
  <c r="AB53" i="49"/>
  <c r="AB51" i="49"/>
  <c r="AB49" i="49"/>
  <c r="AB47" i="49"/>
  <c r="AB45" i="49"/>
  <c r="AB43" i="49"/>
  <c r="AB41" i="49"/>
  <c r="AB39" i="49"/>
  <c r="AB37" i="49"/>
  <c r="AB35" i="49"/>
  <c r="AB33" i="49"/>
  <c r="AB31" i="49"/>
  <c r="AB29" i="49"/>
  <c r="AB27" i="49"/>
  <c r="AB25" i="49"/>
  <c r="AB23" i="49"/>
  <c r="AB21" i="49"/>
  <c r="AB19" i="49"/>
  <c r="AB17" i="49"/>
  <c r="AB15" i="49"/>
  <c r="AB13" i="49"/>
  <c r="AB11" i="49"/>
  <c r="AB9" i="49"/>
  <c r="AB7" i="49"/>
  <c r="AB99" i="50"/>
  <c r="AB97" i="50"/>
  <c r="AB95" i="50"/>
  <c r="AB93" i="50"/>
  <c r="AB91" i="50"/>
  <c r="AB89" i="50"/>
  <c r="AB87" i="50"/>
  <c r="AB85" i="50"/>
  <c r="AB83" i="50"/>
  <c r="AB81" i="50"/>
  <c r="AB79" i="50"/>
  <c r="AB77" i="50"/>
  <c r="AB75" i="50"/>
  <c r="AB73" i="50"/>
  <c r="AB71" i="50"/>
  <c r="AB69" i="50"/>
  <c r="AB67" i="50"/>
  <c r="AB65" i="50"/>
  <c r="AB63" i="50"/>
  <c r="AB61" i="50"/>
  <c r="AB59" i="50"/>
  <c r="AB57" i="50"/>
  <c r="AB55" i="50"/>
  <c r="AB53" i="50"/>
  <c r="AB51" i="50"/>
  <c r="AB49" i="50"/>
  <c r="AB47" i="50"/>
  <c r="AB45" i="50"/>
  <c r="AB43" i="50"/>
  <c r="AB41" i="50"/>
  <c r="AB39" i="50"/>
  <c r="AB37" i="50"/>
  <c r="AB35" i="50"/>
  <c r="AB33" i="50"/>
  <c r="AB31" i="50"/>
  <c r="AB29" i="50"/>
  <c r="AB27" i="50"/>
  <c r="AB25" i="50"/>
  <c r="AB23" i="50"/>
  <c r="AB21" i="50"/>
  <c r="AB19" i="50"/>
  <c r="AB17" i="50"/>
  <c r="AB15" i="50"/>
  <c r="AB13" i="50"/>
  <c r="AB11" i="50"/>
  <c r="AB9" i="50"/>
  <c r="AB7" i="50"/>
  <c r="AA6" i="50" s="1"/>
  <c r="AA99" i="57"/>
  <c r="AA97" i="57"/>
  <c r="AA95" i="57"/>
  <c r="AA93" i="57"/>
  <c r="AA91" i="57"/>
  <c r="AA89" i="57"/>
  <c r="AA87" i="57"/>
  <c r="AA85" i="57"/>
  <c r="AA83" i="57"/>
  <c r="AA81" i="57"/>
  <c r="AA79" i="57"/>
  <c r="AA77" i="57"/>
  <c r="AA75" i="57"/>
  <c r="AA73" i="57"/>
  <c r="AA71" i="57"/>
  <c r="AA69" i="57"/>
  <c r="AA67" i="57"/>
  <c r="AA65" i="57"/>
  <c r="AA63" i="57"/>
  <c r="AA61" i="57"/>
  <c r="AA59" i="57"/>
  <c r="AA57" i="57"/>
  <c r="AA55" i="57"/>
  <c r="AA53" i="57"/>
  <c r="AA51" i="57"/>
  <c r="AA49" i="57"/>
  <c r="AA47" i="57"/>
  <c r="AA45" i="57"/>
  <c r="AA43" i="57"/>
  <c r="AA41" i="57"/>
  <c r="AA39" i="57"/>
  <c r="AA37" i="57"/>
  <c r="AA35" i="57"/>
  <c r="AA33" i="57"/>
  <c r="AA31" i="57"/>
  <c r="AA29" i="57"/>
  <c r="AA27" i="57"/>
  <c r="AA25" i="57"/>
  <c r="AA23" i="57"/>
  <c r="AA21" i="57"/>
  <c r="AA19" i="57"/>
  <c r="AA17" i="57"/>
  <c r="AA15" i="57"/>
  <c r="AA13" i="57"/>
  <c r="AA11" i="57"/>
  <c r="AA9" i="57"/>
  <c r="AA7" i="57"/>
  <c r="AB99" i="19"/>
  <c r="AB97" i="19"/>
  <c r="AB95" i="19"/>
  <c r="AB93" i="19"/>
  <c r="AB91" i="19"/>
  <c r="AB89" i="19"/>
  <c r="AB87" i="19"/>
  <c r="AB85" i="19"/>
  <c r="AB83" i="19"/>
  <c r="AB81" i="19"/>
  <c r="AB79" i="19"/>
  <c r="AB77" i="19"/>
  <c r="AB75" i="19"/>
  <c r="AB73" i="19"/>
  <c r="AB71" i="19"/>
  <c r="AB69" i="19"/>
  <c r="AB67" i="19"/>
  <c r="AB65" i="19"/>
  <c r="AB63" i="19"/>
  <c r="AB61" i="19"/>
  <c r="AB59" i="19"/>
  <c r="AB57" i="19"/>
  <c r="AB55" i="19"/>
  <c r="AB53" i="19"/>
  <c r="AB51" i="19"/>
  <c r="AB49" i="19"/>
  <c r="AB47" i="19"/>
  <c r="AB45" i="19"/>
  <c r="AB43" i="19"/>
  <c r="AB41" i="19"/>
  <c r="AB39" i="19"/>
  <c r="AB37" i="19"/>
  <c r="AB35" i="19"/>
  <c r="AB33" i="19"/>
  <c r="AB31" i="19"/>
  <c r="AB29" i="19"/>
  <c r="AB25" i="19"/>
  <c r="AB23" i="19"/>
  <c r="AB21" i="19"/>
  <c r="AB19" i="19"/>
  <c r="AB17" i="19"/>
  <c r="AB15" i="19"/>
  <c r="AB13" i="19"/>
  <c r="AB11" i="19"/>
  <c r="AA6" i="48" l="1"/>
  <c r="AA6" i="49"/>
  <c r="F69" i="30"/>
  <c r="F19" i="30"/>
  <c r="G20" i="30" s="1"/>
  <c r="H69" i="58"/>
  <c r="N19" i="34"/>
  <c r="AH19" i="34" s="1"/>
  <c r="N69" i="34"/>
  <c r="AH69" i="34" s="1"/>
  <c r="G13" i="25" l="1"/>
  <c r="O13" i="25" s="1"/>
  <c r="L55" i="25"/>
  <c r="K55" i="25"/>
  <c r="I55" i="25"/>
  <c r="H55" i="25"/>
  <c r="G8" i="25"/>
  <c r="G38" i="25"/>
  <c r="G55" i="25" s="1"/>
  <c r="I62" i="25"/>
  <c r="H62" i="25"/>
  <c r="I61" i="25"/>
  <c r="H61" i="25"/>
  <c r="L62" i="25"/>
  <c r="K62" i="25"/>
  <c r="L61" i="25"/>
  <c r="K61" i="25"/>
  <c r="H9" i="23"/>
  <c r="H10" i="23"/>
  <c r="H11" i="23"/>
  <c r="H12" i="23"/>
  <c r="H14" i="23"/>
  <c r="H15" i="23"/>
  <c r="H16" i="23"/>
  <c r="H17" i="23"/>
  <c r="H18" i="23"/>
  <c r="H19" i="23"/>
  <c r="H20" i="23"/>
  <c r="H21" i="23"/>
  <c r="H22" i="23"/>
  <c r="H23" i="23"/>
  <c r="H24" i="23"/>
  <c r="H25" i="23"/>
  <c r="H26" i="23"/>
  <c r="H27" i="23"/>
  <c r="H28" i="23"/>
  <c r="H29" i="23"/>
  <c r="H30" i="23"/>
  <c r="H31" i="23"/>
  <c r="H32" i="23"/>
  <c r="H33" i="23"/>
  <c r="H34" i="23"/>
  <c r="H35" i="23"/>
  <c r="H36" i="23"/>
  <c r="H37" i="23"/>
  <c r="H39" i="23"/>
  <c r="H40" i="23"/>
  <c r="H41" i="23"/>
  <c r="H42" i="23"/>
  <c r="H43" i="23"/>
  <c r="H44" i="23"/>
  <c r="H45" i="23"/>
  <c r="H46" i="23"/>
  <c r="H47" i="23"/>
  <c r="H48" i="23"/>
  <c r="H49" i="23"/>
  <c r="H50" i="23"/>
  <c r="H51" i="23"/>
  <c r="H52" i="23"/>
  <c r="H53" i="23"/>
  <c r="K38" i="23"/>
  <c r="I38" i="23"/>
  <c r="G38" i="23"/>
  <c r="G62" i="25" l="1"/>
  <c r="O53" i="55" l="1"/>
  <c r="O52" i="55"/>
  <c r="O51" i="55"/>
  <c r="O50" i="55"/>
  <c r="O49" i="55"/>
  <c r="O48" i="55"/>
  <c r="O47" i="55"/>
  <c r="O46" i="55"/>
  <c r="O45" i="55"/>
  <c r="O44" i="55"/>
  <c r="O43" i="55"/>
  <c r="O42" i="55"/>
  <c r="O41" i="55"/>
  <c r="O40" i="55"/>
  <c r="O39" i="55"/>
  <c r="O37" i="55"/>
  <c r="O36" i="55"/>
  <c r="O35" i="55"/>
  <c r="O34" i="55"/>
  <c r="O33" i="55"/>
  <c r="O32" i="55"/>
  <c r="O31" i="55"/>
  <c r="O30" i="55"/>
  <c r="O29" i="55"/>
  <c r="O28" i="55"/>
  <c r="O27" i="55"/>
  <c r="O26" i="55"/>
  <c r="O25" i="55"/>
  <c r="O24" i="55"/>
  <c r="O23" i="55"/>
  <c r="O22" i="55"/>
  <c r="O21" i="55"/>
  <c r="O20" i="55"/>
  <c r="O19" i="55"/>
  <c r="O18" i="55"/>
  <c r="O17" i="55"/>
  <c r="O16" i="55"/>
  <c r="O15" i="55"/>
  <c r="O14" i="55"/>
  <c r="O12" i="55"/>
  <c r="O11" i="55"/>
  <c r="O10" i="55"/>
  <c r="O9" i="55"/>
  <c r="M11" i="60"/>
  <c r="J11" i="60"/>
  <c r="J7" i="39" l="1"/>
  <c r="I7" i="39"/>
  <c r="Q7" i="34"/>
  <c r="O7" i="34"/>
  <c r="AH9" i="34"/>
  <c r="F99" i="34"/>
  <c r="AB99" i="34" s="1"/>
  <c r="O10" i="32"/>
  <c r="N10" i="32"/>
  <c r="M10" i="32"/>
  <c r="L10" i="33"/>
  <c r="O10" i="31"/>
  <c r="AB99" i="30"/>
  <c r="F97" i="30"/>
  <c r="AB97" i="30" s="1"/>
  <c r="F95" i="30"/>
  <c r="AB95" i="30" s="1"/>
  <c r="F93" i="30"/>
  <c r="AB93" i="30" s="1"/>
  <c r="F91" i="30"/>
  <c r="AB91" i="30" s="1"/>
  <c r="F89" i="30"/>
  <c r="AB89" i="30" s="1"/>
  <c r="F87" i="30"/>
  <c r="AB87" i="30" s="1"/>
  <c r="F85" i="30"/>
  <c r="AB85" i="30" s="1"/>
  <c r="F83" i="30"/>
  <c r="AB83" i="30" s="1"/>
  <c r="F81" i="30"/>
  <c r="AB81" i="30" s="1"/>
  <c r="F79" i="30"/>
  <c r="AB79" i="30" s="1"/>
  <c r="F77" i="30"/>
  <c r="AB77" i="30" s="1"/>
  <c r="F75" i="30"/>
  <c r="AB75" i="30" s="1"/>
  <c r="F73" i="30"/>
  <c r="AB73" i="30" s="1"/>
  <c r="F71" i="30"/>
  <c r="AB71" i="30" s="1"/>
  <c r="AB69" i="30"/>
  <c r="F67" i="30"/>
  <c r="AB67" i="30" s="1"/>
  <c r="F65" i="30"/>
  <c r="AB65" i="30" s="1"/>
  <c r="F63" i="30"/>
  <c r="AB63" i="30" s="1"/>
  <c r="F61" i="30"/>
  <c r="AB61" i="30" s="1"/>
  <c r="F59" i="30"/>
  <c r="AB59" i="30" s="1"/>
  <c r="F57" i="30"/>
  <c r="AB57" i="30" s="1"/>
  <c r="F55" i="30"/>
  <c r="AB55" i="30" s="1"/>
  <c r="F53" i="30"/>
  <c r="AB53" i="30" s="1"/>
  <c r="F51" i="30"/>
  <c r="AB51" i="30" s="1"/>
  <c r="F49" i="30"/>
  <c r="AB49" i="30" s="1"/>
  <c r="F47" i="30"/>
  <c r="AB47" i="30" s="1"/>
  <c r="F45" i="30"/>
  <c r="AB45" i="30" s="1"/>
  <c r="F43" i="30"/>
  <c r="AB43" i="30" s="1"/>
  <c r="F41" i="30"/>
  <c r="AB41" i="30" s="1"/>
  <c r="F39" i="30"/>
  <c r="AB39" i="30" s="1"/>
  <c r="F37" i="30"/>
  <c r="AB37" i="30" s="1"/>
  <c r="F35" i="30"/>
  <c r="AB35" i="30" s="1"/>
  <c r="F33" i="30"/>
  <c r="AB33" i="30" s="1"/>
  <c r="F31" i="30"/>
  <c r="AB31" i="30" s="1"/>
  <c r="F29" i="30"/>
  <c r="AB29" i="30" s="1"/>
  <c r="F27" i="30"/>
  <c r="AB27" i="30" s="1"/>
  <c r="F25" i="30"/>
  <c r="AB25" i="30" s="1"/>
  <c r="F23" i="30"/>
  <c r="AB23" i="30" s="1"/>
  <c r="F21" i="30"/>
  <c r="AB21" i="30" s="1"/>
  <c r="F17" i="30"/>
  <c r="AB17" i="30" s="1"/>
  <c r="F15" i="30"/>
  <c r="AB15" i="30" s="1"/>
  <c r="F13" i="30"/>
  <c r="AB13" i="30" s="1"/>
  <c r="F11" i="30"/>
  <c r="AB11" i="30" s="1"/>
  <c r="F9" i="30"/>
  <c r="O42" i="30"/>
  <c r="F9" i="34"/>
  <c r="M10" i="30" l="1"/>
  <c r="AB9" i="30"/>
  <c r="G10" i="34"/>
  <c r="AB9" i="34"/>
  <c r="K98" i="30"/>
  <c r="I42" i="30"/>
  <c r="K10" i="32"/>
  <c r="G10" i="32"/>
  <c r="L10" i="32"/>
  <c r="H10" i="32"/>
  <c r="J10" i="32"/>
  <c r="H10" i="31"/>
  <c r="L10" i="31"/>
  <c r="I10" i="33"/>
  <c r="M10" i="33"/>
  <c r="I10" i="31"/>
  <c r="M10" i="31"/>
  <c r="J10" i="33"/>
  <c r="N10" i="33"/>
  <c r="J10" i="31"/>
  <c r="N10" i="31"/>
  <c r="G10" i="33"/>
  <c r="K10" i="33"/>
  <c r="O10" i="33"/>
  <c r="G10" i="31"/>
  <c r="K10" i="31"/>
  <c r="H10" i="33"/>
  <c r="I10" i="32"/>
  <c r="N10" i="30"/>
  <c r="J10" i="30"/>
  <c r="O10" i="30"/>
  <c r="K10" i="30"/>
  <c r="G7" i="25" l="1"/>
  <c r="G61" i="25" s="1"/>
  <c r="F7" i="19"/>
  <c r="AB7" i="19" l="1"/>
  <c r="F116" i="19"/>
  <c r="F61" i="25"/>
  <c r="F71" i="15"/>
  <c r="N7" i="15"/>
  <c r="N116" i="15" s="1"/>
  <c r="M7" i="15"/>
  <c r="M116" i="15" s="1"/>
  <c r="L7" i="15"/>
  <c r="L116" i="15" s="1"/>
  <c r="K7" i="15"/>
  <c r="K116" i="15" s="1"/>
  <c r="J7" i="15"/>
  <c r="J116" i="15" s="1"/>
  <c r="I7" i="15"/>
  <c r="I116" i="15" s="1"/>
  <c r="H7" i="15"/>
  <c r="H116" i="15" s="1"/>
  <c r="G7" i="15"/>
  <c r="G116" i="15" s="1"/>
  <c r="R42" i="57"/>
  <c r="Q42" i="57"/>
  <c r="P42" i="57"/>
  <c r="O42" i="57"/>
  <c r="N42" i="57"/>
  <c r="M42" i="57"/>
  <c r="L42" i="57"/>
  <c r="K42" i="57"/>
  <c r="J42" i="57"/>
  <c r="I42" i="57"/>
  <c r="H42" i="57"/>
  <c r="G42" i="57"/>
  <c r="L24" i="55"/>
  <c r="F24" i="55"/>
  <c r="AB24" i="55" s="1"/>
  <c r="O42" i="60"/>
  <c r="N42" i="60"/>
  <c r="K42" i="60"/>
  <c r="I42" i="60"/>
  <c r="H42" i="60"/>
  <c r="M41" i="60"/>
  <c r="J41" i="60"/>
  <c r="L42" i="60" s="1"/>
  <c r="F41" i="60"/>
  <c r="N24" i="53"/>
  <c r="L24" i="53"/>
  <c r="F24" i="53"/>
  <c r="AB24" i="53" s="1"/>
  <c r="M42" i="52"/>
  <c r="L42" i="52"/>
  <c r="J42" i="52"/>
  <c r="I42" i="52"/>
  <c r="H42" i="52"/>
  <c r="G42" i="52"/>
  <c r="F41" i="52"/>
  <c r="N42" i="51"/>
  <c r="M42" i="51"/>
  <c r="L42" i="51"/>
  <c r="K42" i="51"/>
  <c r="J42" i="51"/>
  <c r="H42" i="51"/>
  <c r="G42" i="51"/>
  <c r="F41" i="51"/>
  <c r="M42" i="50"/>
  <c r="L42" i="50"/>
  <c r="K42" i="50"/>
  <c r="J42" i="50"/>
  <c r="I42" i="50"/>
  <c r="H42" i="50"/>
  <c r="G42" i="50"/>
  <c r="M42" i="49"/>
  <c r="L42" i="49"/>
  <c r="K42" i="49"/>
  <c r="J42" i="49"/>
  <c r="I42" i="49"/>
  <c r="H42" i="49"/>
  <c r="G42" i="49"/>
  <c r="M42" i="48"/>
  <c r="L42" i="48"/>
  <c r="K42" i="48"/>
  <c r="J42" i="48"/>
  <c r="I42" i="48"/>
  <c r="H42" i="48"/>
  <c r="G42" i="48"/>
  <c r="M42" i="41"/>
  <c r="L42" i="41"/>
  <c r="K42" i="41"/>
  <c r="J42" i="41"/>
  <c r="I42" i="41"/>
  <c r="H42" i="41"/>
  <c r="G42" i="41"/>
  <c r="F42" i="41"/>
  <c r="Q41" i="40"/>
  <c r="P41" i="40"/>
  <c r="O41" i="40"/>
  <c r="N41" i="40"/>
  <c r="M41" i="40"/>
  <c r="L41" i="40"/>
  <c r="K41" i="40"/>
  <c r="J41" i="40"/>
  <c r="I41" i="40"/>
  <c r="H41" i="40"/>
  <c r="F40" i="40"/>
  <c r="H41" i="39"/>
  <c r="M41" i="39" s="1"/>
  <c r="F41" i="39"/>
  <c r="P24" i="38"/>
  <c r="N24" i="38"/>
  <c r="L24" i="38"/>
  <c r="F24" i="38"/>
  <c r="AB24" i="38" s="1"/>
  <c r="N24" i="37"/>
  <c r="L24" i="37"/>
  <c r="F24" i="37"/>
  <c r="AB24" i="37" s="1"/>
  <c r="I42" i="36"/>
  <c r="H42" i="36"/>
  <c r="G42" i="36"/>
  <c r="F41" i="36"/>
  <c r="AB41" i="36" s="1"/>
  <c r="Q42" i="35"/>
  <c r="P42" i="35"/>
  <c r="O42" i="35"/>
  <c r="AI42" i="35" s="1"/>
  <c r="M42" i="35"/>
  <c r="L42" i="35"/>
  <c r="K42" i="35"/>
  <c r="I42" i="35"/>
  <c r="H42" i="35"/>
  <c r="G42" i="35"/>
  <c r="AC42" i="35" s="1"/>
  <c r="N41" i="35"/>
  <c r="AH41" i="35" s="1"/>
  <c r="J41" i="35"/>
  <c r="AE41" i="35" s="1"/>
  <c r="F41" i="35"/>
  <c r="AB41" i="35" s="1"/>
  <c r="Q42" i="34"/>
  <c r="P42" i="34"/>
  <c r="O42" i="34"/>
  <c r="AI42" i="34" s="1"/>
  <c r="M42" i="34"/>
  <c r="K42" i="34"/>
  <c r="I42" i="34"/>
  <c r="G42" i="34"/>
  <c r="F41" i="34"/>
  <c r="H42" i="34" s="1"/>
  <c r="P42" i="33"/>
  <c r="O42" i="33"/>
  <c r="N42" i="33"/>
  <c r="M42" i="33"/>
  <c r="L42" i="33"/>
  <c r="J42" i="33"/>
  <c r="I42" i="33"/>
  <c r="H42" i="33"/>
  <c r="G42" i="33"/>
  <c r="R42" i="33"/>
  <c r="R42" i="32"/>
  <c r="P42" i="32"/>
  <c r="O42" i="32"/>
  <c r="N42" i="32"/>
  <c r="M42" i="32"/>
  <c r="L42" i="32"/>
  <c r="J42" i="32"/>
  <c r="I42" i="32"/>
  <c r="H42" i="32"/>
  <c r="G42" i="32"/>
  <c r="K42" i="32"/>
  <c r="R42" i="31"/>
  <c r="P42" i="31"/>
  <c r="O42" i="31"/>
  <c r="N42" i="31"/>
  <c r="M42" i="31"/>
  <c r="L42" i="31"/>
  <c r="J42" i="31"/>
  <c r="H42" i="31"/>
  <c r="K42" i="31"/>
  <c r="L42" i="29"/>
  <c r="J42" i="29"/>
  <c r="I42" i="29"/>
  <c r="H41" i="29"/>
  <c r="M41" i="29" s="1"/>
  <c r="F41" i="29"/>
  <c r="Q42" i="28"/>
  <c r="P42" i="28"/>
  <c r="O42" i="28"/>
  <c r="L42" i="28"/>
  <c r="K42" i="28"/>
  <c r="J42" i="28"/>
  <c r="I42" i="28"/>
  <c r="G42" i="28"/>
  <c r="H42" i="28"/>
  <c r="N42" i="27"/>
  <c r="M42" i="27"/>
  <c r="K42" i="27"/>
  <c r="J42" i="27"/>
  <c r="I42" i="27"/>
  <c r="H42" i="27"/>
  <c r="G42" i="27"/>
  <c r="AC41" i="27"/>
  <c r="N24" i="26"/>
  <c r="F24" i="26"/>
  <c r="AB24" i="26" s="1"/>
  <c r="M24" i="25"/>
  <c r="J24" i="25"/>
  <c r="G24" i="25"/>
  <c r="O24" i="25" s="1"/>
  <c r="F24" i="25"/>
  <c r="L24" i="23"/>
  <c r="J24" i="23"/>
  <c r="L24" i="22"/>
  <c r="H24" i="22"/>
  <c r="F24" i="22"/>
  <c r="AB24" i="22" s="1"/>
  <c r="L24" i="20"/>
  <c r="H24" i="20"/>
  <c r="F24" i="20"/>
  <c r="AB24" i="20" s="1"/>
  <c r="L43" i="19"/>
  <c r="K43" i="19"/>
  <c r="J43" i="19"/>
  <c r="I43" i="19"/>
  <c r="H43" i="19"/>
  <c r="G43" i="19"/>
  <c r="L24" i="18"/>
  <c r="P24" i="17"/>
  <c r="N24" i="17"/>
  <c r="L24" i="17"/>
  <c r="J24" i="17"/>
  <c r="N24" i="16"/>
  <c r="L24" i="16"/>
  <c r="J42" i="15"/>
  <c r="I42" i="15"/>
  <c r="H42" i="15"/>
  <c r="G42" i="15"/>
  <c r="V24" i="2"/>
  <c r="R24" i="2"/>
  <c r="P24" i="2"/>
  <c r="N24" i="2"/>
  <c r="L24" i="2"/>
  <c r="J24" i="2"/>
  <c r="P24" i="3"/>
  <c r="N24" i="3"/>
  <c r="L24" i="3"/>
  <c r="J24" i="3"/>
  <c r="P24" i="4"/>
  <c r="N24" i="4"/>
  <c r="L24" i="4"/>
  <c r="J24" i="4"/>
  <c r="P24" i="5"/>
  <c r="N24" i="5"/>
  <c r="L24" i="5"/>
  <c r="J24" i="5"/>
  <c r="H24" i="6"/>
  <c r="AE24" i="6" s="1"/>
  <c r="J24" i="6"/>
  <c r="L24" i="6"/>
  <c r="K24" i="7"/>
  <c r="R24" i="7"/>
  <c r="P24" i="7"/>
  <c r="N24" i="7"/>
  <c r="H24" i="7"/>
  <c r="F53" i="9"/>
  <c r="AB53" i="9" s="1"/>
  <c r="F52" i="9"/>
  <c r="AB52" i="9" s="1"/>
  <c r="F51" i="9"/>
  <c r="AB51" i="9" s="1"/>
  <c r="F50" i="9"/>
  <c r="AB50" i="9" s="1"/>
  <c r="F49" i="9"/>
  <c r="AB49" i="9" s="1"/>
  <c r="F48" i="9"/>
  <c r="AB48" i="9" s="1"/>
  <c r="F47" i="9"/>
  <c r="AB47" i="9" s="1"/>
  <c r="F46" i="9"/>
  <c r="AB46" i="9" s="1"/>
  <c r="F45" i="9"/>
  <c r="AB45" i="9" s="1"/>
  <c r="F44" i="9"/>
  <c r="AB44" i="9" s="1"/>
  <c r="F43" i="9"/>
  <c r="AB43" i="9" s="1"/>
  <c r="F42" i="9"/>
  <c r="AB42" i="9" s="1"/>
  <c r="F41" i="9"/>
  <c r="AB41" i="9" s="1"/>
  <c r="F40" i="9"/>
  <c r="AB40" i="9" s="1"/>
  <c r="F39" i="9"/>
  <c r="AB39" i="9" s="1"/>
  <c r="F37" i="9"/>
  <c r="AB37" i="9" s="1"/>
  <c r="F36" i="9"/>
  <c r="AB36" i="9" s="1"/>
  <c r="F35" i="9"/>
  <c r="AB35" i="9" s="1"/>
  <c r="F34" i="9"/>
  <c r="AB34" i="9" s="1"/>
  <c r="F33" i="9"/>
  <c r="AB33" i="9" s="1"/>
  <c r="F32" i="9"/>
  <c r="AB32" i="9" s="1"/>
  <c r="F31" i="9"/>
  <c r="AB31" i="9" s="1"/>
  <c r="F30" i="9"/>
  <c r="AB30" i="9" s="1"/>
  <c r="F29" i="9"/>
  <c r="AB29" i="9" s="1"/>
  <c r="F28" i="9"/>
  <c r="AB28" i="9" s="1"/>
  <c r="F27" i="9"/>
  <c r="AB27" i="9" s="1"/>
  <c r="F26" i="9"/>
  <c r="AB26" i="9" s="1"/>
  <c r="F25" i="9"/>
  <c r="AB25" i="9" s="1"/>
  <c r="F24" i="9"/>
  <c r="AB24" i="9" s="1"/>
  <c r="F23" i="9"/>
  <c r="AB23" i="9" s="1"/>
  <c r="F22" i="9"/>
  <c r="AB22" i="9" s="1"/>
  <c r="F21" i="9"/>
  <c r="AB21" i="9" s="1"/>
  <c r="F20" i="9"/>
  <c r="AB20" i="9" s="1"/>
  <c r="F19" i="9"/>
  <c r="AB19" i="9" s="1"/>
  <c r="F18" i="9"/>
  <c r="AB18" i="9" s="1"/>
  <c r="F17" i="9"/>
  <c r="AB17" i="9" s="1"/>
  <c r="F16" i="9"/>
  <c r="AB16" i="9" s="1"/>
  <c r="F15" i="9"/>
  <c r="AB15" i="9" s="1"/>
  <c r="F14" i="9"/>
  <c r="AB14" i="9" s="1"/>
  <c r="F12" i="9"/>
  <c r="AB12" i="9" s="1"/>
  <c r="F11" i="9"/>
  <c r="AB11" i="9" s="1"/>
  <c r="F10" i="9"/>
  <c r="AB10" i="9" s="1"/>
  <c r="F9" i="9"/>
  <c r="AB9" i="9" s="1"/>
  <c r="F8" i="9"/>
  <c r="AB8" i="9" s="1"/>
  <c r="N52" i="9"/>
  <c r="N50" i="9"/>
  <c r="N48" i="9"/>
  <c r="N46" i="9"/>
  <c r="N45" i="9"/>
  <c r="N44" i="9"/>
  <c r="N42" i="9"/>
  <c r="N41" i="9"/>
  <c r="N40" i="9"/>
  <c r="N36" i="9"/>
  <c r="N35" i="9"/>
  <c r="N34" i="9"/>
  <c r="N33" i="9"/>
  <c r="N32" i="9"/>
  <c r="N31" i="9"/>
  <c r="N30" i="9"/>
  <c r="N28" i="9"/>
  <c r="N27" i="9"/>
  <c r="N26" i="9"/>
  <c r="N25" i="9"/>
  <c r="N24" i="9"/>
  <c r="N23" i="9"/>
  <c r="N22" i="9"/>
  <c r="N21" i="9"/>
  <c r="N19" i="9"/>
  <c r="N18" i="9"/>
  <c r="N17" i="9"/>
  <c r="N16" i="9"/>
  <c r="N15" i="9"/>
  <c r="N12" i="9"/>
  <c r="L52" i="9"/>
  <c r="L50" i="9"/>
  <c r="L48" i="9"/>
  <c r="L46" i="9"/>
  <c r="L44" i="9"/>
  <c r="L42" i="9"/>
  <c r="L40" i="9"/>
  <c r="L36" i="9"/>
  <c r="L34" i="9"/>
  <c r="L32" i="9"/>
  <c r="L30" i="9"/>
  <c r="L28" i="9"/>
  <c r="L26" i="9"/>
  <c r="L24" i="9"/>
  <c r="L22" i="9"/>
  <c r="L20" i="9"/>
  <c r="L18" i="9"/>
  <c r="L16" i="9"/>
  <c r="L14" i="9"/>
  <c r="L12" i="9"/>
  <c r="J53" i="9"/>
  <c r="J52" i="9"/>
  <c r="J51" i="9"/>
  <c r="J50" i="9"/>
  <c r="J49" i="9"/>
  <c r="J48" i="9"/>
  <c r="J47" i="9"/>
  <c r="J46" i="9"/>
  <c r="J45" i="9"/>
  <c r="J44" i="9"/>
  <c r="J43" i="9"/>
  <c r="J42" i="9"/>
  <c r="J41" i="9"/>
  <c r="J40" i="9"/>
  <c r="J39" i="9"/>
  <c r="J37" i="9"/>
  <c r="J36" i="9"/>
  <c r="J35" i="9"/>
  <c r="J34" i="9"/>
  <c r="J33" i="9"/>
  <c r="J32" i="9"/>
  <c r="J31" i="9"/>
  <c r="J30" i="9"/>
  <c r="J29" i="9"/>
  <c r="J28" i="9"/>
  <c r="J27" i="9"/>
  <c r="J26" i="9"/>
  <c r="J25" i="9"/>
  <c r="J24" i="9"/>
  <c r="J23" i="9"/>
  <c r="J22" i="9"/>
  <c r="J21" i="9"/>
  <c r="J20" i="9"/>
  <c r="J19" i="9"/>
  <c r="J18" i="9"/>
  <c r="J17" i="9"/>
  <c r="J16" i="9"/>
  <c r="J15" i="9"/>
  <c r="J14" i="9"/>
  <c r="J12" i="9"/>
  <c r="J11" i="9"/>
  <c r="J10" i="9"/>
  <c r="J9" i="9"/>
  <c r="H52" i="9"/>
  <c r="AC52" i="9" s="1"/>
  <c r="H50" i="9"/>
  <c r="AC50" i="9" s="1"/>
  <c r="H48" i="9"/>
  <c r="AC48" i="9" s="1"/>
  <c r="H47" i="9"/>
  <c r="H46" i="9"/>
  <c r="AC46" i="9" s="1"/>
  <c r="H45" i="9"/>
  <c r="H44" i="9"/>
  <c r="AC44" i="9" s="1"/>
  <c r="H42" i="9"/>
  <c r="AC42" i="9" s="1"/>
  <c r="H41" i="9"/>
  <c r="H40" i="9"/>
  <c r="AC40" i="9" s="1"/>
  <c r="H37" i="9"/>
  <c r="H36" i="9"/>
  <c r="AC36" i="9" s="1"/>
  <c r="H35" i="9"/>
  <c r="H34" i="9"/>
  <c r="AC34" i="9" s="1"/>
  <c r="H33" i="9"/>
  <c r="H32" i="9"/>
  <c r="AC32" i="9" s="1"/>
  <c r="H31" i="9"/>
  <c r="H30" i="9"/>
  <c r="AC30" i="9" s="1"/>
  <c r="H29" i="9"/>
  <c r="H28" i="9"/>
  <c r="AC28" i="9" s="1"/>
  <c r="H27" i="9"/>
  <c r="H26" i="9"/>
  <c r="AC26" i="9" s="1"/>
  <c r="H25" i="9"/>
  <c r="H24" i="9"/>
  <c r="AC24" i="9" s="1"/>
  <c r="H23" i="9"/>
  <c r="H22" i="9"/>
  <c r="AC22" i="9" s="1"/>
  <c r="H21" i="9"/>
  <c r="H20" i="9"/>
  <c r="H19" i="9"/>
  <c r="H18" i="9"/>
  <c r="AC18" i="9" s="1"/>
  <c r="H17" i="9"/>
  <c r="H16" i="9"/>
  <c r="AC16" i="9" s="1"/>
  <c r="H15" i="9"/>
  <c r="H14" i="9"/>
  <c r="H12" i="9"/>
  <c r="AC12" i="9" s="1"/>
  <c r="H11" i="9"/>
  <c r="H10" i="9"/>
  <c r="F24" i="10"/>
  <c r="H12" i="10"/>
  <c r="H11" i="10"/>
  <c r="H10" i="10"/>
  <c r="M42" i="60" l="1"/>
  <c r="AB41" i="39"/>
  <c r="K42" i="39"/>
  <c r="F42" i="39" s="1"/>
  <c r="AC42" i="36"/>
  <c r="AF42" i="35"/>
  <c r="AC42" i="34"/>
  <c r="M42" i="28"/>
  <c r="J24" i="26"/>
  <c r="N120" i="15"/>
  <c r="F69" i="15"/>
  <c r="AB69" i="15" s="1"/>
  <c r="N112" i="15"/>
  <c r="N118" i="15" s="1"/>
  <c r="N119" i="15"/>
  <c r="AB71" i="15"/>
  <c r="AB24" i="10"/>
  <c r="L24" i="10"/>
  <c r="AC24" i="10" s="1"/>
  <c r="AC41" i="9"/>
  <c r="AC14" i="9"/>
  <c r="AC20" i="9"/>
  <c r="L19" i="9"/>
  <c r="AC19" i="9" s="1"/>
  <c r="L25" i="9"/>
  <c r="AC25" i="9" s="1"/>
  <c r="L31" i="9"/>
  <c r="AC31" i="9" s="1"/>
  <c r="N37" i="9"/>
  <c r="N43" i="9"/>
  <c r="H49" i="9"/>
  <c r="F42" i="35"/>
  <c r="F42" i="36"/>
  <c r="J42" i="35"/>
  <c r="H24" i="38"/>
  <c r="G41" i="40"/>
  <c r="F41" i="40" s="1"/>
  <c r="AB40" i="40"/>
  <c r="N10" i="9"/>
  <c r="H9" i="9"/>
  <c r="L15" i="9"/>
  <c r="AC15" i="9" s="1"/>
  <c r="L21" i="9"/>
  <c r="AC21" i="9" s="1"/>
  <c r="L27" i="9"/>
  <c r="AC27" i="9" s="1"/>
  <c r="L33" i="9"/>
  <c r="AC33" i="9" s="1"/>
  <c r="N39" i="9"/>
  <c r="L45" i="9"/>
  <c r="AC45" i="9" s="1"/>
  <c r="N51" i="9"/>
  <c r="J24" i="20"/>
  <c r="AC24" i="20" s="1"/>
  <c r="F42" i="27"/>
  <c r="K42" i="29"/>
  <c r="AB41" i="29"/>
  <c r="F42" i="34"/>
  <c r="AB41" i="34"/>
  <c r="N42" i="35"/>
  <c r="I42" i="51"/>
  <c r="F42" i="51" s="1"/>
  <c r="AB41" i="51"/>
  <c r="Q42" i="60"/>
  <c r="AB41" i="60"/>
  <c r="R42" i="28"/>
  <c r="AA41" i="28"/>
  <c r="L42" i="34"/>
  <c r="AF42" i="34" s="1"/>
  <c r="AE41" i="34"/>
  <c r="L10" i="9"/>
  <c r="AC10" i="9" s="1"/>
  <c r="N14" i="9"/>
  <c r="N20" i="9"/>
  <c r="N11" i="9"/>
  <c r="L17" i="9"/>
  <c r="AC17" i="9" s="1"/>
  <c r="L23" i="9"/>
  <c r="AC23" i="9" s="1"/>
  <c r="N29" i="9"/>
  <c r="L35" i="9"/>
  <c r="AC35" i="9" s="1"/>
  <c r="L41" i="9"/>
  <c r="N47" i="9"/>
  <c r="H53" i="9"/>
  <c r="H24" i="26"/>
  <c r="H24" i="37"/>
  <c r="AC24" i="37" s="1"/>
  <c r="N42" i="52"/>
  <c r="AB41" i="52"/>
  <c r="N24" i="55"/>
  <c r="J24" i="22"/>
  <c r="AC24" i="22" s="1"/>
  <c r="H24" i="53"/>
  <c r="J24" i="55"/>
  <c r="F19" i="15"/>
  <c r="F112" i="15" s="1"/>
  <c r="F118" i="15" s="1"/>
  <c r="N24" i="25"/>
  <c r="N42" i="34"/>
  <c r="AH41" i="34"/>
  <c r="J42" i="60"/>
  <c r="J24" i="53"/>
  <c r="J24" i="37"/>
  <c r="O40" i="30"/>
  <c r="K40" i="30"/>
  <c r="M40" i="30"/>
  <c r="L40" i="30"/>
  <c r="J40" i="30"/>
  <c r="N40" i="30"/>
  <c r="M42" i="30"/>
  <c r="K42" i="30"/>
  <c r="N42" i="30"/>
  <c r="L42" i="30"/>
  <c r="J42" i="30"/>
  <c r="H42" i="30"/>
  <c r="G42" i="30"/>
  <c r="I40" i="30"/>
  <c r="H40" i="30"/>
  <c r="G40" i="30"/>
  <c r="H42" i="29"/>
  <c r="L24" i="26"/>
  <c r="H24" i="55"/>
  <c r="G42" i="60"/>
  <c r="P42" i="60"/>
  <c r="K42" i="52"/>
  <c r="F42" i="52" s="1"/>
  <c r="J24" i="38"/>
  <c r="J42" i="34"/>
  <c r="Q42" i="33"/>
  <c r="K42" i="33"/>
  <c r="F42" i="33" s="1"/>
  <c r="Q42" i="32"/>
  <c r="F42" i="32" s="1"/>
  <c r="I42" i="31"/>
  <c r="Q42" i="31"/>
  <c r="G42" i="31"/>
  <c r="G42" i="29"/>
  <c r="F42" i="29" s="1"/>
  <c r="N42" i="28"/>
  <c r="H39" i="9"/>
  <c r="H43" i="9"/>
  <c r="H51" i="9"/>
  <c r="AC51" i="9" s="1"/>
  <c r="L9" i="9"/>
  <c r="L29" i="9"/>
  <c r="AC29" i="9" s="1"/>
  <c r="L37" i="9"/>
  <c r="AC37" i="9" s="1"/>
  <c r="L49" i="9"/>
  <c r="L53" i="9"/>
  <c r="N49" i="9"/>
  <c r="N53" i="9"/>
  <c r="L11" i="9"/>
  <c r="AC11" i="9" s="1"/>
  <c r="L39" i="9"/>
  <c r="L43" i="9"/>
  <c r="L47" i="9"/>
  <c r="AC47" i="9" s="1"/>
  <c r="L51" i="9"/>
  <c r="AC24" i="55" l="1"/>
  <c r="AC24" i="53"/>
  <c r="AC24" i="38"/>
  <c r="F42" i="31"/>
  <c r="F42" i="28"/>
  <c r="AC24" i="26"/>
  <c r="AC43" i="9"/>
  <c r="AC53" i="9"/>
  <c r="AC39" i="9"/>
  <c r="AC49" i="9"/>
  <c r="AB19" i="15"/>
  <c r="F40" i="30"/>
  <c r="F42" i="30"/>
  <c r="F42" i="60"/>
  <c r="K8" i="7"/>
  <c r="G38" i="6"/>
  <c r="O100" i="57" l="1"/>
  <c r="N100" i="57"/>
  <c r="M100" i="57"/>
  <c r="O98" i="57"/>
  <c r="N98" i="57"/>
  <c r="M98" i="57"/>
  <c r="O96" i="57"/>
  <c r="N96" i="57"/>
  <c r="M96" i="57"/>
  <c r="O94" i="57"/>
  <c r="N94" i="57"/>
  <c r="M94" i="57"/>
  <c r="O92" i="57"/>
  <c r="N92" i="57"/>
  <c r="M92" i="57"/>
  <c r="O90" i="57"/>
  <c r="N90" i="57"/>
  <c r="M90" i="57"/>
  <c r="O88" i="57"/>
  <c r="N88" i="57"/>
  <c r="M88" i="57"/>
  <c r="O86" i="57"/>
  <c r="N86" i="57"/>
  <c r="M86" i="57"/>
  <c r="O84" i="57"/>
  <c r="N84" i="57"/>
  <c r="M84" i="57"/>
  <c r="O82" i="57"/>
  <c r="N82" i="57"/>
  <c r="M82" i="57"/>
  <c r="O80" i="57"/>
  <c r="N80" i="57"/>
  <c r="M80" i="57"/>
  <c r="O78" i="57"/>
  <c r="N78" i="57"/>
  <c r="M78" i="57"/>
  <c r="O76" i="57"/>
  <c r="N76" i="57"/>
  <c r="M76" i="57"/>
  <c r="O74" i="57"/>
  <c r="N74" i="57"/>
  <c r="M74" i="57"/>
  <c r="O72" i="57"/>
  <c r="N72" i="57"/>
  <c r="M72" i="57"/>
  <c r="N70" i="57"/>
  <c r="O70" i="57"/>
  <c r="M70" i="57"/>
  <c r="O68" i="57"/>
  <c r="N68" i="57"/>
  <c r="M68" i="57"/>
  <c r="O66" i="57"/>
  <c r="N66" i="57"/>
  <c r="M66" i="57"/>
  <c r="O64" i="57"/>
  <c r="N64" i="57"/>
  <c r="M64" i="57"/>
  <c r="O62" i="57"/>
  <c r="N62" i="57"/>
  <c r="M62" i="57"/>
  <c r="O60" i="57"/>
  <c r="N60" i="57"/>
  <c r="M60" i="57"/>
  <c r="O58" i="57"/>
  <c r="N58" i="57"/>
  <c r="M58" i="57"/>
  <c r="O56" i="57"/>
  <c r="N56" i="57"/>
  <c r="M56" i="57"/>
  <c r="O54" i="57"/>
  <c r="N54" i="57"/>
  <c r="M54" i="57"/>
  <c r="O52" i="57"/>
  <c r="N52" i="57"/>
  <c r="M52" i="57"/>
  <c r="O50" i="57"/>
  <c r="N50" i="57"/>
  <c r="M50" i="57"/>
  <c r="O48" i="57"/>
  <c r="N48" i="57"/>
  <c r="M48" i="57"/>
  <c r="O46" i="57"/>
  <c r="N46" i="57"/>
  <c r="M46" i="57"/>
  <c r="O44" i="57"/>
  <c r="N44" i="57"/>
  <c r="M44" i="57"/>
  <c r="O40" i="57"/>
  <c r="N40" i="57"/>
  <c r="M40" i="57"/>
  <c r="O38" i="57"/>
  <c r="N38" i="57"/>
  <c r="M38" i="57"/>
  <c r="O36" i="57"/>
  <c r="N36" i="57"/>
  <c r="M36" i="57"/>
  <c r="O34" i="57"/>
  <c r="N34" i="57"/>
  <c r="M34" i="57"/>
  <c r="O32" i="57"/>
  <c r="N32" i="57"/>
  <c r="M32" i="57"/>
  <c r="O30" i="57"/>
  <c r="N30" i="57"/>
  <c r="M30" i="57"/>
  <c r="O28" i="57"/>
  <c r="N28" i="57"/>
  <c r="M28" i="57"/>
  <c r="O26" i="57"/>
  <c r="N26" i="57"/>
  <c r="M26" i="57"/>
  <c r="O24" i="57"/>
  <c r="N24" i="57"/>
  <c r="M24" i="57"/>
  <c r="O22" i="57"/>
  <c r="N22" i="57"/>
  <c r="M22" i="57"/>
  <c r="O19" i="57"/>
  <c r="N19" i="57"/>
  <c r="M19" i="57"/>
  <c r="O18" i="57"/>
  <c r="N18" i="57"/>
  <c r="M18" i="57"/>
  <c r="O16" i="57"/>
  <c r="N16" i="57"/>
  <c r="M16" i="57"/>
  <c r="O14" i="57"/>
  <c r="N14" i="57"/>
  <c r="M14" i="57"/>
  <c r="O12" i="57"/>
  <c r="N12" i="57"/>
  <c r="M12" i="57"/>
  <c r="O10" i="57"/>
  <c r="N10" i="57"/>
  <c r="M10" i="57"/>
  <c r="O7" i="57"/>
  <c r="O116" i="57" s="1"/>
  <c r="N7" i="57"/>
  <c r="N116" i="57" s="1"/>
  <c r="M7" i="57"/>
  <c r="M116" i="57" s="1"/>
  <c r="M112" i="57" l="1"/>
  <c r="M118" i="57" s="1"/>
  <c r="M119" i="57"/>
  <c r="O112" i="57"/>
  <c r="O118" i="57" s="1"/>
  <c r="O119" i="57"/>
  <c r="N112" i="57"/>
  <c r="N118" i="57" s="1"/>
  <c r="N119" i="57"/>
  <c r="O20" i="57"/>
  <c r="M20" i="57"/>
  <c r="M8" i="57"/>
  <c r="N8" i="57"/>
  <c r="N20" i="57"/>
  <c r="O8" i="57"/>
  <c r="I19" i="60" l="1"/>
  <c r="H19" i="60"/>
  <c r="G19" i="60"/>
  <c r="O100" i="60"/>
  <c r="N100" i="60"/>
  <c r="O98" i="60"/>
  <c r="N98" i="60"/>
  <c r="O96" i="60"/>
  <c r="N96" i="60"/>
  <c r="O94" i="60"/>
  <c r="N94" i="60"/>
  <c r="O92" i="60"/>
  <c r="N92" i="60"/>
  <c r="O90" i="60"/>
  <c r="N90" i="60"/>
  <c r="O88" i="60"/>
  <c r="N88" i="60"/>
  <c r="O86" i="60"/>
  <c r="N86" i="60"/>
  <c r="O84" i="60"/>
  <c r="N84" i="60"/>
  <c r="O82" i="60"/>
  <c r="N82" i="60"/>
  <c r="O80" i="60"/>
  <c r="N80" i="60"/>
  <c r="O78" i="60"/>
  <c r="N78" i="60"/>
  <c r="O76" i="60"/>
  <c r="N76" i="60"/>
  <c r="O74" i="60"/>
  <c r="N74" i="60"/>
  <c r="O72" i="60"/>
  <c r="N72" i="60"/>
  <c r="O68" i="60"/>
  <c r="N68" i="60"/>
  <c r="O66" i="60"/>
  <c r="N66" i="60"/>
  <c r="O64" i="60"/>
  <c r="N64" i="60"/>
  <c r="O62" i="60"/>
  <c r="N62" i="60"/>
  <c r="O60" i="60"/>
  <c r="N60" i="60"/>
  <c r="O58" i="60"/>
  <c r="N58" i="60"/>
  <c r="O56" i="60"/>
  <c r="N56" i="60"/>
  <c r="O54" i="60"/>
  <c r="N54" i="60"/>
  <c r="O52" i="60"/>
  <c r="N52" i="60"/>
  <c r="O50" i="60"/>
  <c r="N50" i="60"/>
  <c r="O48" i="60"/>
  <c r="N48" i="60"/>
  <c r="O46" i="60"/>
  <c r="N46" i="60"/>
  <c r="O44" i="60"/>
  <c r="N44" i="60"/>
  <c r="O40" i="60"/>
  <c r="N40" i="60"/>
  <c r="O38" i="60"/>
  <c r="N38" i="60"/>
  <c r="O36" i="60"/>
  <c r="N36" i="60"/>
  <c r="O34" i="60"/>
  <c r="N34" i="60"/>
  <c r="O32" i="60"/>
  <c r="N32" i="60"/>
  <c r="O30" i="60"/>
  <c r="N30" i="60"/>
  <c r="O28" i="60"/>
  <c r="N28" i="60"/>
  <c r="O26" i="60"/>
  <c r="N26" i="60"/>
  <c r="O24" i="60"/>
  <c r="N24" i="60"/>
  <c r="O22" i="60"/>
  <c r="N22" i="60"/>
  <c r="N18" i="60"/>
  <c r="O10" i="60"/>
  <c r="O18" i="60"/>
  <c r="O16" i="60"/>
  <c r="N16" i="60"/>
  <c r="O14" i="60"/>
  <c r="N14" i="60"/>
  <c r="O12" i="60"/>
  <c r="N12" i="60"/>
  <c r="N10" i="60"/>
  <c r="G119" i="60" l="1"/>
  <c r="H119" i="60"/>
  <c r="I119" i="60"/>
  <c r="I7" i="60" l="1"/>
  <c r="I116" i="60" s="1"/>
  <c r="I69" i="60"/>
  <c r="H69" i="60"/>
  <c r="P19" i="60"/>
  <c r="Q19" i="60"/>
  <c r="AB9" i="60"/>
  <c r="F99" i="60"/>
  <c r="AB99" i="60" s="1"/>
  <c r="F71" i="60"/>
  <c r="F97" i="60"/>
  <c r="AB97" i="60" s="1"/>
  <c r="F95" i="60"/>
  <c r="AB95" i="60" s="1"/>
  <c r="F93" i="60"/>
  <c r="AB93" i="60" s="1"/>
  <c r="F91" i="60"/>
  <c r="AB91" i="60" s="1"/>
  <c r="F89" i="60"/>
  <c r="AB89" i="60" s="1"/>
  <c r="F87" i="60"/>
  <c r="AB87" i="60" s="1"/>
  <c r="F85" i="60"/>
  <c r="AB85" i="60" s="1"/>
  <c r="F83" i="60"/>
  <c r="AB83" i="60" s="1"/>
  <c r="F81" i="60"/>
  <c r="AB81" i="60" s="1"/>
  <c r="F79" i="60"/>
  <c r="AB79" i="60" s="1"/>
  <c r="F77" i="60"/>
  <c r="AB77" i="60" s="1"/>
  <c r="F75" i="60"/>
  <c r="AB75" i="60" s="1"/>
  <c r="F73" i="60"/>
  <c r="AB73" i="60" s="1"/>
  <c r="F67" i="60"/>
  <c r="AB67" i="60" s="1"/>
  <c r="F65" i="60"/>
  <c r="AB65" i="60" s="1"/>
  <c r="F63" i="60"/>
  <c r="AB63" i="60" s="1"/>
  <c r="F61" i="60"/>
  <c r="AB61" i="60" s="1"/>
  <c r="F59" i="60"/>
  <c r="AB59" i="60" s="1"/>
  <c r="F57" i="60"/>
  <c r="AB57" i="60" s="1"/>
  <c r="F55" i="60"/>
  <c r="AB55" i="60" s="1"/>
  <c r="F53" i="60"/>
  <c r="AB53" i="60" s="1"/>
  <c r="F51" i="60"/>
  <c r="AB51" i="60" s="1"/>
  <c r="F49" i="60"/>
  <c r="AB49" i="60" s="1"/>
  <c r="F47" i="60"/>
  <c r="AB47" i="60" s="1"/>
  <c r="F45" i="60"/>
  <c r="AB45" i="60" s="1"/>
  <c r="F43" i="60"/>
  <c r="AB43" i="60" s="1"/>
  <c r="F39" i="60"/>
  <c r="AB39" i="60" s="1"/>
  <c r="F37" i="60"/>
  <c r="AB37" i="60" s="1"/>
  <c r="F35" i="60"/>
  <c r="AB35" i="60" s="1"/>
  <c r="F33" i="60"/>
  <c r="AB33" i="60" s="1"/>
  <c r="F31" i="60"/>
  <c r="AB31" i="60" s="1"/>
  <c r="F29" i="60"/>
  <c r="AB29" i="60" s="1"/>
  <c r="F27" i="60"/>
  <c r="AB27" i="60" s="1"/>
  <c r="F25" i="60"/>
  <c r="AB25" i="60" s="1"/>
  <c r="F23" i="60"/>
  <c r="AB23" i="60" s="1"/>
  <c r="F21" i="60"/>
  <c r="F17" i="60"/>
  <c r="AB17" i="60" s="1"/>
  <c r="F15" i="60"/>
  <c r="AB15" i="60" s="1"/>
  <c r="F13" i="60"/>
  <c r="AB13" i="60" s="1"/>
  <c r="F11" i="60"/>
  <c r="P7" i="60"/>
  <c r="O7" i="60"/>
  <c r="O116" i="60" s="1"/>
  <c r="G69" i="60"/>
  <c r="P69" i="60"/>
  <c r="P120" i="60" s="1"/>
  <c r="Q69" i="60"/>
  <c r="Q120" i="60" s="1"/>
  <c r="Q112" i="60" l="1"/>
  <c r="Q118" i="60" s="1"/>
  <c r="Q119" i="60"/>
  <c r="P112" i="60"/>
  <c r="P118" i="60" s="1"/>
  <c r="P119" i="60"/>
  <c r="G120" i="60"/>
  <c r="G112" i="60"/>
  <c r="G118" i="60" s="1"/>
  <c r="AB71" i="60"/>
  <c r="F114" i="60"/>
  <c r="AB11" i="60"/>
  <c r="F111" i="60"/>
  <c r="F117" i="60" s="1"/>
  <c r="AB21" i="60"/>
  <c r="F113" i="60"/>
  <c r="P116" i="60"/>
  <c r="F7" i="60"/>
  <c r="F116" i="60" s="1"/>
  <c r="H120" i="60"/>
  <c r="H112" i="60"/>
  <c r="H118" i="60" s="1"/>
  <c r="I120" i="60"/>
  <c r="I112" i="60"/>
  <c r="I118" i="60" s="1"/>
  <c r="F69" i="60"/>
  <c r="AB69" i="60" s="1"/>
  <c r="F19" i="60"/>
  <c r="P20" i="60" s="1"/>
  <c r="O69" i="60"/>
  <c r="O120" i="60" s="1"/>
  <c r="N69" i="60"/>
  <c r="N120" i="60" s="1"/>
  <c r="K69" i="60"/>
  <c r="K120" i="60" s="1"/>
  <c r="I70" i="60"/>
  <c r="H70" i="60"/>
  <c r="P100" i="60"/>
  <c r="P98" i="60"/>
  <c r="P96" i="60"/>
  <c r="P94" i="60"/>
  <c r="P92" i="60"/>
  <c r="P90" i="60"/>
  <c r="P88" i="60"/>
  <c r="P86" i="60"/>
  <c r="P84" i="60"/>
  <c r="P82" i="60"/>
  <c r="P80" i="60"/>
  <c r="P78" i="60"/>
  <c r="P76" i="60"/>
  <c r="P74" i="60"/>
  <c r="P72" i="60"/>
  <c r="P68" i="60"/>
  <c r="P66" i="60"/>
  <c r="P64" i="60"/>
  <c r="P62" i="60"/>
  <c r="P60" i="60"/>
  <c r="P58" i="60"/>
  <c r="P56" i="60"/>
  <c r="P54" i="60"/>
  <c r="P52" i="60"/>
  <c r="P50" i="60"/>
  <c r="P48" i="60"/>
  <c r="P46" i="60"/>
  <c r="P44" i="60"/>
  <c r="P40" i="60"/>
  <c r="P38" i="60"/>
  <c r="P36" i="60"/>
  <c r="P34" i="60"/>
  <c r="P32" i="60"/>
  <c r="P30" i="60"/>
  <c r="P28" i="60"/>
  <c r="P26" i="60"/>
  <c r="P24" i="60"/>
  <c r="P22" i="60"/>
  <c r="P18" i="60"/>
  <c r="P16" i="60"/>
  <c r="P14" i="60"/>
  <c r="P12" i="60"/>
  <c r="P10" i="60"/>
  <c r="I28" i="60"/>
  <c r="I100" i="60"/>
  <c r="H100" i="60"/>
  <c r="I98" i="60"/>
  <c r="H98" i="60"/>
  <c r="I96" i="60"/>
  <c r="H96" i="60"/>
  <c r="I94" i="60"/>
  <c r="H94" i="60"/>
  <c r="I92" i="60"/>
  <c r="H92" i="60"/>
  <c r="I90" i="60"/>
  <c r="H90" i="60"/>
  <c r="I88" i="60"/>
  <c r="H88" i="60"/>
  <c r="I86" i="60"/>
  <c r="H86" i="60"/>
  <c r="I84" i="60"/>
  <c r="H84" i="60"/>
  <c r="I82" i="60"/>
  <c r="H82" i="60"/>
  <c r="I80" i="60"/>
  <c r="H80" i="60"/>
  <c r="I78" i="60"/>
  <c r="H78" i="60"/>
  <c r="I76" i="60"/>
  <c r="H76" i="60"/>
  <c r="I74" i="60"/>
  <c r="H74" i="60"/>
  <c r="I72" i="60"/>
  <c r="H72" i="60"/>
  <c r="I68" i="60"/>
  <c r="H68" i="60"/>
  <c r="I66" i="60"/>
  <c r="H66" i="60"/>
  <c r="I64" i="60"/>
  <c r="H64" i="60"/>
  <c r="I62" i="60"/>
  <c r="H62" i="60"/>
  <c r="I60" i="60"/>
  <c r="H60" i="60"/>
  <c r="I58" i="60"/>
  <c r="H58" i="60"/>
  <c r="I56" i="60"/>
  <c r="H56" i="60"/>
  <c r="I54" i="60"/>
  <c r="H54" i="60"/>
  <c r="I52" i="60"/>
  <c r="H52" i="60"/>
  <c r="I50" i="60"/>
  <c r="H50" i="60"/>
  <c r="I48" i="60"/>
  <c r="H48" i="60"/>
  <c r="I46" i="60"/>
  <c r="H46" i="60"/>
  <c r="I44" i="60"/>
  <c r="H44" i="60"/>
  <c r="I40" i="60"/>
  <c r="H40" i="60"/>
  <c r="I38" i="60"/>
  <c r="H38" i="60"/>
  <c r="I36" i="60"/>
  <c r="H36" i="60"/>
  <c r="I34" i="60"/>
  <c r="H34" i="60"/>
  <c r="I32" i="60"/>
  <c r="H32" i="60"/>
  <c r="I30" i="60"/>
  <c r="H30" i="60"/>
  <c r="H28" i="60"/>
  <c r="I26" i="60"/>
  <c r="H26" i="60"/>
  <c r="I24" i="60"/>
  <c r="H24" i="60"/>
  <c r="I22" i="60"/>
  <c r="H22" i="60"/>
  <c r="I20" i="60"/>
  <c r="H20" i="60"/>
  <c r="I18" i="60"/>
  <c r="H18" i="60"/>
  <c r="I16" i="60"/>
  <c r="H16" i="60"/>
  <c r="I14" i="60"/>
  <c r="H14" i="60"/>
  <c r="I12" i="60"/>
  <c r="H12" i="60"/>
  <c r="I10" i="60"/>
  <c r="H10" i="60"/>
  <c r="I8" i="60"/>
  <c r="H8" i="60"/>
  <c r="F119" i="60" l="1"/>
  <c r="F112" i="60"/>
  <c r="F118" i="60" s="1"/>
  <c r="F120" i="60"/>
  <c r="AB19" i="60"/>
  <c r="N70" i="60"/>
  <c r="M69" i="60"/>
  <c r="M99" i="60" l="1"/>
  <c r="M97" i="60"/>
  <c r="M95" i="60"/>
  <c r="M93" i="60"/>
  <c r="M91" i="60"/>
  <c r="M89" i="60"/>
  <c r="M87" i="60"/>
  <c r="M85" i="60"/>
  <c r="M83" i="60"/>
  <c r="M81" i="60"/>
  <c r="M79" i="60"/>
  <c r="M77" i="60"/>
  <c r="M75" i="60"/>
  <c r="M73" i="60"/>
  <c r="M71" i="60"/>
  <c r="M67" i="60"/>
  <c r="M65" i="60"/>
  <c r="M63" i="60"/>
  <c r="M61" i="60"/>
  <c r="M59" i="60"/>
  <c r="M57" i="60"/>
  <c r="M55" i="60"/>
  <c r="M53" i="60"/>
  <c r="M51" i="60"/>
  <c r="M49" i="60"/>
  <c r="M47" i="60"/>
  <c r="M45" i="60"/>
  <c r="M43" i="60"/>
  <c r="M39" i="60"/>
  <c r="M37" i="60"/>
  <c r="M35" i="60"/>
  <c r="M33" i="60"/>
  <c r="M31" i="60"/>
  <c r="M29" i="60"/>
  <c r="M27" i="60"/>
  <c r="M25" i="60"/>
  <c r="M23" i="60"/>
  <c r="M21" i="60"/>
  <c r="M17" i="60"/>
  <c r="M15" i="60"/>
  <c r="M13" i="60"/>
  <c r="M9" i="60"/>
  <c r="M111" i="60" s="1"/>
  <c r="M117" i="60" s="1"/>
  <c r="M114" i="60" l="1"/>
  <c r="M120" i="60" s="1"/>
  <c r="M113" i="60"/>
  <c r="N7" i="60"/>
  <c r="N116" i="60" s="1"/>
  <c r="M7" i="60" l="1"/>
  <c r="M116" i="60" s="1"/>
  <c r="L69" i="60"/>
  <c r="L120" i="60" s="1"/>
  <c r="J69" i="60" l="1"/>
  <c r="O70" i="60"/>
  <c r="H20" i="19" l="1"/>
  <c r="L7" i="19"/>
  <c r="K7" i="19"/>
  <c r="J7" i="19"/>
  <c r="I7" i="19"/>
  <c r="I9" i="19" l="1"/>
  <c r="I8" i="19"/>
  <c r="K9" i="19"/>
  <c r="G38" i="17"/>
  <c r="F33" i="17"/>
  <c r="AB33" i="17" s="1"/>
  <c r="O38" i="17"/>
  <c r="M38" i="17"/>
  <c r="K38" i="17"/>
  <c r="I38" i="17"/>
  <c r="F38" i="17" l="1"/>
  <c r="AB38" i="17" s="1"/>
  <c r="O13" i="17"/>
  <c r="M13" i="17"/>
  <c r="K13" i="17"/>
  <c r="I13" i="17"/>
  <c r="G13" i="17"/>
  <c r="O7" i="17"/>
  <c r="M7" i="17"/>
  <c r="K7" i="17"/>
  <c r="I7" i="17"/>
  <c r="G7" i="17"/>
  <c r="F13" i="17" l="1"/>
  <c r="AB13" i="17" s="1"/>
  <c r="F7" i="17"/>
  <c r="AB7" i="17" s="1"/>
  <c r="H26" i="57"/>
  <c r="I26" i="57"/>
  <c r="H26" i="50"/>
  <c r="H26" i="49"/>
  <c r="H26" i="48"/>
  <c r="H26" i="41"/>
  <c r="I24" i="41"/>
  <c r="H24" i="41"/>
  <c r="H26" i="33"/>
  <c r="H26" i="32"/>
  <c r="H26" i="27"/>
  <c r="H26" i="15"/>
  <c r="J27" i="11" l="1"/>
  <c r="H26" i="6"/>
  <c r="H27" i="2"/>
  <c r="F27" i="52" l="1"/>
  <c r="AB27" i="52" s="1"/>
  <c r="K7" i="60" l="1"/>
  <c r="K116" i="60" s="1"/>
  <c r="J99" i="60"/>
  <c r="J97" i="60"/>
  <c r="M98" i="60" s="1"/>
  <c r="J95" i="60"/>
  <c r="J93" i="60"/>
  <c r="J91" i="60"/>
  <c r="K92" i="60" s="1"/>
  <c r="J89" i="60"/>
  <c r="M90" i="60" s="1"/>
  <c r="J87" i="60"/>
  <c r="K88" i="60" s="1"/>
  <c r="J85" i="60"/>
  <c r="K86" i="60" s="1"/>
  <c r="J83" i="60"/>
  <c r="M84" i="60" s="1"/>
  <c r="J81" i="60"/>
  <c r="L82" i="60" s="1"/>
  <c r="J79" i="60"/>
  <c r="M80" i="60" s="1"/>
  <c r="J77" i="60"/>
  <c r="J75" i="60"/>
  <c r="L76" i="60" s="1"/>
  <c r="J73" i="60"/>
  <c r="K74" i="60" s="1"/>
  <c r="J71" i="60"/>
  <c r="J67" i="60"/>
  <c r="K68" i="60" s="1"/>
  <c r="J65" i="60"/>
  <c r="M66" i="60" s="1"/>
  <c r="J63" i="60"/>
  <c r="M64" i="60" s="1"/>
  <c r="J61" i="60"/>
  <c r="J59" i="60"/>
  <c r="J57" i="60"/>
  <c r="M58" i="60" s="1"/>
  <c r="J55" i="60"/>
  <c r="M56" i="60" s="1"/>
  <c r="J53" i="60"/>
  <c r="M54" i="60" s="1"/>
  <c r="J51" i="60"/>
  <c r="M52" i="60" s="1"/>
  <c r="J49" i="60"/>
  <c r="L50" i="60" s="1"/>
  <c r="J47" i="60"/>
  <c r="M48" i="60" s="1"/>
  <c r="Q100" i="60"/>
  <c r="M100" i="60"/>
  <c r="G100" i="60"/>
  <c r="Q98" i="60"/>
  <c r="G98" i="60"/>
  <c r="Q96" i="60"/>
  <c r="G96" i="60"/>
  <c r="F96" i="60" s="1"/>
  <c r="Q94" i="60"/>
  <c r="G94" i="60"/>
  <c r="Q92" i="60"/>
  <c r="G92" i="60"/>
  <c r="Q90" i="60"/>
  <c r="G90" i="60"/>
  <c r="Q88" i="60"/>
  <c r="M88" i="60"/>
  <c r="G88" i="60"/>
  <c r="Q86" i="60"/>
  <c r="M86" i="60"/>
  <c r="G86" i="60"/>
  <c r="Q84" i="60"/>
  <c r="K84" i="60"/>
  <c r="G84" i="60"/>
  <c r="Q82" i="60"/>
  <c r="G82" i="60"/>
  <c r="Q80" i="60"/>
  <c r="G80" i="60"/>
  <c r="Q78" i="60"/>
  <c r="G78" i="60"/>
  <c r="Q76" i="60"/>
  <c r="G76" i="60"/>
  <c r="Q74" i="60"/>
  <c r="G74" i="60"/>
  <c r="Q72" i="60"/>
  <c r="G72" i="60"/>
  <c r="Q68" i="60"/>
  <c r="G68" i="60"/>
  <c r="Q66" i="60"/>
  <c r="G66" i="60"/>
  <c r="Q64" i="60"/>
  <c r="G64" i="60"/>
  <c r="Q62" i="60"/>
  <c r="G62" i="60"/>
  <c r="F62" i="60" s="1"/>
  <c r="Q60" i="60"/>
  <c r="G60" i="60"/>
  <c r="Q58" i="60"/>
  <c r="L58" i="60"/>
  <c r="G58" i="60"/>
  <c r="Q56" i="60"/>
  <c r="G56" i="60"/>
  <c r="Q54" i="60"/>
  <c r="G54" i="60"/>
  <c r="Q52" i="60"/>
  <c r="G52" i="60"/>
  <c r="Q50" i="60"/>
  <c r="K50" i="60"/>
  <c r="G50" i="60"/>
  <c r="Q48" i="60"/>
  <c r="G48" i="60"/>
  <c r="J45" i="60"/>
  <c r="J43" i="60"/>
  <c r="L44" i="60" s="1"/>
  <c r="J39" i="60"/>
  <c r="J37" i="60"/>
  <c r="L38" i="60" s="1"/>
  <c r="J35" i="60"/>
  <c r="M36" i="60" s="1"/>
  <c r="J33" i="60"/>
  <c r="J31" i="60"/>
  <c r="J29" i="60"/>
  <c r="J27" i="60"/>
  <c r="K28" i="60" s="1"/>
  <c r="J25" i="60"/>
  <c r="L26" i="60" s="1"/>
  <c r="J23" i="60"/>
  <c r="L24" i="60" s="1"/>
  <c r="J21" i="60"/>
  <c r="J17" i="60"/>
  <c r="J15" i="60"/>
  <c r="J13" i="60"/>
  <c r="L12" i="60"/>
  <c r="J9" i="60"/>
  <c r="Q46" i="60"/>
  <c r="G46" i="60"/>
  <c r="Q44" i="60"/>
  <c r="G44" i="60"/>
  <c r="Q40" i="60"/>
  <c r="G40" i="60"/>
  <c r="Q38" i="60"/>
  <c r="K38" i="60"/>
  <c r="G38" i="60"/>
  <c r="Q36" i="60"/>
  <c r="G36" i="60"/>
  <c r="Q34" i="60"/>
  <c r="G34" i="60"/>
  <c r="Q32" i="60"/>
  <c r="G32" i="60"/>
  <c r="Q30" i="60"/>
  <c r="G30" i="60"/>
  <c r="Q28" i="60"/>
  <c r="M28" i="60"/>
  <c r="G28" i="60"/>
  <c r="Q26" i="60"/>
  <c r="G26" i="60"/>
  <c r="Q24" i="60"/>
  <c r="M24" i="60"/>
  <c r="G24" i="60"/>
  <c r="Q22" i="60"/>
  <c r="G22" i="60"/>
  <c r="Q18" i="60"/>
  <c r="G18" i="60"/>
  <c r="Q16" i="60"/>
  <c r="G16" i="60"/>
  <c r="Q14" i="60"/>
  <c r="G14" i="60"/>
  <c r="Q12" i="60"/>
  <c r="G12" i="60"/>
  <c r="Q10" i="60"/>
  <c r="G10" i="60"/>
  <c r="K58" i="60" l="1"/>
  <c r="F78" i="60"/>
  <c r="M82" i="60"/>
  <c r="K90" i="60"/>
  <c r="F88" i="60"/>
  <c r="F92" i="60"/>
  <c r="M44" i="60"/>
  <c r="K66" i="60"/>
  <c r="L72" i="60"/>
  <c r="J114" i="60"/>
  <c r="J120" i="60" s="1"/>
  <c r="L66" i="60"/>
  <c r="L22" i="60"/>
  <c r="J113" i="60"/>
  <c r="M74" i="60"/>
  <c r="K98" i="60"/>
  <c r="J111" i="60"/>
  <c r="J117" i="60" s="1"/>
  <c r="F22" i="60"/>
  <c r="K44" i="60"/>
  <c r="J44" i="60" s="1"/>
  <c r="F50" i="60"/>
  <c r="M92" i="60"/>
  <c r="F28" i="60"/>
  <c r="F16" i="60"/>
  <c r="F66" i="60"/>
  <c r="F82" i="60"/>
  <c r="N8" i="60"/>
  <c r="F86" i="60"/>
  <c r="L90" i="60"/>
  <c r="F34" i="60"/>
  <c r="F38" i="60"/>
  <c r="L74" i="60"/>
  <c r="J74" i="60" s="1"/>
  <c r="F44" i="60"/>
  <c r="L48" i="60"/>
  <c r="F58" i="60"/>
  <c r="F64" i="60"/>
  <c r="K82" i="60"/>
  <c r="J82" i="60" s="1"/>
  <c r="F84" i="60"/>
  <c r="L28" i="60"/>
  <c r="J28" i="60" s="1"/>
  <c r="F10" i="60"/>
  <c r="F14" i="60"/>
  <c r="F18" i="60"/>
  <c r="F24" i="60"/>
  <c r="F94" i="60"/>
  <c r="F76" i="60"/>
  <c r="F12" i="60"/>
  <c r="F26" i="60"/>
  <c r="F30" i="60"/>
  <c r="F36" i="60"/>
  <c r="F40" i="60"/>
  <c r="F46" i="60"/>
  <c r="F52" i="60"/>
  <c r="F54" i="60"/>
  <c r="F60" i="60"/>
  <c r="F68" i="60"/>
  <c r="F80" i="60"/>
  <c r="F32" i="60"/>
  <c r="F48" i="60"/>
  <c r="F56" i="60"/>
  <c r="F72" i="60"/>
  <c r="F74" i="60"/>
  <c r="F90" i="60"/>
  <c r="F98" i="60"/>
  <c r="F100" i="60"/>
  <c r="K12" i="60"/>
  <c r="J12" i="60" s="1"/>
  <c r="L54" i="60"/>
  <c r="K26" i="60"/>
  <c r="J26" i="60" s="1"/>
  <c r="J66" i="60"/>
  <c r="K80" i="60"/>
  <c r="M78" i="60"/>
  <c r="M12" i="60"/>
  <c r="M30" i="60"/>
  <c r="L36" i="60"/>
  <c r="K54" i="60"/>
  <c r="M62" i="60"/>
  <c r="K22" i="60"/>
  <c r="L30" i="60"/>
  <c r="K36" i="60"/>
  <c r="L40" i="60"/>
  <c r="L94" i="60"/>
  <c r="M14" i="60"/>
  <c r="M16" i="60"/>
  <c r="L52" i="60"/>
  <c r="M60" i="60"/>
  <c r="L62" i="60"/>
  <c r="L88" i="60"/>
  <c r="J88" i="60" s="1"/>
  <c r="K24" i="60"/>
  <c r="J24" i="60" s="1"/>
  <c r="L14" i="60"/>
  <c r="M32" i="60"/>
  <c r="M40" i="60"/>
  <c r="K52" i="60"/>
  <c r="L60" i="60"/>
  <c r="K62" i="60"/>
  <c r="L80" i="60"/>
  <c r="M94" i="60"/>
  <c r="M96" i="60"/>
  <c r="J58" i="60"/>
  <c r="M68" i="60"/>
  <c r="L84" i="60"/>
  <c r="J84" i="60" s="1"/>
  <c r="L92" i="60"/>
  <c r="J92" i="60" s="1"/>
  <c r="L98" i="60"/>
  <c r="J98" i="60" s="1"/>
  <c r="K10" i="60"/>
  <c r="L16" i="60"/>
  <c r="M18" i="60"/>
  <c r="L32" i="60"/>
  <c r="M34" i="60"/>
  <c r="K40" i="60"/>
  <c r="M46" i="60"/>
  <c r="K48" i="60"/>
  <c r="M50" i="60"/>
  <c r="L56" i="60"/>
  <c r="K72" i="60"/>
  <c r="J72" i="60" s="1"/>
  <c r="L78" i="60"/>
  <c r="L86" i="60"/>
  <c r="J86" i="60" s="1"/>
  <c r="K94" i="60"/>
  <c r="J7" i="60"/>
  <c r="J116" i="60" s="1"/>
  <c r="M10" i="60"/>
  <c r="J50" i="60"/>
  <c r="K76" i="60"/>
  <c r="J76" i="60" s="1"/>
  <c r="K16" i="60"/>
  <c r="L18" i="60"/>
  <c r="K32" i="60"/>
  <c r="L34" i="60"/>
  <c r="L46" i="60"/>
  <c r="K78" i="60"/>
  <c r="J90" i="60"/>
  <c r="K56" i="60"/>
  <c r="K60" i="60"/>
  <c r="L64" i="60"/>
  <c r="L68" i="60"/>
  <c r="J68" i="60" s="1"/>
  <c r="M72" i="60"/>
  <c r="M76" i="60"/>
  <c r="L96" i="60"/>
  <c r="L100" i="60"/>
  <c r="K64" i="60"/>
  <c r="K96" i="60"/>
  <c r="K100" i="60"/>
  <c r="J38" i="60"/>
  <c r="L10" i="60"/>
  <c r="K14" i="60"/>
  <c r="K18" i="60"/>
  <c r="M22" i="60"/>
  <c r="M26" i="60"/>
  <c r="K30" i="60"/>
  <c r="K34" i="60"/>
  <c r="M38" i="60"/>
  <c r="K46" i="60"/>
  <c r="J22" i="60" l="1"/>
  <c r="J54" i="60"/>
  <c r="J40" i="60"/>
  <c r="J56" i="60"/>
  <c r="J52" i="60"/>
  <c r="M8" i="60"/>
  <c r="J48" i="60"/>
  <c r="J34" i="60"/>
  <c r="J62" i="60"/>
  <c r="J80" i="60"/>
  <c r="J94" i="60"/>
  <c r="J14" i="60"/>
  <c r="J36" i="60"/>
  <c r="J30" i="60"/>
  <c r="J10" i="60"/>
  <c r="J16" i="60"/>
  <c r="J18" i="60"/>
  <c r="J60" i="60"/>
  <c r="J64" i="60"/>
  <c r="J46" i="60"/>
  <c r="J32" i="60"/>
  <c r="J78" i="60"/>
  <c r="J100" i="60"/>
  <c r="J96" i="60"/>
  <c r="P70" i="60"/>
  <c r="O19" i="60"/>
  <c r="N19" i="60"/>
  <c r="L19" i="60"/>
  <c r="K19" i="60"/>
  <c r="L7" i="60"/>
  <c r="L116" i="60" s="1"/>
  <c r="N119" i="60" l="1"/>
  <c r="N112" i="60"/>
  <c r="N118" i="60" s="1"/>
  <c r="O112" i="60"/>
  <c r="O118" i="60" s="1"/>
  <c r="O119" i="60"/>
  <c r="K112" i="60"/>
  <c r="K118" i="60" s="1"/>
  <c r="K119" i="60"/>
  <c r="L112" i="60"/>
  <c r="L118" i="60" s="1"/>
  <c r="L119" i="60"/>
  <c r="O20" i="60"/>
  <c r="G8" i="60"/>
  <c r="O8" i="60"/>
  <c r="N20" i="60"/>
  <c r="M19" i="60"/>
  <c r="K70" i="60"/>
  <c r="J19" i="60"/>
  <c r="L8" i="60"/>
  <c r="K8" i="60"/>
  <c r="M112" i="60" l="1"/>
  <c r="M118" i="60" s="1"/>
  <c r="M119" i="60"/>
  <c r="J112" i="60"/>
  <c r="J118" i="60" s="1"/>
  <c r="J119" i="60"/>
  <c r="P8" i="60"/>
  <c r="AB7" i="60"/>
  <c r="AA6" i="60" s="1"/>
  <c r="J8" i="60"/>
  <c r="M70" i="60"/>
  <c r="L70" i="60"/>
  <c r="J70" i="60" s="1"/>
  <c r="G20" i="60"/>
  <c r="K20" i="60"/>
  <c r="L20" i="60"/>
  <c r="M20" i="60"/>
  <c r="Q70" i="60"/>
  <c r="G70" i="60"/>
  <c r="F70" i="60" s="1"/>
  <c r="Q20" i="60"/>
  <c r="F8" i="60" l="1"/>
  <c r="F20" i="60"/>
  <c r="J20" i="60"/>
  <c r="H19" i="58" l="1"/>
  <c r="S6" i="58"/>
  <c r="S116" i="58" s="1"/>
  <c r="R6" i="58"/>
  <c r="P6" i="58"/>
  <c r="P116" i="58" s="1"/>
  <c r="O6" i="58"/>
  <c r="O116" i="58" s="1"/>
  <c r="N6" i="58"/>
  <c r="N116" i="58" s="1"/>
  <c r="M6" i="58"/>
  <c r="M116" i="58" s="1"/>
  <c r="L6" i="58"/>
  <c r="L116" i="58" s="1"/>
  <c r="K6" i="58"/>
  <c r="K116" i="58" s="1"/>
  <c r="J6" i="58"/>
  <c r="J116" i="58" s="1"/>
  <c r="I6" i="58"/>
  <c r="I116" i="58" s="1"/>
  <c r="F6" i="58" l="1"/>
  <c r="F116" i="58" s="1"/>
  <c r="R116" i="58"/>
  <c r="S7" i="58"/>
  <c r="M7" i="58" l="1"/>
  <c r="N7" i="58"/>
  <c r="K7" i="58"/>
  <c r="O7" i="58"/>
  <c r="AC6" i="58"/>
  <c r="AB5" i="58" s="1"/>
  <c r="P7" i="58"/>
  <c r="L7" i="58"/>
  <c r="G7" i="58"/>
  <c r="R7" i="58"/>
  <c r="I7" i="58"/>
  <c r="J7" i="58"/>
  <c r="H7" i="58"/>
  <c r="G68" i="40"/>
  <c r="F7" i="58" l="1"/>
  <c r="AC9" i="27" l="1"/>
  <c r="M7" i="25" l="1"/>
  <c r="J7" i="25"/>
  <c r="K11" i="19" l="1"/>
  <c r="J13" i="19"/>
  <c r="F8" i="55" l="1"/>
  <c r="AB8" i="55" s="1"/>
  <c r="F8" i="38"/>
  <c r="AB8" i="38" s="1"/>
  <c r="F9" i="38"/>
  <c r="AB9" i="38" s="1"/>
  <c r="F10" i="38"/>
  <c r="AB10" i="38" s="1"/>
  <c r="F11" i="38"/>
  <c r="AB11" i="38" s="1"/>
  <c r="F12" i="38"/>
  <c r="AB12" i="38" s="1"/>
  <c r="F14" i="38"/>
  <c r="AB14" i="38" s="1"/>
  <c r="F15" i="38"/>
  <c r="AB15" i="38" s="1"/>
  <c r="F16" i="38"/>
  <c r="AB16" i="38" s="1"/>
  <c r="F17" i="38"/>
  <c r="AB17" i="38" s="1"/>
  <c r="F18" i="38"/>
  <c r="AB18" i="38" s="1"/>
  <c r="F19" i="38"/>
  <c r="AB19" i="38" s="1"/>
  <c r="F20" i="38"/>
  <c r="AB20" i="38" s="1"/>
  <c r="F21" i="38"/>
  <c r="AB21" i="38" s="1"/>
  <c r="F22" i="38"/>
  <c r="AB22" i="38" s="1"/>
  <c r="F23" i="38"/>
  <c r="AB23" i="38" s="1"/>
  <c r="F25" i="38"/>
  <c r="AB25" i="38" s="1"/>
  <c r="F26" i="38"/>
  <c r="AB26" i="38" s="1"/>
  <c r="F27" i="38"/>
  <c r="AB27" i="38" s="1"/>
  <c r="F28" i="38"/>
  <c r="AB28" i="38" s="1"/>
  <c r="F29" i="38"/>
  <c r="AB29" i="38" s="1"/>
  <c r="F30" i="38"/>
  <c r="AB30" i="38" s="1"/>
  <c r="F31" i="38"/>
  <c r="AB31" i="38" s="1"/>
  <c r="F32" i="38"/>
  <c r="AB32" i="38" s="1"/>
  <c r="F33" i="38"/>
  <c r="AB33" i="38" s="1"/>
  <c r="F34" i="38"/>
  <c r="AB34" i="38" s="1"/>
  <c r="F35" i="38"/>
  <c r="AB35" i="38" s="1"/>
  <c r="F36" i="38"/>
  <c r="AB36" i="38" s="1"/>
  <c r="F37" i="38"/>
  <c r="AB37" i="38" s="1"/>
  <c r="F39" i="38"/>
  <c r="AB39" i="38" s="1"/>
  <c r="F40" i="38"/>
  <c r="AB40" i="38" s="1"/>
  <c r="F41" i="38"/>
  <c r="AB41" i="38" s="1"/>
  <c r="F42" i="38"/>
  <c r="AB42" i="38" s="1"/>
  <c r="F43" i="38"/>
  <c r="AB43" i="38" s="1"/>
  <c r="F44" i="38"/>
  <c r="AB44" i="38" s="1"/>
  <c r="F45" i="38"/>
  <c r="AB45" i="38" s="1"/>
  <c r="F46" i="38"/>
  <c r="AB46" i="38" s="1"/>
  <c r="F47" i="38"/>
  <c r="AB47" i="38" s="1"/>
  <c r="F48" i="38"/>
  <c r="AB48" i="38" s="1"/>
  <c r="F49" i="38"/>
  <c r="AB49" i="38" s="1"/>
  <c r="F50" i="38"/>
  <c r="AB50" i="38" s="1"/>
  <c r="F51" i="38"/>
  <c r="AB51" i="38" s="1"/>
  <c r="F52" i="38"/>
  <c r="AB52" i="38" s="1"/>
  <c r="F53" i="38"/>
  <c r="AB53" i="38" s="1"/>
  <c r="H26" i="38" l="1"/>
  <c r="H38" i="23"/>
  <c r="G13" i="23"/>
  <c r="I13" i="23"/>
  <c r="F48" i="16"/>
  <c r="AB48" i="16" s="1"/>
  <c r="H13" i="23" l="1"/>
  <c r="G14" i="15"/>
  <c r="G16" i="15"/>
  <c r="G24" i="15"/>
  <c r="H24" i="15"/>
  <c r="G26" i="15"/>
  <c r="G28" i="15"/>
  <c r="H28" i="15"/>
  <c r="I28" i="15"/>
  <c r="N28" i="15"/>
  <c r="G30" i="15"/>
  <c r="H30" i="15"/>
  <c r="I30" i="15"/>
  <c r="G32" i="15"/>
  <c r="H32" i="15"/>
  <c r="I32" i="15"/>
  <c r="J32" i="15"/>
  <c r="G34" i="15"/>
  <c r="H34" i="15"/>
  <c r="I34" i="15"/>
  <c r="N34" i="15"/>
  <c r="G36" i="15"/>
  <c r="H36" i="15"/>
  <c r="G38" i="15"/>
  <c r="H38" i="15"/>
  <c r="J38" i="15"/>
  <c r="K38" i="15"/>
  <c r="G40" i="15"/>
  <c r="H40" i="15"/>
  <c r="I40" i="15"/>
  <c r="J40" i="15"/>
  <c r="G44" i="15"/>
  <c r="H44" i="15"/>
  <c r="I44" i="15"/>
  <c r="J44" i="15"/>
  <c r="K44" i="15"/>
  <c r="G46" i="15"/>
  <c r="H46" i="15"/>
  <c r="I46" i="15"/>
  <c r="M46" i="15"/>
  <c r="G48" i="15"/>
  <c r="H48" i="15"/>
  <c r="I48" i="15"/>
  <c r="G50" i="15"/>
  <c r="H50" i="15"/>
  <c r="G52" i="15"/>
  <c r="H52" i="15"/>
  <c r="G54" i="15"/>
  <c r="H54" i="15"/>
  <c r="G56" i="15"/>
  <c r="I56" i="15"/>
  <c r="J56" i="15"/>
  <c r="G58" i="15"/>
  <c r="H58" i="15"/>
  <c r="I58" i="15"/>
  <c r="G60" i="15"/>
  <c r="H60" i="15"/>
  <c r="I60" i="15"/>
  <c r="J60" i="15"/>
  <c r="G62" i="15"/>
  <c r="H62" i="15"/>
  <c r="G64" i="15"/>
  <c r="H64" i="15"/>
  <c r="J64" i="15"/>
  <c r="G66" i="15"/>
  <c r="H66" i="15"/>
  <c r="I66" i="15"/>
  <c r="J66" i="15"/>
  <c r="K66" i="15"/>
  <c r="G68" i="15"/>
  <c r="H68" i="15"/>
  <c r="G72" i="15"/>
  <c r="K72" i="15"/>
  <c r="M72" i="15"/>
  <c r="G76" i="15"/>
  <c r="H78" i="15"/>
  <c r="J78" i="15"/>
  <c r="G80" i="15"/>
  <c r="G86" i="15"/>
  <c r="H86" i="15"/>
  <c r="G88" i="15"/>
  <c r="G98" i="15"/>
  <c r="J47" i="11" l="1"/>
  <c r="J7" i="11" l="1"/>
  <c r="F39" i="10" l="1"/>
  <c r="M38" i="10"/>
  <c r="K38" i="10"/>
  <c r="I38" i="10"/>
  <c r="G38" i="10"/>
  <c r="F14" i="10"/>
  <c r="M13" i="10"/>
  <c r="K13" i="10"/>
  <c r="I13" i="10"/>
  <c r="G13" i="10"/>
  <c r="M7" i="10"/>
  <c r="K7" i="10"/>
  <c r="I7" i="10"/>
  <c r="G7" i="10"/>
  <c r="F8" i="10"/>
  <c r="AB8" i="10" s="1"/>
  <c r="AB14" i="10" l="1"/>
  <c r="L14" i="10"/>
  <c r="AC14" i="10" s="1"/>
  <c r="N14" i="10"/>
  <c r="AB39" i="10"/>
  <c r="H39" i="10"/>
  <c r="L39" i="10"/>
  <c r="N39" i="10"/>
  <c r="F7" i="10"/>
  <c r="AB7" i="10" s="1"/>
  <c r="F38" i="10"/>
  <c r="AB38" i="10" s="1"/>
  <c r="F13" i="10"/>
  <c r="AC39" i="10" l="1"/>
  <c r="L13" i="10"/>
  <c r="AB13" i="10"/>
  <c r="H13" i="10"/>
  <c r="N13" i="10"/>
  <c r="L38" i="10"/>
  <c r="H38" i="10"/>
  <c r="J38" i="10"/>
  <c r="N38" i="10"/>
  <c r="J13" i="10"/>
  <c r="G7" i="57"/>
  <c r="G116" i="57" s="1"/>
  <c r="H7" i="57"/>
  <c r="H116" i="57" s="1"/>
  <c r="I7" i="57"/>
  <c r="I116" i="57" s="1"/>
  <c r="J7" i="57"/>
  <c r="J116" i="57" s="1"/>
  <c r="K7" i="57"/>
  <c r="L7" i="57"/>
  <c r="P7" i="57"/>
  <c r="P116" i="57" s="1"/>
  <c r="Q7" i="57"/>
  <c r="R7" i="57"/>
  <c r="R116" i="57" s="1"/>
  <c r="R8" i="57"/>
  <c r="G10" i="57"/>
  <c r="H10" i="57"/>
  <c r="I10" i="57"/>
  <c r="J10" i="57"/>
  <c r="K10" i="57"/>
  <c r="L10" i="57"/>
  <c r="P10" i="57"/>
  <c r="Q10" i="57"/>
  <c r="R10" i="57"/>
  <c r="G12" i="57"/>
  <c r="H12" i="57"/>
  <c r="I12" i="57"/>
  <c r="J12" i="57"/>
  <c r="K12" i="57"/>
  <c r="L12" i="57"/>
  <c r="P12" i="57"/>
  <c r="Q12" i="57"/>
  <c r="R12" i="57"/>
  <c r="G14" i="57"/>
  <c r="H14" i="57"/>
  <c r="I14" i="57"/>
  <c r="J14" i="57"/>
  <c r="K14" i="57"/>
  <c r="L14" i="57"/>
  <c r="P14" i="57"/>
  <c r="Q14" i="57"/>
  <c r="R14" i="57"/>
  <c r="G16" i="57"/>
  <c r="H16" i="57"/>
  <c r="I16" i="57"/>
  <c r="J16" i="57"/>
  <c r="K16" i="57"/>
  <c r="L16" i="57"/>
  <c r="P16" i="57"/>
  <c r="Q16" i="57"/>
  <c r="R16" i="57"/>
  <c r="G18" i="57"/>
  <c r="H18" i="57"/>
  <c r="I18" i="57"/>
  <c r="J18" i="57"/>
  <c r="K18" i="57"/>
  <c r="L18" i="57"/>
  <c r="P18" i="57"/>
  <c r="Q18" i="57"/>
  <c r="R18" i="57"/>
  <c r="G19" i="57"/>
  <c r="H19" i="57"/>
  <c r="I19" i="57"/>
  <c r="J19" i="57"/>
  <c r="K19" i="57"/>
  <c r="L19" i="57"/>
  <c r="P19" i="57"/>
  <c r="Q19" i="57"/>
  <c r="R19" i="57"/>
  <c r="G22" i="57"/>
  <c r="H22" i="57"/>
  <c r="I22" i="57"/>
  <c r="J22" i="57"/>
  <c r="K22" i="57"/>
  <c r="L22" i="57"/>
  <c r="P22" i="57"/>
  <c r="Q22" i="57"/>
  <c r="R22" i="57"/>
  <c r="G24" i="57"/>
  <c r="H24" i="57"/>
  <c r="I24" i="57"/>
  <c r="J24" i="57"/>
  <c r="K24" i="57"/>
  <c r="L24" i="57"/>
  <c r="P24" i="57"/>
  <c r="Q24" i="57"/>
  <c r="R24" i="57"/>
  <c r="G26" i="57"/>
  <c r="J26" i="57"/>
  <c r="K26" i="57"/>
  <c r="L26" i="57"/>
  <c r="P26" i="57"/>
  <c r="Q26" i="57"/>
  <c r="R26" i="57"/>
  <c r="G28" i="57"/>
  <c r="H28" i="57"/>
  <c r="I28" i="57"/>
  <c r="J28" i="57"/>
  <c r="K28" i="57"/>
  <c r="L28" i="57"/>
  <c r="P28" i="57"/>
  <c r="Q28" i="57"/>
  <c r="R28" i="57"/>
  <c r="G30" i="57"/>
  <c r="H30" i="57"/>
  <c r="I30" i="57"/>
  <c r="J30" i="57"/>
  <c r="K30" i="57"/>
  <c r="L30" i="57"/>
  <c r="P30" i="57"/>
  <c r="Q30" i="57"/>
  <c r="R30" i="57"/>
  <c r="G32" i="57"/>
  <c r="H32" i="57"/>
  <c r="I32" i="57"/>
  <c r="J32" i="57"/>
  <c r="K32" i="57"/>
  <c r="L32" i="57"/>
  <c r="P32" i="57"/>
  <c r="Q32" i="57"/>
  <c r="R32" i="57"/>
  <c r="G34" i="57"/>
  <c r="H34" i="57"/>
  <c r="I34" i="57"/>
  <c r="J34" i="57"/>
  <c r="K34" i="57"/>
  <c r="L34" i="57"/>
  <c r="P34" i="57"/>
  <c r="Q34" i="57"/>
  <c r="R34" i="57"/>
  <c r="G36" i="57"/>
  <c r="H36" i="57"/>
  <c r="I36" i="57"/>
  <c r="J36" i="57"/>
  <c r="K36" i="57"/>
  <c r="L36" i="57"/>
  <c r="P36" i="57"/>
  <c r="Q36" i="57"/>
  <c r="R36" i="57"/>
  <c r="G38" i="57"/>
  <c r="H38" i="57"/>
  <c r="I38" i="57"/>
  <c r="J38" i="57"/>
  <c r="K38" i="57"/>
  <c r="L38" i="57"/>
  <c r="P38" i="57"/>
  <c r="Q38" i="57"/>
  <c r="R38" i="57"/>
  <c r="G40" i="57"/>
  <c r="H40" i="57"/>
  <c r="I40" i="57"/>
  <c r="J40" i="57"/>
  <c r="K40" i="57"/>
  <c r="L40" i="57"/>
  <c r="P40" i="57"/>
  <c r="Q40" i="57"/>
  <c r="R40" i="57"/>
  <c r="G44" i="57"/>
  <c r="H44" i="57"/>
  <c r="I44" i="57"/>
  <c r="J44" i="57"/>
  <c r="K44" i="57"/>
  <c r="L44" i="57"/>
  <c r="P44" i="57"/>
  <c r="Q44" i="57"/>
  <c r="R44" i="57"/>
  <c r="G46" i="57"/>
  <c r="H46" i="57"/>
  <c r="I46" i="57"/>
  <c r="J46" i="57"/>
  <c r="K46" i="57"/>
  <c r="L46" i="57"/>
  <c r="P46" i="57"/>
  <c r="Q46" i="57"/>
  <c r="R46" i="57"/>
  <c r="G48" i="57"/>
  <c r="H48" i="57"/>
  <c r="I48" i="57"/>
  <c r="J48" i="57"/>
  <c r="K48" i="57"/>
  <c r="L48" i="57"/>
  <c r="P48" i="57"/>
  <c r="Q48" i="57"/>
  <c r="R48" i="57"/>
  <c r="G50" i="57"/>
  <c r="H50" i="57"/>
  <c r="I50" i="57"/>
  <c r="J50" i="57"/>
  <c r="K50" i="57"/>
  <c r="L50" i="57"/>
  <c r="P50" i="57"/>
  <c r="Q50" i="57"/>
  <c r="R50" i="57"/>
  <c r="G52" i="57"/>
  <c r="H52" i="57"/>
  <c r="I52" i="57"/>
  <c r="J52" i="57"/>
  <c r="K52" i="57"/>
  <c r="L52" i="57"/>
  <c r="P52" i="57"/>
  <c r="Q52" i="57"/>
  <c r="R52" i="57"/>
  <c r="G54" i="57"/>
  <c r="H54" i="57"/>
  <c r="I54" i="57"/>
  <c r="J54" i="57"/>
  <c r="K54" i="57"/>
  <c r="L54" i="57"/>
  <c r="P54" i="57"/>
  <c r="Q54" i="57"/>
  <c r="R54" i="57"/>
  <c r="G56" i="57"/>
  <c r="H56" i="57"/>
  <c r="I56" i="57"/>
  <c r="J56" i="57"/>
  <c r="K56" i="57"/>
  <c r="L56" i="57"/>
  <c r="P56" i="57"/>
  <c r="Q56" i="57"/>
  <c r="R56" i="57"/>
  <c r="G58" i="57"/>
  <c r="H58" i="57"/>
  <c r="I58" i="57"/>
  <c r="J58" i="57"/>
  <c r="K58" i="57"/>
  <c r="L58" i="57"/>
  <c r="P58" i="57"/>
  <c r="Q58" i="57"/>
  <c r="R58" i="57"/>
  <c r="G60" i="57"/>
  <c r="H60" i="57"/>
  <c r="I60" i="57"/>
  <c r="J60" i="57"/>
  <c r="K60" i="57"/>
  <c r="L60" i="57"/>
  <c r="P60" i="57"/>
  <c r="Q60" i="57"/>
  <c r="R60" i="57"/>
  <c r="G62" i="57"/>
  <c r="H62" i="57"/>
  <c r="I62" i="57"/>
  <c r="J62" i="57"/>
  <c r="K62" i="57"/>
  <c r="L62" i="57"/>
  <c r="P62" i="57"/>
  <c r="Q62" i="57"/>
  <c r="R62" i="57"/>
  <c r="G64" i="57"/>
  <c r="H64" i="57"/>
  <c r="I64" i="57"/>
  <c r="J64" i="57"/>
  <c r="K64" i="57"/>
  <c r="L64" i="57"/>
  <c r="P64" i="57"/>
  <c r="Q64" i="57"/>
  <c r="R64" i="57"/>
  <c r="G66" i="57"/>
  <c r="H66" i="57"/>
  <c r="I66" i="57"/>
  <c r="J66" i="57"/>
  <c r="K66" i="57"/>
  <c r="L66" i="57"/>
  <c r="P66" i="57"/>
  <c r="Q66" i="57"/>
  <c r="R66" i="57"/>
  <c r="G68" i="57"/>
  <c r="H68" i="57"/>
  <c r="I68" i="57"/>
  <c r="J68" i="57"/>
  <c r="K68" i="57"/>
  <c r="L68" i="57"/>
  <c r="P68" i="57"/>
  <c r="Q68" i="57"/>
  <c r="R68" i="57"/>
  <c r="G70" i="57"/>
  <c r="H70" i="57"/>
  <c r="K70" i="57"/>
  <c r="L70" i="57"/>
  <c r="P70" i="57"/>
  <c r="Q70" i="57"/>
  <c r="R70" i="57"/>
  <c r="I70" i="57"/>
  <c r="J70" i="57"/>
  <c r="G72" i="57"/>
  <c r="H72" i="57"/>
  <c r="I72" i="57"/>
  <c r="J72" i="57"/>
  <c r="K72" i="57"/>
  <c r="L72" i="57"/>
  <c r="P72" i="57"/>
  <c r="Q72" i="57"/>
  <c r="R72" i="57"/>
  <c r="G74" i="57"/>
  <c r="H74" i="57"/>
  <c r="I74" i="57"/>
  <c r="J74" i="57"/>
  <c r="K74" i="57"/>
  <c r="L74" i="57"/>
  <c r="P74" i="57"/>
  <c r="Q74" i="57"/>
  <c r="R74" i="57"/>
  <c r="G76" i="57"/>
  <c r="H76" i="57"/>
  <c r="I76" i="57"/>
  <c r="J76" i="57"/>
  <c r="K76" i="57"/>
  <c r="L76" i="57"/>
  <c r="P76" i="57"/>
  <c r="Q76" i="57"/>
  <c r="R76" i="57"/>
  <c r="G78" i="57"/>
  <c r="H78" i="57"/>
  <c r="I78" i="57"/>
  <c r="J78" i="57"/>
  <c r="K78" i="57"/>
  <c r="L78" i="57"/>
  <c r="P78" i="57"/>
  <c r="Q78" i="57"/>
  <c r="R78" i="57"/>
  <c r="G80" i="57"/>
  <c r="H80" i="57"/>
  <c r="I80" i="57"/>
  <c r="J80" i="57"/>
  <c r="K80" i="57"/>
  <c r="L80" i="57"/>
  <c r="P80" i="57"/>
  <c r="Q80" i="57"/>
  <c r="R80" i="57"/>
  <c r="G82" i="57"/>
  <c r="H82" i="57"/>
  <c r="I82" i="57"/>
  <c r="J82" i="57"/>
  <c r="K82" i="57"/>
  <c r="L82" i="57"/>
  <c r="P82" i="57"/>
  <c r="Q82" i="57"/>
  <c r="R82" i="57"/>
  <c r="G84" i="57"/>
  <c r="H84" i="57"/>
  <c r="I84" i="57"/>
  <c r="J84" i="57"/>
  <c r="K84" i="57"/>
  <c r="L84" i="57"/>
  <c r="P84" i="57"/>
  <c r="Q84" i="57"/>
  <c r="R84" i="57"/>
  <c r="G86" i="57"/>
  <c r="H86" i="57"/>
  <c r="I86" i="57"/>
  <c r="J86" i="57"/>
  <c r="K86" i="57"/>
  <c r="L86" i="57"/>
  <c r="P86" i="57"/>
  <c r="Q86" i="57"/>
  <c r="R86" i="57"/>
  <c r="G88" i="57"/>
  <c r="H88" i="57"/>
  <c r="I88" i="57"/>
  <c r="J88" i="57"/>
  <c r="K88" i="57"/>
  <c r="L88" i="57"/>
  <c r="P88" i="57"/>
  <c r="Q88" i="57"/>
  <c r="R88" i="57"/>
  <c r="G90" i="57"/>
  <c r="H90" i="57"/>
  <c r="I90" i="57"/>
  <c r="J90" i="57"/>
  <c r="K90" i="57"/>
  <c r="L90" i="57"/>
  <c r="P90" i="57"/>
  <c r="Q90" i="57"/>
  <c r="R90" i="57"/>
  <c r="G92" i="57"/>
  <c r="H92" i="57"/>
  <c r="I92" i="57"/>
  <c r="J92" i="57"/>
  <c r="K92" i="57"/>
  <c r="L92" i="57"/>
  <c r="P92" i="57"/>
  <c r="Q92" i="57"/>
  <c r="R92" i="57"/>
  <c r="G94" i="57"/>
  <c r="H94" i="57"/>
  <c r="I94" i="57"/>
  <c r="J94" i="57"/>
  <c r="K94" i="57"/>
  <c r="L94" i="57"/>
  <c r="P94" i="57"/>
  <c r="Q94" i="57"/>
  <c r="R94" i="57"/>
  <c r="G96" i="57"/>
  <c r="H96" i="57"/>
  <c r="I96" i="57"/>
  <c r="J96" i="57"/>
  <c r="K96" i="57"/>
  <c r="L96" i="57"/>
  <c r="P96" i="57"/>
  <c r="Q96" i="57"/>
  <c r="R96" i="57"/>
  <c r="G98" i="57"/>
  <c r="H98" i="57"/>
  <c r="I98" i="57"/>
  <c r="J98" i="57"/>
  <c r="K98" i="57"/>
  <c r="L98" i="57"/>
  <c r="P98" i="57"/>
  <c r="Q98" i="57"/>
  <c r="R98" i="57"/>
  <c r="G100" i="57"/>
  <c r="H100" i="57"/>
  <c r="I100" i="57"/>
  <c r="J100" i="57"/>
  <c r="K100" i="57"/>
  <c r="L100" i="57"/>
  <c r="P100" i="57"/>
  <c r="Q100" i="57"/>
  <c r="R100" i="57"/>
  <c r="G7" i="55"/>
  <c r="I7" i="55"/>
  <c r="K7" i="55"/>
  <c r="M7" i="55"/>
  <c r="N8" i="55"/>
  <c r="H8" i="55"/>
  <c r="F9" i="55"/>
  <c r="AB9" i="55" s="1"/>
  <c r="F10" i="55"/>
  <c r="AB10" i="55" s="1"/>
  <c r="H10" i="55"/>
  <c r="F11" i="55"/>
  <c r="AB11" i="55" s="1"/>
  <c r="F12" i="55"/>
  <c r="AB12" i="55" s="1"/>
  <c r="G13" i="55"/>
  <c r="I13" i="55"/>
  <c r="K13" i="55"/>
  <c r="M13" i="55"/>
  <c r="F14" i="55"/>
  <c r="AB14" i="55" s="1"/>
  <c r="N14" i="55"/>
  <c r="F15" i="55"/>
  <c r="AB15" i="55" s="1"/>
  <c r="N15" i="55"/>
  <c r="F16" i="55"/>
  <c r="AB16" i="55" s="1"/>
  <c r="F17" i="55"/>
  <c r="AB17" i="55" s="1"/>
  <c r="J17" i="55"/>
  <c r="L17" i="55"/>
  <c r="N17" i="55"/>
  <c r="F18" i="55"/>
  <c r="AB18" i="55" s="1"/>
  <c r="J18" i="55"/>
  <c r="L18" i="55"/>
  <c r="N18" i="55"/>
  <c r="F19" i="55"/>
  <c r="AB19" i="55" s="1"/>
  <c r="H19" i="55"/>
  <c r="J19" i="55"/>
  <c r="N19" i="55"/>
  <c r="F20" i="55"/>
  <c r="AB20" i="55" s="1"/>
  <c r="N20" i="55"/>
  <c r="F21" i="55"/>
  <c r="AB21" i="55" s="1"/>
  <c r="L21" i="55"/>
  <c r="N21" i="55"/>
  <c r="F22" i="55"/>
  <c r="AB22" i="55" s="1"/>
  <c r="H22" i="55"/>
  <c r="N22" i="55"/>
  <c r="F23" i="55"/>
  <c r="AB23" i="55" s="1"/>
  <c r="H23" i="55"/>
  <c r="N23" i="55"/>
  <c r="F25" i="55"/>
  <c r="AB25" i="55" s="1"/>
  <c r="L25" i="55"/>
  <c r="F26" i="55"/>
  <c r="AB26" i="55" s="1"/>
  <c r="N26" i="55"/>
  <c r="F27" i="55"/>
  <c r="AB27" i="55" s="1"/>
  <c r="N27" i="55"/>
  <c r="F28" i="55"/>
  <c r="AB28" i="55" s="1"/>
  <c r="L28" i="55"/>
  <c r="N28" i="55"/>
  <c r="F29" i="55"/>
  <c r="AB29" i="55" s="1"/>
  <c r="N29" i="55"/>
  <c r="F30" i="55"/>
  <c r="L30" i="55"/>
  <c r="N30" i="55"/>
  <c r="F31" i="55"/>
  <c r="AB31" i="55" s="1"/>
  <c r="N31" i="55"/>
  <c r="F32" i="55"/>
  <c r="AB32" i="55" s="1"/>
  <c r="N32" i="55"/>
  <c r="F33" i="55"/>
  <c r="AB33" i="55" s="1"/>
  <c r="N33" i="55"/>
  <c r="F34" i="55"/>
  <c r="AB34" i="55" s="1"/>
  <c r="H34" i="55"/>
  <c r="L34" i="55"/>
  <c r="F35" i="55"/>
  <c r="AB35" i="55" s="1"/>
  <c r="F36" i="55"/>
  <c r="AB36" i="55" s="1"/>
  <c r="F37" i="55"/>
  <c r="AB37" i="55" s="1"/>
  <c r="N37" i="55"/>
  <c r="G38" i="55"/>
  <c r="I38" i="55"/>
  <c r="K38" i="55"/>
  <c r="M38" i="55"/>
  <c r="F39" i="55"/>
  <c r="AB39" i="55" s="1"/>
  <c r="H39" i="55"/>
  <c r="F40" i="55"/>
  <c r="AB40" i="55" s="1"/>
  <c r="F41" i="55"/>
  <c r="AB41" i="55" s="1"/>
  <c r="J41" i="55"/>
  <c r="F42" i="55"/>
  <c r="AB42" i="55" s="1"/>
  <c r="N42" i="55"/>
  <c r="F43" i="55"/>
  <c r="AB43" i="55" s="1"/>
  <c r="N43" i="55"/>
  <c r="F44" i="55"/>
  <c r="AB44" i="55" s="1"/>
  <c r="F45" i="55"/>
  <c r="AB45" i="55" s="1"/>
  <c r="F46" i="55"/>
  <c r="L46" i="55"/>
  <c r="N46" i="55"/>
  <c r="F47" i="55"/>
  <c r="AB47" i="55" s="1"/>
  <c r="F48" i="55"/>
  <c r="AB48" i="55" s="1"/>
  <c r="H48" i="55"/>
  <c r="F49" i="55"/>
  <c r="AB49" i="55" s="1"/>
  <c r="F50" i="55"/>
  <c r="AB50" i="55" s="1"/>
  <c r="N50" i="55"/>
  <c r="F51" i="55"/>
  <c r="AB51" i="55" s="1"/>
  <c r="F52" i="55"/>
  <c r="AB52" i="55" s="1"/>
  <c r="N52" i="55"/>
  <c r="F53" i="55"/>
  <c r="AB53" i="55" s="1"/>
  <c r="G7" i="53"/>
  <c r="I7" i="53"/>
  <c r="K7" i="53"/>
  <c r="M7" i="53"/>
  <c r="F8" i="53"/>
  <c r="AB8" i="53" s="1"/>
  <c r="F9" i="53"/>
  <c r="AB9" i="53" s="1"/>
  <c r="F10" i="53"/>
  <c r="AB10" i="53" s="1"/>
  <c r="F11" i="53"/>
  <c r="J11" i="53" s="1"/>
  <c r="F12" i="53"/>
  <c r="AB12" i="53" s="1"/>
  <c r="H12" i="53"/>
  <c r="G13" i="53"/>
  <c r="I13" i="53"/>
  <c r="K13" i="53"/>
  <c r="M13" i="53"/>
  <c r="F14" i="53"/>
  <c r="AB14" i="53" s="1"/>
  <c r="F15" i="53"/>
  <c r="AB15" i="53" s="1"/>
  <c r="F16" i="53"/>
  <c r="AB16" i="53" s="1"/>
  <c r="N16" i="53"/>
  <c r="F17" i="53"/>
  <c r="AB17" i="53" s="1"/>
  <c r="N17" i="53"/>
  <c r="F18" i="53"/>
  <c r="AB18" i="53" s="1"/>
  <c r="L18" i="53"/>
  <c r="F19" i="53"/>
  <c r="AB19" i="53" s="1"/>
  <c r="J19" i="53"/>
  <c r="N19" i="53"/>
  <c r="F20" i="53"/>
  <c r="AB20" i="53" s="1"/>
  <c r="N20" i="53"/>
  <c r="F21" i="53"/>
  <c r="AB21" i="53" s="1"/>
  <c r="N21" i="53"/>
  <c r="F22" i="53"/>
  <c r="AB22" i="53" s="1"/>
  <c r="H22" i="53"/>
  <c r="J22" i="53"/>
  <c r="F23" i="53"/>
  <c r="AB23" i="53" s="1"/>
  <c r="J23" i="53"/>
  <c r="F25" i="53"/>
  <c r="AB25" i="53" s="1"/>
  <c r="N25" i="53"/>
  <c r="F26" i="53"/>
  <c r="AB26" i="53" s="1"/>
  <c r="N26" i="53"/>
  <c r="F27" i="53"/>
  <c r="AB27" i="53" s="1"/>
  <c r="J27" i="53"/>
  <c r="N27" i="53"/>
  <c r="F28" i="53"/>
  <c r="AB28" i="53" s="1"/>
  <c r="N28" i="53"/>
  <c r="F29" i="53"/>
  <c r="AB29" i="53" s="1"/>
  <c r="N29" i="53"/>
  <c r="F30" i="53"/>
  <c r="AB30" i="53" s="1"/>
  <c r="F31" i="53"/>
  <c r="AB31" i="53" s="1"/>
  <c r="N31" i="53"/>
  <c r="F32" i="53"/>
  <c r="AB32" i="53" s="1"/>
  <c r="N32" i="53"/>
  <c r="F33" i="53"/>
  <c r="F34" i="53"/>
  <c r="AB34" i="53" s="1"/>
  <c r="F35" i="53"/>
  <c r="AB35" i="53" s="1"/>
  <c r="N35" i="53"/>
  <c r="F36" i="53"/>
  <c r="AB36" i="53" s="1"/>
  <c r="N36" i="53"/>
  <c r="F37" i="53"/>
  <c r="AB37" i="53" s="1"/>
  <c r="L37" i="53"/>
  <c r="N37" i="53"/>
  <c r="G38" i="53"/>
  <c r="I38" i="53"/>
  <c r="K38" i="53"/>
  <c r="M38" i="53"/>
  <c r="F39" i="53"/>
  <c r="AB39" i="53" s="1"/>
  <c r="N39" i="53"/>
  <c r="F40" i="53"/>
  <c r="F41" i="53"/>
  <c r="AB41" i="53" s="1"/>
  <c r="F42" i="53"/>
  <c r="AB42" i="53" s="1"/>
  <c r="N42" i="53"/>
  <c r="F43" i="53"/>
  <c r="AB43" i="53" s="1"/>
  <c r="F44" i="53"/>
  <c r="AB44" i="53" s="1"/>
  <c r="F45" i="53"/>
  <c r="AB45" i="53" s="1"/>
  <c r="F46" i="53"/>
  <c r="AB46" i="53" s="1"/>
  <c r="L46" i="53"/>
  <c r="N46" i="53"/>
  <c r="F47" i="53"/>
  <c r="AB47" i="53" s="1"/>
  <c r="N47" i="53"/>
  <c r="F48" i="53"/>
  <c r="AB48" i="53" s="1"/>
  <c r="F49" i="53"/>
  <c r="AB49" i="53" s="1"/>
  <c r="H49" i="53"/>
  <c r="F50" i="53"/>
  <c r="AB50" i="53" s="1"/>
  <c r="N50" i="53"/>
  <c r="F51" i="53"/>
  <c r="H51" i="53" s="1"/>
  <c r="N51" i="53"/>
  <c r="F52" i="53"/>
  <c r="AB52" i="53" s="1"/>
  <c r="F53" i="53"/>
  <c r="AB53" i="53" s="1"/>
  <c r="G7" i="52"/>
  <c r="H7" i="52"/>
  <c r="I7" i="52"/>
  <c r="J7" i="52"/>
  <c r="K7" i="52"/>
  <c r="L7" i="52"/>
  <c r="M7" i="52"/>
  <c r="N7" i="52"/>
  <c r="F9" i="52"/>
  <c r="G10" i="52" s="1"/>
  <c r="K10" i="52"/>
  <c r="L10" i="52"/>
  <c r="M10" i="52"/>
  <c r="N10" i="52"/>
  <c r="F11" i="52"/>
  <c r="H12" i="52"/>
  <c r="I12" i="52"/>
  <c r="M12" i="52"/>
  <c r="F13" i="52"/>
  <c r="K14" i="52"/>
  <c r="F15" i="52"/>
  <c r="AB15" i="52" s="1"/>
  <c r="L16" i="52"/>
  <c r="M16" i="52"/>
  <c r="F17" i="52"/>
  <c r="G18" i="52" s="1"/>
  <c r="M18" i="52"/>
  <c r="G19" i="52"/>
  <c r="H19" i="52"/>
  <c r="I19" i="52"/>
  <c r="J19" i="52"/>
  <c r="K19" i="52"/>
  <c r="L19" i="52"/>
  <c r="M19" i="52"/>
  <c r="N19" i="52"/>
  <c r="F21" i="52"/>
  <c r="G22" i="52" s="1"/>
  <c r="J22" i="52"/>
  <c r="K22" i="52"/>
  <c r="L22" i="52"/>
  <c r="M22" i="52"/>
  <c r="N22" i="52"/>
  <c r="F23" i="52"/>
  <c r="G24" i="52"/>
  <c r="K24" i="52"/>
  <c r="L24" i="52"/>
  <c r="M24" i="52"/>
  <c r="F25" i="52"/>
  <c r="G26" i="52"/>
  <c r="K26" i="52"/>
  <c r="L26" i="52"/>
  <c r="M26" i="52"/>
  <c r="N28" i="52"/>
  <c r="G28" i="52"/>
  <c r="H28" i="52"/>
  <c r="I28" i="52"/>
  <c r="J28" i="52"/>
  <c r="K28" i="52"/>
  <c r="L28" i="52"/>
  <c r="M28" i="52"/>
  <c r="F29" i="52"/>
  <c r="K30" i="52" s="1"/>
  <c r="G30" i="52"/>
  <c r="M30" i="52"/>
  <c r="N30" i="52"/>
  <c r="F31" i="52"/>
  <c r="J32" i="52" s="1"/>
  <c r="G32" i="52"/>
  <c r="H32" i="52"/>
  <c r="K32" i="52"/>
  <c r="L32" i="52"/>
  <c r="M32" i="52"/>
  <c r="N32" i="52"/>
  <c r="F33" i="52"/>
  <c r="L34" i="52" s="1"/>
  <c r="G34" i="52"/>
  <c r="I34" i="52"/>
  <c r="K34" i="52"/>
  <c r="M34" i="52"/>
  <c r="N34" i="52"/>
  <c r="F35" i="52"/>
  <c r="G36" i="52"/>
  <c r="L36" i="52"/>
  <c r="M36" i="52"/>
  <c r="F37" i="52"/>
  <c r="AB37" i="52" s="1"/>
  <c r="G38" i="52"/>
  <c r="H38" i="52"/>
  <c r="I38" i="52"/>
  <c r="J38" i="52"/>
  <c r="K38" i="52"/>
  <c r="L38" i="52"/>
  <c r="M38" i="52"/>
  <c r="F39" i="52"/>
  <c r="L40" i="52"/>
  <c r="M40" i="52"/>
  <c r="F43" i="52"/>
  <c r="G44" i="52"/>
  <c r="K44" i="52"/>
  <c r="L44" i="52"/>
  <c r="M44" i="52"/>
  <c r="F45" i="52"/>
  <c r="I46" i="52" s="1"/>
  <c r="G46" i="52"/>
  <c r="L46" i="52"/>
  <c r="M46" i="52"/>
  <c r="F47" i="52"/>
  <c r="G48" i="52"/>
  <c r="H48" i="52"/>
  <c r="J48" i="52"/>
  <c r="L48" i="52"/>
  <c r="M48" i="52"/>
  <c r="F49" i="52"/>
  <c r="H50" i="52" s="1"/>
  <c r="G50" i="52"/>
  <c r="I50" i="52"/>
  <c r="M50" i="52"/>
  <c r="N50" i="52"/>
  <c r="F51" i="52"/>
  <c r="G52" i="52"/>
  <c r="K52" i="52"/>
  <c r="L52" i="52"/>
  <c r="M52" i="52"/>
  <c r="F53" i="52"/>
  <c r="I54" i="52" s="1"/>
  <c r="G54" i="52"/>
  <c r="K54" i="52"/>
  <c r="L54" i="52"/>
  <c r="M54" i="52"/>
  <c r="F55" i="52"/>
  <c r="L56" i="52"/>
  <c r="M56" i="52"/>
  <c r="F57" i="52"/>
  <c r="K58" i="52" s="1"/>
  <c r="G58" i="52"/>
  <c r="M58" i="52"/>
  <c r="F59" i="52"/>
  <c r="AB59" i="52" s="1"/>
  <c r="F61" i="52"/>
  <c r="G62" i="52"/>
  <c r="L62" i="52"/>
  <c r="M62" i="52"/>
  <c r="F63" i="52"/>
  <c r="G64" i="52"/>
  <c r="K64" i="52"/>
  <c r="L64" i="52"/>
  <c r="M64" i="52"/>
  <c r="F65" i="52"/>
  <c r="AB65" i="52" s="1"/>
  <c r="L66" i="52"/>
  <c r="F67" i="52"/>
  <c r="G68" i="52"/>
  <c r="H68" i="52"/>
  <c r="K68" i="52"/>
  <c r="L68" i="52"/>
  <c r="G69" i="52"/>
  <c r="H69" i="52"/>
  <c r="I69" i="52"/>
  <c r="J69" i="52"/>
  <c r="K69" i="52"/>
  <c r="L69" i="52"/>
  <c r="M69" i="52"/>
  <c r="N69" i="52"/>
  <c r="F71" i="52"/>
  <c r="G72" i="52"/>
  <c r="H72" i="52"/>
  <c r="I72" i="52"/>
  <c r="K72" i="52"/>
  <c r="L72" i="52"/>
  <c r="M72" i="52"/>
  <c r="F73" i="52"/>
  <c r="G74" i="52" s="1"/>
  <c r="L74" i="52"/>
  <c r="F75" i="52"/>
  <c r="AB75" i="52" s="1"/>
  <c r="G76" i="52"/>
  <c r="H76" i="52"/>
  <c r="K76" i="52"/>
  <c r="L76" i="52"/>
  <c r="M76" i="52"/>
  <c r="F77" i="52"/>
  <c r="AB77" i="52" s="1"/>
  <c r="G78" i="52"/>
  <c r="K78" i="52"/>
  <c r="L78" i="52"/>
  <c r="M78" i="52"/>
  <c r="F79" i="52"/>
  <c r="L80" i="52"/>
  <c r="M80" i="52"/>
  <c r="F81" i="52"/>
  <c r="J82" i="52" s="1"/>
  <c r="L82" i="52"/>
  <c r="M82" i="52"/>
  <c r="N82" i="52"/>
  <c r="F83" i="52"/>
  <c r="G84" i="52"/>
  <c r="K84" i="52"/>
  <c r="L84" i="52"/>
  <c r="M84" i="52"/>
  <c r="F85" i="52"/>
  <c r="G86" i="52" s="1"/>
  <c r="K86" i="52"/>
  <c r="L86" i="52"/>
  <c r="M86" i="52"/>
  <c r="F87" i="52"/>
  <c r="AB87" i="52" s="1"/>
  <c r="G88" i="52"/>
  <c r="K88" i="52"/>
  <c r="L88" i="52"/>
  <c r="M88" i="52"/>
  <c r="F89" i="52"/>
  <c r="L90" i="52"/>
  <c r="M90" i="52"/>
  <c r="F91" i="52"/>
  <c r="K92" i="52" s="1"/>
  <c r="L92" i="52"/>
  <c r="F93" i="52"/>
  <c r="G94" i="52" s="1"/>
  <c r="K94" i="52"/>
  <c r="L94" i="52"/>
  <c r="M94" i="52"/>
  <c r="F95" i="52"/>
  <c r="L96" i="52"/>
  <c r="M96" i="52"/>
  <c r="F97" i="52"/>
  <c r="I98" i="52" s="1"/>
  <c r="L98" i="52"/>
  <c r="M98" i="52"/>
  <c r="F99" i="52"/>
  <c r="K100" i="52"/>
  <c r="M100" i="52"/>
  <c r="G7" i="51"/>
  <c r="H7" i="51"/>
  <c r="I7" i="51"/>
  <c r="J7" i="51"/>
  <c r="K7" i="51"/>
  <c r="L7" i="51"/>
  <c r="M7" i="51"/>
  <c r="N7" i="51"/>
  <c r="F9" i="51"/>
  <c r="M10" i="51"/>
  <c r="F11" i="51"/>
  <c r="L12" i="51"/>
  <c r="F13" i="51"/>
  <c r="AB13" i="51" s="1"/>
  <c r="F15" i="51"/>
  <c r="K16" i="51" s="1"/>
  <c r="F17" i="51"/>
  <c r="L18" i="51"/>
  <c r="G19" i="51"/>
  <c r="H19" i="51"/>
  <c r="I19" i="51"/>
  <c r="J19" i="51"/>
  <c r="K19" i="51"/>
  <c r="L19" i="51"/>
  <c r="M19" i="51"/>
  <c r="N19" i="51"/>
  <c r="F21" i="51"/>
  <c r="K22" i="51" s="1"/>
  <c r="L22" i="51"/>
  <c r="M22" i="51"/>
  <c r="F23" i="51"/>
  <c r="G24" i="51"/>
  <c r="K24" i="51"/>
  <c r="L24" i="51"/>
  <c r="M24" i="51"/>
  <c r="N24" i="51"/>
  <c r="F25" i="51"/>
  <c r="L26" i="51"/>
  <c r="F27" i="51"/>
  <c r="G28" i="51"/>
  <c r="J28" i="51"/>
  <c r="K28" i="51"/>
  <c r="L28" i="51"/>
  <c r="M28" i="51"/>
  <c r="N28" i="51"/>
  <c r="F29" i="51"/>
  <c r="AB29" i="51" s="1"/>
  <c r="G30" i="51"/>
  <c r="H30" i="51"/>
  <c r="I30" i="51"/>
  <c r="L30" i="51"/>
  <c r="M30" i="51"/>
  <c r="F31" i="51"/>
  <c r="J32" i="51" s="1"/>
  <c r="G32" i="51"/>
  <c r="I32" i="51"/>
  <c r="K32" i="51"/>
  <c r="L32" i="51"/>
  <c r="M32" i="51"/>
  <c r="N32" i="51"/>
  <c r="F33" i="51"/>
  <c r="G34" i="51"/>
  <c r="L34" i="51"/>
  <c r="N34" i="51"/>
  <c r="F35" i="51"/>
  <c r="N36" i="51" s="1"/>
  <c r="G36" i="51"/>
  <c r="K36" i="51"/>
  <c r="L36" i="51"/>
  <c r="M36" i="51"/>
  <c r="F37" i="51"/>
  <c r="G38" i="51"/>
  <c r="H38" i="51"/>
  <c r="L38" i="51"/>
  <c r="M38" i="51"/>
  <c r="N38" i="51"/>
  <c r="F39" i="51"/>
  <c r="L40" i="51"/>
  <c r="M40" i="51"/>
  <c r="N40" i="51"/>
  <c r="F43" i="51"/>
  <c r="G44" i="51"/>
  <c r="I44" i="51"/>
  <c r="K44" i="51"/>
  <c r="L44" i="51"/>
  <c r="M44" i="51"/>
  <c r="N44" i="51"/>
  <c r="F45" i="51"/>
  <c r="N46" i="51" s="1"/>
  <c r="L46" i="51"/>
  <c r="M46" i="51"/>
  <c r="F47" i="51"/>
  <c r="L48" i="51" s="1"/>
  <c r="G48" i="51"/>
  <c r="J48" i="51"/>
  <c r="K48" i="51"/>
  <c r="M48" i="51"/>
  <c r="N48" i="51"/>
  <c r="F49" i="51"/>
  <c r="L50" i="51"/>
  <c r="M50" i="51"/>
  <c r="N50" i="51"/>
  <c r="F51" i="51"/>
  <c r="L52" i="51"/>
  <c r="M52" i="51"/>
  <c r="F53" i="51"/>
  <c r="K54" i="51"/>
  <c r="L54" i="51"/>
  <c r="N54" i="51"/>
  <c r="F55" i="51"/>
  <c r="M56" i="51"/>
  <c r="F57" i="51"/>
  <c r="L58" i="51"/>
  <c r="N58" i="51"/>
  <c r="F59" i="51"/>
  <c r="M60" i="51"/>
  <c r="F61" i="51"/>
  <c r="L62" i="51"/>
  <c r="M62" i="51"/>
  <c r="N62" i="51"/>
  <c r="F63" i="51"/>
  <c r="K64" i="51"/>
  <c r="L64" i="51"/>
  <c r="M64" i="51"/>
  <c r="F65" i="51"/>
  <c r="M66" i="51" s="1"/>
  <c r="L66" i="51"/>
  <c r="F67" i="51"/>
  <c r="K68" i="51" s="1"/>
  <c r="G68" i="51"/>
  <c r="J68" i="51"/>
  <c r="L68" i="51"/>
  <c r="N68" i="51"/>
  <c r="G69" i="51"/>
  <c r="H69" i="51"/>
  <c r="I69" i="51"/>
  <c r="J69" i="51"/>
  <c r="K69" i="51"/>
  <c r="L69" i="51"/>
  <c r="M69" i="51"/>
  <c r="N69" i="51"/>
  <c r="F71" i="51"/>
  <c r="K72" i="51"/>
  <c r="L72" i="51"/>
  <c r="N72" i="51"/>
  <c r="F73" i="51"/>
  <c r="I74" i="51" s="1"/>
  <c r="L74" i="51"/>
  <c r="M74" i="51"/>
  <c r="F75" i="51"/>
  <c r="G76" i="51"/>
  <c r="K76" i="51"/>
  <c r="L76" i="51"/>
  <c r="N76" i="51"/>
  <c r="F77" i="51"/>
  <c r="I78" i="51" s="1"/>
  <c r="K78" i="51"/>
  <c r="L78" i="51"/>
  <c r="N78" i="51"/>
  <c r="F79" i="51"/>
  <c r="L80" i="51"/>
  <c r="N80" i="51"/>
  <c r="F81" i="51"/>
  <c r="H82" i="51" s="1"/>
  <c r="L82" i="51"/>
  <c r="M82" i="51"/>
  <c r="F83" i="51"/>
  <c r="G84" i="51"/>
  <c r="K84" i="51"/>
  <c r="L84" i="51"/>
  <c r="M84" i="51"/>
  <c r="N84" i="51"/>
  <c r="F85" i="51"/>
  <c r="L86" i="51" s="1"/>
  <c r="K86" i="51"/>
  <c r="M86" i="51"/>
  <c r="F87" i="51"/>
  <c r="K88" i="51" s="1"/>
  <c r="L88" i="51"/>
  <c r="M88" i="51"/>
  <c r="F89" i="51"/>
  <c r="L90" i="51"/>
  <c r="M90" i="51"/>
  <c r="F91" i="51"/>
  <c r="L92" i="51" s="1"/>
  <c r="K92" i="51"/>
  <c r="M92" i="51"/>
  <c r="F93" i="51"/>
  <c r="L94" i="51"/>
  <c r="M94" i="51"/>
  <c r="F95" i="51"/>
  <c r="I96" i="51" s="1"/>
  <c r="M96" i="51"/>
  <c r="F97" i="51"/>
  <c r="L98" i="51"/>
  <c r="F99" i="51"/>
  <c r="L100" i="51"/>
  <c r="M100" i="51"/>
  <c r="G7" i="50"/>
  <c r="H7" i="50"/>
  <c r="I7" i="50"/>
  <c r="J7" i="50"/>
  <c r="K7" i="50"/>
  <c r="L7" i="50"/>
  <c r="M7" i="50"/>
  <c r="G10" i="50"/>
  <c r="H10" i="50"/>
  <c r="I10" i="50"/>
  <c r="J10" i="50"/>
  <c r="K10" i="50"/>
  <c r="L10" i="50"/>
  <c r="M10" i="50"/>
  <c r="G12" i="50"/>
  <c r="H12" i="50"/>
  <c r="I12" i="50"/>
  <c r="J12" i="50"/>
  <c r="K12" i="50"/>
  <c r="L12" i="50"/>
  <c r="M12" i="50"/>
  <c r="G14" i="50"/>
  <c r="H14" i="50"/>
  <c r="I14" i="50"/>
  <c r="J14" i="50"/>
  <c r="K14" i="50"/>
  <c r="L14" i="50"/>
  <c r="M14" i="50"/>
  <c r="G16" i="50"/>
  <c r="H16" i="50"/>
  <c r="I16" i="50"/>
  <c r="J16" i="50"/>
  <c r="K16" i="50"/>
  <c r="L16" i="50"/>
  <c r="M16" i="50"/>
  <c r="G18" i="50"/>
  <c r="H18" i="50"/>
  <c r="I18" i="50"/>
  <c r="J18" i="50"/>
  <c r="K18" i="50"/>
  <c r="L18" i="50"/>
  <c r="M18" i="50"/>
  <c r="G19" i="50"/>
  <c r="H19" i="50"/>
  <c r="I19" i="50"/>
  <c r="J19" i="50"/>
  <c r="K19" i="50"/>
  <c r="L19" i="50"/>
  <c r="M19" i="50"/>
  <c r="G22" i="50"/>
  <c r="H22" i="50"/>
  <c r="I22" i="50"/>
  <c r="J22" i="50"/>
  <c r="K22" i="50"/>
  <c r="L22" i="50"/>
  <c r="M22" i="50"/>
  <c r="G24" i="50"/>
  <c r="H24" i="50"/>
  <c r="I24" i="50"/>
  <c r="J24" i="50"/>
  <c r="K24" i="50"/>
  <c r="L24" i="50"/>
  <c r="M24" i="50"/>
  <c r="G26" i="50"/>
  <c r="I26" i="50"/>
  <c r="J26" i="50"/>
  <c r="K26" i="50"/>
  <c r="L26" i="50"/>
  <c r="M26" i="50"/>
  <c r="G28" i="50"/>
  <c r="H28" i="50"/>
  <c r="I28" i="50"/>
  <c r="J28" i="50"/>
  <c r="K28" i="50"/>
  <c r="L28" i="50"/>
  <c r="M28" i="50"/>
  <c r="G30" i="50"/>
  <c r="H30" i="50"/>
  <c r="I30" i="50"/>
  <c r="J30" i="50"/>
  <c r="K30" i="50"/>
  <c r="L30" i="50"/>
  <c r="M30" i="50"/>
  <c r="G32" i="50"/>
  <c r="H32" i="50"/>
  <c r="I32" i="50"/>
  <c r="J32" i="50"/>
  <c r="K32" i="50"/>
  <c r="L32" i="50"/>
  <c r="M32" i="50"/>
  <c r="G34" i="50"/>
  <c r="H34" i="50"/>
  <c r="I34" i="50"/>
  <c r="J34" i="50"/>
  <c r="K34" i="50"/>
  <c r="L34" i="50"/>
  <c r="M34" i="50"/>
  <c r="G36" i="50"/>
  <c r="H36" i="50"/>
  <c r="I36" i="50"/>
  <c r="J36" i="50"/>
  <c r="K36" i="50"/>
  <c r="L36" i="50"/>
  <c r="M36" i="50"/>
  <c r="G38" i="50"/>
  <c r="H38" i="50"/>
  <c r="I38" i="50"/>
  <c r="J38" i="50"/>
  <c r="K38" i="50"/>
  <c r="L38" i="50"/>
  <c r="M38" i="50"/>
  <c r="G40" i="50"/>
  <c r="H40" i="50"/>
  <c r="I40" i="50"/>
  <c r="J40" i="50"/>
  <c r="K40" i="50"/>
  <c r="L40" i="50"/>
  <c r="M40" i="50"/>
  <c r="G44" i="50"/>
  <c r="H44" i="50"/>
  <c r="I44" i="50"/>
  <c r="J44" i="50"/>
  <c r="K44" i="50"/>
  <c r="L44" i="50"/>
  <c r="M44" i="50"/>
  <c r="G46" i="50"/>
  <c r="H46" i="50"/>
  <c r="I46" i="50"/>
  <c r="J46" i="50"/>
  <c r="K46" i="50"/>
  <c r="L46" i="50"/>
  <c r="M46" i="50"/>
  <c r="G48" i="50"/>
  <c r="H48" i="50"/>
  <c r="I48" i="50"/>
  <c r="J48" i="50"/>
  <c r="K48" i="50"/>
  <c r="L48" i="50"/>
  <c r="M48" i="50"/>
  <c r="G50" i="50"/>
  <c r="H50" i="50"/>
  <c r="I50" i="50"/>
  <c r="J50" i="50"/>
  <c r="K50" i="50"/>
  <c r="L50" i="50"/>
  <c r="M50" i="50"/>
  <c r="G52" i="50"/>
  <c r="H52" i="50"/>
  <c r="I52" i="50"/>
  <c r="J52" i="50"/>
  <c r="K52" i="50"/>
  <c r="L52" i="50"/>
  <c r="M52" i="50"/>
  <c r="G54" i="50"/>
  <c r="H54" i="50"/>
  <c r="I54" i="50"/>
  <c r="J54" i="50"/>
  <c r="K54" i="50"/>
  <c r="L54" i="50"/>
  <c r="M54" i="50"/>
  <c r="G56" i="50"/>
  <c r="H56" i="50"/>
  <c r="I56" i="50"/>
  <c r="J56" i="50"/>
  <c r="K56" i="50"/>
  <c r="L56" i="50"/>
  <c r="M56" i="50"/>
  <c r="G58" i="50"/>
  <c r="H58" i="50"/>
  <c r="I58" i="50"/>
  <c r="J58" i="50"/>
  <c r="K58" i="50"/>
  <c r="L58" i="50"/>
  <c r="M58" i="50"/>
  <c r="G60" i="50"/>
  <c r="H60" i="50"/>
  <c r="I60" i="50"/>
  <c r="J60" i="50"/>
  <c r="K60" i="50"/>
  <c r="L60" i="50"/>
  <c r="M60" i="50"/>
  <c r="G62" i="50"/>
  <c r="H62" i="50"/>
  <c r="I62" i="50"/>
  <c r="J62" i="50"/>
  <c r="K62" i="50"/>
  <c r="L62" i="50"/>
  <c r="M62" i="50"/>
  <c r="G64" i="50"/>
  <c r="H64" i="50"/>
  <c r="I64" i="50"/>
  <c r="J64" i="50"/>
  <c r="K64" i="50"/>
  <c r="L64" i="50"/>
  <c r="M64" i="50"/>
  <c r="G66" i="50"/>
  <c r="H66" i="50"/>
  <c r="I66" i="50"/>
  <c r="J66" i="50"/>
  <c r="K66" i="50"/>
  <c r="L66" i="50"/>
  <c r="M66" i="50"/>
  <c r="G68" i="50"/>
  <c r="H68" i="50"/>
  <c r="I68" i="50"/>
  <c r="J68" i="50"/>
  <c r="K68" i="50"/>
  <c r="L68" i="50"/>
  <c r="M68" i="50"/>
  <c r="G69" i="50"/>
  <c r="G70" i="50" s="1"/>
  <c r="H69" i="50"/>
  <c r="H70" i="50" s="1"/>
  <c r="I69" i="50"/>
  <c r="J69" i="50"/>
  <c r="J70" i="50" s="1"/>
  <c r="K69" i="50"/>
  <c r="K70" i="50" s="1"/>
  <c r="L69" i="50"/>
  <c r="L70" i="50" s="1"/>
  <c r="M69" i="50"/>
  <c r="M70" i="50" s="1"/>
  <c r="I70" i="50"/>
  <c r="G72" i="50"/>
  <c r="H72" i="50"/>
  <c r="I72" i="50"/>
  <c r="J72" i="50"/>
  <c r="K72" i="50"/>
  <c r="L72" i="50"/>
  <c r="M72" i="50"/>
  <c r="G74" i="50"/>
  <c r="H74" i="50"/>
  <c r="I74" i="50"/>
  <c r="J74" i="50"/>
  <c r="K74" i="50"/>
  <c r="L74" i="50"/>
  <c r="M74" i="50"/>
  <c r="G76" i="50"/>
  <c r="H76" i="50"/>
  <c r="I76" i="50"/>
  <c r="J76" i="50"/>
  <c r="K76" i="50"/>
  <c r="L76" i="50"/>
  <c r="M76" i="50"/>
  <c r="G78" i="50"/>
  <c r="H78" i="50"/>
  <c r="I78" i="50"/>
  <c r="J78" i="50"/>
  <c r="K78" i="50"/>
  <c r="L78" i="50"/>
  <c r="M78" i="50"/>
  <c r="G80" i="50"/>
  <c r="H80" i="50"/>
  <c r="I80" i="50"/>
  <c r="J80" i="50"/>
  <c r="K80" i="50"/>
  <c r="L80" i="50"/>
  <c r="M80" i="50"/>
  <c r="G82" i="50"/>
  <c r="H82" i="50"/>
  <c r="I82" i="50"/>
  <c r="J82" i="50"/>
  <c r="K82" i="50"/>
  <c r="L82" i="50"/>
  <c r="M82" i="50"/>
  <c r="G84" i="50"/>
  <c r="H84" i="50"/>
  <c r="I84" i="50"/>
  <c r="J84" i="50"/>
  <c r="K84" i="50"/>
  <c r="L84" i="50"/>
  <c r="M84" i="50"/>
  <c r="G86" i="50"/>
  <c r="H86" i="50"/>
  <c r="I86" i="50"/>
  <c r="J86" i="50"/>
  <c r="K86" i="50"/>
  <c r="L86" i="50"/>
  <c r="M86" i="50"/>
  <c r="G88" i="50"/>
  <c r="H88" i="50"/>
  <c r="I88" i="50"/>
  <c r="J88" i="50"/>
  <c r="K88" i="50"/>
  <c r="L88" i="50"/>
  <c r="M88" i="50"/>
  <c r="G90" i="50"/>
  <c r="H90" i="50"/>
  <c r="I90" i="50"/>
  <c r="J90" i="50"/>
  <c r="K90" i="50"/>
  <c r="L90" i="50"/>
  <c r="M90" i="50"/>
  <c r="G92" i="50"/>
  <c r="H92" i="50"/>
  <c r="I92" i="50"/>
  <c r="J92" i="50"/>
  <c r="K92" i="50"/>
  <c r="L92" i="50"/>
  <c r="M92" i="50"/>
  <c r="G94" i="50"/>
  <c r="H94" i="50"/>
  <c r="I94" i="50"/>
  <c r="J94" i="50"/>
  <c r="K94" i="50"/>
  <c r="L94" i="50"/>
  <c r="M94" i="50"/>
  <c r="G96" i="50"/>
  <c r="H96" i="50"/>
  <c r="I96" i="50"/>
  <c r="J96" i="50"/>
  <c r="K96" i="50"/>
  <c r="L96" i="50"/>
  <c r="M96" i="50"/>
  <c r="G98" i="50"/>
  <c r="H98" i="50"/>
  <c r="I98" i="50"/>
  <c r="J98" i="50"/>
  <c r="K98" i="50"/>
  <c r="L98" i="50"/>
  <c r="M98" i="50"/>
  <c r="G100" i="50"/>
  <c r="H100" i="50"/>
  <c r="I100" i="50"/>
  <c r="J100" i="50"/>
  <c r="K100" i="50"/>
  <c r="L100" i="50"/>
  <c r="M100" i="50"/>
  <c r="G7" i="49"/>
  <c r="H7" i="49"/>
  <c r="I7" i="49"/>
  <c r="J7" i="49"/>
  <c r="J8" i="49" s="1"/>
  <c r="K7" i="49"/>
  <c r="L7" i="49"/>
  <c r="M7" i="49"/>
  <c r="G10" i="49"/>
  <c r="H10" i="49"/>
  <c r="I10" i="49"/>
  <c r="J10" i="49"/>
  <c r="K10" i="49"/>
  <c r="L10" i="49"/>
  <c r="M10" i="49"/>
  <c r="G12" i="49"/>
  <c r="H12" i="49"/>
  <c r="I12" i="49"/>
  <c r="J12" i="49"/>
  <c r="K12" i="49"/>
  <c r="L12" i="49"/>
  <c r="M12" i="49"/>
  <c r="G14" i="49"/>
  <c r="H14" i="49"/>
  <c r="I14" i="49"/>
  <c r="J14" i="49"/>
  <c r="K14" i="49"/>
  <c r="L14" i="49"/>
  <c r="M14" i="49"/>
  <c r="G16" i="49"/>
  <c r="H16" i="49"/>
  <c r="I16" i="49"/>
  <c r="J16" i="49"/>
  <c r="K16" i="49"/>
  <c r="L16" i="49"/>
  <c r="M16" i="49"/>
  <c r="G18" i="49"/>
  <c r="H18" i="49"/>
  <c r="I18" i="49"/>
  <c r="J18" i="49"/>
  <c r="K18" i="49"/>
  <c r="L18" i="49"/>
  <c r="M18" i="49"/>
  <c r="G19" i="49"/>
  <c r="H19" i="49"/>
  <c r="I19" i="49"/>
  <c r="J19" i="49"/>
  <c r="K19" i="49"/>
  <c r="L19" i="49"/>
  <c r="M19" i="49"/>
  <c r="H20" i="49"/>
  <c r="G22" i="49"/>
  <c r="H22" i="49"/>
  <c r="I22" i="49"/>
  <c r="J22" i="49"/>
  <c r="K22" i="49"/>
  <c r="L22" i="49"/>
  <c r="M22" i="49"/>
  <c r="G24" i="49"/>
  <c r="H24" i="49"/>
  <c r="I24" i="49"/>
  <c r="J24" i="49"/>
  <c r="K24" i="49"/>
  <c r="L24" i="49"/>
  <c r="M24" i="49"/>
  <c r="G26" i="49"/>
  <c r="I26" i="49"/>
  <c r="J26" i="49"/>
  <c r="K26" i="49"/>
  <c r="L26" i="49"/>
  <c r="M26" i="49"/>
  <c r="G28" i="49"/>
  <c r="H28" i="49"/>
  <c r="I28" i="49"/>
  <c r="J28" i="49"/>
  <c r="K28" i="49"/>
  <c r="L28" i="49"/>
  <c r="M28" i="49"/>
  <c r="G30" i="49"/>
  <c r="H30" i="49"/>
  <c r="I30" i="49"/>
  <c r="J30" i="49"/>
  <c r="K30" i="49"/>
  <c r="L30" i="49"/>
  <c r="M30" i="49"/>
  <c r="G32" i="49"/>
  <c r="H32" i="49"/>
  <c r="I32" i="49"/>
  <c r="J32" i="49"/>
  <c r="K32" i="49"/>
  <c r="L32" i="49"/>
  <c r="M32" i="49"/>
  <c r="G34" i="49"/>
  <c r="H34" i="49"/>
  <c r="I34" i="49"/>
  <c r="J34" i="49"/>
  <c r="K34" i="49"/>
  <c r="L34" i="49"/>
  <c r="M34" i="49"/>
  <c r="G36" i="49"/>
  <c r="H36" i="49"/>
  <c r="I36" i="49"/>
  <c r="J36" i="49"/>
  <c r="K36" i="49"/>
  <c r="L36" i="49"/>
  <c r="M36" i="49"/>
  <c r="G38" i="49"/>
  <c r="H38" i="49"/>
  <c r="I38" i="49"/>
  <c r="J38" i="49"/>
  <c r="K38" i="49"/>
  <c r="L38" i="49"/>
  <c r="M38" i="49"/>
  <c r="G40" i="49"/>
  <c r="H40" i="49"/>
  <c r="I40" i="49"/>
  <c r="J40" i="49"/>
  <c r="K40" i="49"/>
  <c r="L40" i="49"/>
  <c r="M40" i="49"/>
  <c r="G44" i="49"/>
  <c r="H44" i="49"/>
  <c r="I44" i="49"/>
  <c r="J44" i="49"/>
  <c r="K44" i="49"/>
  <c r="L44" i="49"/>
  <c r="M44" i="49"/>
  <c r="G46" i="49"/>
  <c r="H46" i="49"/>
  <c r="I46" i="49"/>
  <c r="J46" i="49"/>
  <c r="K46" i="49"/>
  <c r="L46" i="49"/>
  <c r="M46" i="49"/>
  <c r="G48" i="49"/>
  <c r="H48" i="49"/>
  <c r="I48" i="49"/>
  <c r="J48" i="49"/>
  <c r="K48" i="49"/>
  <c r="L48" i="49"/>
  <c r="M48" i="49"/>
  <c r="G50" i="49"/>
  <c r="H50" i="49"/>
  <c r="I50" i="49"/>
  <c r="J50" i="49"/>
  <c r="K50" i="49"/>
  <c r="L50" i="49"/>
  <c r="M50" i="49"/>
  <c r="G52" i="49"/>
  <c r="H52" i="49"/>
  <c r="I52" i="49"/>
  <c r="J52" i="49"/>
  <c r="K52" i="49"/>
  <c r="L52" i="49"/>
  <c r="M52" i="49"/>
  <c r="G54" i="49"/>
  <c r="H54" i="49"/>
  <c r="I54" i="49"/>
  <c r="J54" i="49"/>
  <c r="K54" i="49"/>
  <c r="L54" i="49"/>
  <c r="M54" i="49"/>
  <c r="G56" i="49"/>
  <c r="H56" i="49"/>
  <c r="I56" i="49"/>
  <c r="J56" i="49"/>
  <c r="K56" i="49"/>
  <c r="L56" i="49"/>
  <c r="M56" i="49"/>
  <c r="G58" i="49"/>
  <c r="H58" i="49"/>
  <c r="I58" i="49"/>
  <c r="J58" i="49"/>
  <c r="K58" i="49"/>
  <c r="L58" i="49"/>
  <c r="M58" i="49"/>
  <c r="G60" i="49"/>
  <c r="H60" i="49"/>
  <c r="I60" i="49"/>
  <c r="J60" i="49"/>
  <c r="K60" i="49"/>
  <c r="L60" i="49"/>
  <c r="M60" i="49"/>
  <c r="G62" i="49"/>
  <c r="H62" i="49"/>
  <c r="I62" i="49"/>
  <c r="J62" i="49"/>
  <c r="K62" i="49"/>
  <c r="L62" i="49"/>
  <c r="M62" i="49"/>
  <c r="G64" i="49"/>
  <c r="H64" i="49"/>
  <c r="I64" i="49"/>
  <c r="J64" i="49"/>
  <c r="K64" i="49"/>
  <c r="L64" i="49"/>
  <c r="M64" i="49"/>
  <c r="G66" i="49"/>
  <c r="H66" i="49"/>
  <c r="I66" i="49"/>
  <c r="J66" i="49"/>
  <c r="K66" i="49"/>
  <c r="L66" i="49"/>
  <c r="M66" i="49"/>
  <c r="G68" i="49"/>
  <c r="H68" i="49"/>
  <c r="I68" i="49"/>
  <c r="J68" i="49"/>
  <c r="K68" i="49"/>
  <c r="L68" i="49"/>
  <c r="M68" i="49"/>
  <c r="G69" i="49"/>
  <c r="G70" i="49" s="1"/>
  <c r="H69" i="49"/>
  <c r="H70" i="49" s="1"/>
  <c r="I69" i="49"/>
  <c r="I70" i="49" s="1"/>
  <c r="J69" i="49"/>
  <c r="J70" i="49" s="1"/>
  <c r="K69" i="49"/>
  <c r="K70" i="49" s="1"/>
  <c r="L69" i="49"/>
  <c r="L70" i="49" s="1"/>
  <c r="M69" i="49"/>
  <c r="M70" i="49" s="1"/>
  <c r="G72" i="49"/>
  <c r="H72" i="49"/>
  <c r="I72" i="49"/>
  <c r="J72" i="49"/>
  <c r="K72" i="49"/>
  <c r="L72" i="49"/>
  <c r="M72" i="49"/>
  <c r="G74" i="49"/>
  <c r="H74" i="49"/>
  <c r="I74" i="49"/>
  <c r="J74" i="49"/>
  <c r="K74" i="49"/>
  <c r="L74" i="49"/>
  <c r="M74" i="49"/>
  <c r="G76" i="49"/>
  <c r="H76" i="49"/>
  <c r="I76" i="49"/>
  <c r="J76" i="49"/>
  <c r="K76" i="49"/>
  <c r="L76" i="49"/>
  <c r="M76" i="49"/>
  <c r="G78" i="49"/>
  <c r="H78" i="49"/>
  <c r="I78" i="49"/>
  <c r="J78" i="49"/>
  <c r="K78" i="49"/>
  <c r="L78" i="49"/>
  <c r="M78" i="49"/>
  <c r="G80" i="49"/>
  <c r="H80" i="49"/>
  <c r="I80" i="49"/>
  <c r="J80" i="49"/>
  <c r="K80" i="49"/>
  <c r="L80" i="49"/>
  <c r="M80" i="49"/>
  <c r="G82" i="49"/>
  <c r="H82" i="49"/>
  <c r="I82" i="49"/>
  <c r="J82" i="49"/>
  <c r="K82" i="49"/>
  <c r="L82" i="49"/>
  <c r="M82" i="49"/>
  <c r="G84" i="49"/>
  <c r="H84" i="49"/>
  <c r="I84" i="49"/>
  <c r="J84" i="49"/>
  <c r="K84" i="49"/>
  <c r="L84" i="49"/>
  <c r="M84" i="49"/>
  <c r="G86" i="49"/>
  <c r="H86" i="49"/>
  <c r="I86" i="49"/>
  <c r="J86" i="49"/>
  <c r="K86" i="49"/>
  <c r="L86" i="49"/>
  <c r="M86" i="49"/>
  <c r="G88" i="49"/>
  <c r="H88" i="49"/>
  <c r="I88" i="49"/>
  <c r="J88" i="49"/>
  <c r="K88" i="49"/>
  <c r="L88" i="49"/>
  <c r="M88" i="49"/>
  <c r="G90" i="49"/>
  <c r="H90" i="49"/>
  <c r="I90" i="49"/>
  <c r="J90" i="49"/>
  <c r="K90" i="49"/>
  <c r="L90" i="49"/>
  <c r="M90" i="49"/>
  <c r="G92" i="49"/>
  <c r="H92" i="49"/>
  <c r="I92" i="49"/>
  <c r="J92" i="49"/>
  <c r="K92" i="49"/>
  <c r="L92" i="49"/>
  <c r="M92" i="49"/>
  <c r="G94" i="49"/>
  <c r="H94" i="49"/>
  <c r="I94" i="49"/>
  <c r="J94" i="49"/>
  <c r="K94" i="49"/>
  <c r="L94" i="49"/>
  <c r="M94" i="49"/>
  <c r="G96" i="49"/>
  <c r="H96" i="49"/>
  <c r="I96" i="49"/>
  <c r="J96" i="49"/>
  <c r="K96" i="49"/>
  <c r="L96" i="49"/>
  <c r="M96" i="49"/>
  <c r="G98" i="49"/>
  <c r="H98" i="49"/>
  <c r="I98" i="49"/>
  <c r="J98" i="49"/>
  <c r="K98" i="49"/>
  <c r="L98" i="49"/>
  <c r="M98" i="49"/>
  <c r="G100" i="49"/>
  <c r="H100" i="49"/>
  <c r="I100" i="49"/>
  <c r="J100" i="49"/>
  <c r="K100" i="49"/>
  <c r="L100" i="49"/>
  <c r="M100" i="49"/>
  <c r="G7" i="48"/>
  <c r="H7" i="48"/>
  <c r="I7" i="48"/>
  <c r="J7" i="48"/>
  <c r="K7" i="48"/>
  <c r="K8" i="48" s="1"/>
  <c r="L7" i="48"/>
  <c r="M7" i="48"/>
  <c r="G10" i="48"/>
  <c r="H10" i="48"/>
  <c r="I10" i="48"/>
  <c r="J10" i="48"/>
  <c r="K10" i="48"/>
  <c r="L10" i="48"/>
  <c r="M10" i="48"/>
  <c r="G12" i="48"/>
  <c r="H12" i="48"/>
  <c r="I12" i="48"/>
  <c r="J12" i="48"/>
  <c r="K12" i="48"/>
  <c r="L12" i="48"/>
  <c r="M12" i="48"/>
  <c r="G14" i="48"/>
  <c r="H14" i="48"/>
  <c r="I14" i="48"/>
  <c r="J14" i="48"/>
  <c r="K14" i="48"/>
  <c r="L14" i="48"/>
  <c r="M14" i="48"/>
  <c r="G16" i="48"/>
  <c r="H16" i="48"/>
  <c r="I16" i="48"/>
  <c r="J16" i="48"/>
  <c r="K16" i="48"/>
  <c r="L16" i="48"/>
  <c r="M16" i="48"/>
  <c r="G18" i="48"/>
  <c r="H18" i="48"/>
  <c r="I18" i="48"/>
  <c r="J18" i="48"/>
  <c r="K18" i="48"/>
  <c r="L18" i="48"/>
  <c r="M18" i="48"/>
  <c r="G19" i="48"/>
  <c r="H19" i="48"/>
  <c r="I19" i="48"/>
  <c r="J19" i="48"/>
  <c r="K19" i="48"/>
  <c r="L19" i="48"/>
  <c r="M19" i="48"/>
  <c r="G22" i="48"/>
  <c r="H22" i="48"/>
  <c r="I22" i="48"/>
  <c r="J22" i="48"/>
  <c r="K22" i="48"/>
  <c r="L22" i="48"/>
  <c r="M22" i="48"/>
  <c r="G24" i="48"/>
  <c r="H24" i="48"/>
  <c r="I24" i="48"/>
  <c r="J24" i="48"/>
  <c r="K24" i="48"/>
  <c r="L24" i="48"/>
  <c r="M24" i="48"/>
  <c r="G26" i="48"/>
  <c r="I26" i="48"/>
  <c r="J26" i="48"/>
  <c r="K26" i="48"/>
  <c r="L26" i="48"/>
  <c r="M26" i="48"/>
  <c r="G28" i="48"/>
  <c r="H28" i="48"/>
  <c r="I28" i="48"/>
  <c r="J28" i="48"/>
  <c r="K28" i="48"/>
  <c r="L28" i="48"/>
  <c r="M28" i="48"/>
  <c r="G30" i="48"/>
  <c r="H30" i="48"/>
  <c r="I30" i="48"/>
  <c r="J30" i="48"/>
  <c r="K30" i="48"/>
  <c r="L30" i="48"/>
  <c r="M30" i="48"/>
  <c r="G32" i="48"/>
  <c r="H32" i="48"/>
  <c r="I32" i="48"/>
  <c r="J32" i="48"/>
  <c r="K32" i="48"/>
  <c r="L32" i="48"/>
  <c r="M32" i="48"/>
  <c r="G34" i="48"/>
  <c r="H34" i="48"/>
  <c r="I34" i="48"/>
  <c r="J34" i="48"/>
  <c r="K34" i="48"/>
  <c r="L34" i="48"/>
  <c r="M34" i="48"/>
  <c r="G36" i="48"/>
  <c r="H36" i="48"/>
  <c r="I36" i="48"/>
  <c r="J36" i="48"/>
  <c r="K36" i="48"/>
  <c r="L36" i="48"/>
  <c r="M36" i="48"/>
  <c r="G38" i="48"/>
  <c r="H38" i="48"/>
  <c r="I38" i="48"/>
  <c r="J38" i="48"/>
  <c r="K38" i="48"/>
  <c r="L38" i="48"/>
  <c r="M38" i="48"/>
  <c r="G40" i="48"/>
  <c r="H40" i="48"/>
  <c r="I40" i="48"/>
  <c r="J40" i="48"/>
  <c r="K40" i="48"/>
  <c r="L40" i="48"/>
  <c r="M40" i="48"/>
  <c r="G44" i="48"/>
  <c r="H44" i="48"/>
  <c r="I44" i="48"/>
  <c r="J44" i="48"/>
  <c r="K44" i="48"/>
  <c r="L44" i="48"/>
  <c r="M44" i="48"/>
  <c r="G46" i="48"/>
  <c r="H46" i="48"/>
  <c r="I46" i="48"/>
  <c r="J46" i="48"/>
  <c r="K46" i="48"/>
  <c r="L46" i="48"/>
  <c r="M46" i="48"/>
  <c r="G48" i="48"/>
  <c r="H48" i="48"/>
  <c r="I48" i="48"/>
  <c r="J48" i="48"/>
  <c r="K48" i="48"/>
  <c r="L48" i="48"/>
  <c r="M48" i="48"/>
  <c r="G50" i="48"/>
  <c r="H50" i="48"/>
  <c r="I50" i="48"/>
  <c r="J50" i="48"/>
  <c r="K50" i="48"/>
  <c r="L50" i="48"/>
  <c r="M50" i="48"/>
  <c r="G52" i="48"/>
  <c r="H52" i="48"/>
  <c r="I52" i="48"/>
  <c r="J52" i="48"/>
  <c r="K52" i="48"/>
  <c r="L52" i="48"/>
  <c r="M52" i="48"/>
  <c r="G54" i="48"/>
  <c r="H54" i="48"/>
  <c r="I54" i="48"/>
  <c r="J54" i="48"/>
  <c r="K54" i="48"/>
  <c r="L54" i="48"/>
  <c r="M54" i="48"/>
  <c r="G56" i="48"/>
  <c r="H56" i="48"/>
  <c r="I56" i="48"/>
  <c r="J56" i="48"/>
  <c r="K56" i="48"/>
  <c r="L56" i="48"/>
  <c r="M56" i="48"/>
  <c r="G58" i="48"/>
  <c r="H58" i="48"/>
  <c r="I58" i="48"/>
  <c r="J58" i="48"/>
  <c r="K58" i="48"/>
  <c r="L58" i="48"/>
  <c r="M58" i="48"/>
  <c r="G60" i="48"/>
  <c r="H60" i="48"/>
  <c r="I60" i="48"/>
  <c r="J60" i="48"/>
  <c r="K60" i="48"/>
  <c r="L60" i="48"/>
  <c r="M60" i="48"/>
  <c r="G62" i="48"/>
  <c r="H62" i="48"/>
  <c r="I62" i="48"/>
  <c r="J62" i="48"/>
  <c r="K62" i="48"/>
  <c r="L62" i="48"/>
  <c r="M62" i="48"/>
  <c r="G64" i="48"/>
  <c r="H64" i="48"/>
  <c r="I64" i="48"/>
  <c r="J64" i="48"/>
  <c r="K64" i="48"/>
  <c r="L64" i="48"/>
  <c r="M64" i="48"/>
  <c r="G66" i="48"/>
  <c r="H66" i="48"/>
  <c r="I66" i="48"/>
  <c r="J66" i="48"/>
  <c r="K66" i="48"/>
  <c r="L66" i="48"/>
  <c r="M66" i="48"/>
  <c r="G68" i="48"/>
  <c r="H68" i="48"/>
  <c r="I68" i="48"/>
  <c r="J68" i="48"/>
  <c r="K68" i="48"/>
  <c r="L68" i="48"/>
  <c r="M68" i="48"/>
  <c r="G69" i="48"/>
  <c r="G70" i="48" s="1"/>
  <c r="H69" i="48"/>
  <c r="I69" i="48"/>
  <c r="I70" i="48" s="1"/>
  <c r="J69" i="48"/>
  <c r="J70" i="48" s="1"/>
  <c r="K69" i="48"/>
  <c r="K70" i="48" s="1"/>
  <c r="L69" i="48"/>
  <c r="M69" i="48"/>
  <c r="M70" i="48" s="1"/>
  <c r="H70" i="48"/>
  <c r="L70" i="48"/>
  <c r="G72" i="48"/>
  <c r="H72" i="48"/>
  <c r="I72" i="48"/>
  <c r="J72" i="48"/>
  <c r="K72" i="48"/>
  <c r="L72" i="48"/>
  <c r="M72" i="48"/>
  <c r="G74" i="48"/>
  <c r="H74" i="48"/>
  <c r="I74" i="48"/>
  <c r="J74" i="48"/>
  <c r="K74" i="48"/>
  <c r="L74" i="48"/>
  <c r="M74" i="48"/>
  <c r="G76" i="48"/>
  <c r="H76" i="48"/>
  <c r="I76" i="48"/>
  <c r="J76" i="48"/>
  <c r="K76" i="48"/>
  <c r="L76" i="48"/>
  <c r="M76" i="48"/>
  <c r="G78" i="48"/>
  <c r="H78" i="48"/>
  <c r="I78" i="48"/>
  <c r="J78" i="48"/>
  <c r="K78" i="48"/>
  <c r="L78" i="48"/>
  <c r="M78" i="48"/>
  <c r="G80" i="48"/>
  <c r="H80" i="48"/>
  <c r="I80" i="48"/>
  <c r="J80" i="48"/>
  <c r="K80" i="48"/>
  <c r="L80" i="48"/>
  <c r="M80" i="48"/>
  <c r="G82" i="48"/>
  <c r="H82" i="48"/>
  <c r="I82" i="48"/>
  <c r="J82" i="48"/>
  <c r="K82" i="48"/>
  <c r="L82" i="48"/>
  <c r="M82" i="48"/>
  <c r="G84" i="48"/>
  <c r="H84" i="48"/>
  <c r="I84" i="48"/>
  <c r="J84" i="48"/>
  <c r="K84" i="48"/>
  <c r="L84" i="48"/>
  <c r="M84" i="48"/>
  <c r="G86" i="48"/>
  <c r="H86" i="48"/>
  <c r="I86" i="48"/>
  <c r="J86" i="48"/>
  <c r="K86" i="48"/>
  <c r="L86" i="48"/>
  <c r="M86" i="48"/>
  <c r="G88" i="48"/>
  <c r="H88" i="48"/>
  <c r="I88" i="48"/>
  <c r="J88" i="48"/>
  <c r="K88" i="48"/>
  <c r="L88" i="48"/>
  <c r="M88" i="48"/>
  <c r="G90" i="48"/>
  <c r="H90" i="48"/>
  <c r="I90" i="48"/>
  <c r="J90" i="48"/>
  <c r="K90" i="48"/>
  <c r="L90" i="48"/>
  <c r="M90" i="48"/>
  <c r="G92" i="48"/>
  <c r="H92" i="48"/>
  <c r="I92" i="48"/>
  <c r="J92" i="48"/>
  <c r="K92" i="48"/>
  <c r="L92" i="48"/>
  <c r="M92" i="48"/>
  <c r="G94" i="48"/>
  <c r="H94" i="48"/>
  <c r="I94" i="48"/>
  <c r="J94" i="48"/>
  <c r="K94" i="48"/>
  <c r="L94" i="48"/>
  <c r="M94" i="48"/>
  <c r="G96" i="48"/>
  <c r="H96" i="48"/>
  <c r="I96" i="48"/>
  <c r="J96" i="48"/>
  <c r="K96" i="48"/>
  <c r="L96" i="48"/>
  <c r="M96" i="48"/>
  <c r="G98" i="48"/>
  <c r="H98" i="48"/>
  <c r="I98" i="48"/>
  <c r="J98" i="48"/>
  <c r="K98" i="48"/>
  <c r="L98" i="48"/>
  <c r="M98" i="48"/>
  <c r="G100" i="48"/>
  <c r="H100" i="48"/>
  <c r="I100" i="48"/>
  <c r="J100" i="48"/>
  <c r="K100" i="48"/>
  <c r="L100" i="48"/>
  <c r="M100" i="48"/>
  <c r="G8" i="42"/>
  <c r="H7" i="42"/>
  <c r="I7" i="42"/>
  <c r="J7" i="42"/>
  <c r="K7" i="42"/>
  <c r="L7" i="42"/>
  <c r="M7" i="42"/>
  <c r="N7" i="42"/>
  <c r="F7" i="41"/>
  <c r="F8" i="41" s="1"/>
  <c r="G7" i="41"/>
  <c r="H7" i="41"/>
  <c r="I7" i="41"/>
  <c r="J7" i="41"/>
  <c r="K7" i="41"/>
  <c r="L7" i="41"/>
  <c r="M7" i="41"/>
  <c r="H8" i="41"/>
  <c r="F10" i="41"/>
  <c r="G10" i="41"/>
  <c r="H10" i="41"/>
  <c r="I10" i="41"/>
  <c r="J10" i="41"/>
  <c r="K10" i="41"/>
  <c r="L10" i="41"/>
  <c r="M10" i="41"/>
  <c r="F12" i="41"/>
  <c r="G12" i="41"/>
  <c r="H12" i="41"/>
  <c r="I12" i="41"/>
  <c r="J12" i="41"/>
  <c r="K12" i="41"/>
  <c r="L12" i="41"/>
  <c r="M12" i="41"/>
  <c r="F14" i="41"/>
  <c r="G14" i="41"/>
  <c r="H14" i="41"/>
  <c r="J14" i="41"/>
  <c r="K14" i="41"/>
  <c r="L14" i="41"/>
  <c r="M14" i="41"/>
  <c r="F16" i="41"/>
  <c r="G16" i="41"/>
  <c r="H16" i="41"/>
  <c r="I16" i="41"/>
  <c r="J16" i="41"/>
  <c r="K16" i="41"/>
  <c r="L16" i="41"/>
  <c r="M16" i="41"/>
  <c r="F18" i="41"/>
  <c r="G18" i="41"/>
  <c r="H18" i="41"/>
  <c r="I18" i="41"/>
  <c r="J18" i="41"/>
  <c r="K18" i="41"/>
  <c r="L18" i="41"/>
  <c r="M18" i="41"/>
  <c r="F19" i="41"/>
  <c r="G19" i="41"/>
  <c r="H19" i="41"/>
  <c r="I19" i="41"/>
  <c r="J19" i="41"/>
  <c r="K19" i="41"/>
  <c r="L19" i="41"/>
  <c r="M19" i="41"/>
  <c r="J20" i="41"/>
  <c r="F22" i="41"/>
  <c r="G22" i="41"/>
  <c r="H22" i="41"/>
  <c r="J22" i="41"/>
  <c r="K22" i="41"/>
  <c r="L22" i="41"/>
  <c r="M22" i="41"/>
  <c r="F24" i="41"/>
  <c r="G24" i="41"/>
  <c r="J24" i="41"/>
  <c r="K24" i="41"/>
  <c r="L24" i="41"/>
  <c r="M24" i="41"/>
  <c r="F26" i="41"/>
  <c r="I26" i="41"/>
  <c r="J26" i="41"/>
  <c r="K26" i="41"/>
  <c r="L26" i="41"/>
  <c r="M26" i="41"/>
  <c r="F28" i="41"/>
  <c r="G28" i="41"/>
  <c r="H28" i="41"/>
  <c r="I28" i="41"/>
  <c r="J28" i="41"/>
  <c r="K28" i="41"/>
  <c r="L28" i="41"/>
  <c r="M28" i="41"/>
  <c r="F30" i="41"/>
  <c r="G30" i="41"/>
  <c r="H30" i="41"/>
  <c r="I30" i="41"/>
  <c r="J30" i="41"/>
  <c r="K30" i="41"/>
  <c r="L30" i="41"/>
  <c r="M30" i="41"/>
  <c r="F32" i="41"/>
  <c r="G32" i="41"/>
  <c r="H32" i="41"/>
  <c r="I32" i="41"/>
  <c r="J32" i="41"/>
  <c r="K32" i="41"/>
  <c r="L32" i="41"/>
  <c r="M32" i="41"/>
  <c r="F34" i="41"/>
  <c r="G34" i="41"/>
  <c r="H34" i="41"/>
  <c r="I34" i="41"/>
  <c r="J34" i="41"/>
  <c r="K34" i="41"/>
  <c r="L34" i="41"/>
  <c r="M34" i="41"/>
  <c r="F36" i="41"/>
  <c r="G36" i="41"/>
  <c r="H36" i="41"/>
  <c r="I36" i="41"/>
  <c r="J36" i="41"/>
  <c r="K36" i="41"/>
  <c r="L36" i="41"/>
  <c r="M36" i="41"/>
  <c r="F38" i="41"/>
  <c r="G38" i="41"/>
  <c r="H38" i="41"/>
  <c r="I38" i="41"/>
  <c r="J38" i="41"/>
  <c r="K38" i="41"/>
  <c r="L38" i="41"/>
  <c r="M38" i="41"/>
  <c r="F40" i="41"/>
  <c r="G40" i="41"/>
  <c r="H40" i="41"/>
  <c r="I40" i="41"/>
  <c r="J40" i="41"/>
  <c r="K40" i="41"/>
  <c r="L40" i="41"/>
  <c r="M40" i="41"/>
  <c r="F44" i="41"/>
  <c r="G44" i="41"/>
  <c r="H44" i="41"/>
  <c r="I44" i="41"/>
  <c r="J44" i="41"/>
  <c r="K44" i="41"/>
  <c r="L44" i="41"/>
  <c r="M44" i="41"/>
  <c r="F46" i="41"/>
  <c r="G46" i="41"/>
  <c r="H46" i="41"/>
  <c r="I46" i="41"/>
  <c r="J46" i="41"/>
  <c r="K46" i="41"/>
  <c r="L46" i="41"/>
  <c r="M46" i="41"/>
  <c r="F48" i="41"/>
  <c r="G48" i="41"/>
  <c r="H48" i="41"/>
  <c r="I48" i="41"/>
  <c r="J48" i="41"/>
  <c r="K48" i="41"/>
  <c r="L48" i="41"/>
  <c r="M48" i="41"/>
  <c r="F50" i="41"/>
  <c r="G50" i="41"/>
  <c r="H50" i="41"/>
  <c r="I50" i="41"/>
  <c r="J50" i="41"/>
  <c r="K50" i="41"/>
  <c r="L50" i="41"/>
  <c r="M50" i="41"/>
  <c r="F52" i="41"/>
  <c r="G52" i="41"/>
  <c r="H52" i="41"/>
  <c r="I52" i="41"/>
  <c r="J52" i="41"/>
  <c r="K52" i="41"/>
  <c r="L52" i="41"/>
  <c r="M52" i="41"/>
  <c r="F54" i="41"/>
  <c r="G54" i="41"/>
  <c r="H54" i="41"/>
  <c r="I54" i="41"/>
  <c r="J54" i="41"/>
  <c r="K54" i="41"/>
  <c r="L54" i="41"/>
  <c r="M54" i="41"/>
  <c r="F56" i="41"/>
  <c r="G56" i="41"/>
  <c r="H56" i="41"/>
  <c r="I56" i="41"/>
  <c r="J56" i="41"/>
  <c r="K56" i="41"/>
  <c r="L56" i="41"/>
  <c r="M56" i="41"/>
  <c r="F58" i="41"/>
  <c r="G58" i="41"/>
  <c r="H58" i="41"/>
  <c r="I58" i="41"/>
  <c r="J58" i="41"/>
  <c r="K58" i="41"/>
  <c r="L58" i="41"/>
  <c r="M58" i="41"/>
  <c r="F60" i="41"/>
  <c r="G60" i="41"/>
  <c r="H60" i="41"/>
  <c r="I60" i="41"/>
  <c r="J60" i="41"/>
  <c r="K60" i="41"/>
  <c r="L60" i="41"/>
  <c r="M60" i="41"/>
  <c r="F62" i="41"/>
  <c r="G62" i="41"/>
  <c r="H62" i="41"/>
  <c r="I62" i="41"/>
  <c r="J62" i="41"/>
  <c r="K62" i="41"/>
  <c r="L62" i="41"/>
  <c r="M62" i="41"/>
  <c r="F64" i="41"/>
  <c r="G64" i="41"/>
  <c r="H64" i="41"/>
  <c r="I64" i="41"/>
  <c r="J64" i="41"/>
  <c r="K64" i="41"/>
  <c r="L64" i="41"/>
  <c r="M64" i="41"/>
  <c r="F66" i="41"/>
  <c r="G66" i="41"/>
  <c r="H66" i="41"/>
  <c r="I66" i="41"/>
  <c r="J66" i="41"/>
  <c r="K66" i="41"/>
  <c r="L66" i="41"/>
  <c r="M66" i="41"/>
  <c r="F68" i="41"/>
  <c r="G68" i="41"/>
  <c r="H68" i="41"/>
  <c r="I68" i="41"/>
  <c r="J68" i="41"/>
  <c r="K68" i="41"/>
  <c r="L68" i="41"/>
  <c r="M68" i="41"/>
  <c r="F69" i="41"/>
  <c r="G69" i="41"/>
  <c r="H69" i="41"/>
  <c r="H70" i="41" s="1"/>
  <c r="I69" i="41"/>
  <c r="J69" i="41"/>
  <c r="J70" i="41" s="1"/>
  <c r="K69" i="41"/>
  <c r="L69" i="41"/>
  <c r="M69" i="41"/>
  <c r="F70" i="41"/>
  <c r="F72" i="41"/>
  <c r="G72" i="41"/>
  <c r="H72" i="41"/>
  <c r="I72" i="41"/>
  <c r="J72" i="41"/>
  <c r="K72" i="41"/>
  <c r="L72" i="41"/>
  <c r="M72" i="41"/>
  <c r="F74" i="41"/>
  <c r="G74" i="41"/>
  <c r="H74" i="41"/>
  <c r="I74" i="41"/>
  <c r="J74" i="41"/>
  <c r="K74" i="41"/>
  <c r="L74" i="41"/>
  <c r="M74" i="41"/>
  <c r="F76" i="41"/>
  <c r="G76" i="41"/>
  <c r="H76" i="41"/>
  <c r="I76" i="41"/>
  <c r="J76" i="41"/>
  <c r="K76" i="41"/>
  <c r="L76" i="41"/>
  <c r="M76" i="41"/>
  <c r="F78" i="41"/>
  <c r="G78" i="41"/>
  <c r="H78" i="41"/>
  <c r="I78" i="41"/>
  <c r="J78" i="41"/>
  <c r="K78" i="41"/>
  <c r="L78" i="41"/>
  <c r="M78" i="41"/>
  <c r="F80" i="41"/>
  <c r="G80" i="41"/>
  <c r="H80" i="41"/>
  <c r="I80" i="41"/>
  <c r="J80" i="41"/>
  <c r="K80" i="41"/>
  <c r="L80" i="41"/>
  <c r="M80" i="41"/>
  <c r="F82" i="41"/>
  <c r="G82" i="41"/>
  <c r="H82" i="41"/>
  <c r="I82" i="41"/>
  <c r="J82" i="41"/>
  <c r="K82" i="41"/>
  <c r="L82" i="41"/>
  <c r="M82" i="41"/>
  <c r="F84" i="41"/>
  <c r="G84" i="41"/>
  <c r="H84" i="41"/>
  <c r="I84" i="41"/>
  <c r="J84" i="41"/>
  <c r="K84" i="41"/>
  <c r="L84" i="41"/>
  <c r="M84" i="41"/>
  <c r="F86" i="41"/>
  <c r="G86" i="41"/>
  <c r="H86" i="41"/>
  <c r="I86" i="41"/>
  <c r="J86" i="41"/>
  <c r="K86" i="41"/>
  <c r="L86" i="41"/>
  <c r="M86" i="41"/>
  <c r="F88" i="41"/>
  <c r="G88" i="41"/>
  <c r="H88" i="41"/>
  <c r="I88" i="41"/>
  <c r="J88" i="41"/>
  <c r="K88" i="41"/>
  <c r="L88" i="41"/>
  <c r="M88" i="41"/>
  <c r="F90" i="41"/>
  <c r="G90" i="41"/>
  <c r="H90" i="41"/>
  <c r="I90" i="41"/>
  <c r="J90" i="41"/>
  <c r="K90" i="41"/>
  <c r="L90" i="41"/>
  <c r="M90" i="41"/>
  <c r="F92" i="41"/>
  <c r="G92" i="41"/>
  <c r="H92" i="41"/>
  <c r="I92" i="41"/>
  <c r="J92" i="41"/>
  <c r="K92" i="41"/>
  <c r="L92" i="41"/>
  <c r="M92" i="41"/>
  <c r="F94" i="41"/>
  <c r="G94" i="41"/>
  <c r="H94" i="41"/>
  <c r="I94" i="41"/>
  <c r="J94" i="41"/>
  <c r="K94" i="41"/>
  <c r="L94" i="41"/>
  <c r="M94" i="41"/>
  <c r="F96" i="41"/>
  <c r="G96" i="41"/>
  <c r="H96" i="41"/>
  <c r="I96" i="41"/>
  <c r="J96" i="41"/>
  <c r="K96" i="41"/>
  <c r="L96" i="41"/>
  <c r="M96" i="41"/>
  <c r="F98" i="41"/>
  <c r="G98" i="41"/>
  <c r="H98" i="41"/>
  <c r="I98" i="41"/>
  <c r="J98" i="41"/>
  <c r="K98" i="41"/>
  <c r="L98" i="41"/>
  <c r="M98" i="41"/>
  <c r="F100" i="41"/>
  <c r="G100" i="41"/>
  <c r="H100" i="41"/>
  <c r="J100" i="41"/>
  <c r="K100" i="41"/>
  <c r="L100" i="41"/>
  <c r="M100" i="41"/>
  <c r="G6" i="40"/>
  <c r="H6" i="40"/>
  <c r="I6" i="40"/>
  <c r="J6" i="40"/>
  <c r="K6" i="40"/>
  <c r="L6" i="40"/>
  <c r="M6" i="40"/>
  <c r="N6" i="40"/>
  <c r="O6" i="40"/>
  <c r="P6" i="40"/>
  <c r="Q6" i="40"/>
  <c r="F8" i="40"/>
  <c r="H9" i="40"/>
  <c r="J9" i="40"/>
  <c r="K9" i="40"/>
  <c r="L9" i="40"/>
  <c r="M9" i="40"/>
  <c r="N9" i="40"/>
  <c r="O9" i="40"/>
  <c r="F10" i="40"/>
  <c r="H11" i="40"/>
  <c r="J11" i="40"/>
  <c r="K11" i="40"/>
  <c r="L11" i="40"/>
  <c r="M11" i="40"/>
  <c r="N11" i="40"/>
  <c r="O11" i="40"/>
  <c r="F12" i="40"/>
  <c r="H13" i="40"/>
  <c r="I13" i="40"/>
  <c r="J13" i="40"/>
  <c r="K13" i="40"/>
  <c r="L13" i="40"/>
  <c r="M13" i="40"/>
  <c r="N13" i="40"/>
  <c r="O13" i="40"/>
  <c r="F14" i="40"/>
  <c r="H15" i="40"/>
  <c r="J15" i="40"/>
  <c r="L15" i="40"/>
  <c r="M15" i="40"/>
  <c r="N15" i="40"/>
  <c r="O15" i="40"/>
  <c r="F16" i="40"/>
  <c r="H17" i="40"/>
  <c r="I17" i="40"/>
  <c r="J17" i="40"/>
  <c r="L17" i="40"/>
  <c r="M17" i="40"/>
  <c r="N17" i="40"/>
  <c r="O17" i="40"/>
  <c r="G18" i="40"/>
  <c r="H18" i="40"/>
  <c r="I18" i="40"/>
  <c r="J18" i="40"/>
  <c r="K18" i="40"/>
  <c r="L18" i="40"/>
  <c r="M18" i="40"/>
  <c r="N18" i="40"/>
  <c r="O18" i="40"/>
  <c r="P18" i="40"/>
  <c r="Q18" i="40"/>
  <c r="F20" i="40"/>
  <c r="H21" i="40"/>
  <c r="I21" i="40"/>
  <c r="J21" i="40"/>
  <c r="K21" i="40"/>
  <c r="L21" i="40"/>
  <c r="M21" i="40"/>
  <c r="N21" i="40"/>
  <c r="O21" i="40"/>
  <c r="F22" i="40"/>
  <c r="H23" i="40"/>
  <c r="I23" i="40"/>
  <c r="J23" i="40"/>
  <c r="K23" i="40"/>
  <c r="L23" i="40"/>
  <c r="M23" i="40"/>
  <c r="N23" i="40"/>
  <c r="O23" i="40"/>
  <c r="Q23" i="40"/>
  <c r="F24" i="40"/>
  <c r="H25" i="40"/>
  <c r="I25" i="40"/>
  <c r="J25" i="40"/>
  <c r="K25" i="40"/>
  <c r="L25" i="40"/>
  <c r="M25" i="40"/>
  <c r="N25" i="40"/>
  <c r="O25" i="40"/>
  <c r="F26" i="40"/>
  <c r="H27" i="40"/>
  <c r="I27" i="40"/>
  <c r="J27" i="40"/>
  <c r="K27" i="40"/>
  <c r="L27" i="40"/>
  <c r="M27" i="40"/>
  <c r="N27" i="40"/>
  <c r="O27" i="40"/>
  <c r="F28" i="40"/>
  <c r="H29" i="40"/>
  <c r="I29" i="40"/>
  <c r="J29" i="40"/>
  <c r="K29" i="40"/>
  <c r="L29" i="40"/>
  <c r="N29" i="40"/>
  <c r="O29" i="40"/>
  <c r="F30" i="40"/>
  <c r="H31" i="40"/>
  <c r="I31" i="40"/>
  <c r="J31" i="40"/>
  <c r="K31" i="40"/>
  <c r="L31" i="40"/>
  <c r="M31" i="40"/>
  <c r="N31" i="40"/>
  <c r="O31" i="40"/>
  <c r="P31" i="40"/>
  <c r="Q31" i="40"/>
  <c r="F32" i="40"/>
  <c r="H33" i="40"/>
  <c r="I33" i="40"/>
  <c r="J33" i="40"/>
  <c r="K33" i="40"/>
  <c r="L33" i="40"/>
  <c r="M33" i="40"/>
  <c r="N33" i="40"/>
  <c r="O33" i="40"/>
  <c r="P33" i="40"/>
  <c r="F34" i="40"/>
  <c r="H35" i="40"/>
  <c r="J35" i="40"/>
  <c r="K35" i="40"/>
  <c r="L35" i="40"/>
  <c r="M35" i="40"/>
  <c r="N35" i="40"/>
  <c r="O35" i="40"/>
  <c r="F36" i="40"/>
  <c r="H37" i="40"/>
  <c r="I37" i="40"/>
  <c r="J37" i="40"/>
  <c r="K37" i="40"/>
  <c r="L37" i="40"/>
  <c r="M37" i="40"/>
  <c r="N37" i="40"/>
  <c r="O37" i="40"/>
  <c r="P37" i="40"/>
  <c r="Q37" i="40"/>
  <c r="F38" i="40"/>
  <c r="H39" i="40"/>
  <c r="I39" i="40"/>
  <c r="J39" i="40"/>
  <c r="K39" i="40"/>
  <c r="L39" i="40"/>
  <c r="M39" i="40"/>
  <c r="N39" i="40"/>
  <c r="O39" i="40"/>
  <c r="P39" i="40"/>
  <c r="Q39" i="40"/>
  <c r="F42" i="40"/>
  <c r="H43" i="40"/>
  <c r="I43" i="40"/>
  <c r="J43" i="40"/>
  <c r="K43" i="40"/>
  <c r="L43" i="40"/>
  <c r="M43" i="40"/>
  <c r="N43" i="40"/>
  <c r="O43" i="40"/>
  <c r="P43" i="40"/>
  <c r="Q43" i="40"/>
  <c r="F44" i="40"/>
  <c r="AB44" i="40" s="1"/>
  <c r="H45" i="40"/>
  <c r="I45" i="40"/>
  <c r="J45" i="40"/>
  <c r="K45" i="40"/>
  <c r="L45" i="40"/>
  <c r="M45" i="40"/>
  <c r="N45" i="40"/>
  <c r="O45" i="40"/>
  <c r="F46" i="40"/>
  <c r="H47" i="40"/>
  <c r="I47" i="40"/>
  <c r="J47" i="40"/>
  <c r="K47" i="40"/>
  <c r="L47" i="40"/>
  <c r="M47" i="40"/>
  <c r="N47" i="40"/>
  <c r="O47" i="40"/>
  <c r="P47" i="40"/>
  <c r="Q47" i="40"/>
  <c r="F48" i="40"/>
  <c r="H49" i="40"/>
  <c r="I49" i="40"/>
  <c r="J49" i="40"/>
  <c r="K49" i="40"/>
  <c r="L49" i="40"/>
  <c r="M49" i="40"/>
  <c r="N49" i="40"/>
  <c r="O49" i="40"/>
  <c r="Q49" i="40"/>
  <c r="F50" i="40"/>
  <c r="H51" i="40"/>
  <c r="I51" i="40"/>
  <c r="J51" i="40"/>
  <c r="K51" i="40"/>
  <c r="L51" i="40"/>
  <c r="M51" i="40"/>
  <c r="N51" i="40"/>
  <c r="O51" i="40"/>
  <c r="P51" i="40"/>
  <c r="F52" i="40"/>
  <c r="H53" i="40"/>
  <c r="I53" i="40"/>
  <c r="J53" i="40"/>
  <c r="K53" i="40"/>
  <c r="L53" i="40"/>
  <c r="M53" i="40"/>
  <c r="N53" i="40"/>
  <c r="O53" i="40"/>
  <c r="P53" i="40"/>
  <c r="Q53" i="40"/>
  <c r="F54" i="40"/>
  <c r="H55" i="40"/>
  <c r="I55" i="40"/>
  <c r="J55" i="40"/>
  <c r="K55" i="40"/>
  <c r="L55" i="40"/>
  <c r="M55" i="40"/>
  <c r="N55" i="40"/>
  <c r="O55" i="40"/>
  <c r="F56" i="40"/>
  <c r="Q57" i="40" s="1"/>
  <c r="H57" i="40"/>
  <c r="I57" i="40"/>
  <c r="J57" i="40"/>
  <c r="K57" i="40"/>
  <c r="L57" i="40"/>
  <c r="M57" i="40"/>
  <c r="N57" i="40"/>
  <c r="O57" i="40"/>
  <c r="P57" i="40"/>
  <c r="F58" i="40"/>
  <c r="H59" i="40"/>
  <c r="I59" i="40"/>
  <c r="J59" i="40"/>
  <c r="K59" i="40"/>
  <c r="L59" i="40"/>
  <c r="M59" i="40"/>
  <c r="N59" i="40"/>
  <c r="O59" i="40"/>
  <c r="Q59" i="40"/>
  <c r="F60" i="40"/>
  <c r="AB60" i="40" s="1"/>
  <c r="H61" i="40"/>
  <c r="I61" i="40"/>
  <c r="J61" i="40"/>
  <c r="K61" i="40"/>
  <c r="L61" i="40"/>
  <c r="M61" i="40"/>
  <c r="N61" i="40"/>
  <c r="O61" i="40"/>
  <c r="Q61" i="40"/>
  <c r="F62" i="40"/>
  <c r="H63" i="40"/>
  <c r="I63" i="40"/>
  <c r="J63" i="40"/>
  <c r="K63" i="40"/>
  <c r="L63" i="40"/>
  <c r="M63" i="40"/>
  <c r="N63" i="40"/>
  <c r="O63" i="40"/>
  <c r="F64" i="40"/>
  <c r="H65" i="40"/>
  <c r="I65" i="40"/>
  <c r="J65" i="40"/>
  <c r="K65" i="40"/>
  <c r="L65" i="40"/>
  <c r="M65" i="40"/>
  <c r="N65" i="40"/>
  <c r="O65" i="40"/>
  <c r="F66" i="40"/>
  <c r="H67" i="40"/>
  <c r="I67" i="40"/>
  <c r="J67" i="40"/>
  <c r="K67" i="40"/>
  <c r="L67" i="40"/>
  <c r="M67" i="40"/>
  <c r="N67" i="40"/>
  <c r="O67" i="40"/>
  <c r="P67" i="40"/>
  <c r="H68" i="40"/>
  <c r="H69" i="40" s="1"/>
  <c r="I68" i="40"/>
  <c r="J68" i="40"/>
  <c r="K68" i="40"/>
  <c r="L68" i="40"/>
  <c r="L69" i="40" s="1"/>
  <c r="M68" i="40"/>
  <c r="N68" i="40"/>
  <c r="N69" i="40" s="1"/>
  <c r="O68" i="40"/>
  <c r="P68" i="40"/>
  <c r="Q68" i="40"/>
  <c r="J69" i="40"/>
  <c r="F70" i="40"/>
  <c r="H71" i="40"/>
  <c r="I71" i="40"/>
  <c r="J71" i="40"/>
  <c r="K71" i="40"/>
  <c r="L71" i="40"/>
  <c r="M71" i="40"/>
  <c r="N71" i="40"/>
  <c r="O71" i="40"/>
  <c r="F72" i="40"/>
  <c r="AB72" i="40" s="1"/>
  <c r="H73" i="40"/>
  <c r="I73" i="40"/>
  <c r="J73" i="40"/>
  <c r="K73" i="40"/>
  <c r="L73" i="40"/>
  <c r="M73" i="40"/>
  <c r="N73" i="40"/>
  <c r="O73" i="40"/>
  <c r="F74" i="40"/>
  <c r="H75" i="40"/>
  <c r="I75" i="40"/>
  <c r="J75" i="40"/>
  <c r="K75" i="40"/>
  <c r="L75" i="40"/>
  <c r="M75" i="40"/>
  <c r="N75" i="40"/>
  <c r="O75" i="40"/>
  <c r="F76" i="40"/>
  <c r="H77" i="40"/>
  <c r="I77" i="40"/>
  <c r="J77" i="40"/>
  <c r="K77" i="40"/>
  <c r="L77" i="40"/>
  <c r="M77" i="40"/>
  <c r="N77" i="40"/>
  <c r="O77" i="40"/>
  <c r="Q77" i="40"/>
  <c r="F78" i="40"/>
  <c r="AB78" i="40" s="1"/>
  <c r="H79" i="40"/>
  <c r="I79" i="40"/>
  <c r="J79" i="40"/>
  <c r="K79" i="40"/>
  <c r="L79" i="40"/>
  <c r="M79" i="40"/>
  <c r="N79" i="40"/>
  <c r="O79" i="40"/>
  <c r="F80" i="40"/>
  <c r="H81" i="40"/>
  <c r="I81" i="40"/>
  <c r="J81" i="40"/>
  <c r="K81" i="40"/>
  <c r="L81" i="40"/>
  <c r="M81" i="40"/>
  <c r="N81" i="40"/>
  <c r="O81" i="40"/>
  <c r="F82" i="40"/>
  <c r="H83" i="40"/>
  <c r="I83" i="40"/>
  <c r="J83" i="40"/>
  <c r="K83" i="40"/>
  <c r="L83" i="40"/>
  <c r="M83" i="40"/>
  <c r="N83" i="40"/>
  <c r="O83" i="40"/>
  <c r="F84" i="40"/>
  <c r="H85" i="40"/>
  <c r="I85" i="40"/>
  <c r="J85" i="40"/>
  <c r="K85" i="40"/>
  <c r="L85" i="40"/>
  <c r="M85" i="40"/>
  <c r="N85" i="40"/>
  <c r="O85" i="40"/>
  <c r="Q85" i="40"/>
  <c r="F86" i="40"/>
  <c r="H87" i="40"/>
  <c r="I87" i="40"/>
  <c r="J87" i="40"/>
  <c r="K87" i="40"/>
  <c r="L87" i="40"/>
  <c r="M87" i="40"/>
  <c r="N87" i="40"/>
  <c r="O87" i="40"/>
  <c r="F88" i="40"/>
  <c r="H89" i="40"/>
  <c r="I89" i="40"/>
  <c r="J89" i="40"/>
  <c r="K89" i="40"/>
  <c r="L89" i="40"/>
  <c r="M89" i="40"/>
  <c r="N89" i="40"/>
  <c r="O89" i="40"/>
  <c r="F90" i="40"/>
  <c r="H91" i="40"/>
  <c r="I91" i="40"/>
  <c r="J91" i="40"/>
  <c r="K91" i="40"/>
  <c r="L91" i="40"/>
  <c r="M91" i="40"/>
  <c r="N91" i="40"/>
  <c r="O91" i="40"/>
  <c r="F92" i="40"/>
  <c r="H93" i="40"/>
  <c r="I93" i="40"/>
  <c r="J93" i="40"/>
  <c r="K93" i="40"/>
  <c r="L93" i="40"/>
  <c r="M93" i="40"/>
  <c r="N93" i="40"/>
  <c r="O93" i="40"/>
  <c r="P93" i="40"/>
  <c r="F94" i="40"/>
  <c r="H95" i="40"/>
  <c r="I95" i="40"/>
  <c r="J95" i="40"/>
  <c r="K95" i="40"/>
  <c r="L95" i="40"/>
  <c r="M95" i="40"/>
  <c r="N95" i="40"/>
  <c r="O95" i="40"/>
  <c r="F96" i="40"/>
  <c r="H97" i="40"/>
  <c r="I97" i="40"/>
  <c r="J97" i="40"/>
  <c r="K97" i="40"/>
  <c r="L97" i="40"/>
  <c r="M97" i="40"/>
  <c r="N97" i="40"/>
  <c r="O97" i="40"/>
  <c r="F98" i="40"/>
  <c r="H99" i="40"/>
  <c r="I99" i="40"/>
  <c r="J99" i="40"/>
  <c r="K99" i="40"/>
  <c r="L99" i="40"/>
  <c r="M99" i="40"/>
  <c r="N99" i="40"/>
  <c r="O99" i="40"/>
  <c r="G7" i="39"/>
  <c r="K7" i="39"/>
  <c r="L7" i="39"/>
  <c r="F9" i="39"/>
  <c r="H9" i="39"/>
  <c r="I10" i="39" s="1"/>
  <c r="F11" i="39"/>
  <c r="H11" i="39"/>
  <c r="F13" i="39"/>
  <c r="H13" i="39"/>
  <c r="F15" i="39"/>
  <c r="H15" i="39"/>
  <c r="F17" i="39"/>
  <c r="H17" i="39"/>
  <c r="G19" i="39"/>
  <c r="J19" i="39"/>
  <c r="K19" i="39"/>
  <c r="L19" i="39"/>
  <c r="F21" i="39"/>
  <c r="H21" i="39"/>
  <c r="F23" i="39"/>
  <c r="H23" i="39"/>
  <c r="M23" i="39" s="1"/>
  <c r="F25" i="39"/>
  <c r="H25" i="39"/>
  <c r="F27" i="39"/>
  <c r="H27" i="39"/>
  <c r="M27" i="39" s="1"/>
  <c r="F29" i="39"/>
  <c r="H29" i="39"/>
  <c r="M29" i="39" s="1"/>
  <c r="F31" i="39"/>
  <c r="H31" i="39"/>
  <c r="M31" i="39" s="1"/>
  <c r="F33" i="39"/>
  <c r="H33" i="39"/>
  <c r="F35" i="39"/>
  <c r="H35" i="39"/>
  <c r="M35" i="39" s="1"/>
  <c r="F37" i="39"/>
  <c r="H37" i="39"/>
  <c r="M37" i="39" s="1"/>
  <c r="F39" i="39"/>
  <c r="H39" i="39"/>
  <c r="J40" i="39" s="1"/>
  <c r="H40" i="39" s="1"/>
  <c r="F43" i="39"/>
  <c r="H43" i="39"/>
  <c r="F45" i="39"/>
  <c r="H45" i="39"/>
  <c r="F47" i="39"/>
  <c r="H47" i="39"/>
  <c r="M47" i="39" s="1"/>
  <c r="F49" i="39"/>
  <c r="H49" i="39"/>
  <c r="M49" i="39" s="1"/>
  <c r="F51" i="39"/>
  <c r="G52" i="39" s="1"/>
  <c r="H51" i="39"/>
  <c r="F53" i="39"/>
  <c r="H53" i="39"/>
  <c r="M53" i="39" s="1"/>
  <c r="F55" i="39"/>
  <c r="H55" i="39"/>
  <c r="J56" i="39" s="1"/>
  <c r="H56" i="39" s="1"/>
  <c r="F57" i="39"/>
  <c r="H57" i="39"/>
  <c r="I58" i="39" s="1"/>
  <c r="H58" i="39" s="1"/>
  <c r="F59" i="39"/>
  <c r="H59" i="39"/>
  <c r="F61" i="39"/>
  <c r="G62" i="39" s="1"/>
  <c r="H61" i="39"/>
  <c r="F63" i="39"/>
  <c r="H63" i="39"/>
  <c r="F65" i="39"/>
  <c r="H65" i="39"/>
  <c r="F67" i="39"/>
  <c r="L68" i="39" s="1"/>
  <c r="H67" i="39"/>
  <c r="I68" i="39" s="1"/>
  <c r="H68" i="39" s="1"/>
  <c r="G69" i="39"/>
  <c r="J69" i="39"/>
  <c r="K69" i="39"/>
  <c r="L69" i="39"/>
  <c r="F71" i="39"/>
  <c r="H71" i="39"/>
  <c r="M71" i="39" s="1"/>
  <c r="F73" i="39"/>
  <c r="H73" i="39"/>
  <c r="M73" i="39" s="1"/>
  <c r="F75" i="39"/>
  <c r="H75" i="39"/>
  <c r="F77" i="39"/>
  <c r="H77" i="39"/>
  <c r="F79" i="39"/>
  <c r="L80" i="39" s="1"/>
  <c r="H79" i="39"/>
  <c r="F81" i="39"/>
  <c r="H81" i="39"/>
  <c r="F83" i="39"/>
  <c r="H83" i="39"/>
  <c r="M83" i="39" s="1"/>
  <c r="F85" i="39"/>
  <c r="H85" i="39"/>
  <c r="M85" i="39" s="1"/>
  <c r="F87" i="39"/>
  <c r="H87" i="39"/>
  <c r="F89" i="39"/>
  <c r="G90" i="39" s="1"/>
  <c r="H89" i="39"/>
  <c r="F91" i="39"/>
  <c r="H91" i="39"/>
  <c r="M91" i="39" s="1"/>
  <c r="F93" i="39"/>
  <c r="G94" i="39" s="1"/>
  <c r="H93" i="39"/>
  <c r="F95" i="39"/>
  <c r="H95" i="39"/>
  <c r="F97" i="39"/>
  <c r="G98" i="39" s="1"/>
  <c r="H97" i="39"/>
  <c r="F99" i="39"/>
  <c r="G100" i="39" s="1"/>
  <c r="H99" i="39"/>
  <c r="G7" i="38"/>
  <c r="I7" i="38"/>
  <c r="K7" i="38"/>
  <c r="M7" i="38"/>
  <c r="O7" i="38"/>
  <c r="J8" i="38"/>
  <c r="H8" i="38"/>
  <c r="N8" i="38"/>
  <c r="P8" i="38"/>
  <c r="H9" i="38"/>
  <c r="N9" i="38"/>
  <c r="H10" i="38"/>
  <c r="N10" i="38"/>
  <c r="L11" i="38"/>
  <c r="J11" i="38"/>
  <c r="P11" i="38"/>
  <c r="H12" i="38"/>
  <c r="J12" i="38"/>
  <c r="L12" i="38"/>
  <c r="N12" i="38"/>
  <c r="P12" i="38"/>
  <c r="G13" i="38"/>
  <c r="I13" i="38"/>
  <c r="K13" i="38"/>
  <c r="M13" i="38"/>
  <c r="O13" i="38"/>
  <c r="L14" i="38"/>
  <c r="J14" i="38"/>
  <c r="P14" i="38"/>
  <c r="H15" i="38"/>
  <c r="J15" i="38"/>
  <c r="L15" i="38"/>
  <c r="P15" i="38"/>
  <c r="L16" i="38"/>
  <c r="H16" i="38"/>
  <c r="AC16" i="38" s="1"/>
  <c r="J16" i="38"/>
  <c r="N16" i="38"/>
  <c r="P16" i="38"/>
  <c r="H17" i="38"/>
  <c r="J17" i="38"/>
  <c r="L17" i="38"/>
  <c r="N17" i="38"/>
  <c r="P17" i="38"/>
  <c r="H18" i="38"/>
  <c r="J18" i="38"/>
  <c r="L18" i="38"/>
  <c r="N18" i="38"/>
  <c r="P18" i="38"/>
  <c r="H19" i="38"/>
  <c r="J19" i="38"/>
  <c r="L19" i="38"/>
  <c r="N19" i="38"/>
  <c r="P19" i="38"/>
  <c r="H20" i="38"/>
  <c r="AC20" i="38" s="1"/>
  <c r="J20" i="38"/>
  <c r="L20" i="38"/>
  <c r="N20" i="38"/>
  <c r="P20" i="38"/>
  <c r="H21" i="38"/>
  <c r="J21" i="38"/>
  <c r="L21" i="38"/>
  <c r="P21" i="38"/>
  <c r="H22" i="38"/>
  <c r="J22" i="38"/>
  <c r="L22" i="38"/>
  <c r="N22" i="38"/>
  <c r="P22" i="38"/>
  <c r="L23" i="38"/>
  <c r="N23" i="38"/>
  <c r="P23" i="38"/>
  <c r="H25" i="38"/>
  <c r="AC25" i="38" s="1"/>
  <c r="J25" i="38"/>
  <c r="L25" i="38"/>
  <c r="N25" i="38"/>
  <c r="P25" i="38"/>
  <c r="L26" i="38"/>
  <c r="N26" i="38"/>
  <c r="P26" i="38"/>
  <c r="H27" i="38"/>
  <c r="J27" i="38"/>
  <c r="L27" i="38"/>
  <c r="N27" i="38"/>
  <c r="P27" i="38"/>
  <c r="H28" i="38"/>
  <c r="AC28" i="38" s="1"/>
  <c r="J28" i="38"/>
  <c r="L28" i="38"/>
  <c r="N28" i="38"/>
  <c r="P28" i="38"/>
  <c r="H29" i="38"/>
  <c r="AC29" i="38" s="1"/>
  <c r="J29" i="38"/>
  <c r="L29" i="38"/>
  <c r="N29" i="38"/>
  <c r="P29" i="38"/>
  <c r="H30" i="38"/>
  <c r="J30" i="38"/>
  <c r="L30" i="38"/>
  <c r="N30" i="38"/>
  <c r="P30" i="38"/>
  <c r="L31" i="38"/>
  <c r="P31" i="38"/>
  <c r="L32" i="38"/>
  <c r="H32" i="38"/>
  <c r="J32" i="38"/>
  <c r="N32" i="38"/>
  <c r="P32" i="38"/>
  <c r="H33" i="38"/>
  <c r="J33" i="38"/>
  <c r="P33" i="38"/>
  <c r="H34" i="38"/>
  <c r="J34" i="38"/>
  <c r="L34" i="38"/>
  <c r="N34" i="38"/>
  <c r="P34" i="38"/>
  <c r="H35" i="38"/>
  <c r="J35" i="38"/>
  <c r="P35" i="38"/>
  <c r="L36" i="38"/>
  <c r="H36" i="38"/>
  <c r="J36" i="38"/>
  <c r="P36" i="38"/>
  <c r="H37" i="38"/>
  <c r="J37" i="38"/>
  <c r="L37" i="38"/>
  <c r="P37" i="38"/>
  <c r="G38" i="38"/>
  <c r="I38" i="38"/>
  <c r="K38" i="38"/>
  <c r="M38" i="38"/>
  <c r="O38" i="38"/>
  <c r="H39" i="38"/>
  <c r="J39" i="38"/>
  <c r="L39" i="38"/>
  <c r="N39" i="38"/>
  <c r="P39" i="38"/>
  <c r="L40" i="38"/>
  <c r="J40" i="38"/>
  <c r="H41" i="38"/>
  <c r="AC41" i="38" s="1"/>
  <c r="J41" i="38"/>
  <c r="L41" i="38"/>
  <c r="N41" i="38"/>
  <c r="P41" i="38"/>
  <c r="L42" i="38"/>
  <c r="H42" i="38"/>
  <c r="J42" i="38"/>
  <c r="P42" i="38"/>
  <c r="H43" i="38"/>
  <c r="N43" i="38"/>
  <c r="P43" i="38"/>
  <c r="H44" i="38"/>
  <c r="N44" i="38"/>
  <c r="H45" i="38"/>
  <c r="J45" i="38"/>
  <c r="L45" i="38"/>
  <c r="N45" i="38"/>
  <c r="P45" i="38"/>
  <c r="L46" i="38"/>
  <c r="J46" i="38"/>
  <c r="P46" i="38"/>
  <c r="J47" i="38"/>
  <c r="H47" i="38"/>
  <c r="N47" i="38"/>
  <c r="P47" i="38"/>
  <c r="J48" i="38"/>
  <c r="H48" i="38"/>
  <c r="L48" i="38"/>
  <c r="H49" i="38"/>
  <c r="J49" i="38"/>
  <c r="L49" i="38"/>
  <c r="N49" i="38"/>
  <c r="P49" i="38"/>
  <c r="H50" i="38"/>
  <c r="N50" i="38"/>
  <c r="P50" i="38"/>
  <c r="L51" i="38"/>
  <c r="H51" i="38"/>
  <c r="J51" i="38"/>
  <c r="N51" i="38"/>
  <c r="P51" i="38"/>
  <c r="N52" i="38"/>
  <c r="H53" i="38"/>
  <c r="AC53" i="38" s="1"/>
  <c r="J53" i="38"/>
  <c r="L53" i="38"/>
  <c r="N53" i="38"/>
  <c r="P53" i="38"/>
  <c r="G7" i="37"/>
  <c r="I7" i="37"/>
  <c r="K7" i="37"/>
  <c r="M7" i="37"/>
  <c r="F8" i="37"/>
  <c r="AB8" i="37" s="1"/>
  <c r="F9" i="37"/>
  <c r="AB9" i="37" s="1"/>
  <c r="N9" i="37"/>
  <c r="F10" i="37"/>
  <c r="AB10" i="37" s="1"/>
  <c r="F11" i="37"/>
  <c r="F12" i="37"/>
  <c r="AB12" i="37" s="1"/>
  <c r="G13" i="37"/>
  <c r="I13" i="37"/>
  <c r="K13" i="37"/>
  <c r="M13" i="37"/>
  <c r="F14" i="37"/>
  <c r="AB14" i="37" s="1"/>
  <c r="J14" i="37"/>
  <c r="F15" i="37"/>
  <c r="AB15" i="37" s="1"/>
  <c r="J15" i="37"/>
  <c r="L15" i="37"/>
  <c r="N15" i="37"/>
  <c r="F16" i="37"/>
  <c r="AB16" i="37" s="1"/>
  <c r="L16" i="37"/>
  <c r="N16" i="37"/>
  <c r="F17" i="37"/>
  <c r="AB17" i="37" s="1"/>
  <c r="J17" i="37"/>
  <c r="L17" i="37"/>
  <c r="N17" i="37"/>
  <c r="F18" i="37"/>
  <c r="AB18" i="37" s="1"/>
  <c r="H18" i="37"/>
  <c r="J18" i="37"/>
  <c r="N18" i="37"/>
  <c r="F19" i="37"/>
  <c r="J19" i="37"/>
  <c r="N19" i="37"/>
  <c r="F20" i="37"/>
  <c r="AB20" i="37" s="1"/>
  <c r="N20" i="37"/>
  <c r="F21" i="37"/>
  <c r="AB21" i="37" s="1"/>
  <c r="J21" i="37"/>
  <c r="L21" i="37"/>
  <c r="N21" i="37"/>
  <c r="F22" i="37"/>
  <c r="AB22" i="37" s="1"/>
  <c r="J22" i="37"/>
  <c r="L22" i="37"/>
  <c r="N22" i="37"/>
  <c r="F23" i="37"/>
  <c r="AB23" i="37" s="1"/>
  <c r="N23" i="37"/>
  <c r="F25" i="37"/>
  <c r="AB25" i="37" s="1"/>
  <c r="L25" i="37"/>
  <c r="N25" i="37"/>
  <c r="F26" i="37"/>
  <c r="AB26" i="37" s="1"/>
  <c r="J26" i="37"/>
  <c r="N26" i="37"/>
  <c r="F27" i="37"/>
  <c r="AB27" i="37" s="1"/>
  <c r="J27" i="37"/>
  <c r="L27" i="37"/>
  <c r="N27" i="37"/>
  <c r="F28" i="37"/>
  <c r="AB28" i="37" s="1"/>
  <c r="N28" i="37"/>
  <c r="F29" i="37"/>
  <c r="AB29" i="37" s="1"/>
  <c r="J29" i="37"/>
  <c r="N29" i="37"/>
  <c r="F30" i="37"/>
  <c r="AB30" i="37" s="1"/>
  <c r="N30" i="37"/>
  <c r="F31" i="37"/>
  <c r="AB31" i="37" s="1"/>
  <c r="F32" i="37"/>
  <c r="AB32" i="37" s="1"/>
  <c r="N32" i="37"/>
  <c r="F33" i="37"/>
  <c r="L33" i="37"/>
  <c r="N33" i="37"/>
  <c r="F34" i="37"/>
  <c r="AB34" i="37" s="1"/>
  <c r="J34" i="37"/>
  <c r="N34" i="37"/>
  <c r="F35" i="37"/>
  <c r="AB35" i="37" s="1"/>
  <c r="J35" i="37"/>
  <c r="N35" i="37"/>
  <c r="F36" i="37"/>
  <c r="AB36" i="37" s="1"/>
  <c r="L36" i="37"/>
  <c r="N36" i="37"/>
  <c r="F37" i="37"/>
  <c r="AB37" i="37" s="1"/>
  <c r="J37" i="37"/>
  <c r="N37" i="37"/>
  <c r="G38" i="37"/>
  <c r="I38" i="37"/>
  <c r="K38" i="37"/>
  <c r="M38" i="37"/>
  <c r="F39" i="37"/>
  <c r="AB39" i="37" s="1"/>
  <c r="F40" i="37"/>
  <c r="AB40" i="37" s="1"/>
  <c r="L40" i="37"/>
  <c r="F41" i="37"/>
  <c r="AB41" i="37" s="1"/>
  <c r="N41" i="37"/>
  <c r="F42" i="37"/>
  <c r="AB42" i="37" s="1"/>
  <c r="L42" i="37"/>
  <c r="N42" i="37"/>
  <c r="F43" i="37"/>
  <c r="AB43" i="37" s="1"/>
  <c r="L43" i="37"/>
  <c r="F44" i="37"/>
  <c r="AB44" i="37" s="1"/>
  <c r="F45" i="37"/>
  <c r="AB45" i="37" s="1"/>
  <c r="H45" i="37"/>
  <c r="L45" i="37"/>
  <c r="N45" i="37"/>
  <c r="F46" i="37"/>
  <c r="AB46" i="37" s="1"/>
  <c r="N46" i="37"/>
  <c r="F47" i="37"/>
  <c r="AB47" i="37" s="1"/>
  <c r="F48" i="37"/>
  <c r="AB48" i="37" s="1"/>
  <c r="F49" i="37"/>
  <c r="AB49" i="37" s="1"/>
  <c r="N49" i="37"/>
  <c r="F50" i="37"/>
  <c r="AB50" i="37" s="1"/>
  <c r="L50" i="37"/>
  <c r="N50" i="37"/>
  <c r="F51" i="37"/>
  <c r="AB51" i="37" s="1"/>
  <c r="F52" i="37"/>
  <c r="AB52" i="37" s="1"/>
  <c r="J52" i="37"/>
  <c r="L52" i="37"/>
  <c r="F53" i="37"/>
  <c r="AB53" i="37" s="1"/>
  <c r="G7" i="36"/>
  <c r="H7" i="36"/>
  <c r="I7" i="36"/>
  <c r="F9" i="36"/>
  <c r="AB9" i="36" s="1"/>
  <c r="I10" i="36"/>
  <c r="F11" i="36"/>
  <c r="AB11" i="36" s="1"/>
  <c r="H12" i="36"/>
  <c r="F13" i="36"/>
  <c r="AB13" i="36" s="1"/>
  <c r="F15" i="36"/>
  <c r="H16" i="36"/>
  <c r="I16" i="36"/>
  <c r="F17" i="36"/>
  <c r="AB17" i="36" s="1"/>
  <c r="G19" i="36"/>
  <c r="H19" i="36"/>
  <c r="I19" i="36"/>
  <c r="F21" i="36"/>
  <c r="AB21" i="36" s="1"/>
  <c r="G22" i="36"/>
  <c r="I22" i="36"/>
  <c r="F23" i="36"/>
  <c r="AB23" i="36" s="1"/>
  <c r="G24" i="36"/>
  <c r="AC24" i="36" s="1"/>
  <c r="H24" i="36"/>
  <c r="I24" i="36"/>
  <c r="F25" i="36"/>
  <c r="G26" i="36"/>
  <c r="I26" i="36"/>
  <c r="F27" i="36"/>
  <c r="AB27" i="36" s="1"/>
  <c r="G28" i="36"/>
  <c r="H28" i="36"/>
  <c r="I28" i="36"/>
  <c r="F29" i="36"/>
  <c r="AB29" i="36" s="1"/>
  <c r="G30" i="36"/>
  <c r="H30" i="36"/>
  <c r="I30" i="36"/>
  <c r="F31" i="36"/>
  <c r="AB31" i="36" s="1"/>
  <c r="G32" i="36"/>
  <c r="H32" i="36"/>
  <c r="I32" i="36"/>
  <c r="F33" i="36"/>
  <c r="AB33" i="36" s="1"/>
  <c r="G34" i="36"/>
  <c r="H34" i="36"/>
  <c r="I34" i="36"/>
  <c r="F35" i="36"/>
  <c r="AB35" i="36" s="1"/>
  <c r="G36" i="36"/>
  <c r="H36" i="36"/>
  <c r="I36" i="36"/>
  <c r="F37" i="36"/>
  <c r="AB37" i="36" s="1"/>
  <c r="G38" i="36"/>
  <c r="H38" i="36"/>
  <c r="I38" i="36"/>
  <c r="F39" i="36"/>
  <c r="AB39" i="36" s="1"/>
  <c r="G40" i="36"/>
  <c r="I40" i="36"/>
  <c r="F43" i="36"/>
  <c r="AB43" i="36" s="1"/>
  <c r="G44" i="36"/>
  <c r="H44" i="36"/>
  <c r="I44" i="36"/>
  <c r="F45" i="36"/>
  <c r="AB45" i="36" s="1"/>
  <c r="G46" i="36"/>
  <c r="H46" i="36"/>
  <c r="I46" i="36"/>
  <c r="F47" i="36"/>
  <c r="AB47" i="36" s="1"/>
  <c r="G48" i="36"/>
  <c r="AC48" i="36" s="1"/>
  <c r="H48" i="36"/>
  <c r="I48" i="36"/>
  <c r="F49" i="36"/>
  <c r="AB49" i="36" s="1"/>
  <c r="G50" i="36"/>
  <c r="H50" i="36"/>
  <c r="I50" i="36"/>
  <c r="F51" i="36"/>
  <c r="G52" i="36"/>
  <c r="I52" i="36"/>
  <c r="F53" i="36"/>
  <c r="AB53" i="36" s="1"/>
  <c r="G54" i="36"/>
  <c r="I54" i="36"/>
  <c r="F55" i="36"/>
  <c r="AB55" i="36" s="1"/>
  <c r="G56" i="36"/>
  <c r="F57" i="36"/>
  <c r="AB57" i="36" s="1"/>
  <c r="G58" i="36"/>
  <c r="AC58" i="36" s="1"/>
  <c r="H58" i="36"/>
  <c r="I58" i="36"/>
  <c r="F59" i="36"/>
  <c r="AB59" i="36" s="1"/>
  <c r="I60" i="36"/>
  <c r="F61" i="36"/>
  <c r="AB61" i="36" s="1"/>
  <c r="G62" i="36"/>
  <c r="AC62" i="36" s="1"/>
  <c r="H62" i="36"/>
  <c r="I62" i="36"/>
  <c r="F63" i="36"/>
  <c r="AB63" i="36" s="1"/>
  <c r="G64" i="36"/>
  <c r="H64" i="36"/>
  <c r="I64" i="36"/>
  <c r="F65" i="36"/>
  <c r="AB65" i="36" s="1"/>
  <c r="G66" i="36"/>
  <c r="I66" i="36"/>
  <c r="F67" i="36"/>
  <c r="AB67" i="36" s="1"/>
  <c r="G68" i="36"/>
  <c r="AC68" i="36" s="1"/>
  <c r="H68" i="36"/>
  <c r="I68" i="36"/>
  <c r="G69" i="36"/>
  <c r="H69" i="36"/>
  <c r="I69" i="36"/>
  <c r="F71" i="36"/>
  <c r="AB71" i="36" s="1"/>
  <c r="G72" i="36"/>
  <c r="H72" i="36"/>
  <c r="I72" i="36"/>
  <c r="F73" i="36"/>
  <c r="AB73" i="36" s="1"/>
  <c r="G74" i="36"/>
  <c r="H74" i="36"/>
  <c r="F75" i="36"/>
  <c r="AB75" i="36" s="1"/>
  <c r="G76" i="36"/>
  <c r="H76" i="36"/>
  <c r="I76" i="36"/>
  <c r="F77" i="36"/>
  <c r="G78" i="36" s="1"/>
  <c r="I78" i="36"/>
  <c r="F79" i="36"/>
  <c r="AB79" i="36" s="1"/>
  <c r="G80" i="36"/>
  <c r="AC80" i="36" s="1"/>
  <c r="H80" i="36"/>
  <c r="I80" i="36"/>
  <c r="F81" i="36"/>
  <c r="AB81" i="36" s="1"/>
  <c r="F83" i="36"/>
  <c r="AB83" i="36" s="1"/>
  <c r="G84" i="36"/>
  <c r="H84" i="36"/>
  <c r="I84" i="36"/>
  <c r="F85" i="36"/>
  <c r="AB85" i="36" s="1"/>
  <c r="G86" i="36"/>
  <c r="I86" i="36"/>
  <c r="F87" i="36"/>
  <c r="H88" i="36"/>
  <c r="I88" i="36"/>
  <c r="F89" i="36"/>
  <c r="AB89" i="36" s="1"/>
  <c r="G90" i="36"/>
  <c r="AC90" i="36" s="1"/>
  <c r="H90" i="36"/>
  <c r="I90" i="36"/>
  <c r="F91" i="36"/>
  <c r="AB91" i="36" s="1"/>
  <c r="G92" i="36"/>
  <c r="AC92" i="36" s="1"/>
  <c r="H92" i="36"/>
  <c r="I92" i="36"/>
  <c r="F93" i="36"/>
  <c r="AB93" i="36" s="1"/>
  <c r="G94" i="36"/>
  <c r="I94" i="36"/>
  <c r="F95" i="36"/>
  <c r="AB95" i="36" s="1"/>
  <c r="F97" i="36"/>
  <c r="AB97" i="36" s="1"/>
  <c r="G98" i="36"/>
  <c r="H98" i="36"/>
  <c r="I98" i="36"/>
  <c r="F99" i="36"/>
  <c r="AB99" i="36" s="1"/>
  <c r="G100" i="36"/>
  <c r="I100" i="36"/>
  <c r="G7" i="35"/>
  <c r="H7" i="35"/>
  <c r="I7" i="35"/>
  <c r="K7" i="35"/>
  <c r="L7" i="35"/>
  <c r="M7" i="35"/>
  <c r="O7" i="35"/>
  <c r="P7" i="35"/>
  <c r="Q7" i="35"/>
  <c r="F9" i="35"/>
  <c r="AB9" i="35" s="1"/>
  <c r="J9" i="35"/>
  <c r="AE9" i="35" s="1"/>
  <c r="N9" i="35"/>
  <c r="AH9" i="35" s="1"/>
  <c r="G10" i="35"/>
  <c r="M10" i="35"/>
  <c r="N10" i="35"/>
  <c r="O10" i="35"/>
  <c r="F11" i="35"/>
  <c r="AB11" i="35" s="1"/>
  <c r="J11" i="35"/>
  <c r="N11" i="35"/>
  <c r="AH11" i="35" s="1"/>
  <c r="M12" i="35"/>
  <c r="O12" i="35"/>
  <c r="F13" i="35"/>
  <c r="AB13" i="35" s="1"/>
  <c r="J13" i="35"/>
  <c r="AE13" i="35" s="1"/>
  <c r="N13" i="35"/>
  <c r="AH13" i="35" s="1"/>
  <c r="G14" i="35"/>
  <c r="L14" i="35"/>
  <c r="F15" i="35"/>
  <c r="AB15" i="35" s="1"/>
  <c r="J15" i="35"/>
  <c r="AE15" i="35" s="1"/>
  <c r="N15" i="35"/>
  <c r="AH15" i="35" s="1"/>
  <c r="G16" i="35"/>
  <c r="F17" i="35"/>
  <c r="AB17" i="35" s="1"/>
  <c r="J17" i="35"/>
  <c r="AE17" i="35" s="1"/>
  <c r="N17" i="35"/>
  <c r="AH17" i="35" s="1"/>
  <c r="M18" i="35"/>
  <c r="G19" i="35"/>
  <c r="H19" i="35"/>
  <c r="I19" i="35"/>
  <c r="K19" i="35"/>
  <c r="L19" i="35"/>
  <c r="M19" i="35"/>
  <c r="O19" i="35"/>
  <c r="P19" i="35"/>
  <c r="Q19" i="35"/>
  <c r="F21" i="35"/>
  <c r="AB21" i="35" s="1"/>
  <c r="J21" i="35"/>
  <c r="AE21" i="35" s="1"/>
  <c r="N21" i="35"/>
  <c r="AH21" i="35" s="1"/>
  <c r="M22" i="35"/>
  <c r="F23" i="35"/>
  <c r="AB23" i="35" s="1"/>
  <c r="J23" i="35"/>
  <c r="AE23" i="35" s="1"/>
  <c r="N23" i="35"/>
  <c r="AH23" i="35" s="1"/>
  <c r="G24" i="35"/>
  <c r="I24" i="35"/>
  <c r="K24" i="35"/>
  <c r="L24" i="35"/>
  <c r="M24" i="35"/>
  <c r="O24" i="35"/>
  <c r="P24" i="35"/>
  <c r="F25" i="35"/>
  <c r="AB25" i="35" s="1"/>
  <c r="J25" i="35"/>
  <c r="AE25" i="35" s="1"/>
  <c r="N25" i="35"/>
  <c r="AH25" i="35" s="1"/>
  <c r="K26" i="35"/>
  <c r="M26" i="35"/>
  <c r="F27" i="35"/>
  <c r="AB27" i="35" s="1"/>
  <c r="J27" i="35"/>
  <c r="AE27" i="35" s="1"/>
  <c r="N27" i="35"/>
  <c r="AH27" i="35" s="1"/>
  <c r="G28" i="35"/>
  <c r="I28" i="35"/>
  <c r="J28" i="35"/>
  <c r="K28" i="35"/>
  <c r="AF28" i="35" s="1"/>
  <c r="L28" i="35"/>
  <c r="M28" i="35"/>
  <c r="O28" i="35"/>
  <c r="Q28" i="35"/>
  <c r="F29" i="35"/>
  <c r="AB29" i="35" s="1"/>
  <c r="J29" i="35"/>
  <c r="AE29" i="35" s="1"/>
  <c r="N29" i="35"/>
  <c r="AH29" i="35" s="1"/>
  <c r="I30" i="35"/>
  <c r="K30" i="35"/>
  <c r="M30" i="35"/>
  <c r="O30" i="35"/>
  <c r="F31" i="35"/>
  <c r="AB31" i="35" s="1"/>
  <c r="J31" i="35"/>
  <c r="AE31" i="35" s="1"/>
  <c r="N31" i="35"/>
  <c r="AH31" i="35" s="1"/>
  <c r="G32" i="35"/>
  <c r="I32" i="35"/>
  <c r="K32" i="35"/>
  <c r="L32" i="35"/>
  <c r="M32" i="35"/>
  <c r="O32" i="35"/>
  <c r="AI32" i="35" s="1"/>
  <c r="P32" i="35"/>
  <c r="Q32" i="35"/>
  <c r="F33" i="35"/>
  <c r="AB33" i="35" s="1"/>
  <c r="J33" i="35"/>
  <c r="AE33" i="35" s="1"/>
  <c r="N33" i="35"/>
  <c r="AH33" i="35" s="1"/>
  <c r="I34" i="35"/>
  <c r="K34" i="35"/>
  <c r="L34" i="35"/>
  <c r="M34" i="35"/>
  <c r="O34" i="35"/>
  <c r="P34" i="35"/>
  <c r="F35" i="35"/>
  <c r="AB35" i="35" s="1"/>
  <c r="J35" i="35"/>
  <c r="AE35" i="35" s="1"/>
  <c r="N35" i="35"/>
  <c r="AH35" i="35" s="1"/>
  <c r="G36" i="35"/>
  <c r="I36" i="35"/>
  <c r="J36" i="35"/>
  <c r="L36" i="35"/>
  <c r="M36" i="35"/>
  <c r="N36" i="35"/>
  <c r="F37" i="35"/>
  <c r="AB37" i="35" s="1"/>
  <c r="J37" i="35"/>
  <c r="AE37" i="35" s="1"/>
  <c r="N37" i="35"/>
  <c r="AH37" i="35" s="1"/>
  <c r="G38" i="35"/>
  <c r="AC38" i="35" s="1"/>
  <c r="H38" i="35"/>
  <c r="I38" i="35"/>
  <c r="K38" i="35"/>
  <c r="AF38" i="35" s="1"/>
  <c r="L38" i="35"/>
  <c r="M38" i="35"/>
  <c r="O38" i="35"/>
  <c r="Q38" i="35"/>
  <c r="F39" i="35"/>
  <c r="AB39" i="35" s="1"/>
  <c r="J39" i="35"/>
  <c r="AE39" i="35" s="1"/>
  <c r="N39" i="35"/>
  <c r="AH39" i="35" s="1"/>
  <c r="G40" i="35"/>
  <c r="K40" i="35"/>
  <c r="L40" i="35"/>
  <c r="O40" i="35"/>
  <c r="Q40" i="35"/>
  <c r="F43" i="35"/>
  <c r="AB43" i="35" s="1"/>
  <c r="J43" i="35"/>
  <c r="AE43" i="35" s="1"/>
  <c r="N43" i="35"/>
  <c r="AH43" i="35" s="1"/>
  <c r="H44" i="35"/>
  <c r="I44" i="35"/>
  <c r="K44" i="35"/>
  <c r="L44" i="35"/>
  <c r="M44" i="35"/>
  <c r="P44" i="35"/>
  <c r="Q44" i="35"/>
  <c r="F45" i="35"/>
  <c r="AB45" i="35" s="1"/>
  <c r="J45" i="35"/>
  <c r="AE45" i="35" s="1"/>
  <c r="N45" i="35"/>
  <c r="AH45" i="35" s="1"/>
  <c r="I46" i="35"/>
  <c r="K46" i="35"/>
  <c r="L46" i="35"/>
  <c r="M46" i="35"/>
  <c r="O46" i="35"/>
  <c r="Q46" i="35"/>
  <c r="F47" i="35"/>
  <c r="AB47" i="35" s="1"/>
  <c r="J47" i="35"/>
  <c r="AE47" i="35" s="1"/>
  <c r="N47" i="35"/>
  <c r="AH47" i="35" s="1"/>
  <c r="G48" i="35"/>
  <c r="I48" i="35"/>
  <c r="K48" i="35"/>
  <c r="AF48" i="35" s="1"/>
  <c r="L48" i="35"/>
  <c r="M48" i="35"/>
  <c r="O48" i="35"/>
  <c r="P48" i="35"/>
  <c r="Q48" i="35"/>
  <c r="F49" i="35"/>
  <c r="AB49" i="35" s="1"/>
  <c r="J49" i="35"/>
  <c r="AE49" i="35" s="1"/>
  <c r="N49" i="35"/>
  <c r="AH49" i="35" s="1"/>
  <c r="I50" i="35"/>
  <c r="K50" i="35"/>
  <c r="L50" i="35"/>
  <c r="M50" i="35"/>
  <c r="O50" i="35"/>
  <c r="P50" i="35"/>
  <c r="Q50" i="35"/>
  <c r="F51" i="35"/>
  <c r="AB51" i="35" s="1"/>
  <c r="J51" i="35"/>
  <c r="AE51" i="35" s="1"/>
  <c r="N51" i="35"/>
  <c r="AH51" i="35" s="1"/>
  <c r="I52" i="35"/>
  <c r="L52" i="35"/>
  <c r="M52" i="35"/>
  <c r="O52" i="35"/>
  <c r="Q52" i="35"/>
  <c r="F53" i="35"/>
  <c r="AB53" i="35" s="1"/>
  <c r="J53" i="35"/>
  <c r="AE53" i="35" s="1"/>
  <c r="N53" i="35"/>
  <c r="AH53" i="35" s="1"/>
  <c r="G54" i="35"/>
  <c r="I54" i="35"/>
  <c r="J54" i="35"/>
  <c r="K54" i="35"/>
  <c r="L54" i="35"/>
  <c r="M54" i="35"/>
  <c r="O54" i="35"/>
  <c r="Q54" i="35"/>
  <c r="F55" i="35"/>
  <c r="AB55" i="35" s="1"/>
  <c r="J55" i="35"/>
  <c r="AE55" i="35" s="1"/>
  <c r="N55" i="35"/>
  <c r="AH55" i="35" s="1"/>
  <c r="K56" i="35"/>
  <c r="AF56" i="35" s="1"/>
  <c r="L56" i="35"/>
  <c r="M56" i="35"/>
  <c r="O56" i="35"/>
  <c r="P56" i="35"/>
  <c r="F57" i="35"/>
  <c r="AB57" i="35" s="1"/>
  <c r="J57" i="35"/>
  <c r="AE57" i="35" s="1"/>
  <c r="N57" i="35"/>
  <c r="AH57" i="35" s="1"/>
  <c r="I58" i="35"/>
  <c r="L58" i="35"/>
  <c r="M58" i="35"/>
  <c r="O58" i="35"/>
  <c r="F59" i="35"/>
  <c r="AB59" i="35" s="1"/>
  <c r="J59" i="35"/>
  <c r="AE59" i="35" s="1"/>
  <c r="N59" i="35"/>
  <c r="AH59" i="35" s="1"/>
  <c r="K60" i="35"/>
  <c r="L60" i="35"/>
  <c r="M60" i="35"/>
  <c r="N60" i="35"/>
  <c r="Q60" i="35"/>
  <c r="F61" i="35"/>
  <c r="AB61" i="35" s="1"/>
  <c r="J61" i="35"/>
  <c r="AE61" i="35" s="1"/>
  <c r="N61" i="35"/>
  <c r="AH61" i="35" s="1"/>
  <c r="G62" i="35"/>
  <c r="K62" i="35"/>
  <c r="AF62" i="35" s="1"/>
  <c r="L62" i="35"/>
  <c r="M62" i="35"/>
  <c r="O62" i="35"/>
  <c r="F63" i="35"/>
  <c r="AB63" i="35" s="1"/>
  <c r="J63" i="35"/>
  <c r="AE63" i="35" s="1"/>
  <c r="N63" i="35"/>
  <c r="AH63" i="35" s="1"/>
  <c r="I64" i="35"/>
  <c r="K64" i="35"/>
  <c r="M64" i="35"/>
  <c r="Q64" i="35"/>
  <c r="F65" i="35"/>
  <c r="AB65" i="35" s="1"/>
  <c r="J65" i="35"/>
  <c r="AE65" i="35" s="1"/>
  <c r="N65" i="35"/>
  <c r="AH65" i="35" s="1"/>
  <c r="K66" i="35"/>
  <c r="AF66" i="35" s="1"/>
  <c r="L66" i="35"/>
  <c r="M66" i="35"/>
  <c r="F67" i="35"/>
  <c r="AB67" i="35" s="1"/>
  <c r="J67" i="35"/>
  <c r="AE67" i="35" s="1"/>
  <c r="N67" i="35"/>
  <c r="AH67" i="35" s="1"/>
  <c r="G68" i="35"/>
  <c r="AC68" i="35" s="1"/>
  <c r="H68" i="35"/>
  <c r="I68" i="35"/>
  <c r="K68" i="35"/>
  <c r="AF68" i="35" s="1"/>
  <c r="L68" i="35"/>
  <c r="M68" i="35"/>
  <c r="O68" i="35"/>
  <c r="P68" i="35"/>
  <c r="G69" i="35"/>
  <c r="H69" i="35"/>
  <c r="I69" i="35"/>
  <c r="K69" i="35"/>
  <c r="L69" i="35"/>
  <c r="M69" i="35"/>
  <c r="O69" i="35"/>
  <c r="P69" i="35"/>
  <c r="Q69" i="35"/>
  <c r="F71" i="35"/>
  <c r="AB71" i="35" s="1"/>
  <c r="J71" i="35"/>
  <c r="AE71" i="35" s="1"/>
  <c r="N71" i="35"/>
  <c r="AH71" i="35" s="1"/>
  <c r="G72" i="35"/>
  <c r="AC72" i="35" s="1"/>
  <c r="H72" i="35"/>
  <c r="I72" i="35"/>
  <c r="K72" i="35"/>
  <c r="L72" i="35"/>
  <c r="M72" i="35"/>
  <c r="N72" i="35"/>
  <c r="O72" i="35"/>
  <c r="AI72" i="35" s="1"/>
  <c r="P72" i="35"/>
  <c r="Q72" i="35"/>
  <c r="F73" i="35"/>
  <c r="AB73" i="35" s="1"/>
  <c r="J73" i="35"/>
  <c r="AE73" i="35" s="1"/>
  <c r="N73" i="35"/>
  <c r="AH73" i="35" s="1"/>
  <c r="K74" i="35"/>
  <c r="AF74" i="35" s="1"/>
  <c r="L74" i="35"/>
  <c r="M74" i="35"/>
  <c r="O74" i="35"/>
  <c r="F75" i="35"/>
  <c r="AB75" i="35" s="1"/>
  <c r="J75" i="35"/>
  <c r="AE75" i="35" s="1"/>
  <c r="N75" i="35"/>
  <c r="AH75" i="35" s="1"/>
  <c r="H76" i="35"/>
  <c r="K76" i="35"/>
  <c r="L76" i="35"/>
  <c r="M76" i="35"/>
  <c r="F77" i="35"/>
  <c r="AB77" i="35" s="1"/>
  <c r="J77" i="35"/>
  <c r="AE77" i="35" s="1"/>
  <c r="N77" i="35"/>
  <c r="AH77" i="35" s="1"/>
  <c r="I78" i="35"/>
  <c r="K78" i="35"/>
  <c r="M78" i="35"/>
  <c r="O78" i="35"/>
  <c r="F79" i="35"/>
  <c r="AB79" i="35" s="1"/>
  <c r="J79" i="35"/>
  <c r="AE79" i="35" s="1"/>
  <c r="N79" i="35"/>
  <c r="AH79" i="35" s="1"/>
  <c r="I80" i="35"/>
  <c r="F81" i="35"/>
  <c r="AB81" i="35" s="1"/>
  <c r="J81" i="35"/>
  <c r="AE81" i="35" s="1"/>
  <c r="N81" i="35"/>
  <c r="AH81" i="35" s="1"/>
  <c r="Q82" i="35"/>
  <c r="F83" i="35"/>
  <c r="AB83" i="35" s="1"/>
  <c r="J83" i="35"/>
  <c r="AE83" i="35" s="1"/>
  <c r="N83" i="35"/>
  <c r="AH83" i="35" s="1"/>
  <c r="G84" i="35"/>
  <c r="L84" i="35"/>
  <c r="M84" i="35"/>
  <c r="F85" i="35"/>
  <c r="AB85" i="35" s="1"/>
  <c r="J85" i="35"/>
  <c r="AE85" i="35" s="1"/>
  <c r="N85" i="35"/>
  <c r="AH85" i="35" s="1"/>
  <c r="G86" i="35"/>
  <c r="H86" i="35"/>
  <c r="I86" i="35"/>
  <c r="M86" i="35"/>
  <c r="O86" i="35"/>
  <c r="Q86" i="35"/>
  <c r="F87" i="35"/>
  <c r="AB87" i="35" s="1"/>
  <c r="J87" i="35"/>
  <c r="AE87" i="35" s="1"/>
  <c r="N87" i="35"/>
  <c r="AH87" i="35" s="1"/>
  <c r="L88" i="35"/>
  <c r="M88" i="35"/>
  <c r="F89" i="35"/>
  <c r="AB89" i="35" s="1"/>
  <c r="J89" i="35"/>
  <c r="AE89" i="35" s="1"/>
  <c r="N89" i="35"/>
  <c r="AH89" i="35" s="1"/>
  <c r="K90" i="35"/>
  <c r="L90" i="35"/>
  <c r="P90" i="35"/>
  <c r="F91" i="35"/>
  <c r="AB91" i="35" s="1"/>
  <c r="J91" i="35"/>
  <c r="AE91" i="35" s="1"/>
  <c r="N91" i="35"/>
  <c r="AH91" i="35" s="1"/>
  <c r="H92" i="35"/>
  <c r="I92" i="35"/>
  <c r="K92" i="35"/>
  <c r="O92" i="35"/>
  <c r="F93" i="35"/>
  <c r="AB93" i="35" s="1"/>
  <c r="J93" i="35"/>
  <c r="AE93" i="35" s="1"/>
  <c r="N93" i="35"/>
  <c r="AH93" i="35" s="1"/>
  <c r="L94" i="35"/>
  <c r="M94" i="35"/>
  <c r="N94" i="35"/>
  <c r="Q94" i="35"/>
  <c r="F95" i="35"/>
  <c r="AB95" i="35" s="1"/>
  <c r="J95" i="35"/>
  <c r="AE95" i="35" s="1"/>
  <c r="N95" i="35"/>
  <c r="AH95" i="35" s="1"/>
  <c r="F97" i="35"/>
  <c r="AB97" i="35" s="1"/>
  <c r="J97" i="35"/>
  <c r="AE97" i="35" s="1"/>
  <c r="N97" i="35"/>
  <c r="AH97" i="35" s="1"/>
  <c r="K98" i="35"/>
  <c r="P98" i="35"/>
  <c r="F99" i="35"/>
  <c r="AB99" i="35" s="1"/>
  <c r="J99" i="35"/>
  <c r="AE99" i="35" s="1"/>
  <c r="N99" i="35"/>
  <c r="AH99" i="35" s="1"/>
  <c r="H100" i="35"/>
  <c r="I100" i="35"/>
  <c r="L100" i="35"/>
  <c r="M100" i="35"/>
  <c r="G7" i="34"/>
  <c r="H7" i="34"/>
  <c r="I7" i="34"/>
  <c r="K7" i="34"/>
  <c r="L7" i="34"/>
  <c r="M7" i="34"/>
  <c r="P7" i="34"/>
  <c r="I10" i="34"/>
  <c r="AE9" i="34"/>
  <c r="N10" i="34"/>
  <c r="Q10" i="34"/>
  <c r="F11" i="34"/>
  <c r="AE11" i="34"/>
  <c r="Q12" i="34"/>
  <c r="J12" i="34"/>
  <c r="K12" i="34"/>
  <c r="L12" i="34"/>
  <c r="M12" i="34"/>
  <c r="F13" i="34"/>
  <c r="AH13" i="34"/>
  <c r="F15" i="34"/>
  <c r="G16" i="34" s="1"/>
  <c r="AH15" i="34"/>
  <c r="F17" i="34"/>
  <c r="Q18" i="34"/>
  <c r="G19" i="34"/>
  <c r="H19" i="34"/>
  <c r="I19" i="34"/>
  <c r="K19" i="34"/>
  <c r="L19" i="34"/>
  <c r="M19" i="34"/>
  <c r="F21" i="34"/>
  <c r="G22" i="34" s="1"/>
  <c r="O22" i="34"/>
  <c r="F23" i="34"/>
  <c r="AB23" i="34" s="1"/>
  <c r="AE23" i="34"/>
  <c r="G24" i="34"/>
  <c r="K24" i="34"/>
  <c r="L24" i="34"/>
  <c r="O24" i="34"/>
  <c r="AI24" i="34" s="1"/>
  <c r="P24" i="34"/>
  <c r="Q24" i="34"/>
  <c r="F25" i="34"/>
  <c r="AB25" i="34" s="1"/>
  <c r="G26" i="34"/>
  <c r="M26" i="34"/>
  <c r="O26" i="34"/>
  <c r="P26" i="34"/>
  <c r="Q26" i="34"/>
  <c r="F27" i="34"/>
  <c r="G28" i="34"/>
  <c r="I28" i="34"/>
  <c r="K28" i="34"/>
  <c r="M28" i="34"/>
  <c r="O28" i="34"/>
  <c r="P28" i="34"/>
  <c r="Q28" i="34"/>
  <c r="F29" i="34"/>
  <c r="G30" i="34"/>
  <c r="I30" i="34"/>
  <c r="M30" i="34"/>
  <c r="O30" i="34"/>
  <c r="P30" i="34"/>
  <c r="Q30" i="34"/>
  <c r="F31" i="34"/>
  <c r="H32" i="34" s="1"/>
  <c r="G32" i="34"/>
  <c r="I32" i="34"/>
  <c r="K32" i="34"/>
  <c r="M32" i="34"/>
  <c r="O32" i="34"/>
  <c r="P32" i="34"/>
  <c r="Q32" i="34"/>
  <c r="F33" i="34"/>
  <c r="G34" i="34" s="1"/>
  <c r="I34" i="34"/>
  <c r="M34" i="34"/>
  <c r="O34" i="34"/>
  <c r="P34" i="34"/>
  <c r="Q34" i="34"/>
  <c r="F35" i="34"/>
  <c r="G36" i="34" s="1"/>
  <c r="M36" i="34"/>
  <c r="Q36" i="34"/>
  <c r="F37" i="34"/>
  <c r="G38" i="34"/>
  <c r="I38" i="34"/>
  <c r="K38" i="34"/>
  <c r="L38" i="34"/>
  <c r="M38" i="34"/>
  <c r="O38" i="34"/>
  <c r="P38" i="34"/>
  <c r="Q38" i="34"/>
  <c r="F39" i="34"/>
  <c r="AB39" i="34" s="1"/>
  <c r="O40" i="34"/>
  <c r="Q40" i="34"/>
  <c r="F43" i="34"/>
  <c r="AH43" i="34"/>
  <c r="G44" i="34"/>
  <c r="I44" i="34"/>
  <c r="M44" i="34"/>
  <c r="O44" i="34"/>
  <c r="P44" i="34"/>
  <c r="Q44" i="34"/>
  <c r="F45" i="34"/>
  <c r="G46" i="34"/>
  <c r="I46" i="34"/>
  <c r="M46" i="34"/>
  <c r="O46" i="34"/>
  <c r="P46" i="34"/>
  <c r="Q46" i="34"/>
  <c r="F47" i="34"/>
  <c r="H48" i="34" s="1"/>
  <c r="K48" i="34"/>
  <c r="O48" i="34"/>
  <c r="P48" i="34"/>
  <c r="Q48" i="34"/>
  <c r="F49" i="34"/>
  <c r="AE49" i="34"/>
  <c r="I50" i="34"/>
  <c r="K50" i="34"/>
  <c r="M50" i="34"/>
  <c r="P50" i="34"/>
  <c r="Q50" i="34"/>
  <c r="F51" i="34"/>
  <c r="G52" i="34" s="1"/>
  <c r="P52" i="34"/>
  <c r="J52" i="34"/>
  <c r="M52" i="34"/>
  <c r="O52" i="34"/>
  <c r="Q52" i="34"/>
  <c r="F53" i="34"/>
  <c r="G54" i="34" s="1"/>
  <c r="I54" i="34"/>
  <c r="M54" i="34"/>
  <c r="O54" i="34"/>
  <c r="Q54" i="34"/>
  <c r="F55" i="34"/>
  <c r="H56" i="34" s="1"/>
  <c r="AH55" i="34"/>
  <c r="O56" i="34"/>
  <c r="P56" i="34"/>
  <c r="Q56" i="34"/>
  <c r="F57" i="34"/>
  <c r="AE57" i="34"/>
  <c r="AH57" i="34"/>
  <c r="L58" i="34"/>
  <c r="O58" i="34"/>
  <c r="Q58" i="34"/>
  <c r="F59" i="34"/>
  <c r="G60" i="34" s="1"/>
  <c r="N60" i="34"/>
  <c r="F61" i="34"/>
  <c r="G62" i="34" s="1"/>
  <c r="O62" i="34"/>
  <c r="P62" i="34"/>
  <c r="Q62" i="34"/>
  <c r="F63" i="34"/>
  <c r="AB63" i="34" s="1"/>
  <c r="AE63" i="34"/>
  <c r="P64" i="34"/>
  <c r="F65" i="34"/>
  <c r="G66" i="34" s="1"/>
  <c r="AH65" i="34"/>
  <c r="O66" i="34"/>
  <c r="F67" i="34"/>
  <c r="G68" i="34" s="1"/>
  <c r="I68" i="34"/>
  <c r="L68" i="34"/>
  <c r="M68" i="34"/>
  <c r="F71" i="34"/>
  <c r="G72" i="34"/>
  <c r="I72" i="34"/>
  <c r="K72" i="34"/>
  <c r="M72" i="34"/>
  <c r="Q72" i="34"/>
  <c r="F73" i="34"/>
  <c r="AB73" i="34" s="1"/>
  <c r="AE73" i="34"/>
  <c r="O74" i="34"/>
  <c r="Q74" i="34"/>
  <c r="F75" i="34"/>
  <c r="G76" i="34" s="1"/>
  <c r="H76" i="34"/>
  <c r="O76" i="34"/>
  <c r="P76" i="34"/>
  <c r="Q76" i="34"/>
  <c r="F77" i="34"/>
  <c r="I78" i="34" s="1"/>
  <c r="Q78" i="34"/>
  <c r="F79" i="34"/>
  <c r="M80" i="34"/>
  <c r="O80" i="34"/>
  <c r="F81" i="34"/>
  <c r="AB81" i="34" s="1"/>
  <c r="AE81" i="34"/>
  <c r="Q82" i="34"/>
  <c r="F83" i="34"/>
  <c r="I84" i="34" s="1"/>
  <c r="AH83" i="34"/>
  <c r="H84" i="34"/>
  <c r="Q84" i="34"/>
  <c r="F85" i="34"/>
  <c r="AB85" i="34" s="1"/>
  <c r="G86" i="34"/>
  <c r="M86" i="34"/>
  <c r="P86" i="34"/>
  <c r="F87" i="34"/>
  <c r="K88" i="34"/>
  <c r="Q88" i="34"/>
  <c r="F89" i="34"/>
  <c r="O90" i="34"/>
  <c r="Q90" i="34"/>
  <c r="F91" i="34"/>
  <c r="M92" i="34"/>
  <c r="O92" i="34"/>
  <c r="Q92" i="34"/>
  <c r="F93" i="34"/>
  <c r="AB93" i="34" s="1"/>
  <c r="M94" i="34"/>
  <c r="Q94" i="34"/>
  <c r="F95" i="34"/>
  <c r="AB95" i="34" s="1"/>
  <c r="N96" i="34"/>
  <c r="Q96" i="34"/>
  <c r="F97" i="34"/>
  <c r="AB97" i="34" s="1"/>
  <c r="AE97" i="34"/>
  <c r="Q98" i="34"/>
  <c r="H98" i="34"/>
  <c r="O98" i="34"/>
  <c r="F100" i="34"/>
  <c r="AH99" i="34"/>
  <c r="G100" i="34"/>
  <c r="H100" i="34"/>
  <c r="I100" i="34"/>
  <c r="G7" i="33"/>
  <c r="H7" i="33"/>
  <c r="I7" i="33"/>
  <c r="J7" i="33"/>
  <c r="K7" i="33"/>
  <c r="L7" i="33"/>
  <c r="M7" i="33"/>
  <c r="N7" i="33"/>
  <c r="O7" i="33"/>
  <c r="P7" i="33"/>
  <c r="Q7" i="33"/>
  <c r="R7" i="33"/>
  <c r="Q10" i="33"/>
  <c r="G12" i="33"/>
  <c r="H12" i="33"/>
  <c r="J12" i="33"/>
  <c r="N12" i="33"/>
  <c r="P12" i="33"/>
  <c r="R12" i="33"/>
  <c r="J14" i="33"/>
  <c r="M14" i="33"/>
  <c r="N14" i="33"/>
  <c r="P14" i="33"/>
  <c r="R14" i="33"/>
  <c r="G16" i="33"/>
  <c r="I16" i="33"/>
  <c r="J16" i="33"/>
  <c r="M16" i="33"/>
  <c r="N16" i="33"/>
  <c r="O16" i="33"/>
  <c r="P16" i="33"/>
  <c r="R16" i="33"/>
  <c r="N18" i="33"/>
  <c r="I18" i="33"/>
  <c r="M18" i="33"/>
  <c r="P18" i="33"/>
  <c r="Q18" i="33"/>
  <c r="R18" i="33"/>
  <c r="I19" i="33"/>
  <c r="J19" i="33"/>
  <c r="K19" i="33"/>
  <c r="L19" i="33"/>
  <c r="M19" i="33"/>
  <c r="N19" i="33"/>
  <c r="O19" i="33"/>
  <c r="P19" i="33"/>
  <c r="Q19" i="33"/>
  <c r="R19" i="33"/>
  <c r="I22" i="33"/>
  <c r="H22" i="33"/>
  <c r="J22" i="33"/>
  <c r="L22" i="33"/>
  <c r="M22" i="33"/>
  <c r="N22" i="33"/>
  <c r="P22" i="33"/>
  <c r="Q22" i="33"/>
  <c r="R22" i="33"/>
  <c r="L24" i="33"/>
  <c r="H24" i="33"/>
  <c r="I24" i="33"/>
  <c r="J24" i="33"/>
  <c r="M24" i="33"/>
  <c r="N24" i="33"/>
  <c r="O24" i="33"/>
  <c r="P24" i="33"/>
  <c r="R24" i="33"/>
  <c r="M26" i="33"/>
  <c r="I26" i="33"/>
  <c r="J26" i="33"/>
  <c r="N26" i="33"/>
  <c r="O26" i="33"/>
  <c r="P26" i="33"/>
  <c r="G28" i="33"/>
  <c r="H28" i="33"/>
  <c r="I28" i="33"/>
  <c r="J28" i="33"/>
  <c r="K28" i="33"/>
  <c r="L28" i="33"/>
  <c r="M28" i="33"/>
  <c r="N28" i="33"/>
  <c r="O28" i="33"/>
  <c r="P28" i="33"/>
  <c r="Q28" i="33"/>
  <c r="R28" i="33"/>
  <c r="K30" i="33"/>
  <c r="H30" i="33"/>
  <c r="I30" i="33"/>
  <c r="J30" i="33"/>
  <c r="L30" i="33"/>
  <c r="M30" i="33"/>
  <c r="N30" i="33"/>
  <c r="O30" i="33"/>
  <c r="P30" i="33"/>
  <c r="Q32" i="33"/>
  <c r="G32" i="33"/>
  <c r="H32" i="33"/>
  <c r="I32" i="33"/>
  <c r="J32" i="33"/>
  <c r="K32" i="33"/>
  <c r="L32" i="33"/>
  <c r="M32" i="33"/>
  <c r="N32" i="33"/>
  <c r="O32" i="33"/>
  <c r="P32" i="33"/>
  <c r="R32" i="33"/>
  <c r="H34" i="33"/>
  <c r="I34" i="33"/>
  <c r="J34" i="33"/>
  <c r="M34" i="33"/>
  <c r="N34" i="33"/>
  <c r="O34" i="33"/>
  <c r="P34" i="33"/>
  <c r="Q34" i="33"/>
  <c r="H36" i="33"/>
  <c r="G36" i="33"/>
  <c r="I36" i="33"/>
  <c r="J36" i="33"/>
  <c r="K36" i="33"/>
  <c r="L36" i="33"/>
  <c r="M36" i="33"/>
  <c r="N36" i="33"/>
  <c r="O36" i="33"/>
  <c r="P36" i="33"/>
  <c r="R36" i="33"/>
  <c r="K38" i="33"/>
  <c r="G38" i="33"/>
  <c r="H38" i="33"/>
  <c r="I38" i="33"/>
  <c r="J38" i="33"/>
  <c r="L38" i="33"/>
  <c r="M38" i="33"/>
  <c r="N38" i="33"/>
  <c r="O38" i="33"/>
  <c r="P38" i="33"/>
  <c r="Q38" i="33"/>
  <c r="R38" i="33"/>
  <c r="Q40" i="33"/>
  <c r="H40" i="33"/>
  <c r="I40" i="33"/>
  <c r="J40" i="33"/>
  <c r="L40" i="33"/>
  <c r="M40" i="33"/>
  <c r="N40" i="33"/>
  <c r="O40" i="33"/>
  <c r="P40" i="33"/>
  <c r="R40" i="33"/>
  <c r="G44" i="33"/>
  <c r="H44" i="33"/>
  <c r="I44" i="33"/>
  <c r="J44" i="33"/>
  <c r="L44" i="33"/>
  <c r="M44" i="33"/>
  <c r="N44" i="33"/>
  <c r="O44" i="33"/>
  <c r="P44" i="33"/>
  <c r="Q44" i="33"/>
  <c r="R44" i="33"/>
  <c r="K46" i="33"/>
  <c r="G46" i="33"/>
  <c r="H46" i="33"/>
  <c r="I46" i="33"/>
  <c r="J46" i="33"/>
  <c r="L46" i="33"/>
  <c r="M46" i="33"/>
  <c r="N46" i="33"/>
  <c r="O46" i="33"/>
  <c r="P46" i="33"/>
  <c r="Q46" i="33"/>
  <c r="K48" i="33"/>
  <c r="G48" i="33"/>
  <c r="H48" i="33"/>
  <c r="I48" i="33"/>
  <c r="J48" i="33"/>
  <c r="L48" i="33"/>
  <c r="M48" i="33"/>
  <c r="N48" i="33"/>
  <c r="O48" i="33"/>
  <c r="P48" i="33"/>
  <c r="Q48" i="33"/>
  <c r="R48" i="33"/>
  <c r="K50" i="33"/>
  <c r="G50" i="33"/>
  <c r="H50" i="33"/>
  <c r="I50" i="33"/>
  <c r="J50" i="33"/>
  <c r="L50" i="33"/>
  <c r="M50" i="33"/>
  <c r="O50" i="33"/>
  <c r="P50" i="33"/>
  <c r="L52" i="33"/>
  <c r="G52" i="33"/>
  <c r="H52" i="33"/>
  <c r="I52" i="33"/>
  <c r="J52" i="33"/>
  <c r="K52" i="33"/>
  <c r="M52" i="33"/>
  <c r="N52" i="33"/>
  <c r="O52" i="33"/>
  <c r="P52" i="33"/>
  <c r="Q54" i="33"/>
  <c r="H54" i="33"/>
  <c r="I54" i="33"/>
  <c r="J54" i="33"/>
  <c r="M54" i="33"/>
  <c r="N54" i="33"/>
  <c r="O54" i="33"/>
  <c r="P54" i="33"/>
  <c r="L56" i="33"/>
  <c r="G56" i="33"/>
  <c r="H56" i="33"/>
  <c r="I56" i="33"/>
  <c r="K56" i="33"/>
  <c r="M56" i="33"/>
  <c r="N56" i="33"/>
  <c r="O56" i="33"/>
  <c r="P56" i="33"/>
  <c r="R56" i="33"/>
  <c r="H58" i="33"/>
  <c r="I58" i="33"/>
  <c r="J58" i="33"/>
  <c r="M58" i="33"/>
  <c r="N58" i="33"/>
  <c r="P58" i="33"/>
  <c r="Q60" i="33"/>
  <c r="G60" i="33"/>
  <c r="H60" i="33"/>
  <c r="I60" i="33"/>
  <c r="J60" i="33"/>
  <c r="K60" i="33"/>
  <c r="L60" i="33"/>
  <c r="M60" i="33"/>
  <c r="N60" i="33"/>
  <c r="O60" i="33"/>
  <c r="P60" i="33"/>
  <c r="G62" i="33"/>
  <c r="H62" i="33"/>
  <c r="I62" i="33"/>
  <c r="J62" i="33"/>
  <c r="M62" i="33"/>
  <c r="N62" i="33"/>
  <c r="O62" i="33"/>
  <c r="P62" i="33"/>
  <c r="Q62" i="33"/>
  <c r="G64" i="33"/>
  <c r="H64" i="33"/>
  <c r="I64" i="33"/>
  <c r="J64" i="33"/>
  <c r="K64" i="33"/>
  <c r="L64" i="33"/>
  <c r="M64" i="33"/>
  <c r="N64" i="33"/>
  <c r="O64" i="33"/>
  <c r="P64" i="33"/>
  <c r="Q64" i="33"/>
  <c r="R64" i="33"/>
  <c r="O66" i="33"/>
  <c r="G66" i="33"/>
  <c r="H66" i="33"/>
  <c r="I66" i="33"/>
  <c r="J66" i="33"/>
  <c r="M66" i="33"/>
  <c r="N66" i="33"/>
  <c r="P66" i="33"/>
  <c r="Q66" i="33"/>
  <c r="K68" i="33"/>
  <c r="G68" i="33"/>
  <c r="H68" i="33"/>
  <c r="I68" i="33"/>
  <c r="J68" i="33"/>
  <c r="L68" i="33"/>
  <c r="M68" i="33"/>
  <c r="N68" i="33"/>
  <c r="O68" i="33"/>
  <c r="P68" i="33"/>
  <c r="G69" i="33"/>
  <c r="H69" i="33"/>
  <c r="I69" i="33"/>
  <c r="J69" i="33"/>
  <c r="K69" i="33"/>
  <c r="L69" i="33"/>
  <c r="M69" i="33"/>
  <c r="N69" i="33"/>
  <c r="O69" i="33"/>
  <c r="P69" i="33"/>
  <c r="Q69" i="33"/>
  <c r="R69" i="33"/>
  <c r="Q72" i="33"/>
  <c r="G72" i="33"/>
  <c r="H72" i="33"/>
  <c r="I72" i="33"/>
  <c r="J72" i="33"/>
  <c r="K72" i="33"/>
  <c r="L72" i="33"/>
  <c r="M72" i="33"/>
  <c r="N72" i="33"/>
  <c r="O72" i="33"/>
  <c r="P72" i="33"/>
  <c r="R72" i="33"/>
  <c r="Q74" i="33"/>
  <c r="H74" i="33"/>
  <c r="J74" i="33"/>
  <c r="M74" i="33"/>
  <c r="N74" i="33"/>
  <c r="P74" i="33"/>
  <c r="G76" i="33"/>
  <c r="H76" i="33"/>
  <c r="I76" i="33"/>
  <c r="J76" i="33"/>
  <c r="M76" i="33"/>
  <c r="N76" i="33"/>
  <c r="O76" i="33"/>
  <c r="P76" i="33"/>
  <c r="R76" i="33"/>
  <c r="H78" i="33"/>
  <c r="I78" i="33"/>
  <c r="J78" i="33"/>
  <c r="M78" i="33"/>
  <c r="N78" i="33"/>
  <c r="O78" i="33"/>
  <c r="P78" i="33"/>
  <c r="Q78" i="33"/>
  <c r="I80" i="33"/>
  <c r="G80" i="33"/>
  <c r="H80" i="33"/>
  <c r="J80" i="33"/>
  <c r="K80" i="33"/>
  <c r="L80" i="33"/>
  <c r="M80" i="33"/>
  <c r="N80" i="33"/>
  <c r="O80" i="33"/>
  <c r="P80" i="33"/>
  <c r="R80" i="33"/>
  <c r="M82" i="33"/>
  <c r="J82" i="33"/>
  <c r="Q82" i="33"/>
  <c r="Q84" i="33"/>
  <c r="I84" i="33"/>
  <c r="J84" i="33"/>
  <c r="L84" i="33"/>
  <c r="M84" i="33"/>
  <c r="N84" i="33"/>
  <c r="O84" i="33"/>
  <c r="P84" i="33"/>
  <c r="G86" i="33"/>
  <c r="H86" i="33"/>
  <c r="I86" i="33"/>
  <c r="J86" i="33"/>
  <c r="M86" i="33"/>
  <c r="N86" i="33"/>
  <c r="P86" i="33"/>
  <c r="Q86" i="33"/>
  <c r="G88" i="33"/>
  <c r="H88" i="33"/>
  <c r="I88" i="33"/>
  <c r="J88" i="33"/>
  <c r="K88" i="33"/>
  <c r="L88" i="33"/>
  <c r="M88" i="33"/>
  <c r="N88" i="33"/>
  <c r="O88" i="33"/>
  <c r="P88" i="33"/>
  <c r="Q88" i="33"/>
  <c r="R88" i="33"/>
  <c r="M90" i="33"/>
  <c r="H90" i="33"/>
  <c r="N90" i="33"/>
  <c r="P90" i="33"/>
  <c r="Q90" i="33"/>
  <c r="Q92" i="33"/>
  <c r="H92" i="33"/>
  <c r="I92" i="33"/>
  <c r="J92" i="33"/>
  <c r="K92" i="33"/>
  <c r="L92" i="33"/>
  <c r="M92" i="33"/>
  <c r="N92" i="33"/>
  <c r="O92" i="33"/>
  <c r="P92" i="33"/>
  <c r="R92" i="33"/>
  <c r="Q94" i="33"/>
  <c r="H94" i="33"/>
  <c r="I94" i="33"/>
  <c r="J94" i="33"/>
  <c r="M94" i="33"/>
  <c r="N94" i="33"/>
  <c r="L96" i="33"/>
  <c r="G96" i="33"/>
  <c r="N96" i="33"/>
  <c r="O96" i="33"/>
  <c r="H98" i="33"/>
  <c r="I98" i="33"/>
  <c r="J98" i="33"/>
  <c r="M98" i="33"/>
  <c r="N98" i="33"/>
  <c r="O98" i="33"/>
  <c r="P98" i="33"/>
  <c r="Q98" i="33"/>
  <c r="G100" i="33"/>
  <c r="H100" i="33"/>
  <c r="I100" i="33"/>
  <c r="J100" i="33"/>
  <c r="K100" i="33"/>
  <c r="L100" i="33"/>
  <c r="M100" i="33"/>
  <c r="N100" i="33"/>
  <c r="O100" i="33"/>
  <c r="P100" i="33"/>
  <c r="Q100" i="33"/>
  <c r="R100" i="33"/>
  <c r="G7" i="32"/>
  <c r="H7" i="32"/>
  <c r="I7" i="32"/>
  <c r="J7" i="32"/>
  <c r="K7" i="32"/>
  <c r="L7" i="32"/>
  <c r="M7" i="32"/>
  <c r="N7" i="32"/>
  <c r="O7" i="32"/>
  <c r="P7" i="32"/>
  <c r="Q7" i="32"/>
  <c r="R7" i="32"/>
  <c r="P10" i="32"/>
  <c r="R10" i="32"/>
  <c r="M12" i="32"/>
  <c r="N12" i="32"/>
  <c r="R12" i="32"/>
  <c r="L14" i="32"/>
  <c r="G14" i="32"/>
  <c r="I14" i="32"/>
  <c r="J14" i="32"/>
  <c r="K14" i="32"/>
  <c r="M14" i="32"/>
  <c r="N14" i="32"/>
  <c r="O14" i="32"/>
  <c r="Q14" i="32"/>
  <c r="R14" i="32"/>
  <c r="I16" i="32"/>
  <c r="G18" i="32"/>
  <c r="H18" i="32"/>
  <c r="J18" i="32"/>
  <c r="L18" i="32"/>
  <c r="N18" i="32"/>
  <c r="P18" i="32"/>
  <c r="R18" i="32"/>
  <c r="G19" i="32"/>
  <c r="H19" i="32"/>
  <c r="I19" i="32"/>
  <c r="J19" i="32"/>
  <c r="K19" i="32"/>
  <c r="L19" i="32"/>
  <c r="M19" i="32"/>
  <c r="N19" i="32"/>
  <c r="O19" i="32"/>
  <c r="P19" i="32"/>
  <c r="Q19" i="32"/>
  <c r="R19" i="32"/>
  <c r="G22" i="32"/>
  <c r="H22" i="32"/>
  <c r="I22" i="32"/>
  <c r="J22" i="32"/>
  <c r="K22" i="32"/>
  <c r="L22" i="32"/>
  <c r="M22" i="32"/>
  <c r="N22" i="32"/>
  <c r="O22" i="32"/>
  <c r="P22" i="32"/>
  <c r="Q22" i="32"/>
  <c r="R22" i="32"/>
  <c r="L24" i="32"/>
  <c r="G24" i="32"/>
  <c r="H24" i="32"/>
  <c r="I24" i="32"/>
  <c r="J24" i="32"/>
  <c r="M24" i="32"/>
  <c r="N24" i="32"/>
  <c r="O24" i="32"/>
  <c r="P24" i="32"/>
  <c r="R24" i="32"/>
  <c r="J26" i="32"/>
  <c r="I26" i="32"/>
  <c r="K26" i="32"/>
  <c r="M26" i="32"/>
  <c r="N26" i="32"/>
  <c r="O26" i="32"/>
  <c r="P26" i="32"/>
  <c r="Q26" i="32"/>
  <c r="K28" i="32"/>
  <c r="H28" i="32"/>
  <c r="J28" i="32"/>
  <c r="L28" i="32"/>
  <c r="M28" i="32"/>
  <c r="N28" i="32"/>
  <c r="O28" i="32"/>
  <c r="P28" i="32"/>
  <c r="R28" i="32"/>
  <c r="L30" i="32"/>
  <c r="G30" i="32"/>
  <c r="H30" i="32"/>
  <c r="J30" i="32"/>
  <c r="M30" i="32"/>
  <c r="N30" i="32"/>
  <c r="O30" i="32"/>
  <c r="R30" i="32"/>
  <c r="K32" i="32"/>
  <c r="G32" i="32"/>
  <c r="H32" i="32"/>
  <c r="I32" i="32"/>
  <c r="J32" i="32"/>
  <c r="L32" i="32"/>
  <c r="M32" i="32"/>
  <c r="N32" i="32"/>
  <c r="O32" i="32"/>
  <c r="P32" i="32"/>
  <c r="R32" i="32"/>
  <c r="Q34" i="32"/>
  <c r="H34" i="32"/>
  <c r="J34" i="32"/>
  <c r="L34" i="32"/>
  <c r="M34" i="32"/>
  <c r="N34" i="32"/>
  <c r="O34" i="32"/>
  <c r="P34" i="32"/>
  <c r="R34" i="32"/>
  <c r="G36" i="32"/>
  <c r="H36" i="32"/>
  <c r="I36" i="32"/>
  <c r="J36" i="32"/>
  <c r="L36" i="32"/>
  <c r="M36" i="32"/>
  <c r="N36" i="32"/>
  <c r="P36" i="32"/>
  <c r="Q36" i="32"/>
  <c r="R36" i="32"/>
  <c r="L38" i="32"/>
  <c r="G38" i="32"/>
  <c r="H38" i="32"/>
  <c r="I38" i="32"/>
  <c r="J38" i="32"/>
  <c r="M38" i="32"/>
  <c r="N38" i="32"/>
  <c r="O38" i="32"/>
  <c r="P38" i="32"/>
  <c r="R38" i="32"/>
  <c r="R40" i="32"/>
  <c r="I40" i="32"/>
  <c r="J40" i="32"/>
  <c r="M40" i="32"/>
  <c r="O40" i="32"/>
  <c r="K44" i="32"/>
  <c r="G44" i="32"/>
  <c r="H44" i="32"/>
  <c r="I44" i="32"/>
  <c r="J44" i="32"/>
  <c r="L44" i="32"/>
  <c r="M44" i="32"/>
  <c r="N44" i="32"/>
  <c r="O44" i="32"/>
  <c r="P44" i="32"/>
  <c r="I46" i="32"/>
  <c r="H46" i="32"/>
  <c r="J46" i="32"/>
  <c r="L46" i="32"/>
  <c r="M46" i="32"/>
  <c r="N46" i="32"/>
  <c r="O46" i="32"/>
  <c r="P46" i="32"/>
  <c r="R46" i="32"/>
  <c r="G48" i="32"/>
  <c r="H48" i="32"/>
  <c r="I48" i="32"/>
  <c r="J48" i="32"/>
  <c r="M48" i="32"/>
  <c r="N48" i="32"/>
  <c r="O48" i="32"/>
  <c r="P48" i="32"/>
  <c r="R48" i="32"/>
  <c r="I50" i="32"/>
  <c r="G50" i="32"/>
  <c r="H50" i="32"/>
  <c r="J50" i="32"/>
  <c r="L50" i="32"/>
  <c r="M50" i="32"/>
  <c r="N50" i="32"/>
  <c r="O50" i="32"/>
  <c r="P50" i="32"/>
  <c r="R50" i="32"/>
  <c r="J52" i="32"/>
  <c r="H52" i="32"/>
  <c r="M52" i="32"/>
  <c r="N52" i="32"/>
  <c r="O52" i="32"/>
  <c r="P52" i="32"/>
  <c r="Q52" i="32"/>
  <c r="G54" i="32"/>
  <c r="H54" i="32"/>
  <c r="I54" i="32"/>
  <c r="J54" i="32"/>
  <c r="L54" i="32"/>
  <c r="M54" i="32"/>
  <c r="N54" i="32"/>
  <c r="O54" i="32"/>
  <c r="P54" i="32"/>
  <c r="R54" i="32"/>
  <c r="I56" i="32"/>
  <c r="J56" i="32"/>
  <c r="M56" i="32"/>
  <c r="N56" i="32"/>
  <c r="O56" i="32"/>
  <c r="P56" i="32"/>
  <c r="Q56" i="32"/>
  <c r="R56" i="32"/>
  <c r="I58" i="32"/>
  <c r="H58" i="32"/>
  <c r="M58" i="32"/>
  <c r="N58" i="32"/>
  <c r="P58" i="32"/>
  <c r="R58" i="32"/>
  <c r="J60" i="32"/>
  <c r="N60" i="32"/>
  <c r="O60" i="32"/>
  <c r="P60" i="32"/>
  <c r="G62" i="32"/>
  <c r="H62" i="32"/>
  <c r="L62" i="32"/>
  <c r="M62" i="32"/>
  <c r="N62" i="32"/>
  <c r="O62" i="32"/>
  <c r="P62" i="32"/>
  <c r="R62" i="32"/>
  <c r="L64" i="32"/>
  <c r="H64" i="32"/>
  <c r="M64" i="32"/>
  <c r="N64" i="32"/>
  <c r="O64" i="32"/>
  <c r="G66" i="32"/>
  <c r="H66" i="32"/>
  <c r="J66" i="32"/>
  <c r="M66" i="32"/>
  <c r="N66" i="32"/>
  <c r="O66" i="32"/>
  <c r="P66" i="32"/>
  <c r="R66" i="32"/>
  <c r="J68" i="32"/>
  <c r="G68" i="32"/>
  <c r="I68" i="32"/>
  <c r="L68" i="32"/>
  <c r="M68" i="32"/>
  <c r="N68" i="32"/>
  <c r="O68" i="32"/>
  <c r="P68" i="32"/>
  <c r="R68" i="32"/>
  <c r="G69" i="32"/>
  <c r="H69" i="32"/>
  <c r="I69" i="32"/>
  <c r="J69" i="32"/>
  <c r="K69" i="32"/>
  <c r="L69" i="32"/>
  <c r="M69" i="32"/>
  <c r="N69" i="32"/>
  <c r="O69" i="32"/>
  <c r="P69" i="32"/>
  <c r="Q69" i="32"/>
  <c r="R69" i="32"/>
  <c r="G72" i="32"/>
  <c r="H72" i="32"/>
  <c r="I72" i="32"/>
  <c r="J72" i="32"/>
  <c r="M72" i="32"/>
  <c r="N72" i="32"/>
  <c r="O72" i="32"/>
  <c r="P72" i="32"/>
  <c r="H74" i="32"/>
  <c r="K74" i="32"/>
  <c r="M74" i="32"/>
  <c r="N74" i="32"/>
  <c r="O74" i="32"/>
  <c r="P74" i="32"/>
  <c r="G76" i="32"/>
  <c r="H76" i="32"/>
  <c r="I76" i="32"/>
  <c r="M76" i="32"/>
  <c r="N76" i="32"/>
  <c r="O76" i="32"/>
  <c r="P76" i="32"/>
  <c r="G78" i="32"/>
  <c r="H78" i="32"/>
  <c r="I78" i="32"/>
  <c r="J78" i="32"/>
  <c r="M78" i="32"/>
  <c r="N78" i="32"/>
  <c r="O78" i="32"/>
  <c r="R78" i="32"/>
  <c r="N80" i="32"/>
  <c r="Q80" i="32"/>
  <c r="R80" i="32"/>
  <c r="G82" i="32"/>
  <c r="N82" i="32"/>
  <c r="J84" i="32"/>
  <c r="H84" i="32"/>
  <c r="L84" i="32"/>
  <c r="N84" i="32"/>
  <c r="R84" i="32"/>
  <c r="Q86" i="32"/>
  <c r="H86" i="32"/>
  <c r="I86" i="32"/>
  <c r="J86" i="32"/>
  <c r="L86" i="32"/>
  <c r="M86" i="32"/>
  <c r="N86" i="32"/>
  <c r="P86" i="32"/>
  <c r="R86" i="32"/>
  <c r="J88" i="32"/>
  <c r="I88" i="32"/>
  <c r="M88" i="32"/>
  <c r="N88" i="32"/>
  <c r="O88" i="32"/>
  <c r="P88" i="32"/>
  <c r="Q88" i="32"/>
  <c r="R88" i="32"/>
  <c r="G90" i="32"/>
  <c r="H90" i="32"/>
  <c r="J90" i="32"/>
  <c r="N90" i="32"/>
  <c r="O90" i="32"/>
  <c r="P90" i="32"/>
  <c r="J92" i="32"/>
  <c r="H92" i="32"/>
  <c r="I92" i="32"/>
  <c r="M92" i="32"/>
  <c r="N92" i="32"/>
  <c r="P92" i="32"/>
  <c r="R92" i="32"/>
  <c r="I94" i="32"/>
  <c r="H94" i="32"/>
  <c r="J94" i="32"/>
  <c r="N94" i="32"/>
  <c r="R94" i="32"/>
  <c r="J96" i="32"/>
  <c r="M98" i="32"/>
  <c r="H98" i="32"/>
  <c r="I98" i="32"/>
  <c r="J98" i="32"/>
  <c r="N98" i="32"/>
  <c r="R98" i="32"/>
  <c r="J100" i="32"/>
  <c r="I100" i="32"/>
  <c r="M100" i="32"/>
  <c r="N100" i="32"/>
  <c r="O100" i="32"/>
  <c r="P100" i="32"/>
  <c r="Q100" i="32"/>
  <c r="R100" i="32"/>
  <c r="G7" i="31"/>
  <c r="H7" i="31"/>
  <c r="I7" i="31"/>
  <c r="J7" i="31"/>
  <c r="K7" i="31"/>
  <c r="L7" i="31"/>
  <c r="M7" i="31"/>
  <c r="N7" i="31"/>
  <c r="O7" i="31"/>
  <c r="P7" i="31"/>
  <c r="Q7" i="31"/>
  <c r="R7" i="31"/>
  <c r="Q10" i="31"/>
  <c r="R10" i="31"/>
  <c r="G12" i="31"/>
  <c r="J12" i="31"/>
  <c r="N12" i="31"/>
  <c r="R12" i="31"/>
  <c r="I14" i="31"/>
  <c r="M14" i="31"/>
  <c r="Q14" i="31"/>
  <c r="I16" i="31"/>
  <c r="G16" i="31"/>
  <c r="H16" i="31"/>
  <c r="J16" i="31"/>
  <c r="K16" i="31"/>
  <c r="L16" i="31"/>
  <c r="N16" i="31"/>
  <c r="O16" i="31"/>
  <c r="P16" i="31"/>
  <c r="R16" i="31"/>
  <c r="N18" i="31"/>
  <c r="G19" i="31"/>
  <c r="H19" i="31"/>
  <c r="I19" i="31"/>
  <c r="J19" i="31"/>
  <c r="K19" i="31"/>
  <c r="L19" i="31"/>
  <c r="M19" i="31"/>
  <c r="N19" i="31"/>
  <c r="O19" i="31"/>
  <c r="P19" i="31"/>
  <c r="Q19" i="31"/>
  <c r="R19" i="31"/>
  <c r="I22" i="31"/>
  <c r="N22" i="31"/>
  <c r="P22" i="31"/>
  <c r="R22" i="31"/>
  <c r="G24" i="31"/>
  <c r="H24" i="31"/>
  <c r="I24" i="31"/>
  <c r="J24" i="31"/>
  <c r="L24" i="31"/>
  <c r="M24" i="31"/>
  <c r="N24" i="31"/>
  <c r="O24" i="31"/>
  <c r="P24" i="31"/>
  <c r="Q24" i="31"/>
  <c r="R24" i="31"/>
  <c r="H26" i="31"/>
  <c r="M26" i="31"/>
  <c r="N26" i="31"/>
  <c r="O26" i="31"/>
  <c r="P26" i="31"/>
  <c r="G28" i="31"/>
  <c r="H28" i="31"/>
  <c r="I28" i="31"/>
  <c r="J28" i="31"/>
  <c r="K28" i="31"/>
  <c r="L28" i="31"/>
  <c r="M28" i="31"/>
  <c r="N28" i="31"/>
  <c r="O28" i="31"/>
  <c r="P28" i="31"/>
  <c r="Q28" i="31"/>
  <c r="R28" i="31"/>
  <c r="J30" i="31"/>
  <c r="H30" i="31"/>
  <c r="L30" i="31"/>
  <c r="M30" i="31"/>
  <c r="N30" i="31"/>
  <c r="O30" i="31"/>
  <c r="P30" i="31"/>
  <c r="R30" i="31"/>
  <c r="J32" i="31"/>
  <c r="G32" i="31"/>
  <c r="H32" i="31"/>
  <c r="I32" i="31"/>
  <c r="K32" i="31"/>
  <c r="L32" i="31"/>
  <c r="M32" i="31"/>
  <c r="N32" i="31"/>
  <c r="O32" i="31"/>
  <c r="P32" i="31"/>
  <c r="R32" i="31"/>
  <c r="R34" i="31"/>
  <c r="H34" i="31"/>
  <c r="J34" i="31"/>
  <c r="M34" i="31"/>
  <c r="N34" i="31"/>
  <c r="O34" i="31"/>
  <c r="P34" i="31"/>
  <c r="I36" i="31"/>
  <c r="G36" i="31"/>
  <c r="H36" i="31"/>
  <c r="J36" i="31"/>
  <c r="K36" i="31"/>
  <c r="L36" i="31"/>
  <c r="M36" i="31"/>
  <c r="N36" i="31"/>
  <c r="O36" i="31"/>
  <c r="P36" i="31"/>
  <c r="Q36" i="31"/>
  <c r="R36" i="31"/>
  <c r="G38" i="31"/>
  <c r="H38" i="31"/>
  <c r="I38" i="31"/>
  <c r="J38" i="31"/>
  <c r="K38" i="31"/>
  <c r="L38" i="31"/>
  <c r="M38" i="31"/>
  <c r="N38" i="31"/>
  <c r="O38" i="31"/>
  <c r="P38" i="31"/>
  <c r="Q38" i="31"/>
  <c r="R38" i="31"/>
  <c r="G40" i="31"/>
  <c r="H40" i="31"/>
  <c r="J40" i="31"/>
  <c r="L40" i="31"/>
  <c r="M40" i="31"/>
  <c r="O40" i="31"/>
  <c r="P40" i="31"/>
  <c r="R40" i="31"/>
  <c r="G44" i="31"/>
  <c r="H44" i="31"/>
  <c r="I44" i="31"/>
  <c r="J44" i="31"/>
  <c r="K44" i="31"/>
  <c r="L44" i="31"/>
  <c r="M44" i="31"/>
  <c r="N44" i="31"/>
  <c r="O44" i="31"/>
  <c r="P44" i="31"/>
  <c r="Q44" i="31"/>
  <c r="R44" i="31"/>
  <c r="J46" i="31"/>
  <c r="H46" i="31"/>
  <c r="L46" i="31"/>
  <c r="M46" i="31"/>
  <c r="N46" i="31"/>
  <c r="O46" i="31"/>
  <c r="P46" i="31"/>
  <c r="R46" i="31"/>
  <c r="G48" i="31"/>
  <c r="H48" i="31"/>
  <c r="I48" i="31"/>
  <c r="J48" i="31"/>
  <c r="K48" i="31"/>
  <c r="L48" i="31"/>
  <c r="M48" i="31"/>
  <c r="N48" i="31"/>
  <c r="O48" i="31"/>
  <c r="P48" i="31"/>
  <c r="Q48" i="31"/>
  <c r="R48" i="31"/>
  <c r="I50" i="31"/>
  <c r="H50" i="31"/>
  <c r="M50" i="31"/>
  <c r="N50" i="31"/>
  <c r="O50" i="31"/>
  <c r="Q50" i="31"/>
  <c r="I52" i="31"/>
  <c r="H52" i="31"/>
  <c r="J52" i="31"/>
  <c r="K52" i="31"/>
  <c r="M52" i="31"/>
  <c r="N52" i="31"/>
  <c r="O52" i="31"/>
  <c r="Q52" i="31"/>
  <c r="G54" i="31"/>
  <c r="H54" i="31"/>
  <c r="L54" i="31"/>
  <c r="M54" i="31"/>
  <c r="N54" i="31"/>
  <c r="O54" i="31"/>
  <c r="P54" i="31"/>
  <c r="R54" i="31"/>
  <c r="I56" i="31"/>
  <c r="H56" i="31"/>
  <c r="J56" i="31"/>
  <c r="L56" i="31"/>
  <c r="M56" i="31"/>
  <c r="N56" i="31"/>
  <c r="O56" i="31"/>
  <c r="P56" i="31"/>
  <c r="R56" i="31"/>
  <c r="K58" i="31"/>
  <c r="J58" i="31"/>
  <c r="M58" i="31"/>
  <c r="N58" i="31"/>
  <c r="O58" i="31"/>
  <c r="I60" i="31"/>
  <c r="H60" i="31"/>
  <c r="J60" i="31"/>
  <c r="L60" i="31"/>
  <c r="M60" i="31"/>
  <c r="N60" i="31"/>
  <c r="O60" i="31"/>
  <c r="P60" i="31"/>
  <c r="R60" i="31"/>
  <c r="L62" i="31"/>
  <c r="H62" i="31"/>
  <c r="M62" i="31"/>
  <c r="N62" i="31"/>
  <c r="O62" i="31"/>
  <c r="P62" i="31"/>
  <c r="R62" i="31"/>
  <c r="I64" i="31"/>
  <c r="G64" i="31"/>
  <c r="H64" i="31"/>
  <c r="J64" i="31"/>
  <c r="K64" i="31"/>
  <c r="L64" i="31"/>
  <c r="M64" i="31"/>
  <c r="N64" i="31"/>
  <c r="O64" i="31"/>
  <c r="P64" i="31"/>
  <c r="Q64" i="31"/>
  <c r="R64" i="31"/>
  <c r="I66" i="31"/>
  <c r="H66" i="31"/>
  <c r="N66" i="31"/>
  <c r="O66" i="31"/>
  <c r="P68" i="31"/>
  <c r="G68" i="31"/>
  <c r="H68" i="31"/>
  <c r="I68" i="31"/>
  <c r="J68" i="31"/>
  <c r="K68" i="31"/>
  <c r="L68" i="31"/>
  <c r="M68" i="31"/>
  <c r="N68" i="31"/>
  <c r="O68" i="31"/>
  <c r="Q68" i="31"/>
  <c r="R68" i="31"/>
  <c r="G69" i="31"/>
  <c r="H69" i="31"/>
  <c r="I69" i="31"/>
  <c r="J69" i="31"/>
  <c r="K69" i="31"/>
  <c r="L69" i="31"/>
  <c r="M69" i="31"/>
  <c r="N69" i="31"/>
  <c r="O69" i="31"/>
  <c r="P69" i="31"/>
  <c r="Q69" i="31"/>
  <c r="R69" i="31"/>
  <c r="L72" i="31"/>
  <c r="H72" i="31"/>
  <c r="J72" i="31"/>
  <c r="N72" i="31"/>
  <c r="O72" i="31"/>
  <c r="P72" i="31"/>
  <c r="L74" i="31"/>
  <c r="H74" i="31"/>
  <c r="P74" i="31"/>
  <c r="G76" i="31"/>
  <c r="H76" i="31"/>
  <c r="J76" i="31"/>
  <c r="K76" i="31"/>
  <c r="L76" i="31"/>
  <c r="N76" i="31"/>
  <c r="O76" i="31"/>
  <c r="P76" i="31"/>
  <c r="R76" i="31"/>
  <c r="I78" i="31"/>
  <c r="H78" i="31"/>
  <c r="J78" i="31"/>
  <c r="L78" i="31"/>
  <c r="M78" i="31"/>
  <c r="N78" i="31"/>
  <c r="O78" i="31"/>
  <c r="P78" i="31"/>
  <c r="Q78" i="31"/>
  <c r="G80" i="31"/>
  <c r="L80" i="31"/>
  <c r="M80" i="31"/>
  <c r="N80" i="31"/>
  <c r="P80" i="31"/>
  <c r="Q80" i="31"/>
  <c r="Q82" i="31"/>
  <c r="P82" i="31"/>
  <c r="I84" i="31"/>
  <c r="H84" i="31"/>
  <c r="J84" i="31"/>
  <c r="L84" i="31"/>
  <c r="M84" i="31"/>
  <c r="N84" i="31"/>
  <c r="O84" i="31"/>
  <c r="P84" i="31"/>
  <c r="R84" i="31"/>
  <c r="I86" i="31"/>
  <c r="H86" i="31"/>
  <c r="J86" i="31"/>
  <c r="L86" i="31"/>
  <c r="M86" i="31"/>
  <c r="N86" i="31"/>
  <c r="O86" i="31"/>
  <c r="R86" i="31"/>
  <c r="G88" i="31"/>
  <c r="L88" i="31"/>
  <c r="M88" i="31"/>
  <c r="N88" i="31"/>
  <c r="O88" i="31"/>
  <c r="R88" i="31"/>
  <c r="J90" i="31"/>
  <c r="H90" i="31"/>
  <c r="L90" i="31"/>
  <c r="M90" i="31"/>
  <c r="N90" i="31"/>
  <c r="P90" i="31"/>
  <c r="Q90" i="31"/>
  <c r="R90" i="31"/>
  <c r="I92" i="31"/>
  <c r="H92" i="31"/>
  <c r="J92" i="31"/>
  <c r="L92" i="31"/>
  <c r="M92" i="31"/>
  <c r="N92" i="31"/>
  <c r="O92" i="31"/>
  <c r="P92" i="31"/>
  <c r="R92" i="31"/>
  <c r="J94" i="31"/>
  <c r="H94" i="31"/>
  <c r="N94" i="31"/>
  <c r="M96" i="31"/>
  <c r="H96" i="31"/>
  <c r="L98" i="31"/>
  <c r="H98" i="31"/>
  <c r="K98" i="31"/>
  <c r="N98" i="31"/>
  <c r="O98" i="31"/>
  <c r="P100" i="31"/>
  <c r="H100" i="31"/>
  <c r="M100" i="31"/>
  <c r="O100" i="31"/>
  <c r="H7" i="30"/>
  <c r="I7" i="30"/>
  <c r="L7" i="30"/>
  <c r="M7" i="30"/>
  <c r="N7" i="30"/>
  <c r="O7" i="30"/>
  <c r="G7" i="29"/>
  <c r="I7" i="29"/>
  <c r="J7" i="29"/>
  <c r="K7" i="29"/>
  <c r="L7" i="29"/>
  <c r="F9" i="29"/>
  <c r="AB9" i="29" s="1"/>
  <c r="H9" i="29"/>
  <c r="I10" i="29" s="1"/>
  <c r="F11" i="29"/>
  <c r="H11" i="29"/>
  <c r="J12" i="29" s="1"/>
  <c r="F13" i="29"/>
  <c r="H13" i="29"/>
  <c r="L14" i="29"/>
  <c r="F15" i="29"/>
  <c r="H15" i="29"/>
  <c r="F17" i="29"/>
  <c r="H17" i="29"/>
  <c r="M17" i="29" s="1"/>
  <c r="I18" i="29"/>
  <c r="G19" i="29"/>
  <c r="I19" i="29"/>
  <c r="J19" i="29"/>
  <c r="K19" i="29"/>
  <c r="L19" i="29"/>
  <c r="F21" i="29"/>
  <c r="AB21" i="29" s="1"/>
  <c r="H21" i="29"/>
  <c r="L22" i="29"/>
  <c r="F23" i="29"/>
  <c r="H23" i="29"/>
  <c r="M23" i="29" s="1"/>
  <c r="I24" i="29"/>
  <c r="J24" i="29"/>
  <c r="L24" i="29"/>
  <c r="F25" i="29"/>
  <c r="H25" i="29"/>
  <c r="I26" i="29"/>
  <c r="K26" i="29"/>
  <c r="F27" i="29"/>
  <c r="AB27" i="29" s="1"/>
  <c r="H27" i="29"/>
  <c r="M27" i="29" s="1"/>
  <c r="I28" i="29"/>
  <c r="J28" i="29"/>
  <c r="K28" i="29"/>
  <c r="F28" i="29" s="1"/>
  <c r="L28" i="29"/>
  <c r="F29" i="29"/>
  <c r="AB29" i="29" s="1"/>
  <c r="H29" i="29"/>
  <c r="I30" i="29" s="1"/>
  <c r="L30" i="29"/>
  <c r="F31" i="29"/>
  <c r="H31" i="29"/>
  <c r="M31" i="29" s="1"/>
  <c r="J32" i="29"/>
  <c r="L32" i="29"/>
  <c r="F33" i="29"/>
  <c r="H33" i="29"/>
  <c r="I34" i="29"/>
  <c r="L34" i="29"/>
  <c r="F35" i="29"/>
  <c r="H35" i="29"/>
  <c r="F37" i="29"/>
  <c r="AB37" i="29" s="1"/>
  <c r="H37" i="29"/>
  <c r="M37" i="29" s="1"/>
  <c r="G38" i="29"/>
  <c r="I38" i="29"/>
  <c r="J38" i="29"/>
  <c r="K38" i="29"/>
  <c r="L38" i="29"/>
  <c r="F39" i="29"/>
  <c r="H39" i="29"/>
  <c r="L40" i="29"/>
  <c r="F43" i="29"/>
  <c r="H43" i="29"/>
  <c r="M43" i="29" s="1"/>
  <c r="G44" i="29"/>
  <c r="I44" i="29"/>
  <c r="J44" i="29"/>
  <c r="L44" i="29"/>
  <c r="F45" i="29"/>
  <c r="H45" i="29"/>
  <c r="K46" i="29"/>
  <c r="L46" i="29"/>
  <c r="F47" i="29"/>
  <c r="H47" i="29"/>
  <c r="M47" i="29" s="1"/>
  <c r="G48" i="29"/>
  <c r="I48" i="29"/>
  <c r="J48" i="29"/>
  <c r="L48" i="29"/>
  <c r="F49" i="29"/>
  <c r="AB49" i="29" s="1"/>
  <c r="H49" i="29"/>
  <c r="L50" i="29"/>
  <c r="F51" i="29"/>
  <c r="G52" i="29" s="1"/>
  <c r="H51" i="29"/>
  <c r="M51" i="29" s="1"/>
  <c r="L52" i="29"/>
  <c r="F53" i="29"/>
  <c r="H53" i="29"/>
  <c r="L54" i="29"/>
  <c r="F55" i="29"/>
  <c r="H55" i="29"/>
  <c r="M55" i="29" s="1"/>
  <c r="F57" i="29"/>
  <c r="H57" i="29"/>
  <c r="L58" i="29"/>
  <c r="F59" i="29"/>
  <c r="H59" i="29"/>
  <c r="J60" i="29" s="1"/>
  <c r="F61" i="29"/>
  <c r="H61" i="29"/>
  <c r="M61" i="29" s="1"/>
  <c r="L62" i="29"/>
  <c r="F63" i="29"/>
  <c r="H63" i="29"/>
  <c r="J64" i="29"/>
  <c r="L64" i="29"/>
  <c r="F65" i="29"/>
  <c r="H65" i="29"/>
  <c r="L66" i="29"/>
  <c r="F67" i="29"/>
  <c r="AB67" i="29" s="1"/>
  <c r="H67" i="29"/>
  <c r="M67" i="29" s="1"/>
  <c r="L68" i="29"/>
  <c r="K69" i="29"/>
  <c r="L69" i="29"/>
  <c r="F71" i="29"/>
  <c r="H71" i="29"/>
  <c r="G72" i="29"/>
  <c r="I72" i="29"/>
  <c r="J72" i="29"/>
  <c r="L72" i="29"/>
  <c r="F73" i="29"/>
  <c r="H73" i="29"/>
  <c r="F75" i="29"/>
  <c r="AB75" i="29" s="1"/>
  <c r="H75" i="29"/>
  <c r="I76" i="29"/>
  <c r="F77" i="29"/>
  <c r="G78" i="29" s="1"/>
  <c r="H77" i="29"/>
  <c r="J78" i="29" s="1"/>
  <c r="L78" i="29"/>
  <c r="F79" i="29"/>
  <c r="H79" i="29"/>
  <c r="J80" i="29" s="1"/>
  <c r="L80" i="29"/>
  <c r="F81" i="29"/>
  <c r="L82" i="29" s="1"/>
  <c r="H81" i="29"/>
  <c r="F83" i="29"/>
  <c r="AB83" i="29" s="1"/>
  <c r="H83" i="29"/>
  <c r="F85" i="29"/>
  <c r="AB85" i="29" s="1"/>
  <c r="H85" i="29"/>
  <c r="M85" i="29" s="1"/>
  <c r="I86" i="29"/>
  <c r="L86" i="29"/>
  <c r="F87" i="29"/>
  <c r="H87" i="29"/>
  <c r="L88" i="29"/>
  <c r="F89" i="29"/>
  <c r="H89" i="29"/>
  <c r="I90" i="29" s="1"/>
  <c r="L90" i="29"/>
  <c r="F91" i="29"/>
  <c r="AB91" i="29" s="1"/>
  <c r="H91" i="29"/>
  <c r="M91" i="29" s="1"/>
  <c r="J92" i="29"/>
  <c r="L92" i="29"/>
  <c r="F93" i="29"/>
  <c r="H93" i="29"/>
  <c r="I94" i="29" s="1"/>
  <c r="L94" i="29"/>
  <c r="F95" i="29"/>
  <c r="H95" i="29"/>
  <c r="J96" i="29" s="1"/>
  <c r="F97" i="29"/>
  <c r="L98" i="29" s="1"/>
  <c r="H97" i="29"/>
  <c r="I98" i="29"/>
  <c r="F99" i="29"/>
  <c r="AB99" i="29" s="1"/>
  <c r="H99" i="29"/>
  <c r="M99" i="29" s="1"/>
  <c r="I100" i="29"/>
  <c r="G7" i="28"/>
  <c r="G116" i="28" s="1"/>
  <c r="H7" i="28"/>
  <c r="H116" i="28" s="1"/>
  <c r="I7" i="28"/>
  <c r="I116" i="28" s="1"/>
  <c r="J7" i="28"/>
  <c r="K7" i="28"/>
  <c r="K116" i="28" s="1"/>
  <c r="L7" i="28"/>
  <c r="L116" i="28" s="1"/>
  <c r="M7" i="28"/>
  <c r="M116" i="28" s="1"/>
  <c r="N7" i="28"/>
  <c r="N10" i="28"/>
  <c r="Q10" i="28"/>
  <c r="O12" i="28"/>
  <c r="K12" i="28"/>
  <c r="O16" i="28"/>
  <c r="G16" i="28"/>
  <c r="J16" i="28"/>
  <c r="K16" i="28"/>
  <c r="M16" i="28"/>
  <c r="N16" i="28"/>
  <c r="K18" i="28"/>
  <c r="G19" i="28"/>
  <c r="H19" i="28"/>
  <c r="I19" i="28"/>
  <c r="J19" i="28"/>
  <c r="K19" i="28"/>
  <c r="L19" i="28"/>
  <c r="M19" i="28"/>
  <c r="N19" i="28"/>
  <c r="O19" i="28"/>
  <c r="P19" i="28"/>
  <c r="Q19" i="28"/>
  <c r="R19" i="28"/>
  <c r="G20" i="28"/>
  <c r="G22" i="28"/>
  <c r="K22" i="28"/>
  <c r="Q22" i="28"/>
  <c r="G24" i="28"/>
  <c r="I24" i="28"/>
  <c r="J24" i="28"/>
  <c r="K24" i="28"/>
  <c r="L24" i="28"/>
  <c r="M24" i="28"/>
  <c r="N24" i="28"/>
  <c r="O24" i="28"/>
  <c r="P24" i="28"/>
  <c r="Q24" i="28"/>
  <c r="R24" i="28"/>
  <c r="G26" i="28"/>
  <c r="I26" i="28"/>
  <c r="K26" i="28"/>
  <c r="L26" i="28"/>
  <c r="R26" i="28"/>
  <c r="G28" i="28"/>
  <c r="I28" i="28"/>
  <c r="J28" i="28"/>
  <c r="K28" i="28"/>
  <c r="L28" i="28"/>
  <c r="N28" i="28"/>
  <c r="O28" i="28"/>
  <c r="P28" i="28"/>
  <c r="Q28" i="28"/>
  <c r="G30" i="28"/>
  <c r="I30" i="28"/>
  <c r="J30" i="28"/>
  <c r="K30" i="28"/>
  <c r="L30" i="28"/>
  <c r="N30" i="28"/>
  <c r="P30" i="28"/>
  <c r="Q30" i="28"/>
  <c r="R30" i="28"/>
  <c r="AA31" i="28"/>
  <c r="G32" i="28"/>
  <c r="I32" i="28"/>
  <c r="J32" i="28"/>
  <c r="K32" i="28"/>
  <c r="L32" i="28"/>
  <c r="M32" i="28"/>
  <c r="N32" i="28"/>
  <c r="O32" i="28"/>
  <c r="P32" i="28"/>
  <c r="Q32" i="28"/>
  <c r="R32" i="28"/>
  <c r="L34" i="28"/>
  <c r="G34" i="28"/>
  <c r="I34" i="28"/>
  <c r="K34" i="28"/>
  <c r="O34" i="28"/>
  <c r="P34" i="28"/>
  <c r="Q34" i="28"/>
  <c r="G36" i="28"/>
  <c r="I36" i="28"/>
  <c r="K36" i="28"/>
  <c r="L36" i="28"/>
  <c r="P36" i="28"/>
  <c r="Q36" i="28"/>
  <c r="AA37" i="28"/>
  <c r="G38" i="28"/>
  <c r="I38" i="28"/>
  <c r="J38" i="28"/>
  <c r="K38" i="28"/>
  <c r="L38" i="28"/>
  <c r="N38" i="28"/>
  <c r="O38" i="28"/>
  <c r="P38" i="28"/>
  <c r="Q38" i="28"/>
  <c r="R38" i="28"/>
  <c r="G40" i="28"/>
  <c r="I40" i="28"/>
  <c r="J40" i="28"/>
  <c r="K40" i="28"/>
  <c r="L40" i="28"/>
  <c r="P40" i="28"/>
  <c r="Q40" i="28"/>
  <c r="G44" i="28"/>
  <c r="I44" i="28"/>
  <c r="J44" i="28"/>
  <c r="K44" i="28"/>
  <c r="L44" i="28"/>
  <c r="N44" i="28"/>
  <c r="O44" i="28"/>
  <c r="P44" i="28"/>
  <c r="Q44" i="28"/>
  <c r="R44" i="28"/>
  <c r="J46" i="28"/>
  <c r="G46" i="28"/>
  <c r="K46" i="28"/>
  <c r="L46" i="28"/>
  <c r="P46" i="28"/>
  <c r="Q46" i="28"/>
  <c r="G48" i="28"/>
  <c r="I48" i="28"/>
  <c r="J48" i="28"/>
  <c r="K48" i="28"/>
  <c r="L48" i="28"/>
  <c r="N48" i="28"/>
  <c r="O48" i="28"/>
  <c r="P48" i="28"/>
  <c r="Q48" i="28"/>
  <c r="R48" i="28"/>
  <c r="G50" i="28"/>
  <c r="I50" i="28"/>
  <c r="K50" i="28"/>
  <c r="L50" i="28"/>
  <c r="O50" i="28"/>
  <c r="J52" i="28"/>
  <c r="G52" i="28"/>
  <c r="I52" i="28"/>
  <c r="K52" i="28"/>
  <c r="L52" i="28"/>
  <c r="N52" i="28"/>
  <c r="O52" i="28"/>
  <c r="P52" i="28"/>
  <c r="Q52" i="28"/>
  <c r="G54" i="28"/>
  <c r="I54" i="28"/>
  <c r="J54" i="28"/>
  <c r="K54" i="28"/>
  <c r="P54" i="28"/>
  <c r="Q54" i="28"/>
  <c r="I56" i="28"/>
  <c r="G56" i="28"/>
  <c r="K56" i="28"/>
  <c r="L56" i="28"/>
  <c r="O56" i="28"/>
  <c r="P56" i="28"/>
  <c r="Q56" i="28"/>
  <c r="G58" i="28"/>
  <c r="I58" i="28"/>
  <c r="K58" i="28"/>
  <c r="N58" i="28"/>
  <c r="Q58" i="28"/>
  <c r="I60" i="28"/>
  <c r="G60" i="28"/>
  <c r="J60" i="28"/>
  <c r="K60" i="28"/>
  <c r="N60" i="28"/>
  <c r="R60" i="28"/>
  <c r="G62" i="28"/>
  <c r="I62" i="28"/>
  <c r="J62" i="28"/>
  <c r="K62" i="28"/>
  <c r="L62" i="28"/>
  <c r="N62" i="28"/>
  <c r="P62" i="28"/>
  <c r="Q62" i="28"/>
  <c r="M64" i="28"/>
  <c r="G64" i="28"/>
  <c r="I64" i="28"/>
  <c r="J64" i="28"/>
  <c r="K64" i="28"/>
  <c r="N64" i="28"/>
  <c r="O64" i="28"/>
  <c r="P64" i="28"/>
  <c r="Q64" i="28"/>
  <c r="J66" i="28"/>
  <c r="G66" i="28"/>
  <c r="K66" i="28"/>
  <c r="L66" i="28"/>
  <c r="P66" i="28"/>
  <c r="Q66" i="28"/>
  <c r="R66" i="28"/>
  <c r="J68" i="28"/>
  <c r="G68" i="28"/>
  <c r="I68" i="28"/>
  <c r="K68" i="28"/>
  <c r="L68" i="28"/>
  <c r="N68" i="28"/>
  <c r="O68" i="28"/>
  <c r="P68" i="28"/>
  <c r="Q68" i="28"/>
  <c r="G69" i="28"/>
  <c r="G120" i="28" s="1"/>
  <c r="H69" i="28"/>
  <c r="H120" i="28" s="1"/>
  <c r="I69" i="28"/>
  <c r="I120" i="28" s="1"/>
  <c r="J69" i="28"/>
  <c r="J120" i="28" s="1"/>
  <c r="K69" i="28"/>
  <c r="K120" i="28" s="1"/>
  <c r="L69" i="28"/>
  <c r="L120" i="28" s="1"/>
  <c r="M69" i="28"/>
  <c r="M120" i="28" s="1"/>
  <c r="N69" i="28"/>
  <c r="N120" i="28" s="1"/>
  <c r="O69" i="28"/>
  <c r="O120" i="28" s="1"/>
  <c r="P69" i="28"/>
  <c r="P120" i="28" s="1"/>
  <c r="Q69" i="28"/>
  <c r="Q120" i="28" s="1"/>
  <c r="R69" i="28"/>
  <c r="R120" i="28" s="1"/>
  <c r="G72" i="28"/>
  <c r="I72" i="28"/>
  <c r="K72" i="28"/>
  <c r="L72" i="28"/>
  <c r="N72" i="28"/>
  <c r="O72" i="28"/>
  <c r="P72" i="28"/>
  <c r="Q72" i="28"/>
  <c r="R72" i="28"/>
  <c r="J74" i="28"/>
  <c r="M74" i="28"/>
  <c r="G76" i="28"/>
  <c r="I76" i="28"/>
  <c r="J76" i="28"/>
  <c r="K76" i="28"/>
  <c r="L76" i="28"/>
  <c r="P76" i="28"/>
  <c r="Q76" i="28"/>
  <c r="R78" i="28"/>
  <c r="G78" i="28"/>
  <c r="K78" i="28"/>
  <c r="L78" i="28"/>
  <c r="O78" i="28"/>
  <c r="Q78" i="28"/>
  <c r="G80" i="28"/>
  <c r="K80" i="28"/>
  <c r="P80" i="28"/>
  <c r="Q80" i="28"/>
  <c r="Q82" i="28"/>
  <c r="G84" i="28"/>
  <c r="J84" i="28"/>
  <c r="K84" i="28"/>
  <c r="L84" i="28"/>
  <c r="N84" i="28"/>
  <c r="P84" i="28"/>
  <c r="R84" i="28"/>
  <c r="G86" i="28"/>
  <c r="I86" i="28"/>
  <c r="J86" i="28"/>
  <c r="K86" i="28"/>
  <c r="L86" i="28"/>
  <c r="M86" i="28"/>
  <c r="N86" i="28"/>
  <c r="O86" i="28"/>
  <c r="P86" i="28"/>
  <c r="Q86" i="28"/>
  <c r="R86" i="28"/>
  <c r="G88" i="28"/>
  <c r="I88" i="28"/>
  <c r="K88" i="28"/>
  <c r="P88" i="28"/>
  <c r="Q88" i="28"/>
  <c r="R88" i="28"/>
  <c r="J90" i="28"/>
  <c r="L90" i="28"/>
  <c r="N90" i="28"/>
  <c r="O90" i="28"/>
  <c r="P90" i="28"/>
  <c r="Q90" i="28"/>
  <c r="R90" i="28"/>
  <c r="J92" i="28"/>
  <c r="G92" i="28"/>
  <c r="I92" i="28"/>
  <c r="K92" i="28"/>
  <c r="L92" i="28"/>
  <c r="N92" i="28"/>
  <c r="O92" i="28"/>
  <c r="P92" i="28"/>
  <c r="Q92" i="28"/>
  <c r="R94" i="28"/>
  <c r="G94" i="28"/>
  <c r="I94" i="28"/>
  <c r="K94" i="28"/>
  <c r="L94" i="28"/>
  <c r="N94" i="28"/>
  <c r="Q94" i="28"/>
  <c r="AA95" i="28"/>
  <c r="I96" i="28"/>
  <c r="K96" i="28"/>
  <c r="L96" i="28"/>
  <c r="O96" i="28"/>
  <c r="P96" i="28"/>
  <c r="R96" i="28"/>
  <c r="G98" i="28"/>
  <c r="I98" i="28"/>
  <c r="K98" i="28"/>
  <c r="L98" i="28"/>
  <c r="P98" i="28"/>
  <c r="Q98" i="28"/>
  <c r="J100" i="28"/>
  <c r="G100" i="28"/>
  <c r="I100" i="28"/>
  <c r="K100" i="28"/>
  <c r="L100" i="28"/>
  <c r="N100" i="28"/>
  <c r="O100" i="28"/>
  <c r="P100" i="28"/>
  <c r="Q100" i="28"/>
  <c r="R100" i="28"/>
  <c r="G7" i="27"/>
  <c r="K8" i="27" s="1"/>
  <c r="H7" i="27"/>
  <c r="H8" i="27" s="1"/>
  <c r="I7" i="27"/>
  <c r="J7" i="27"/>
  <c r="M7" i="27"/>
  <c r="N7" i="27"/>
  <c r="G10" i="27"/>
  <c r="H10" i="27"/>
  <c r="I10" i="27"/>
  <c r="J10" i="27"/>
  <c r="H12" i="27"/>
  <c r="I12" i="27"/>
  <c r="J12" i="27"/>
  <c r="K12" i="27"/>
  <c r="H14" i="27"/>
  <c r="J14" i="27"/>
  <c r="K14" i="27"/>
  <c r="G16" i="27"/>
  <c r="H16" i="27"/>
  <c r="I16" i="27"/>
  <c r="J16" i="27"/>
  <c r="K16" i="27"/>
  <c r="H18" i="27"/>
  <c r="I18" i="27"/>
  <c r="J18" i="27"/>
  <c r="K18" i="27"/>
  <c r="G19" i="27"/>
  <c r="H19" i="27"/>
  <c r="I19" i="27"/>
  <c r="J19" i="27"/>
  <c r="K19" i="27"/>
  <c r="M19" i="27"/>
  <c r="N19" i="27"/>
  <c r="AC21" i="27"/>
  <c r="H22" i="27"/>
  <c r="J22" i="27"/>
  <c r="K22" i="27"/>
  <c r="G24" i="27"/>
  <c r="H24" i="27"/>
  <c r="I24" i="27"/>
  <c r="J24" i="27"/>
  <c r="N24" i="27"/>
  <c r="I26" i="27"/>
  <c r="J26" i="27"/>
  <c r="K26" i="27"/>
  <c r="N26" i="27"/>
  <c r="AC27" i="27"/>
  <c r="H28" i="27"/>
  <c r="I28" i="27"/>
  <c r="J28" i="27"/>
  <c r="K28" i="27"/>
  <c r="M28" i="27"/>
  <c r="N28" i="27"/>
  <c r="AC29" i="27"/>
  <c r="H30" i="27"/>
  <c r="I30" i="27"/>
  <c r="J30" i="27"/>
  <c r="K30" i="27"/>
  <c r="N30" i="27"/>
  <c r="G32" i="27"/>
  <c r="H32" i="27"/>
  <c r="I32" i="27"/>
  <c r="J32" i="27"/>
  <c r="K32" i="27"/>
  <c r="N32" i="27"/>
  <c r="H34" i="27"/>
  <c r="I34" i="27"/>
  <c r="J34" i="27"/>
  <c r="K34" i="27"/>
  <c r="H36" i="27"/>
  <c r="I36" i="27"/>
  <c r="J36" i="27"/>
  <c r="K36" i="27"/>
  <c r="AC37" i="27"/>
  <c r="G38" i="27"/>
  <c r="H38" i="27"/>
  <c r="I38" i="27"/>
  <c r="J38" i="27"/>
  <c r="K38" i="27"/>
  <c r="M38" i="27"/>
  <c r="N38" i="27"/>
  <c r="H40" i="27"/>
  <c r="I40" i="27"/>
  <c r="J40" i="27"/>
  <c r="K40" i="27"/>
  <c r="M40" i="27"/>
  <c r="N40" i="27"/>
  <c r="G44" i="27"/>
  <c r="H44" i="27"/>
  <c r="I44" i="27"/>
  <c r="J44" i="27"/>
  <c r="K44" i="27"/>
  <c r="N44" i="27"/>
  <c r="AC45" i="27"/>
  <c r="H46" i="27"/>
  <c r="I46" i="27"/>
  <c r="J46" i="27"/>
  <c r="K46" i="27"/>
  <c r="N46" i="27"/>
  <c r="G48" i="27"/>
  <c r="H48" i="27"/>
  <c r="I48" i="27"/>
  <c r="J48" i="27"/>
  <c r="K48" i="27"/>
  <c r="N48" i="27"/>
  <c r="G50" i="27"/>
  <c r="H50" i="27"/>
  <c r="I50" i="27"/>
  <c r="J50" i="27"/>
  <c r="K50" i="27"/>
  <c r="N50" i="27"/>
  <c r="H52" i="27"/>
  <c r="I52" i="27"/>
  <c r="J52" i="27"/>
  <c r="K52" i="27"/>
  <c r="H54" i="27"/>
  <c r="I54" i="27"/>
  <c r="J54" i="27"/>
  <c r="K54" i="27"/>
  <c r="M54" i="27"/>
  <c r="N54" i="27"/>
  <c r="AC55" i="27"/>
  <c r="G56" i="27"/>
  <c r="H56" i="27"/>
  <c r="I56" i="27"/>
  <c r="J56" i="27"/>
  <c r="K56" i="27"/>
  <c r="M56" i="27"/>
  <c r="N56" i="27"/>
  <c r="G58" i="27"/>
  <c r="H58" i="27"/>
  <c r="I58" i="27"/>
  <c r="J58" i="27"/>
  <c r="K58" i="27"/>
  <c r="N58" i="27"/>
  <c r="H60" i="27"/>
  <c r="I60" i="27"/>
  <c r="J60" i="27"/>
  <c r="K60" i="27"/>
  <c r="AC61" i="27"/>
  <c r="H62" i="27"/>
  <c r="I62" i="27"/>
  <c r="J62" i="27"/>
  <c r="K62" i="27"/>
  <c r="N62" i="27"/>
  <c r="H64" i="27"/>
  <c r="I64" i="27"/>
  <c r="J64" i="27"/>
  <c r="K64" i="27"/>
  <c r="N64" i="27"/>
  <c r="H66" i="27"/>
  <c r="I66" i="27"/>
  <c r="J66" i="27"/>
  <c r="K66" i="27"/>
  <c r="N66" i="27"/>
  <c r="H68" i="27"/>
  <c r="I68" i="27"/>
  <c r="J68" i="27"/>
  <c r="K68" i="27"/>
  <c r="N68" i="27"/>
  <c r="H69" i="27"/>
  <c r="I69" i="27"/>
  <c r="J69" i="27"/>
  <c r="K69" i="27"/>
  <c r="M69" i="27"/>
  <c r="N69" i="27"/>
  <c r="H72" i="27"/>
  <c r="I72" i="27"/>
  <c r="J72" i="27"/>
  <c r="K72" i="27"/>
  <c r="N72" i="27"/>
  <c r="H74" i="27"/>
  <c r="I74" i="27"/>
  <c r="J74" i="27"/>
  <c r="K74" i="27"/>
  <c r="H76" i="27"/>
  <c r="I76" i="27"/>
  <c r="J76" i="27"/>
  <c r="K76" i="27"/>
  <c r="N76" i="27"/>
  <c r="H78" i="27"/>
  <c r="I78" i="27"/>
  <c r="J78" i="27"/>
  <c r="K78" i="27"/>
  <c r="AC79" i="27"/>
  <c r="H80" i="27"/>
  <c r="I80" i="27"/>
  <c r="J80" i="27"/>
  <c r="K80" i="27"/>
  <c r="N80" i="27"/>
  <c r="H82" i="27"/>
  <c r="I82" i="27"/>
  <c r="J82" i="27"/>
  <c r="K82" i="27"/>
  <c r="H84" i="27"/>
  <c r="I84" i="27"/>
  <c r="J84" i="27"/>
  <c r="K84" i="27"/>
  <c r="N84" i="27"/>
  <c r="H86" i="27"/>
  <c r="I86" i="27"/>
  <c r="J86" i="27"/>
  <c r="K86" i="27"/>
  <c r="N86" i="27"/>
  <c r="AC87" i="27"/>
  <c r="H88" i="27"/>
  <c r="I88" i="27"/>
  <c r="J88" i="27"/>
  <c r="K88" i="27"/>
  <c r="N88" i="27"/>
  <c r="G90" i="27"/>
  <c r="H90" i="27"/>
  <c r="I90" i="27"/>
  <c r="J90" i="27"/>
  <c r="K90" i="27"/>
  <c r="H92" i="27"/>
  <c r="I92" i="27"/>
  <c r="J92" i="27"/>
  <c r="K92" i="27"/>
  <c r="N92" i="27"/>
  <c r="H94" i="27"/>
  <c r="I94" i="27"/>
  <c r="J94" i="27"/>
  <c r="K94" i="27"/>
  <c r="N94" i="27"/>
  <c r="H96" i="27"/>
  <c r="I96" i="27"/>
  <c r="J96" i="27"/>
  <c r="K96" i="27"/>
  <c r="G98" i="27"/>
  <c r="H98" i="27"/>
  <c r="I98" i="27"/>
  <c r="J98" i="27"/>
  <c r="K98" i="27"/>
  <c r="G100" i="27"/>
  <c r="H100" i="27"/>
  <c r="I100" i="27"/>
  <c r="J100" i="27"/>
  <c r="K100" i="27"/>
  <c r="I7" i="26"/>
  <c r="F7" i="26" s="1"/>
  <c r="K7" i="26"/>
  <c r="M7" i="26"/>
  <c r="F8" i="26"/>
  <c r="AB8" i="26" s="1"/>
  <c r="F9" i="26"/>
  <c r="AB9" i="26" s="1"/>
  <c r="F10" i="26"/>
  <c r="F11" i="26"/>
  <c r="AB11" i="26" s="1"/>
  <c r="F12" i="26"/>
  <c r="AB12" i="26" s="1"/>
  <c r="F14" i="26"/>
  <c r="AB14" i="26" s="1"/>
  <c r="N14" i="26"/>
  <c r="F15" i="26"/>
  <c r="AB15" i="26" s="1"/>
  <c r="N15" i="26"/>
  <c r="F16" i="26"/>
  <c r="AB16" i="26" s="1"/>
  <c r="N16" i="26"/>
  <c r="F17" i="26"/>
  <c r="AB17" i="26" s="1"/>
  <c r="F18" i="26"/>
  <c r="AB18" i="26" s="1"/>
  <c r="F19" i="26"/>
  <c r="AB19" i="26" s="1"/>
  <c r="N19" i="26"/>
  <c r="F20" i="26"/>
  <c r="AB20" i="26" s="1"/>
  <c r="F21" i="26"/>
  <c r="AB21" i="26" s="1"/>
  <c r="F22" i="26"/>
  <c r="AB22" i="26" s="1"/>
  <c r="F23" i="26"/>
  <c r="AB23" i="26" s="1"/>
  <c r="N23" i="26"/>
  <c r="F25" i="26"/>
  <c r="AB25" i="26" s="1"/>
  <c r="N25" i="26"/>
  <c r="F26" i="26"/>
  <c r="AB26" i="26" s="1"/>
  <c r="F27" i="26"/>
  <c r="AB27" i="26" s="1"/>
  <c r="J27" i="26"/>
  <c r="N27" i="26"/>
  <c r="F28" i="26"/>
  <c r="AB28" i="26" s="1"/>
  <c r="N28" i="26"/>
  <c r="F29" i="26"/>
  <c r="AB29" i="26" s="1"/>
  <c r="F30" i="26"/>
  <c r="N30" i="26" s="1"/>
  <c r="F31" i="26"/>
  <c r="AB31" i="26" s="1"/>
  <c r="F32" i="26"/>
  <c r="AB32" i="26" s="1"/>
  <c r="N32" i="26"/>
  <c r="F33" i="26"/>
  <c r="AB33" i="26" s="1"/>
  <c r="F34" i="26"/>
  <c r="AB34" i="26" s="1"/>
  <c r="F35" i="26"/>
  <c r="AB35" i="26" s="1"/>
  <c r="N35" i="26"/>
  <c r="F36" i="26"/>
  <c r="AB36" i="26" s="1"/>
  <c r="L36" i="26"/>
  <c r="N36" i="26"/>
  <c r="F37" i="26"/>
  <c r="AB37" i="26" s="1"/>
  <c r="N37" i="26"/>
  <c r="F39" i="26"/>
  <c r="AB39" i="26" s="1"/>
  <c r="F40" i="26"/>
  <c r="AB40" i="26" s="1"/>
  <c r="F41" i="26"/>
  <c r="AB41" i="26" s="1"/>
  <c r="N41" i="26"/>
  <c r="F42" i="26"/>
  <c r="AB42" i="26" s="1"/>
  <c r="N42" i="26"/>
  <c r="F43" i="26"/>
  <c r="AB43" i="26" s="1"/>
  <c r="F44" i="26"/>
  <c r="AB44" i="26" s="1"/>
  <c r="F45" i="26"/>
  <c r="AB45" i="26" s="1"/>
  <c r="N45" i="26"/>
  <c r="F46" i="26"/>
  <c r="AB46" i="26" s="1"/>
  <c r="N46" i="26"/>
  <c r="F47" i="26"/>
  <c r="AB47" i="26" s="1"/>
  <c r="N47" i="26"/>
  <c r="F48" i="26"/>
  <c r="AB48" i="26" s="1"/>
  <c r="F49" i="26"/>
  <c r="AB49" i="26" s="1"/>
  <c r="F50" i="26"/>
  <c r="AB50" i="26" s="1"/>
  <c r="N50" i="26"/>
  <c r="F51" i="26"/>
  <c r="AB51" i="26" s="1"/>
  <c r="N51" i="26"/>
  <c r="F52" i="26"/>
  <c r="AB52" i="26" s="1"/>
  <c r="F53" i="26"/>
  <c r="AB53" i="26" s="1"/>
  <c r="N53" i="26"/>
  <c r="N8" i="25"/>
  <c r="J8" i="25"/>
  <c r="M8" i="25"/>
  <c r="F9" i="25"/>
  <c r="G9" i="25"/>
  <c r="N9" i="25" s="1"/>
  <c r="F10" i="25"/>
  <c r="G10" i="25"/>
  <c r="N10" i="25" s="1"/>
  <c r="J10" i="25"/>
  <c r="M10" i="25"/>
  <c r="F11" i="25"/>
  <c r="N11" i="25"/>
  <c r="J11" i="25"/>
  <c r="M11" i="25"/>
  <c r="F12" i="25"/>
  <c r="G12" i="25"/>
  <c r="N12" i="25" s="1"/>
  <c r="J12" i="25"/>
  <c r="M12" i="25"/>
  <c r="F14" i="25"/>
  <c r="G14" i="25"/>
  <c r="N14" i="25" s="1"/>
  <c r="J14" i="25"/>
  <c r="M14" i="25"/>
  <c r="F15" i="25"/>
  <c r="G15" i="25"/>
  <c r="N15" i="25" s="1"/>
  <c r="J15" i="25"/>
  <c r="M15" i="25"/>
  <c r="F16" i="25"/>
  <c r="G16" i="25"/>
  <c r="N16" i="25" s="1"/>
  <c r="J16" i="25"/>
  <c r="M16" i="25"/>
  <c r="O16" i="25"/>
  <c r="F17" i="25"/>
  <c r="G17" i="25"/>
  <c r="N17" i="25" s="1"/>
  <c r="J17" i="25"/>
  <c r="M17" i="25"/>
  <c r="O17" i="25"/>
  <c r="F18" i="25"/>
  <c r="G18" i="25"/>
  <c r="N18" i="25" s="1"/>
  <c r="J18" i="25"/>
  <c r="M18" i="25"/>
  <c r="O18" i="25"/>
  <c r="F19" i="25"/>
  <c r="G19" i="25"/>
  <c r="N19" i="25" s="1"/>
  <c r="J19" i="25"/>
  <c r="M19" i="25"/>
  <c r="O19" i="25"/>
  <c r="F20" i="25"/>
  <c r="G20" i="25"/>
  <c r="N20" i="25" s="1"/>
  <c r="J20" i="25"/>
  <c r="M20" i="25"/>
  <c r="F21" i="25"/>
  <c r="G21" i="25"/>
  <c r="N21" i="25" s="1"/>
  <c r="J21" i="25"/>
  <c r="M21" i="25"/>
  <c r="F22" i="25"/>
  <c r="G22" i="25"/>
  <c r="J22" i="25"/>
  <c r="M22" i="25"/>
  <c r="N22" i="25"/>
  <c r="O22" i="25"/>
  <c r="F23" i="25"/>
  <c r="G23" i="25"/>
  <c r="N23" i="25" s="1"/>
  <c r="J23" i="25"/>
  <c r="M23" i="25"/>
  <c r="F25" i="25"/>
  <c r="G25" i="25"/>
  <c r="N25" i="25" s="1"/>
  <c r="J25" i="25"/>
  <c r="M25" i="25"/>
  <c r="F26" i="25"/>
  <c r="G26" i="25"/>
  <c r="N26" i="25" s="1"/>
  <c r="J26" i="25"/>
  <c r="M26" i="25"/>
  <c r="F27" i="25"/>
  <c r="G27" i="25"/>
  <c r="N27" i="25" s="1"/>
  <c r="J27" i="25"/>
  <c r="M27" i="25"/>
  <c r="O27" i="25"/>
  <c r="F28" i="25"/>
  <c r="G28" i="25"/>
  <c r="N28" i="25" s="1"/>
  <c r="J28" i="25"/>
  <c r="M28" i="25"/>
  <c r="F29" i="25"/>
  <c r="G29" i="25"/>
  <c r="N29" i="25" s="1"/>
  <c r="J29" i="25"/>
  <c r="M29" i="25"/>
  <c r="F30" i="25"/>
  <c r="G30" i="25"/>
  <c r="N30" i="25" s="1"/>
  <c r="J30" i="25"/>
  <c r="M30" i="25"/>
  <c r="O30" i="25"/>
  <c r="F31" i="25"/>
  <c r="G31" i="25"/>
  <c r="N31" i="25" s="1"/>
  <c r="J31" i="25"/>
  <c r="M31" i="25"/>
  <c r="F32" i="25"/>
  <c r="G32" i="25"/>
  <c r="N32" i="25" s="1"/>
  <c r="J32" i="25"/>
  <c r="M32" i="25"/>
  <c r="O32" i="25"/>
  <c r="F33" i="25"/>
  <c r="G33" i="25"/>
  <c r="N33" i="25" s="1"/>
  <c r="J33" i="25"/>
  <c r="M33" i="25"/>
  <c r="F34" i="25"/>
  <c r="G34" i="25"/>
  <c r="N34" i="25" s="1"/>
  <c r="J34" i="25"/>
  <c r="M34" i="25"/>
  <c r="F35" i="25"/>
  <c r="G35" i="25"/>
  <c r="N35" i="25" s="1"/>
  <c r="J35" i="25"/>
  <c r="M35" i="25"/>
  <c r="F36" i="25"/>
  <c r="G36" i="25"/>
  <c r="N36" i="25" s="1"/>
  <c r="J36" i="25"/>
  <c r="M36" i="25"/>
  <c r="F37" i="25"/>
  <c r="G37" i="25"/>
  <c r="N37" i="25" s="1"/>
  <c r="J37" i="25"/>
  <c r="M37" i="25"/>
  <c r="O37" i="25"/>
  <c r="F38" i="25"/>
  <c r="N38" i="25"/>
  <c r="J38" i="25"/>
  <c r="M38" i="25"/>
  <c r="F39" i="25"/>
  <c r="G39" i="25"/>
  <c r="J39" i="25"/>
  <c r="M39" i="25"/>
  <c r="N39" i="25"/>
  <c r="O39" i="25"/>
  <c r="F40" i="25"/>
  <c r="G40" i="25"/>
  <c r="N40" i="25" s="1"/>
  <c r="J40" i="25"/>
  <c r="M40" i="25"/>
  <c r="F41" i="25"/>
  <c r="G41" i="25"/>
  <c r="N41" i="25" s="1"/>
  <c r="J41" i="25"/>
  <c r="M41" i="25"/>
  <c r="F42" i="25"/>
  <c r="G42" i="25"/>
  <c r="N42" i="25" s="1"/>
  <c r="J42" i="25"/>
  <c r="M42" i="25"/>
  <c r="F43" i="25"/>
  <c r="G43" i="25"/>
  <c r="N43" i="25" s="1"/>
  <c r="J43" i="25"/>
  <c r="M43" i="25"/>
  <c r="F44" i="25"/>
  <c r="G44" i="25"/>
  <c r="N44" i="25" s="1"/>
  <c r="J44" i="25"/>
  <c r="M44" i="25"/>
  <c r="F45" i="25"/>
  <c r="G45" i="25"/>
  <c r="N45" i="25" s="1"/>
  <c r="J45" i="25"/>
  <c r="M45" i="25"/>
  <c r="F46" i="25"/>
  <c r="G46" i="25"/>
  <c r="N46" i="25" s="1"/>
  <c r="J46" i="25"/>
  <c r="M46" i="25"/>
  <c r="O46" i="25"/>
  <c r="F47" i="25"/>
  <c r="G47" i="25"/>
  <c r="N47" i="25" s="1"/>
  <c r="J47" i="25"/>
  <c r="M47" i="25"/>
  <c r="F48" i="25"/>
  <c r="G48" i="25"/>
  <c r="N48" i="25" s="1"/>
  <c r="J48" i="25"/>
  <c r="M48" i="25"/>
  <c r="O48" i="25"/>
  <c r="F49" i="25"/>
  <c r="G49" i="25"/>
  <c r="N49" i="25" s="1"/>
  <c r="J49" i="25"/>
  <c r="M49" i="25"/>
  <c r="F50" i="25"/>
  <c r="G50" i="25"/>
  <c r="N50" i="25" s="1"/>
  <c r="J50" i="25"/>
  <c r="M50" i="25"/>
  <c r="O50" i="25"/>
  <c r="F51" i="25"/>
  <c r="G51" i="25"/>
  <c r="N51" i="25" s="1"/>
  <c r="J51" i="25"/>
  <c r="M51" i="25"/>
  <c r="F52" i="25"/>
  <c r="G52" i="25"/>
  <c r="N52" i="25" s="1"/>
  <c r="J52" i="25"/>
  <c r="M52" i="25"/>
  <c r="F53" i="25"/>
  <c r="G53" i="25"/>
  <c r="N53" i="25" s="1"/>
  <c r="J53" i="25"/>
  <c r="M53" i="25"/>
  <c r="H7" i="23"/>
  <c r="J7" i="23"/>
  <c r="L7" i="23"/>
  <c r="J8" i="23"/>
  <c r="L8" i="23"/>
  <c r="J9" i="23"/>
  <c r="L9" i="23"/>
  <c r="J10" i="23"/>
  <c r="L10" i="23"/>
  <c r="J11" i="23"/>
  <c r="L11" i="23"/>
  <c r="J12" i="23"/>
  <c r="L12" i="23"/>
  <c r="J13" i="23"/>
  <c r="K13" i="23"/>
  <c r="J14" i="23"/>
  <c r="L14" i="23"/>
  <c r="J15" i="23"/>
  <c r="L15" i="23"/>
  <c r="J16" i="23"/>
  <c r="L16" i="23"/>
  <c r="J17" i="23"/>
  <c r="L17" i="23"/>
  <c r="J18" i="23"/>
  <c r="L18" i="23"/>
  <c r="J19" i="23"/>
  <c r="L19" i="23"/>
  <c r="J20" i="23"/>
  <c r="L20" i="23"/>
  <c r="J21" i="23"/>
  <c r="L21" i="23"/>
  <c r="J22" i="23"/>
  <c r="L22" i="23"/>
  <c r="J23" i="23"/>
  <c r="L23" i="23"/>
  <c r="J25" i="23"/>
  <c r="L25" i="23"/>
  <c r="J26" i="23"/>
  <c r="L26" i="23"/>
  <c r="J27" i="23"/>
  <c r="L27" i="23"/>
  <c r="J28" i="23"/>
  <c r="L28" i="23"/>
  <c r="J29" i="23"/>
  <c r="L29" i="23"/>
  <c r="J30" i="23"/>
  <c r="L30" i="23"/>
  <c r="J31" i="23"/>
  <c r="L31" i="23"/>
  <c r="J32" i="23"/>
  <c r="L32" i="23"/>
  <c r="J33" i="23"/>
  <c r="L33" i="23"/>
  <c r="J34" i="23"/>
  <c r="L34" i="23"/>
  <c r="J35" i="23"/>
  <c r="L35" i="23"/>
  <c r="J36" i="23"/>
  <c r="L36" i="23"/>
  <c r="J37" i="23"/>
  <c r="L37" i="23"/>
  <c r="J38" i="23"/>
  <c r="L38" i="23"/>
  <c r="J39" i="23"/>
  <c r="L39" i="23"/>
  <c r="J40" i="23"/>
  <c r="L40" i="23"/>
  <c r="J41" i="23"/>
  <c r="L41" i="23"/>
  <c r="J42" i="23"/>
  <c r="L42" i="23"/>
  <c r="J43" i="23"/>
  <c r="L43" i="23"/>
  <c r="J44" i="23"/>
  <c r="L44" i="23"/>
  <c r="J45" i="23"/>
  <c r="L45" i="23"/>
  <c r="J46" i="23"/>
  <c r="L46" i="23"/>
  <c r="J47" i="23"/>
  <c r="L47" i="23"/>
  <c r="J48" i="23"/>
  <c r="L48" i="23"/>
  <c r="J49" i="23"/>
  <c r="L49" i="23"/>
  <c r="J50" i="23"/>
  <c r="L50" i="23"/>
  <c r="J51" i="23"/>
  <c r="L51" i="23"/>
  <c r="J52" i="23"/>
  <c r="L52" i="23"/>
  <c r="J53" i="23"/>
  <c r="L53" i="23"/>
  <c r="G7" i="22"/>
  <c r="I7" i="22"/>
  <c r="K7" i="22"/>
  <c r="F8" i="22"/>
  <c r="AB8" i="22" s="1"/>
  <c r="F9" i="22"/>
  <c r="AB9" i="22" s="1"/>
  <c r="F10" i="22"/>
  <c r="F11" i="22"/>
  <c r="AB11" i="22" s="1"/>
  <c r="F12" i="22"/>
  <c r="AB12" i="22" s="1"/>
  <c r="I13" i="22"/>
  <c r="K13" i="22"/>
  <c r="F14" i="22"/>
  <c r="AB14" i="22" s="1"/>
  <c r="F15" i="22"/>
  <c r="AB15" i="22" s="1"/>
  <c r="J15" i="22"/>
  <c r="F16" i="22"/>
  <c r="AB16" i="22" s="1"/>
  <c r="F17" i="22"/>
  <c r="L17" i="22"/>
  <c r="F18" i="22"/>
  <c r="AB18" i="22" s="1"/>
  <c r="L18" i="22"/>
  <c r="F19" i="22"/>
  <c r="AB19" i="22" s="1"/>
  <c r="L19" i="22"/>
  <c r="F20" i="22"/>
  <c r="AB20" i="22" s="1"/>
  <c r="L20" i="22"/>
  <c r="F21" i="22"/>
  <c r="L21" i="22"/>
  <c r="F22" i="22"/>
  <c r="AB22" i="22" s="1"/>
  <c r="L22" i="22"/>
  <c r="F23" i="22"/>
  <c r="AB23" i="22" s="1"/>
  <c r="L23" i="22"/>
  <c r="F25" i="22"/>
  <c r="AB25" i="22" s="1"/>
  <c r="L25" i="22"/>
  <c r="F26" i="22"/>
  <c r="AB26" i="22" s="1"/>
  <c r="L26" i="22"/>
  <c r="F27" i="22"/>
  <c r="AB27" i="22" s="1"/>
  <c r="J27" i="22"/>
  <c r="L27" i="22"/>
  <c r="F28" i="22"/>
  <c r="AB28" i="22" s="1"/>
  <c r="L28" i="22"/>
  <c r="F29" i="22"/>
  <c r="AB29" i="22" s="1"/>
  <c r="L29" i="22"/>
  <c r="F30" i="22"/>
  <c r="AB30" i="22" s="1"/>
  <c r="L30" i="22"/>
  <c r="F31" i="22"/>
  <c r="AB31" i="22" s="1"/>
  <c r="F32" i="22"/>
  <c r="AB32" i="22" s="1"/>
  <c r="L32" i="22"/>
  <c r="F33" i="22"/>
  <c r="AB33" i="22" s="1"/>
  <c r="F34" i="22"/>
  <c r="AB34" i="22" s="1"/>
  <c r="L34" i="22"/>
  <c r="F35" i="22"/>
  <c r="AB35" i="22" s="1"/>
  <c r="L35" i="22"/>
  <c r="F36" i="22"/>
  <c r="F37" i="22"/>
  <c r="AB37" i="22" s="1"/>
  <c r="L37" i="22"/>
  <c r="F39" i="22"/>
  <c r="AB39" i="22" s="1"/>
  <c r="L39" i="22"/>
  <c r="F40" i="22"/>
  <c r="AB40" i="22" s="1"/>
  <c r="L40" i="22"/>
  <c r="F41" i="22"/>
  <c r="AB41" i="22" s="1"/>
  <c r="F42" i="22"/>
  <c r="AB42" i="22" s="1"/>
  <c r="F43" i="22"/>
  <c r="AB43" i="22" s="1"/>
  <c r="F44" i="22"/>
  <c r="AB44" i="22" s="1"/>
  <c r="F45" i="22"/>
  <c r="AB45" i="22" s="1"/>
  <c r="F46" i="22"/>
  <c r="AB46" i="22" s="1"/>
  <c r="F47" i="22"/>
  <c r="AB47" i="22" s="1"/>
  <c r="L47" i="22"/>
  <c r="F48" i="22"/>
  <c r="AB48" i="22" s="1"/>
  <c r="L48" i="22"/>
  <c r="F49" i="22"/>
  <c r="AB49" i="22" s="1"/>
  <c r="L49" i="22"/>
  <c r="F50" i="22"/>
  <c r="AB50" i="22" s="1"/>
  <c r="F51" i="22"/>
  <c r="AB51" i="22" s="1"/>
  <c r="F52" i="22"/>
  <c r="AB52" i="22" s="1"/>
  <c r="F53" i="22"/>
  <c r="AB53" i="22" s="1"/>
  <c r="G7" i="20"/>
  <c r="I7" i="20"/>
  <c r="K7" i="20"/>
  <c r="F8" i="20"/>
  <c r="AB8" i="20" s="1"/>
  <c r="F9" i="20"/>
  <c r="AB9" i="20" s="1"/>
  <c r="F10" i="20"/>
  <c r="AB10" i="20" s="1"/>
  <c r="F11" i="20"/>
  <c r="F12" i="20"/>
  <c r="AB12" i="20" s="1"/>
  <c r="G13" i="20"/>
  <c r="I13" i="20"/>
  <c r="K13" i="20"/>
  <c r="F14" i="20"/>
  <c r="AB14" i="20" s="1"/>
  <c r="F15" i="20"/>
  <c r="AB15" i="20" s="1"/>
  <c r="L15" i="20"/>
  <c r="F16" i="20"/>
  <c r="AB16" i="20" s="1"/>
  <c r="F17" i="20"/>
  <c r="AB17" i="20" s="1"/>
  <c r="H17" i="20"/>
  <c r="L17" i="20"/>
  <c r="F18" i="20"/>
  <c r="AB18" i="20" s="1"/>
  <c r="L18" i="20"/>
  <c r="F19" i="20"/>
  <c r="AB19" i="20" s="1"/>
  <c r="L19" i="20"/>
  <c r="F20" i="20"/>
  <c r="AB20" i="20" s="1"/>
  <c r="L20" i="20"/>
  <c r="F21" i="20"/>
  <c r="AB21" i="20" s="1"/>
  <c r="L21" i="20"/>
  <c r="F22" i="20"/>
  <c r="AB22" i="20" s="1"/>
  <c r="H22" i="20"/>
  <c r="L22" i="20"/>
  <c r="F23" i="20"/>
  <c r="AB23" i="20" s="1"/>
  <c r="L23" i="20"/>
  <c r="F25" i="20"/>
  <c r="AB25" i="20" s="1"/>
  <c r="L25" i="20"/>
  <c r="F26" i="20"/>
  <c r="AB26" i="20" s="1"/>
  <c r="F27" i="20"/>
  <c r="AB27" i="20" s="1"/>
  <c r="L27" i="20"/>
  <c r="F28" i="20"/>
  <c r="AB28" i="20" s="1"/>
  <c r="L28" i="20"/>
  <c r="F29" i="20"/>
  <c r="AB29" i="20" s="1"/>
  <c r="L29" i="20"/>
  <c r="F30" i="20"/>
  <c r="AB30" i="20" s="1"/>
  <c r="L30" i="20"/>
  <c r="F31" i="20"/>
  <c r="AB31" i="20" s="1"/>
  <c r="L31" i="20"/>
  <c r="F32" i="20"/>
  <c r="AB32" i="20" s="1"/>
  <c r="L32" i="20"/>
  <c r="F33" i="20"/>
  <c r="AB33" i="20" s="1"/>
  <c r="L33" i="20"/>
  <c r="F34" i="20"/>
  <c r="AB34" i="20" s="1"/>
  <c r="L34" i="20"/>
  <c r="F35" i="20"/>
  <c r="AB35" i="20" s="1"/>
  <c r="L35" i="20"/>
  <c r="F36" i="20"/>
  <c r="AB36" i="20" s="1"/>
  <c r="L36" i="20"/>
  <c r="F37" i="20"/>
  <c r="AB37" i="20" s="1"/>
  <c r="L37" i="20"/>
  <c r="G38" i="20"/>
  <c r="I38" i="20"/>
  <c r="K38" i="20"/>
  <c r="F39" i="20"/>
  <c r="AB39" i="20" s="1"/>
  <c r="J39" i="20"/>
  <c r="F40" i="20"/>
  <c r="F41" i="20"/>
  <c r="AB41" i="20" s="1"/>
  <c r="F42" i="20"/>
  <c r="AB42" i="20" s="1"/>
  <c r="L42" i="20"/>
  <c r="F43" i="20"/>
  <c r="AB43" i="20" s="1"/>
  <c r="L43" i="20"/>
  <c r="F44" i="20"/>
  <c r="AB44" i="20" s="1"/>
  <c r="F45" i="20"/>
  <c r="AB45" i="20" s="1"/>
  <c r="L45" i="20"/>
  <c r="F46" i="20"/>
  <c r="AB46" i="20" s="1"/>
  <c r="L46" i="20"/>
  <c r="F47" i="20"/>
  <c r="AB47" i="20" s="1"/>
  <c r="L47" i="20"/>
  <c r="F48" i="20"/>
  <c r="AB48" i="20" s="1"/>
  <c r="F49" i="20"/>
  <c r="AB49" i="20" s="1"/>
  <c r="F50" i="20"/>
  <c r="AB50" i="20" s="1"/>
  <c r="F51" i="20"/>
  <c r="AB51" i="20" s="1"/>
  <c r="F52" i="20"/>
  <c r="AB52" i="20" s="1"/>
  <c r="F53" i="20"/>
  <c r="AB53" i="20" s="1"/>
  <c r="H9" i="19"/>
  <c r="G11" i="19"/>
  <c r="H11" i="19"/>
  <c r="J11" i="19"/>
  <c r="L11" i="19"/>
  <c r="G13" i="19"/>
  <c r="H13" i="19"/>
  <c r="I13" i="19"/>
  <c r="K13" i="19"/>
  <c r="L13" i="19"/>
  <c r="G15" i="19"/>
  <c r="H15" i="19"/>
  <c r="I15" i="19"/>
  <c r="J15" i="19"/>
  <c r="K15" i="19"/>
  <c r="L15" i="19"/>
  <c r="G17" i="19"/>
  <c r="H17" i="19"/>
  <c r="I17" i="19"/>
  <c r="J17" i="19"/>
  <c r="K17" i="19"/>
  <c r="L17" i="19"/>
  <c r="G19" i="19"/>
  <c r="H19" i="19"/>
  <c r="J19" i="19"/>
  <c r="K19" i="19"/>
  <c r="L19" i="19"/>
  <c r="I20" i="19"/>
  <c r="J20" i="19"/>
  <c r="K20" i="19"/>
  <c r="L20" i="19"/>
  <c r="G23" i="19"/>
  <c r="H23" i="19"/>
  <c r="I23" i="19"/>
  <c r="J23" i="19"/>
  <c r="K23" i="19"/>
  <c r="L23" i="19"/>
  <c r="G25" i="19"/>
  <c r="H25" i="19"/>
  <c r="I25" i="19"/>
  <c r="J25" i="19"/>
  <c r="K25" i="19"/>
  <c r="L25" i="19"/>
  <c r="G27" i="19"/>
  <c r="H27" i="19"/>
  <c r="I27" i="19"/>
  <c r="J27" i="19"/>
  <c r="K27" i="19"/>
  <c r="L27" i="19"/>
  <c r="G29" i="19"/>
  <c r="H29" i="19"/>
  <c r="J29" i="19"/>
  <c r="K29" i="19"/>
  <c r="L29" i="19"/>
  <c r="G31" i="19"/>
  <c r="H31" i="19"/>
  <c r="I31" i="19"/>
  <c r="J31" i="19"/>
  <c r="K31" i="19"/>
  <c r="L31" i="19"/>
  <c r="G33" i="19"/>
  <c r="H33" i="19"/>
  <c r="I33" i="19"/>
  <c r="J33" i="19"/>
  <c r="L33" i="19"/>
  <c r="G35" i="19"/>
  <c r="H35" i="19"/>
  <c r="I35" i="19"/>
  <c r="J35" i="19"/>
  <c r="K35" i="19"/>
  <c r="L35" i="19"/>
  <c r="G37" i="19"/>
  <c r="H37" i="19"/>
  <c r="I37" i="19"/>
  <c r="J37" i="19"/>
  <c r="K37" i="19"/>
  <c r="L37" i="19"/>
  <c r="G39" i="19"/>
  <c r="H39" i="19"/>
  <c r="I39" i="19"/>
  <c r="J39" i="19"/>
  <c r="K39" i="19"/>
  <c r="L39" i="19"/>
  <c r="G41" i="19"/>
  <c r="H41" i="19"/>
  <c r="I41" i="19"/>
  <c r="J41" i="19"/>
  <c r="K41" i="19"/>
  <c r="L41" i="19"/>
  <c r="G45" i="19"/>
  <c r="H45" i="19"/>
  <c r="I45" i="19"/>
  <c r="J45" i="19"/>
  <c r="K45" i="19"/>
  <c r="L45" i="19"/>
  <c r="G47" i="19"/>
  <c r="H47" i="19"/>
  <c r="I47" i="19"/>
  <c r="J47" i="19"/>
  <c r="K47" i="19"/>
  <c r="L47" i="19"/>
  <c r="G49" i="19"/>
  <c r="H49" i="19"/>
  <c r="I49" i="19"/>
  <c r="J49" i="19"/>
  <c r="K49" i="19"/>
  <c r="L49" i="19"/>
  <c r="G51" i="19"/>
  <c r="H51" i="19"/>
  <c r="I51" i="19"/>
  <c r="J51" i="19"/>
  <c r="K51" i="19"/>
  <c r="L51" i="19"/>
  <c r="G53" i="19"/>
  <c r="H53" i="19"/>
  <c r="I53" i="19"/>
  <c r="J53" i="19"/>
  <c r="K53" i="19"/>
  <c r="L53" i="19"/>
  <c r="G55" i="19"/>
  <c r="H55" i="19"/>
  <c r="I55" i="19"/>
  <c r="J55" i="19"/>
  <c r="K55" i="19"/>
  <c r="L55" i="19"/>
  <c r="G57" i="19"/>
  <c r="H57" i="19"/>
  <c r="I57" i="19"/>
  <c r="J57" i="19"/>
  <c r="K57" i="19"/>
  <c r="L57" i="19"/>
  <c r="G59" i="19"/>
  <c r="H59" i="19"/>
  <c r="I59" i="19"/>
  <c r="J59" i="19"/>
  <c r="K59" i="19"/>
  <c r="L59" i="19"/>
  <c r="G61" i="19"/>
  <c r="H61" i="19"/>
  <c r="I61" i="19"/>
  <c r="J61" i="19"/>
  <c r="K61" i="19"/>
  <c r="L61" i="19"/>
  <c r="G63" i="19"/>
  <c r="H63" i="19"/>
  <c r="I63" i="19"/>
  <c r="J63" i="19"/>
  <c r="K63" i="19"/>
  <c r="L63" i="19"/>
  <c r="G65" i="19"/>
  <c r="H65" i="19"/>
  <c r="I65" i="19"/>
  <c r="J65" i="19"/>
  <c r="K65" i="19"/>
  <c r="L65" i="19"/>
  <c r="G67" i="19"/>
  <c r="H67" i="19"/>
  <c r="I67" i="19"/>
  <c r="J67" i="19"/>
  <c r="K67" i="19"/>
  <c r="L67" i="19"/>
  <c r="G69" i="19"/>
  <c r="H69" i="19"/>
  <c r="I69" i="19"/>
  <c r="J69" i="19"/>
  <c r="K69" i="19"/>
  <c r="L69" i="19"/>
  <c r="H70" i="19"/>
  <c r="L71" i="19"/>
  <c r="G73" i="19"/>
  <c r="H73" i="19"/>
  <c r="I73" i="19"/>
  <c r="J73" i="19"/>
  <c r="K73" i="19"/>
  <c r="L73" i="19"/>
  <c r="G75" i="19"/>
  <c r="H75" i="19"/>
  <c r="I75" i="19"/>
  <c r="J75" i="19"/>
  <c r="K75" i="19"/>
  <c r="L75" i="19"/>
  <c r="G77" i="19"/>
  <c r="H77" i="19"/>
  <c r="I77" i="19"/>
  <c r="J77" i="19"/>
  <c r="K77" i="19"/>
  <c r="L77" i="19"/>
  <c r="G79" i="19"/>
  <c r="H79" i="19"/>
  <c r="I79" i="19"/>
  <c r="J79" i="19"/>
  <c r="K79" i="19"/>
  <c r="L79" i="19"/>
  <c r="G81" i="19"/>
  <c r="H81" i="19"/>
  <c r="I81" i="19"/>
  <c r="J81" i="19"/>
  <c r="K81" i="19"/>
  <c r="L81" i="19"/>
  <c r="G83" i="19"/>
  <c r="H83" i="19"/>
  <c r="I83" i="19"/>
  <c r="J83" i="19"/>
  <c r="K83" i="19"/>
  <c r="L83" i="19"/>
  <c r="G85" i="19"/>
  <c r="H85" i="19"/>
  <c r="I85" i="19"/>
  <c r="J85" i="19"/>
  <c r="K85" i="19"/>
  <c r="L85" i="19"/>
  <c r="G87" i="19"/>
  <c r="H87" i="19"/>
  <c r="I87" i="19"/>
  <c r="J87" i="19"/>
  <c r="K87" i="19"/>
  <c r="L87" i="19"/>
  <c r="G89" i="19"/>
  <c r="H89" i="19"/>
  <c r="I89" i="19"/>
  <c r="J89" i="19"/>
  <c r="K89" i="19"/>
  <c r="L89" i="19"/>
  <c r="G91" i="19"/>
  <c r="H91" i="19"/>
  <c r="I91" i="19"/>
  <c r="J91" i="19"/>
  <c r="K91" i="19"/>
  <c r="L91" i="19"/>
  <c r="G93" i="19"/>
  <c r="H93" i="19"/>
  <c r="I93" i="19"/>
  <c r="J93" i="19"/>
  <c r="K93" i="19"/>
  <c r="L93" i="19"/>
  <c r="G95" i="19"/>
  <c r="H95" i="19"/>
  <c r="I95" i="19"/>
  <c r="J95" i="19"/>
  <c r="K95" i="19"/>
  <c r="L95" i="19"/>
  <c r="G97" i="19"/>
  <c r="H97" i="19"/>
  <c r="I97" i="19"/>
  <c r="J97" i="19"/>
  <c r="K97" i="19"/>
  <c r="L97" i="19"/>
  <c r="G99" i="19"/>
  <c r="H99" i="19"/>
  <c r="I99" i="19"/>
  <c r="K99" i="19"/>
  <c r="L99" i="19"/>
  <c r="G101" i="19"/>
  <c r="H101" i="19"/>
  <c r="I101" i="19"/>
  <c r="J101" i="19"/>
  <c r="K101" i="19"/>
  <c r="L101" i="19"/>
  <c r="G7" i="18"/>
  <c r="I7" i="18"/>
  <c r="K7" i="18"/>
  <c r="F8" i="18"/>
  <c r="AB8" i="18" s="1"/>
  <c r="F9" i="18"/>
  <c r="AB9" i="18" s="1"/>
  <c r="F10" i="18"/>
  <c r="AB10" i="18" s="1"/>
  <c r="L10" i="18"/>
  <c r="F11" i="18"/>
  <c r="AB11" i="18" s="1"/>
  <c r="F12" i="18"/>
  <c r="AB12" i="18" s="1"/>
  <c r="G13" i="18"/>
  <c r="I13" i="18"/>
  <c r="K13" i="18"/>
  <c r="F14" i="18"/>
  <c r="L14" i="18"/>
  <c r="F15" i="18"/>
  <c r="AB15" i="18" s="1"/>
  <c r="L15" i="18"/>
  <c r="F16" i="18"/>
  <c r="AB16" i="18" s="1"/>
  <c r="L16" i="18"/>
  <c r="F17" i="18"/>
  <c r="AB17" i="18" s="1"/>
  <c r="H17" i="18"/>
  <c r="L17" i="18"/>
  <c r="F18" i="18"/>
  <c r="AB18" i="18" s="1"/>
  <c r="L18" i="18"/>
  <c r="F19" i="18"/>
  <c r="AB19" i="18" s="1"/>
  <c r="L19" i="18"/>
  <c r="F20" i="18"/>
  <c r="AB20" i="18" s="1"/>
  <c r="L20" i="18"/>
  <c r="F21" i="18"/>
  <c r="AB21" i="18" s="1"/>
  <c r="L21" i="18"/>
  <c r="F22" i="18"/>
  <c r="AB22" i="18" s="1"/>
  <c r="H22" i="18"/>
  <c r="L22" i="18"/>
  <c r="F23" i="18"/>
  <c r="AB23" i="18" s="1"/>
  <c r="L23" i="18"/>
  <c r="F24" i="18"/>
  <c r="AB24" i="18" s="1"/>
  <c r="F25" i="18"/>
  <c r="AB25" i="18" s="1"/>
  <c r="L25" i="18"/>
  <c r="F26" i="18"/>
  <c r="AB26" i="18" s="1"/>
  <c r="L26" i="18"/>
  <c r="F27" i="18"/>
  <c r="AB27" i="18" s="1"/>
  <c r="L27" i="18"/>
  <c r="F28" i="18"/>
  <c r="AB28" i="18" s="1"/>
  <c r="L28" i="18"/>
  <c r="F29" i="18"/>
  <c r="AB29" i="18" s="1"/>
  <c r="H29" i="18"/>
  <c r="L29" i="18"/>
  <c r="F30" i="18"/>
  <c r="AB30" i="18" s="1"/>
  <c r="L30" i="18"/>
  <c r="F31" i="18"/>
  <c r="AB31" i="18" s="1"/>
  <c r="L31" i="18"/>
  <c r="F32" i="18"/>
  <c r="AB32" i="18" s="1"/>
  <c r="L32" i="18"/>
  <c r="F33" i="18"/>
  <c r="L33" i="18"/>
  <c r="F34" i="18"/>
  <c r="AB34" i="18" s="1"/>
  <c r="L34" i="18"/>
  <c r="F35" i="18"/>
  <c r="AB35" i="18" s="1"/>
  <c r="L35" i="18"/>
  <c r="F36" i="18"/>
  <c r="AB36" i="18" s="1"/>
  <c r="L36" i="18"/>
  <c r="F37" i="18"/>
  <c r="AB37" i="18" s="1"/>
  <c r="L37" i="18"/>
  <c r="G38" i="18"/>
  <c r="I38" i="18"/>
  <c r="K38" i="18"/>
  <c r="F39" i="18"/>
  <c r="AB39" i="18" s="1"/>
  <c r="J39" i="18"/>
  <c r="F40" i="18"/>
  <c r="AB40" i="18" s="1"/>
  <c r="F41" i="18"/>
  <c r="AB41" i="18" s="1"/>
  <c r="F42" i="18"/>
  <c r="AB42" i="18" s="1"/>
  <c r="L42" i="18"/>
  <c r="F43" i="18"/>
  <c r="AB43" i="18" s="1"/>
  <c r="F44" i="18"/>
  <c r="AB44" i="18" s="1"/>
  <c r="F45" i="18"/>
  <c r="AB45" i="18" s="1"/>
  <c r="L45" i="18"/>
  <c r="F46" i="18"/>
  <c r="L46" i="18"/>
  <c r="F47" i="18"/>
  <c r="AB47" i="18" s="1"/>
  <c r="J47" i="18"/>
  <c r="L47" i="18"/>
  <c r="F48" i="18"/>
  <c r="F49" i="18"/>
  <c r="AB49" i="18" s="1"/>
  <c r="F50" i="18"/>
  <c r="AB50" i="18" s="1"/>
  <c r="L50" i="18"/>
  <c r="F51" i="18"/>
  <c r="AB51" i="18" s="1"/>
  <c r="L51" i="18"/>
  <c r="F52" i="18"/>
  <c r="AB52" i="18" s="1"/>
  <c r="L52" i="18"/>
  <c r="F53" i="18"/>
  <c r="AB53" i="18" s="1"/>
  <c r="F8" i="17"/>
  <c r="AB8" i="17" s="1"/>
  <c r="F9" i="17"/>
  <c r="AB9" i="17" s="1"/>
  <c r="F10" i="17"/>
  <c r="AB10" i="17" s="1"/>
  <c r="P10" i="17"/>
  <c r="F11" i="17"/>
  <c r="AB11" i="17" s="1"/>
  <c r="F12" i="17"/>
  <c r="AB12" i="17" s="1"/>
  <c r="F14" i="17"/>
  <c r="AB14" i="17" s="1"/>
  <c r="F15" i="17"/>
  <c r="AB15" i="17" s="1"/>
  <c r="L15" i="17"/>
  <c r="N15" i="17"/>
  <c r="F16" i="17"/>
  <c r="AB16" i="17" s="1"/>
  <c r="L16" i="17"/>
  <c r="N16" i="17"/>
  <c r="F17" i="17"/>
  <c r="AB17" i="17" s="1"/>
  <c r="J17" i="17"/>
  <c r="L17" i="17"/>
  <c r="N17" i="17"/>
  <c r="F18" i="17"/>
  <c r="AB18" i="17" s="1"/>
  <c r="L18" i="17"/>
  <c r="N18" i="17"/>
  <c r="P18" i="17"/>
  <c r="F19" i="17"/>
  <c r="AB19" i="17" s="1"/>
  <c r="L19" i="17"/>
  <c r="N19" i="17"/>
  <c r="P19" i="17"/>
  <c r="F20" i="17"/>
  <c r="AB20" i="17" s="1"/>
  <c r="H20" i="17"/>
  <c r="L20" i="17"/>
  <c r="N20" i="17"/>
  <c r="P20" i="17"/>
  <c r="F21" i="17"/>
  <c r="AB21" i="17" s="1"/>
  <c r="P21" i="17"/>
  <c r="F22" i="17"/>
  <c r="AB22" i="17" s="1"/>
  <c r="J22" i="17"/>
  <c r="L22" i="17"/>
  <c r="N22" i="17"/>
  <c r="P22" i="17"/>
  <c r="F23" i="17"/>
  <c r="AB23" i="17" s="1"/>
  <c r="J23" i="17"/>
  <c r="L23" i="17"/>
  <c r="N23" i="17"/>
  <c r="F24" i="17"/>
  <c r="AB24" i="17" s="1"/>
  <c r="F25" i="17"/>
  <c r="AB25" i="17" s="1"/>
  <c r="L25" i="17"/>
  <c r="N25" i="17"/>
  <c r="P25" i="17"/>
  <c r="F26" i="17"/>
  <c r="AB26" i="17" s="1"/>
  <c r="L26" i="17"/>
  <c r="N26" i="17"/>
  <c r="P26" i="17"/>
  <c r="F27" i="17"/>
  <c r="AB27" i="17" s="1"/>
  <c r="J27" i="17"/>
  <c r="L27" i="17"/>
  <c r="N27" i="17"/>
  <c r="F28" i="17"/>
  <c r="AB28" i="17" s="1"/>
  <c r="L28" i="17"/>
  <c r="N28" i="17"/>
  <c r="P28" i="17"/>
  <c r="F29" i="17"/>
  <c r="AB29" i="17" s="1"/>
  <c r="L29" i="17"/>
  <c r="N29" i="17"/>
  <c r="P29" i="17"/>
  <c r="F30" i="17"/>
  <c r="AB30" i="17" s="1"/>
  <c r="L30" i="17"/>
  <c r="N30" i="17"/>
  <c r="P30" i="17"/>
  <c r="F31" i="17"/>
  <c r="AB31" i="17" s="1"/>
  <c r="F32" i="17"/>
  <c r="N33" i="17"/>
  <c r="F34" i="17"/>
  <c r="AB34" i="17" s="1"/>
  <c r="P34" i="17"/>
  <c r="F35" i="17"/>
  <c r="AB35" i="17" s="1"/>
  <c r="L35" i="17"/>
  <c r="F36" i="17"/>
  <c r="AB36" i="17" s="1"/>
  <c r="N36" i="17"/>
  <c r="F37" i="17"/>
  <c r="AB37" i="17" s="1"/>
  <c r="L37" i="17"/>
  <c r="P37" i="17"/>
  <c r="F39" i="17"/>
  <c r="AB39" i="17" s="1"/>
  <c r="J39" i="17"/>
  <c r="L39" i="17"/>
  <c r="P39" i="17"/>
  <c r="F40" i="17"/>
  <c r="AB40" i="17" s="1"/>
  <c r="L40" i="17"/>
  <c r="F41" i="17"/>
  <c r="AB41" i="17" s="1"/>
  <c r="L41" i="17"/>
  <c r="F42" i="17"/>
  <c r="AB42" i="17" s="1"/>
  <c r="L42" i="17"/>
  <c r="N42" i="17"/>
  <c r="P42" i="17"/>
  <c r="F43" i="17"/>
  <c r="AB43" i="17" s="1"/>
  <c r="P43" i="17"/>
  <c r="F44" i="17"/>
  <c r="AB44" i="17" s="1"/>
  <c r="F45" i="17"/>
  <c r="N45" i="17"/>
  <c r="F46" i="17"/>
  <c r="AB46" i="17" s="1"/>
  <c r="F47" i="17"/>
  <c r="AB47" i="17" s="1"/>
  <c r="N47" i="17"/>
  <c r="P47" i="17"/>
  <c r="F48" i="17"/>
  <c r="AB48" i="17" s="1"/>
  <c r="L48" i="17"/>
  <c r="F49" i="17"/>
  <c r="AB49" i="17" s="1"/>
  <c r="L49" i="17"/>
  <c r="N49" i="17"/>
  <c r="F50" i="17"/>
  <c r="AB50" i="17" s="1"/>
  <c r="L50" i="17"/>
  <c r="F51" i="17"/>
  <c r="AB51" i="17" s="1"/>
  <c r="F52" i="17"/>
  <c r="AB52" i="17" s="1"/>
  <c r="L52" i="17"/>
  <c r="F53" i="17"/>
  <c r="AB53" i="17" s="1"/>
  <c r="G7" i="16"/>
  <c r="I7" i="16"/>
  <c r="K7" i="16"/>
  <c r="M7" i="16"/>
  <c r="F8" i="16"/>
  <c r="AB8" i="16" s="1"/>
  <c r="F9" i="16"/>
  <c r="AB9" i="16" s="1"/>
  <c r="F10" i="16"/>
  <c r="AB10" i="16" s="1"/>
  <c r="F11" i="16"/>
  <c r="AB11" i="16" s="1"/>
  <c r="J11" i="16"/>
  <c r="F12" i="16"/>
  <c r="AB12" i="16" s="1"/>
  <c r="J12" i="16"/>
  <c r="L12" i="16"/>
  <c r="G13" i="16"/>
  <c r="I13" i="16"/>
  <c r="K13" i="16"/>
  <c r="M13" i="16"/>
  <c r="F14" i="16"/>
  <c r="AB14" i="16" s="1"/>
  <c r="N14" i="16"/>
  <c r="F15" i="16"/>
  <c r="AB15" i="16" s="1"/>
  <c r="L15" i="16"/>
  <c r="N15" i="16"/>
  <c r="F16" i="16"/>
  <c r="AB16" i="16" s="1"/>
  <c r="L16" i="16"/>
  <c r="N16" i="16"/>
  <c r="F17" i="16"/>
  <c r="AB17" i="16" s="1"/>
  <c r="J17" i="16"/>
  <c r="L17" i="16"/>
  <c r="N17" i="16"/>
  <c r="F18" i="16"/>
  <c r="AB18" i="16" s="1"/>
  <c r="J18" i="16"/>
  <c r="N18" i="16"/>
  <c r="F19" i="16"/>
  <c r="AB19" i="16" s="1"/>
  <c r="N19" i="16"/>
  <c r="F20" i="16"/>
  <c r="AB20" i="16" s="1"/>
  <c r="N20" i="16"/>
  <c r="F21" i="16"/>
  <c r="AB21" i="16" s="1"/>
  <c r="J21" i="16"/>
  <c r="L21" i="16"/>
  <c r="N21" i="16"/>
  <c r="F22" i="16"/>
  <c r="AB22" i="16" s="1"/>
  <c r="J22" i="16"/>
  <c r="L22" i="16"/>
  <c r="N22" i="16"/>
  <c r="F23" i="16"/>
  <c r="L23" i="16"/>
  <c r="N23" i="16"/>
  <c r="F24" i="16"/>
  <c r="AB24" i="16" s="1"/>
  <c r="F25" i="16"/>
  <c r="AB25" i="16" s="1"/>
  <c r="J25" i="16"/>
  <c r="L25" i="16"/>
  <c r="N25" i="16"/>
  <c r="F26" i="16"/>
  <c r="AB26" i="16" s="1"/>
  <c r="J26" i="16"/>
  <c r="F27" i="16"/>
  <c r="AB27" i="16" s="1"/>
  <c r="J27" i="16"/>
  <c r="L27" i="16"/>
  <c r="N27" i="16"/>
  <c r="F28" i="16"/>
  <c r="AB28" i="16" s="1"/>
  <c r="J28" i="16"/>
  <c r="N28" i="16"/>
  <c r="F29" i="16"/>
  <c r="AB29" i="16" s="1"/>
  <c r="N29" i="16"/>
  <c r="F30" i="16"/>
  <c r="AB30" i="16" s="1"/>
  <c r="L30" i="16"/>
  <c r="N30" i="16"/>
  <c r="F31" i="16"/>
  <c r="AB31" i="16" s="1"/>
  <c r="N31" i="16"/>
  <c r="F32" i="16"/>
  <c r="AB32" i="16" s="1"/>
  <c r="L32" i="16"/>
  <c r="N32" i="16"/>
  <c r="F33" i="16"/>
  <c r="AB33" i="16" s="1"/>
  <c r="L33" i="16"/>
  <c r="N33" i="16"/>
  <c r="F34" i="16"/>
  <c r="AB34" i="16" s="1"/>
  <c r="N34" i="16"/>
  <c r="F35" i="16"/>
  <c r="AB35" i="16" s="1"/>
  <c r="J35" i="16"/>
  <c r="L35" i="16"/>
  <c r="N35" i="16"/>
  <c r="F36" i="16"/>
  <c r="AB36" i="16" s="1"/>
  <c r="L36" i="16"/>
  <c r="N36" i="16"/>
  <c r="F37" i="16"/>
  <c r="J37" i="16"/>
  <c r="N37" i="16"/>
  <c r="G38" i="16"/>
  <c r="I38" i="16"/>
  <c r="K38" i="16"/>
  <c r="M38" i="16"/>
  <c r="F39" i="16"/>
  <c r="AB39" i="16" s="1"/>
  <c r="J39" i="16"/>
  <c r="F40" i="16"/>
  <c r="AB40" i="16" s="1"/>
  <c r="F41" i="16"/>
  <c r="AB41" i="16" s="1"/>
  <c r="L41" i="16"/>
  <c r="N41" i="16"/>
  <c r="F42" i="16"/>
  <c r="AB42" i="16" s="1"/>
  <c r="J42" i="16"/>
  <c r="L42" i="16"/>
  <c r="N42" i="16"/>
  <c r="F43" i="16"/>
  <c r="L43" i="16" s="1"/>
  <c r="N43" i="16"/>
  <c r="F44" i="16"/>
  <c r="AB44" i="16" s="1"/>
  <c r="F45" i="16"/>
  <c r="AB45" i="16" s="1"/>
  <c r="J45" i="16"/>
  <c r="L45" i="16"/>
  <c r="N45" i="16"/>
  <c r="F46" i="16"/>
  <c r="AB46" i="16" s="1"/>
  <c r="N46" i="16"/>
  <c r="F47" i="16"/>
  <c r="AB47" i="16" s="1"/>
  <c r="N47" i="16"/>
  <c r="H48" i="16"/>
  <c r="F49" i="16"/>
  <c r="AB49" i="16" s="1"/>
  <c r="F50" i="16"/>
  <c r="AB50" i="16" s="1"/>
  <c r="J50" i="16"/>
  <c r="L50" i="16"/>
  <c r="N50" i="16"/>
  <c r="F51" i="16"/>
  <c r="AB51" i="16" s="1"/>
  <c r="F52" i="16"/>
  <c r="AB52" i="16" s="1"/>
  <c r="J52" i="16"/>
  <c r="L52" i="16"/>
  <c r="F53" i="16"/>
  <c r="AB53" i="16" s="1"/>
  <c r="H53" i="16"/>
  <c r="F9" i="15"/>
  <c r="F11" i="15"/>
  <c r="H12" i="15" s="1"/>
  <c r="F13" i="15"/>
  <c r="AB13" i="15" s="1"/>
  <c r="F15" i="15"/>
  <c r="F17" i="15"/>
  <c r="H18" i="15" s="1"/>
  <c r="I20" i="15"/>
  <c r="F21" i="15"/>
  <c r="F23" i="15"/>
  <c r="F25" i="15"/>
  <c r="F27" i="15"/>
  <c r="L28" i="15" s="1"/>
  <c r="F29" i="15"/>
  <c r="K30" i="15" s="1"/>
  <c r="F31" i="15"/>
  <c r="F33" i="15"/>
  <c r="F35" i="15"/>
  <c r="F37" i="15"/>
  <c r="F39" i="15"/>
  <c r="AB39" i="15" s="1"/>
  <c r="F41" i="15"/>
  <c r="F43" i="15"/>
  <c r="F45" i="15"/>
  <c r="AB45" i="15" s="1"/>
  <c r="F47" i="15"/>
  <c r="J48" i="15" s="1"/>
  <c r="F49" i="15"/>
  <c r="F51" i="15"/>
  <c r="F53" i="15"/>
  <c r="F55" i="15"/>
  <c r="F57" i="15"/>
  <c r="K58" i="15" s="1"/>
  <c r="F59" i="15"/>
  <c r="F61" i="15"/>
  <c r="F63" i="15"/>
  <c r="F65" i="15"/>
  <c r="AB65" i="15" s="1"/>
  <c r="F67" i="15"/>
  <c r="I72" i="15"/>
  <c r="F73" i="15"/>
  <c r="F75" i="15"/>
  <c r="F77" i="15"/>
  <c r="F79" i="15"/>
  <c r="H80" i="15" s="1"/>
  <c r="F81" i="15"/>
  <c r="F83" i="15"/>
  <c r="F85" i="15"/>
  <c r="I86" i="15" s="1"/>
  <c r="F87" i="15"/>
  <c r="F89" i="15"/>
  <c r="AB89" i="15" s="1"/>
  <c r="F91" i="15"/>
  <c r="H92" i="15" s="1"/>
  <c r="F93" i="15"/>
  <c r="G94" i="15" s="1"/>
  <c r="F95" i="15"/>
  <c r="F97" i="15"/>
  <c r="F99" i="15"/>
  <c r="AB99" i="15" s="1"/>
  <c r="AB31" i="14"/>
  <c r="AB41" i="14"/>
  <c r="J8" i="11"/>
  <c r="J9" i="11"/>
  <c r="J10" i="11"/>
  <c r="J11" i="11"/>
  <c r="J12" i="11"/>
  <c r="J13" i="11"/>
  <c r="J14" i="11"/>
  <c r="J15" i="11"/>
  <c r="J16" i="11"/>
  <c r="J17" i="11"/>
  <c r="J18" i="11"/>
  <c r="J20" i="11"/>
  <c r="J25" i="11"/>
  <c r="J28" i="11"/>
  <c r="J29" i="11"/>
  <c r="J30" i="11"/>
  <c r="J31" i="11"/>
  <c r="J32" i="11"/>
  <c r="J33" i="11"/>
  <c r="J34" i="11"/>
  <c r="J35" i="11"/>
  <c r="J36" i="11"/>
  <c r="J37" i="11"/>
  <c r="J38" i="11"/>
  <c r="J39" i="11"/>
  <c r="J40" i="11"/>
  <c r="J41" i="11"/>
  <c r="J42" i="11"/>
  <c r="J43" i="11"/>
  <c r="J44" i="11"/>
  <c r="J45" i="11"/>
  <c r="J46" i="11"/>
  <c r="J48" i="11"/>
  <c r="J49" i="11"/>
  <c r="J50" i="11"/>
  <c r="J51" i="11"/>
  <c r="J52" i="11"/>
  <c r="J53" i="11"/>
  <c r="H7" i="10"/>
  <c r="N8" i="10"/>
  <c r="L8" i="10"/>
  <c r="F9" i="10"/>
  <c r="AB9" i="10" s="1"/>
  <c r="F10" i="10"/>
  <c r="AB10" i="10" s="1"/>
  <c r="F11" i="10"/>
  <c r="AB11" i="10" s="1"/>
  <c r="F12" i="10"/>
  <c r="AB12" i="10" s="1"/>
  <c r="F15" i="10"/>
  <c r="N15" i="10" s="1"/>
  <c r="F16" i="10"/>
  <c r="F17" i="10"/>
  <c r="F18" i="10"/>
  <c r="F19" i="10"/>
  <c r="F20" i="10"/>
  <c r="J20" i="10" s="1"/>
  <c r="F21" i="10"/>
  <c r="N21" i="10" s="1"/>
  <c r="F22" i="10"/>
  <c r="F23" i="10"/>
  <c r="F25" i="10"/>
  <c r="J25" i="10" s="1"/>
  <c r="F26" i="10"/>
  <c r="N26" i="10" s="1"/>
  <c r="F27" i="10"/>
  <c r="F28" i="10"/>
  <c r="F29" i="10"/>
  <c r="F30" i="10"/>
  <c r="F31" i="10"/>
  <c r="N31" i="10" s="1"/>
  <c r="F32" i="10"/>
  <c r="F33" i="10"/>
  <c r="F34" i="10"/>
  <c r="F35" i="10"/>
  <c r="F36" i="10"/>
  <c r="F37" i="10"/>
  <c r="F40" i="10"/>
  <c r="F41" i="10"/>
  <c r="F42" i="10"/>
  <c r="F43" i="10"/>
  <c r="F44" i="10"/>
  <c r="F45" i="10"/>
  <c r="F46" i="10"/>
  <c r="H46" i="10" s="1"/>
  <c r="F47" i="10"/>
  <c r="F48" i="10"/>
  <c r="F49" i="10"/>
  <c r="F50" i="10"/>
  <c r="F51" i="10"/>
  <c r="F52" i="10"/>
  <c r="N52" i="10" s="1"/>
  <c r="F53" i="10"/>
  <c r="G7" i="9"/>
  <c r="I7" i="9"/>
  <c r="K7" i="9"/>
  <c r="M7" i="9"/>
  <c r="H8" i="9"/>
  <c r="G13" i="9"/>
  <c r="I13" i="9"/>
  <c r="K13" i="9"/>
  <c r="M13" i="9"/>
  <c r="G38" i="9"/>
  <c r="I38" i="9"/>
  <c r="K38" i="9"/>
  <c r="M38" i="9"/>
  <c r="M7" i="7"/>
  <c r="O7" i="7"/>
  <c r="F8" i="7"/>
  <c r="J8" i="7" s="1"/>
  <c r="F9" i="7"/>
  <c r="K9" i="7"/>
  <c r="F10" i="7"/>
  <c r="AB10" i="7" s="1"/>
  <c r="K10" i="7"/>
  <c r="N10" i="7"/>
  <c r="F11" i="7"/>
  <c r="AB11" i="7" s="1"/>
  <c r="P11" i="7"/>
  <c r="R11" i="7"/>
  <c r="F12" i="7"/>
  <c r="AB12" i="7" s="1"/>
  <c r="K12" i="7"/>
  <c r="I13" i="7"/>
  <c r="M13" i="7"/>
  <c r="O13" i="7"/>
  <c r="Q13" i="7"/>
  <c r="F14" i="7"/>
  <c r="AB14" i="7" s="1"/>
  <c r="K14" i="7"/>
  <c r="F15" i="7"/>
  <c r="AB15" i="7" s="1"/>
  <c r="K15" i="7"/>
  <c r="N15" i="7"/>
  <c r="P15" i="7"/>
  <c r="R15" i="7"/>
  <c r="F16" i="7"/>
  <c r="AB16" i="7" s="1"/>
  <c r="K16" i="7"/>
  <c r="N16" i="7"/>
  <c r="P16" i="7"/>
  <c r="R16" i="7"/>
  <c r="F17" i="7"/>
  <c r="AB17" i="7" s="1"/>
  <c r="H17" i="7"/>
  <c r="K17" i="7"/>
  <c r="N17" i="7"/>
  <c r="P17" i="7"/>
  <c r="R17" i="7"/>
  <c r="F18" i="7"/>
  <c r="AB18" i="7" s="1"/>
  <c r="K18" i="7"/>
  <c r="N18" i="7"/>
  <c r="P18" i="7"/>
  <c r="F19" i="7"/>
  <c r="AB19" i="7" s="1"/>
  <c r="H19" i="7"/>
  <c r="K19" i="7"/>
  <c r="N19" i="7"/>
  <c r="P19" i="7"/>
  <c r="R19" i="7"/>
  <c r="F20" i="7"/>
  <c r="AB20" i="7" s="1"/>
  <c r="K20" i="7"/>
  <c r="N20" i="7"/>
  <c r="F21" i="7"/>
  <c r="AB21" i="7" s="1"/>
  <c r="K21" i="7"/>
  <c r="N21" i="7"/>
  <c r="P21" i="7"/>
  <c r="R21" i="7"/>
  <c r="F22" i="7"/>
  <c r="AB22" i="7" s="1"/>
  <c r="H22" i="7"/>
  <c r="K22" i="7"/>
  <c r="N22" i="7"/>
  <c r="P22" i="7"/>
  <c r="R22" i="7"/>
  <c r="F23" i="7"/>
  <c r="K23" i="7"/>
  <c r="N23" i="7"/>
  <c r="P23" i="7"/>
  <c r="R23" i="7"/>
  <c r="F24" i="7"/>
  <c r="AB24" i="7" s="1"/>
  <c r="F25" i="7"/>
  <c r="AB25" i="7" s="1"/>
  <c r="H25" i="7"/>
  <c r="K25" i="7"/>
  <c r="N25" i="7"/>
  <c r="P25" i="7"/>
  <c r="R25" i="7"/>
  <c r="F26" i="7"/>
  <c r="AB26" i="7" s="1"/>
  <c r="K26" i="7"/>
  <c r="N26" i="7"/>
  <c r="P26" i="7"/>
  <c r="R26" i="7"/>
  <c r="F27" i="7"/>
  <c r="AB27" i="7" s="1"/>
  <c r="K27" i="7"/>
  <c r="N27" i="7"/>
  <c r="P27" i="7"/>
  <c r="R27" i="7"/>
  <c r="F28" i="7"/>
  <c r="K28" i="7"/>
  <c r="N28" i="7"/>
  <c r="P28" i="7"/>
  <c r="R28" i="7"/>
  <c r="F29" i="7"/>
  <c r="AB29" i="7" s="1"/>
  <c r="K29" i="7"/>
  <c r="N29" i="7"/>
  <c r="P29" i="7"/>
  <c r="F30" i="7"/>
  <c r="AB30" i="7" s="1"/>
  <c r="H30" i="7"/>
  <c r="K30" i="7"/>
  <c r="N30" i="7"/>
  <c r="F31" i="7"/>
  <c r="AB31" i="7" s="1"/>
  <c r="K31" i="7"/>
  <c r="N31" i="7"/>
  <c r="F32" i="7"/>
  <c r="AB32" i="7" s="1"/>
  <c r="K32" i="7"/>
  <c r="N32" i="7"/>
  <c r="R32" i="7"/>
  <c r="F33" i="7"/>
  <c r="K33" i="7"/>
  <c r="N33" i="7"/>
  <c r="P33" i="7"/>
  <c r="R33" i="7"/>
  <c r="F34" i="7"/>
  <c r="AB34" i="7" s="1"/>
  <c r="K34" i="7"/>
  <c r="N34" i="7"/>
  <c r="R34" i="7"/>
  <c r="F35" i="7"/>
  <c r="K35" i="7"/>
  <c r="N35" i="7"/>
  <c r="P35" i="7"/>
  <c r="R35" i="7"/>
  <c r="F36" i="7"/>
  <c r="AB36" i="7" s="1"/>
  <c r="K36" i="7"/>
  <c r="N36" i="7"/>
  <c r="P36" i="7"/>
  <c r="R36" i="7"/>
  <c r="F37" i="7"/>
  <c r="AB37" i="7" s="1"/>
  <c r="K37" i="7"/>
  <c r="N37" i="7"/>
  <c r="P37" i="7"/>
  <c r="R37" i="7"/>
  <c r="G38" i="7"/>
  <c r="I38" i="7"/>
  <c r="M38" i="7"/>
  <c r="O38" i="7"/>
  <c r="Q38" i="7"/>
  <c r="F39" i="7"/>
  <c r="AB39" i="7" s="1"/>
  <c r="K39" i="7"/>
  <c r="N39" i="7"/>
  <c r="P39" i="7"/>
  <c r="F40" i="7"/>
  <c r="AB40" i="7" s="1"/>
  <c r="K40" i="7"/>
  <c r="F41" i="7"/>
  <c r="AB41" i="7" s="1"/>
  <c r="K41" i="7"/>
  <c r="N41" i="7"/>
  <c r="R41" i="7"/>
  <c r="F42" i="7"/>
  <c r="AB42" i="7" s="1"/>
  <c r="K42" i="7"/>
  <c r="N42" i="7"/>
  <c r="P42" i="7"/>
  <c r="R42" i="7"/>
  <c r="F43" i="7"/>
  <c r="AB43" i="7" s="1"/>
  <c r="K43" i="7"/>
  <c r="F44" i="7"/>
  <c r="AB44" i="7" s="1"/>
  <c r="K44" i="7"/>
  <c r="F45" i="7"/>
  <c r="AB45" i="7" s="1"/>
  <c r="K45" i="7"/>
  <c r="N45" i="7"/>
  <c r="R45" i="7"/>
  <c r="F46" i="7"/>
  <c r="AB46" i="7" s="1"/>
  <c r="K46" i="7"/>
  <c r="N46" i="7"/>
  <c r="P46" i="7"/>
  <c r="F47" i="7"/>
  <c r="AB47" i="7" s="1"/>
  <c r="K47" i="7"/>
  <c r="N47" i="7"/>
  <c r="P47" i="7"/>
  <c r="F48" i="7"/>
  <c r="AB48" i="7" s="1"/>
  <c r="K48" i="7"/>
  <c r="L48" i="7" s="1"/>
  <c r="F49" i="7"/>
  <c r="K49" i="7"/>
  <c r="F50" i="7"/>
  <c r="AB50" i="7" s="1"/>
  <c r="K50" i="7"/>
  <c r="N50" i="7"/>
  <c r="P50" i="7"/>
  <c r="F51" i="7"/>
  <c r="AB51" i="7" s="1"/>
  <c r="K51" i="7"/>
  <c r="R51" i="7"/>
  <c r="F52" i="7"/>
  <c r="AB52" i="7" s="1"/>
  <c r="K52" i="7"/>
  <c r="P52" i="7"/>
  <c r="R52" i="7"/>
  <c r="F53" i="7"/>
  <c r="AB53" i="7" s="1"/>
  <c r="K53" i="7"/>
  <c r="G7" i="6"/>
  <c r="I7" i="6"/>
  <c r="L11" i="6"/>
  <c r="G13" i="6"/>
  <c r="I13" i="6"/>
  <c r="H14" i="6"/>
  <c r="L14" i="6"/>
  <c r="H17" i="6"/>
  <c r="H18" i="6"/>
  <c r="H19" i="6"/>
  <c r="H20" i="6"/>
  <c r="H21" i="6"/>
  <c r="H22" i="6"/>
  <c r="H23" i="6"/>
  <c r="H25" i="6"/>
  <c r="H27" i="6"/>
  <c r="H28" i="6"/>
  <c r="H29" i="6"/>
  <c r="H31" i="6"/>
  <c r="H32" i="6"/>
  <c r="H33" i="6"/>
  <c r="H34" i="6"/>
  <c r="H35" i="6"/>
  <c r="H36" i="6"/>
  <c r="H37" i="6"/>
  <c r="I38" i="6"/>
  <c r="H40" i="6"/>
  <c r="H42" i="6"/>
  <c r="H43" i="6"/>
  <c r="H44" i="6"/>
  <c r="H46" i="6"/>
  <c r="H48" i="6"/>
  <c r="H50" i="6"/>
  <c r="H52" i="6"/>
  <c r="G7" i="5"/>
  <c r="I7" i="5"/>
  <c r="K7" i="5"/>
  <c r="M7" i="5"/>
  <c r="O7" i="5"/>
  <c r="F8" i="5"/>
  <c r="AB8" i="5" s="1"/>
  <c r="J8" i="5"/>
  <c r="L8" i="5"/>
  <c r="N8" i="5"/>
  <c r="P8" i="5"/>
  <c r="F9" i="5"/>
  <c r="AB9" i="5" s="1"/>
  <c r="L9" i="5"/>
  <c r="N9" i="5"/>
  <c r="P9" i="5"/>
  <c r="F10" i="5"/>
  <c r="AB10" i="5" s="1"/>
  <c r="N10" i="5"/>
  <c r="P10" i="5"/>
  <c r="F11" i="5"/>
  <c r="P11" i="5"/>
  <c r="F12" i="5"/>
  <c r="AB12" i="5" s="1"/>
  <c r="G13" i="5"/>
  <c r="I13" i="5"/>
  <c r="K13" i="5"/>
  <c r="M13" i="5"/>
  <c r="O13" i="5"/>
  <c r="F14" i="5"/>
  <c r="AB14" i="5" s="1"/>
  <c r="N14" i="5"/>
  <c r="P14" i="5"/>
  <c r="F15" i="5"/>
  <c r="AB15" i="5" s="1"/>
  <c r="H15" i="5"/>
  <c r="L15" i="5"/>
  <c r="N15" i="5"/>
  <c r="P15" i="5"/>
  <c r="F16" i="5"/>
  <c r="AB16" i="5" s="1"/>
  <c r="H16" i="5"/>
  <c r="L16" i="5"/>
  <c r="N16" i="5"/>
  <c r="P16" i="5"/>
  <c r="F17" i="5"/>
  <c r="AB17" i="5" s="1"/>
  <c r="J17" i="5"/>
  <c r="L17" i="5"/>
  <c r="N17" i="5"/>
  <c r="P17" i="5"/>
  <c r="F18" i="5"/>
  <c r="AB18" i="5" s="1"/>
  <c r="L18" i="5"/>
  <c r="N18" i="5"/>
  <c r="P18" i="5"/>
  <c r="F19" i="5"/>
  <c r="AB19" i="5" s="1"/>
  <c r="L19" i="5"/>
  <c r="N19" i="5"/>
  <c r="P19" i="5"/>
  <c r="F20" i="5"/>
  <c r="AB20" i="5" s="1"/>
  <c r="L20" i="5"/>
  <c r="N20" i="5"/>
  <c r="P20" i="5"/>
  <c r="F21" i="5"/>
  <c r="AB21" i="5" s="1"/>
  <c r="N21" i="5"/>
  <c r="P21" i="5"/>
  <c r="F22" i="5"/>
  <c r="AB22" i="5" s="1"/>
  <c r="J22" i="5"/>
  <c r="L22" i="5"/>
  <c r="N22" i="5"/>
  <c r="P22" i="5"/>
  <c r="F23" i="5"/>
  <c r="AB23" i="5" s="1"/>
  <c r="N23" i="5"/>
  <c r="P23" i="5"/>
  <c r="F24" i="5"/>
  <c r="AB24" i="5" s="1"/>
  <c r="F25" i="5"/>
  <c r="L25" i="5"/>
  <c r="N25" i="5"/>
  <c r="P25" i="5"/>
  <c r="F26" i="5"/>
  <c r="AB26" i="5" s="1"/>
  <c r="L26" i="5"/>
  <c r="N26" i="5"/>
  <c r="P26" i="5"/>
  <c r="F27" i="5"/>
  <c r="AB27" i="5" s="1"/>
  <c r="J27" i="5"/>
  <c r="L27" i="5"/>
  <c r="N27" i="5"/>
  <c r="P27" i="5"/>
  <c r="F28" i="5"/>
  <c r="L28" i="5"/>
  <c r="N28" i="5"/>
  <c r="P28" i="5"/>
  <c r="F29" i="5"/>
  <c r="AB29" i="5" s="1"/>
  <c r="L29" i="5"/>
  <c r="N29" i="5"/>
  <c r="P29" i="5"/>
  <c r="F30" i="5"/>
  <c r="AB30" i="5" s="1"/>
  <c r="J30" i="5"/>
  <c r="N30" i="5"/>
  <c r="P30" i="5"/>
  <c r="F31" i="5"/>
  <c r="AB31" i="5" s="1"/>
  <c r="L31" i="5"/>
  <c r="N31" i="5"/>
  <c r="P31" i="5"/>
  <c r="F32" i="5"/>
  <c r="AB32" i="5" s="1"/>
  <c r="L32" i="5"/>
  <c r="N32" i="5"/>
  <c r="P32" i="5"/>
  <c r="F33" i="5"/>
  <c r="AB33" i="5" s="1"/>
  <c r="P33" i="5"/>
  <c r="F34" i="5"/>
  <c r="AB34" i="5" s="1"/>
  <c r="P34" i="5"/>
  <c r="F35" i="5"/>
  <c r="AB35" i="5" s="1"/>
  <c r="N35" i="5"/>
  <c r="P35" i="5"/>
  <c r="F36" i="5"/>
  <c r="AB36" i="5" s="1"/>
  <c r="N36" i="5"/>
  <c r="P36" i="5"/>
  <c r="F37" i="5"/>
  <c r="AB37" i="5" s="1"/>
  <c r="N37" i="5"/>
  <c r="P37" i="5"/>
  <c r="G38" i="5"/>
  <c r="I38" i="5"/>
  <c r="K38" i="5"/>
  <c r="M38" i="5"/>
  <c r="O38" i="5"/>
  <c r="F39" i="5"/>
  <c r="AB39" i="5" s="1"/>
  <c r="J39" i="5"/>
  <c r="L39" i="5"/>
  <c r="N39" i="5"/>
  <c r="P39" i="5"/>
  <c r="F40" i="5"/>
  <c r="AB40" i="5" s="1"/>
  <c r="L40" i="5"/>
  <c r="N40" i="5"/>
  <c r="P40" i="5"/>
  <c r="F41" i="5"/>
  <c r="AB41" i="5" s="1"/>
  <c r="L41" i="5"/>
  <c r="N41" i="5"/>
  <c r="P41" i="5"/>
  <c r="F42" i="5"/>
  <c r="AB42" i="5" s="1"/>
  <c r="J42" i="5"/>
  <c r="N42" i="5"/>
  <c r="P42" i="5"/>
  <c r="F43" i="5"/>
  <c r="AB43" i="5" s="1"/>
  <c r="L43" i="5"/>
  <c r="P43" i="5"/>
  <c r="F44" i="5"/>
  <c r="AB44" i="5" s="1"/>
  <c r="N44" i="5"/>
  <c r="P44" i="5"/>
  <c r="F45" i="5"/>
  <c r="AB45" i="5" s="1"/>
  <c r="P45" i="5"/>
  <c r="F46" i="5"/>
  <c r="AB46" i="5" s="1"/>
  <c r="L46" i="5"/>
  <c r="N46" i="5"/>
  <c r="P46" i="5"/>
  <c r="F47" i="5"/>
  <c r="AB47" i="5" s="1"/>
  <c r="L47" i="5"/>
  <c r="N47" i="5"/>
  <c r="P47" i="5"/>
  <c r="F48" i="5"/>
  <c r="AB48" i="5" s="1"/>
  <c r="J48" i="5"/>
  <c r="N48" i="5"/>
  <c r="P48" i="5"/>
  <c r="F49" i="5"/>
  <c r="AB49" i="5" s="1"/>
  <c r="L49" i="5"/>
  <c r="N49" i="5"/>
  <c r="P49" i="5"/>
  <c r="F50" i="5"/>
  <c r="AB50" i="5" s="1"/>
  <c r="N50" i="5"/>
  <c r="F51" i="5"/>
  <c r="AB51" i="5" s="1"/>
  <c r="F52" i="5"/>
  <c r="AB52" i="5" s="1"/>
  <c r="N52" i="5"/>
  <c r="P52" i="5"/>
  <c r="F53" i="5"/>
  <c r="AB53" i="5" s="1"/>
  <c r="P53" i="5"/>
  <c r="AB8" i="4"/>
  <c r="P8" i="4"/>
  <c r="AB9" i="4"/>
  <c r="L9" i="4"/>
  <c r="P9" i="4"/>
  <c r="N10" i="4"/>
  <c r="P10" i="4"/>
  <c r="AB11" i="4"/>
  <c r="P11" i="4"/>
  <c r="F14" i="4"/>
  <c r="AB14" i="4" s="1"/>
  <c r="F15" i="4"/>
  <c r="AB15" i="4" s="1"/>
  <c r="N15" i="4"/>
  <c r="P15" i="4"/>
  <c r="F16" i="4"/>
  <c r="AB16" i="4" s="1"/>
  <c r="L16" i="4"/>
  <c r="N16" i="4"/>
  <c r="P16" i="4"/>
  <c r="F17" i="4"/>
  <c r="AB17" i="4" s="1"/>
  <c r="J17" i="4"/>
  <c r="L17" i="4"/>
  <c r="N17" i="4"/>
  <c r="P17" i="4"/>
  <c r="F18" i="4"/>
  <c r="AB18" i="4" s="1"/>
  <c r="N18" i="4"/>
  <c r="P18" i="4"/>
  <c r="F19" i="4"/>
  <c r="AB19" i="4" s="1"/>
  <c r="L19" i="4"/>
  <c r="N19" i="4"/>
  <c r="P19" i="4"/>
  <c r="F20" i="4"/>
  <c r="AB20" i="4" s="1"/>
  <c r="N20" i="4"/>
  <c r="P20" i="4"/>
  <c r="F21" i="4"/>
  <c r="AB21" i="4" s="1"/>
  <c r="P21" i="4"/>
  <c r="F22" i="4"/>
  <c r="AB22" i="4" s="1"/>
  <c r="N22" i="4"/>
  <c r="P22" i="4"/>
  <c r="F23" i="4"/>
  <c r="AB23" i="4" s="1"/>
  <c r="P23" i="4"/>
  <c r="F24" i="4"/>
  <c r="AB24" i="4" s="1"/>
  <c r="F25" i="4"/>
  <c r="AB25" i="4" s="1"/>
  <c r="N25" i="4"/>
  <c r="P25" i="4"/>
  <c r="F26" i="4"/>
  <c r="AB26" i="4" s="1"/>
  <c r="J26" i="4"/>
  <c r="F27" i="4"/>
  <c r="AB27" i="4" s="1"/>
  <c r="J27" i="4"/>
  <c r="N27" i="4"/>
  <c r="P27" i="4"/>
  <c r="F28" i="4"/>
  <c r="AB28" i="4" s="1"/>
  <c r="P28" i="4"/>
  <c r="F29" i="4"/>
  <c r="AB29" i="4" s="1"/>
  <c r="N29" i="4"/>
  <c r="P29" i="4"/>
  <c r="F30" i="4"/>
  <c r="AB30" i="4" s="1"/>
  <c r="N30" i="4"/>
  <c r="F31" i="4"/>
  <c r="AB31" i="4" s="1"/>
  <c r="N31" i="4"/>
  <c r="P31" i="4"/>
  <c r="F32" i="4"/>
  <c r="AB32" i="4" s="1"/>
  <c r="F33" i="4"/>
  <c r="AB33" i="4" s="1"/>
  <c r="F34" i="4"/>
  <c r="AB34" i="4" s="1"/>
  <c r="P34" i="4"/>
  <c r="F35" i="4"/>
  <c r="AB35" i="4" s="1"/>
  <c r="P35" i="4"/>
  <c r="F36" i="4"/>
  <c r="AB36" i="4" s="1"/>
  <c r="P36" i="4"/>
  <c r="F37" i="4"/>
  <c r="AB37" i="4" s="1"/>
  <c r="N37" i="4"/>
  <c r="F39" i="4"/>
  <c r="AB39" i="4" s="1"/>
  <c r="N39" i="4"/>
  <c r="F40" i="4"/>
  <c r="AB40" i="4" s="1"/>
  <c r="N40" i="4"/>
  <c r="P40" i="4"/>
  <c r="F41" i="4"/>
  <c r="N41" i="4"/>
  <c r="P41" i="4"/>
  <c r="F42" i="4"/>
  <c r="AB42" i="4" s="1"/>
  <c r="N42" i="4"/>
  <c r="P42" i="4"/>
  <c r="F43" i="4"/>
  <c r="L43" i="4" s="1"/>
  <c r="N43" i="4"/>
  <c r="P43" i="4"/>
  <c r="F44" i="4"/>
  <c r="AB44" i="4" s="1"/>
  <c r="N44" i="4"/>
  <c r="P44" i="4"/>
  <c r="F45" i="4"/>
  <c r="AB45" i="4" s="1"/>
  <c r="P45" i="4"/>
  <c r="F46" i="4"/>
  <c r="AB46" i="4" s="1"/>
  <c r="N46" i="4"/>
  <c r="P46" i="4"/>
  <c r="F47" i="4"/>
  <c r="AB47" i="4" s="1"/>
  <c r="N47" i="4"/>
  <c r="P47" i="4"/>
  <c r="F48" i="4"/>
  <c r="AB48" i="4" s="1"/>
  <c r="L48" i="4"/>
  <c r="N48" i="4"/>
  <c r="P48" i="4"/>
  <c r="F49" i="4"/>
  <c r="AB49" i="4" s="1"/>
  <c r="N49" i="4"/>
  <c r="P49" i="4"/>
  <c r="F50" i="4"/>
  <c r="AB50" i="4" s="1"/>
  <c r="F51" i="4"/>
  <c r="N51" i="4"/>
  <c r="P51" i="4"/>
  <c r="F52" i="4"/>
  <c r="P52" i="4"/>
  <c r="F53" i="4"/>
  <c r="AB53" i="4" s="1"/>
  <c r="P53" i="4"/>
  <c r="G7" i="3"/>
  <c r="I7" i="3"/>
  <c r="K7" i="3"/>
  <c r="M7" i="3"/>
  <c r="O7" i="3"/>
  <c r="F8" i="3"/>
  <c r="AB8" i="3" s="1"/>
  <c r="J8" i="3"/>
  <c r="L8" i="3"/>
  <c r="N8" i="3"/>
  <c r="P8" i="3"/>
  <c r="F9" i="3"/>
  <c r="AB9" i="3" s="1"/>
  <c r="L9" i="3"/>
  <c r="N9" i="3"/>
  <c r="P9" i="3"/>
  <c r="F10" i="3"/>
  <c r="AB10" i="3" s="1"/>
  <c r="N10" i="3"/>
  <c r="P10" i="3"/>
  <c r="F11" i="3"/>
  <c r="AB11" i="3" s="1"/>
  <c r="P11" i="3"/>
  <c r="F12" i="3"/>
  <c r="AB12" i="3" s="1"/>
  <c r="H12" i="3"/>
  <c r="G13" i="3"/>
  <c r="I13" i="3"/>
  <c r="K13" i="3"/>
  <c r="M13" i="3"/>
  <c r="O13" i="3"/>
  <c r="F14" i="3"/>
  <c r="AB14" i="3" s="1"/>
  <c r="P14" i="3"/>
  <c r="F15" i="3"/>
  <c r="AB15" i="3" s="1"/>
  <c r="J15" i="3"/>
  <c r="N15" i="3"/>
  <c r="P15" i="3"/>
  <c r="F16" i="3"/>
  <c r="AB16" i="3" s="1"/>
  <c r="N16" i="3"/>
  <c r="P16" i="3"/>
  <c r="F17" i="3"/>
  <c r="AB17" i="3" s="1"/>
  <c r="J17" i="3"/>
  <c r="L17" i="3"/>
  <c r="N17" i="3"/>
  <c r="P17" i="3"/>
  <c r="F18" i="3"/>
  <c r="AB18" i="3" s="1"/>
  <c r="N18" i="3"/>
  <c r="P18" i="3"/>
  <c r="F19" i="3"/>
  <c r="AB19" i="3" s="1"/>
  <c r="H19" i="3"/>
  <c r="J19" i="3"/>
  <c r="N19" i="3"/>
  <c r="P19" i="3"/>
  <c r="F20" i="3"/>
  <c r="AB20" i="3" s="1"/>
  <c r="N20" i="3"/>
  <c r="P20" i="3"/>
  <c r="F21" i="3"/>
  <c r="AB21" i="3" s="1"/>
  <c r="F22" i="3"/>
  <c r="AB22" i="3" s="1"/>
  <c r="J22" i="3"/>
  <c r="L22" i="3"/>
  <c r="N22" i="3"/>
  <c r="P22" i="3"/>
  <c r="F23" i="3"/>
  <c r="AB23" i="3" s="1"/>
  <c r="N23" i="3"/>
  <c r="P23" i="3"/>
  <c r="F24" i="3"/>
  <c r="AB24" i="3" s="1"/>
  <c r="F25" i="3"/>
  <c r="AB25" i="3" s="1"/>
  <c r="H25" i="3"/>
  <c r="N25" i="3"/>
  <c r="P25" i="3"/>
  <c r="F26" i="3"/>
  <c r="AB26" i="3" s="1"/>
  <c r="J26" i="3"/>
  <c r="P26" i="3"/>
  <c r="F27" i="3"/>
  <c r="AB27" i="3" s="1"/>
  <c r="H27" i="3"/>
  <c r="N27" i="3"/>
  <c r="P27" i="3"/>
  <c r="F28" i="3"/>
  <c r="AB28" i="3" s="1"/>
  <c r="J28" i="3"/>
  <c r="P28" i="3"/>
  <c r="F29" i="3"/>
  <c r="AB29" i="3" s="1"/>
  <c r="N29" i="3"/>
  <c r="P29" i="3"/>
  <c r="F30" i="3"/>
  <c r="AB30" i="3" s="1"/>
  <c r="N30" i="3"/>
  <c r="F31" i="3"/>
  <c r="AB31" i="3" s="1"/>
  <c r="P31" i="3"/>
  <c r="F32" i="3"/>
  <c r="AB32" i="3" s="1"/>
  <c r="P32" i="3"/>
  <c r="F33" i="3"/>
  <c r="AB33" i="3" s="1"/>
  <c r="F34" i="3"/>
  <c r="AB34" i="3" s="1"/>
  <c r="H34" i="3"/>
  <c r="F35" i="3"/>
  <c r="AB35" i="3" s="1"/>
  <c r="H35" i="3"/>
  <c r="F36" i="3"/>
  <c r="AB36" i="3" s="1"/>
  <c r="F37" i="3"/>
  <c r="AB37" i="3" s="1"/>
  <c r="J37" i="3"/>
  <c r="G38" i="3"/>
  <c r="I38" i="3"/>
  <c r="K38" i="3"/>
  <c r="M38" i="3"/>
  <c r="O38" i="3"/>
  <c r="F39" i="3"/>
  <c r="AB39" i="3" s="1"/>
  <c r="L39" i="3"/>
  <c r="N39" i="3"/>
  <c r="P39" i="3"/>
  <c r="F40" i="3"/>
  <c r="AB40" i="3" s="1"/>
  <c r="N40" i="3"/>
  <c r="P40" i="3"/>
  <c r="F41" i="3"/>
  <c r="AB41" i="3" s="1"/>
  <c r="N41" i="3"/>
  <c r="P41" i="3"/>
  <c r="F42" i="3"/>
  <c r="AB42" i="3" s="1"/>
  <c r="P42" i="3"/>
  <c r="F43" i="3"/>
  <c r="AB43" i="3" s="1"/>
  <c r="F44" i="3"/>
  <c r="AB44" i="3" s="1"/>
  <c r="H44" i="3"/>
  <c r="N44" i="3"/>
  <c r="P44" i="3"/>
  <c r="F45" i="3"/>
  <c r="AB45" i="3" s="1"/>
  <c r="N45" i="3"/>
  <c r="F46" i="3"/>
  <c r="AB46" i="3" s="1"/>
  <c r="N46" i="3"/>
  <c r="P46" i="3"/>
  <c r="F47" i="3"/>
  <c r="AB47" i="3" s="1"/>
  <c r="N47" i="3"/>
  <c r="P47" i="3"/>
  <c r="F48" i="3"/>
  <c r="AB48" i="3" s="1"/>
  <c r="N48" i="3"/>
  <c r="P48" i="3"/>
  <c r="F49" i="3"/>
  <c r="AB49" i="3" s="1"/>
  <c r="N49" i="3"/>
  <c r="P49" i="3"/>
  <c r="F50" i="3"/>
  <c r="AB50" i="3" s="1"/>
  <c r="F51" i="3"/>
  <c r="AB51" i="3" s="1"/>
  <c r="F52" i="3"/>
  <c r="N52" i="3"/>
  <c r="F53" i="3"/>
  <c r="AB53" i="3" s="1"/>
  <c r="G7" i="2"/>
  <c r="I7" i="2"/>
  <c r="K7" i="2"/>
  <c r="M7" i="2"/>
  <c r="O7" i="2"/>
  <c r="F7" i="2" s="1"/>
  <c r="Q7" i="2"/>
  <c r="Q66" i="2" s="1"/>
  <c r="S7" i="2"/>
  <c r="S66" i="2" s="1"/>
  <c r="U7" i="2"/>
  <c r="U66" i="2" s="1"/>
  <c r="J8" i="2"/>
  <c r="L8" i="2"/>
  <c r="N8" i="2"/>
  <c r="P8" i="2"/>
  <c r="H9" i="2"/>
  <c r="L9" i="2"/>
  <c r="N9" i="2"/>
  <c r="P9" i="2"/>
  <c r="H10" i="2"/>
  <c r="J10" i="2"/>
  <c r="N10" i="2"/>
  <c r="P10" i="2"/>
  <c r="V10" i="2"/>
  <c r="H11" i="2"/>
  <c r="J11" i="2"/>
  <c r="L11" i="2"/>
  <c r="P11" i="2"/>
  <c r="H12" i="2"/>
  <c r="J12" i="2"/>
  <c r="L12" i="2"/>
  <c r="N12" i="2"/>
  <c r="I13" i="2"/>
  <c r="K13" i="2"/>
  <c r="M13" i="2"/>
  <c r="O13" i="2"/>
  <c r="V14" i="2"/>
  <c r="J15" i="2"/>
  <c r="N15" i="2"/>
  <c r="V15" i="2"/>
  <c r="N16" i="2"/>
  <c r="P16" i="2"/>
  <c r="J17" i="2"/>
  <c r="N17" i="2"/>
  <c r="P17" i="2"/>
  <c r="R17" i="2"/>
  <c r="V17" i="2"/>
  <c r="V18" i="2"/>
  <c r="J19" i="2"/>
  <c r="P19" i="2"/>
  <c r="R19" i="2"/>
  <c r="V19" i="2"/>
  <c r="J20" i="2"/>
  <c r="N20" i="2"/>
  <c r="P20" i="2"/>
  <c r="R20" i="2"/>
  <c r="H21" i="2"/>
  <c r="V21" i="2"/>
  <c r="J22" i="2"/>
  <c r="L22" i="2"/>
  <c r="N22" i="2"/>
  <c r="P22" i="2"/>
  <c r="R22" i="2"/>
  <c r="V22" i="2"/>
  <c r="P23" i="2"/>
  <c r="R23" i="2"/>
  <c r="V23" i="2"/>
  <c r="AB24" i="2"/>
  <c r="AB25" i="2"/>
  <c r="H25" i="2"/>
  <c r="N25" i="2"/>
  <c r="P25" i="2"/>
  <c r="V25" i="2"/>
  <c r="AB26" i="2"/>
  <c r="V26" i="2"/>
  <c r="N27" i="2"/>
  <c r="P27" i="2"/>
  <c r="R27" i="2"/>
  <c r="V27" i="2"/>
  <c r="J28" i="2"/>
  <c r="L28" i="2"/>
  <c r="P28" i="2"/>
  <c r="V28" i="2"/>
  <c r="AB29" i="2"/>
  <c r="V29" i="2"/>
  <c r="H30" i="2"/>
  <c r="J30" i="2"/>
  <c r="N30" i="2"/>
  <c r="R30" i="2"/>
  <c r="V30" i="2"/>
  <c r="H31" i="2"/>
  <c r="V31" i="2"/>
  <c r="V32" i="2"/>
  <c r="V33" i="2"/>
  <c r="N34" i="2"/>
  <c r="V34" i="2"/>
  <c r="H35" i="2"/>
  <c r="V35" i="2"/>
  <c r="V36" i="2"/>
  <c r="J37" i="2"/>
  <c r="R37" i="2"/>
  <c r="V37" i="2"/>
  <c r="F70" i="2"/>
  <c r="L39" i="2"/>
  <c r="N39" i="2"/>
  <c r="L41" i="2"/>
  <c r="N41" i="2"/>
  <c r="J42" i="2"/>
  <c r="V42" i="2"/>
  <c r="R43" i="2"/>
  <c r="V43" i="2"/>
  <c r="V45" i="2"/>
  <c r="N46" i="2"/>
  <c r="V46" i="2"/>
  <c r="N47" i="2"/>
  <c r="N49" i="2"/>
  <c r="V49" i="2"/>
  <c r="V52" i="2"/>
  <c r="N116" i="28" l="1"/>
  <c r="J116" i="28"/>
  <c r="J8" i="28"/>
  <c r="M112" i="28"/>
  <c r="M118" i="28" s="1"/>
  <c r="M119" i="28"/>
  <c r="G112" i="28"/>
  <c r="G118" i="28" s="1"/>
  <c r="G119" i="28"/>
  <c r="R112" i="28"/>
  <c r="R118" i="28" s="1"/>
  <c r="R119" i="28"/>
  <c r="L112" i="28"/>
  <c r="L118" i="28" s="1"/>
  <c r="L119" i="28"/>
  <c r="Q112" i="28"/>
  <c r="Q118" i="28" s="1"/>
  <c r="Q119" i="28"/>
  <c r="K112" i="28"/>
  <c r="K118" i="28" s="1"/>
  <c r="K119" i="28"/>
  <c r="P119" i="28"/>
  <c r="P112" i="28"/>
  <c r="P118" i="28" s="1"/>
  <c r="J112" i="28"/>
  <c r="J118" i="28" s="1"/>
  <c r="J119" i="28"/>
  <c r="O112" i="28"/>
  <c r="O118" i="28" s="1"/>
  <c r="O119" i="28"/>
  <c r="I112" i="28"/>
  <c r="I118" i="28" s="1"/>
  <c r="I119" i="28"/>
  <c r="N112" i="28"/>
  <c r="N118" i="28" s="1"/>
  <c r="N119" i="28"/>
  <c r="H119" i="28"/>
  <c r="H112" i="28"/>
  <c r="H118" i="28" s="1"/>
  <c r="P20" i="57"/>
  <c r="P112" i="57"/>
  <c r="P118" i="57" s="1"/>
  <c r="P119" i="57"/>
  <c r="G112" i="57"/>
  <c r="G118" i="57" s="1"/>
  <c r="G119" i="57"/>
  <c r="Q8" i="57"/>
  <c r="Q116" i="57"/>
  <c r="L119" i="57"/>
  <c r="L112" i="57"/>
  <c r="L118" i="57" s="1"/>
  <c r="K112" i="57"/>
  <c r="K118" i="57" s="1"/>
  <c r="K119" i="57"/>
  <c r="L8" i="57"/>
  <c r="L116" i="57"/>
  <c r="J20" i="57"/>
  <c r="J112" i="57"/>
  <c r="J118" i="57" s="1"/>
  <c r="Z6" i="57" s="1"/>
  <c r="J119" i="57"/>
  <c r="K8" i="57"/>
  <c r="K116" i="57"/>
  <c r="R119" i="57"/>
  <c r="R112" i="57"/>
  <c r="R118" i="57" s="1"/>
  <c r="I20" i="57"/>
  <c r="I119" i="57"/>
  <c r="I112" i="57"/>
  <c r="I118" i="57" s="1"/>
  <c r="Q112" i="57"/>
  <c r="Q118" i="57" s="1"/>
  <c r="Q119" i="57"/>
  <c r="H112" i="57"/>
  <c r="H118" i="57" s="1"/>
  <c r="H119" i="57"/>
  <c r="H46" i="55"/>
  <c r="AB46" i="55"/>
  <c r="N35" i="55"/>
  <c r="N39" i="55"/>
  <c r="N16" i="55"/>
  <c r="N10" i="55"/>
  <c r="N53" i="55"/>
  <c r="L39" i="55"/>
  <c r="N34" i="55"/>
  <c r="H30" i="55"/>
  <c r="AB30" i="55"/>
  <c r="L10" i="55"/>
  <c r="H48" i="53"/>
  <c r="L42" i="53"/>
  <c r="N33" i="53"/>
  <c r="AB33" i="53"/>
  <c r="J31" i="53"/>
  <c r="L22" i="53"/>
  <c r="AC22" i="53" s="1"/>
  <c r="N18" i="53"/>
  <c r="H16" i="53"/>
  <c r="J51" i="53"/>
  <c r="AC51" i="53" s="1"/>
  <c r="AB51" i="53"/>
  <c r="H20" i="53"/>
  <c r="N11" i="53"/>
  <c r="AB11" i="53"/>
  <c r="J32" i="53"/>
  <c r="N30" i="53"/>
  <c r="N15" i="53"/>
  <c r="J43" i="53"/>
  <c r="J40" i="53"/>
  <c r="AB40" i="53"/>
  <c r="H32" i="53"/>
  <c r="L30" i="53"/>
  <c r="H15" i="53"/>
  <c r="M92" i="52"/>
  <c r="N86" i="52"/>
  <c r="K98" i="52"/>
  <c r="M74" i="52"/>
  <c r="N18" i="52"/>
  <c r="N66" i="52"/>
  <c r="K50" i="52"/>
  <c r="J78" i="52"/>
  <c r="K74" i="52"/>
  <c r="M66" i="52"/>
  <c r="M60" i="52"/>
  <c r="I22" i="52"/>
  <c r="L18" i="52"/>
  <c r="H78" i="52"/>
  <c r="L60" i="52"/>
  <c r="J18" i="52"/>
  <c r="H68" i="51"/>
  <c r="N96" i="51"/>
  <c r="I100" i="39"/>
  <c r="J100" i="39"/>
  <c r="M93" i="39"/>
  <c r="I94" i="39"/>
  <c r="J94" i="39"/>
  <c r="H94" i="39" s="1"/>
  <c r="I66" i="39"/>
  <c r="H66" i="39" s="1"/>
  <c r="J66" i="39"/>
  <c r="M97" i="39"/>
  <c r="J98" i="39"/>
  <c r="H98" i="39" s="1"/>
  <c r="I98" i="39"/>
  <c r="M51" i="39"/>
  <c r="I52" i="39"/>
  <c r="H52" i="39" s="1"/>
  <c r="J26" i="39"/>
  <c r="I26" i="39"/>
  <c r="M89" i="39"/>
  <c r="J90" i="39"/>
  <c r="H90" i="39" s="1"/>
  <c r="M61" i="39"/>
  <c r="J62" i="39"/>
  <c r="H62" i="39" s="1"/>
  <c r="I62" i="39"/>
  <c r="AC51" i="38"/>
  <c r="AC45" i="38"/>
  <c r="AC34" i="38"/>
  <c r="AC27" i="38"/>
  <c r="AC19" i="38"/>
  <c r="AC32" i="38"/>
  <c r="AC12" i="38"/>
  <c r="AC49" i="38"/>
  <c r="AC39" i="38"/>
  <c r="AC30" i="38"/>
  <c r="AC22" i="38"/>
  <c r="AC17" i="38"/>
  <c r="AC18" i="38"/>
  <c r="L44" i="37"/>
  <c r="J42" i="37"/>
  <c r="N39" i="37"/>
  <c r="H19" i="37"/>
  <c r="AB19" i="37"/>
  <c r="J39" i="37"/>
  <c r="N31" i="37"/>
  <c r="J25" i="37"/>
  <c r="H22" i="37"/>
  <c r="AC22" i="37" s="1"/>
  <c r="L48" i="37"/>
  <c r="H35" i="37"/>
  <c r="N8" i="37"/>
  <c r="J33" i="37"/>
  <c r="AB33" i="37"/>
  <c r="H50" i="37"/>
  <c r="N11" i="37"/>
  <c r="AB11" i="37"/>
  <c r="AC78" i="36"/>
  <c r="I74" i="36"/>
  <c r="AC72" i="36"/>
  <c r="AC36" i="36"/>
  <c r="AC30" i="36"/>
  <c r="F78" i="36"/>
  <c r="AB77" i="36"/>
  <c r="AC50" i="36"/>
  <c r="AC44" i="36"/>
  <c r="AC26" i="36"/>
  <c r="G12" i="36"/>
  <c r="F92" i="36"/>
  <c r="AC74" i="36"/>
  <c r="AC64" i="36"/>
  <c r="AC38" i="36"/>
  <c r="AC32" i="36"/>
  <c r="AB25" i="36"/>
  <c r="H26" i="36"/>
  <c r="F60" i="36"/>
  <c r="AC56" i="36"/>
  <c r="AC46" i="36"/>
  <c r="G88" i="36"/>
  <c r="AC88" i="36" s="1"/>
  <c r="AB87" i="36"/>
  <c r="AC84" i="36"/>
  <c r="AC76" i="36"/>
  <c r="F52" i="36"/>
  <c r="AB51" i="36"/>
  <c r="AC34" i="36"/>
  <c r="AC28" i="36"/>
  <c r="G16" i="36"/>
  <c r="AC16" i="36" s="1"/>
  <c r="AB15" i="36"/>
  <c r="G10" i="36"/>
  <c r="AC98" i="36"/>
  <c r="F10" i="36"/>
  <c r="L86" i="35"/>
  <c r="I62" i="35"/>
  <c r="AF50" i="35"/>
  <c r="AF44" i="35"/>
  <c r="I26" i="35"/>
  <c r="J12" i="35"/>
  <c r="AE11" i="35"/>
  <c r="G78" i="35"/>
  <c r="AF76" i="35"/>
  <c r="AF72" i="35"/>
  <c r="H66" i="35"/>
  <c r="N62" i="35"/>
  <c r="F62" i="35"/>
  <c r="G56" i="35"/>
  <c r="H50" i="35"/>
  <c r="AI48" i="35"/>
  <c r="J38" i="35"/>
  <c r="AF32" i="35"/>
  <c r="AF24" i="35"/>
  <c r="M16" i="35"/>
  <c r="K14" i="35"/>
  <c r="L96" i="35"/>
  <c r="AC86" i="35"/>
  <c r="I84" i="35"/>
  <c r="AI50" i="35"/>
  <c r="AF46" i="35"/>
  <c r="Q26" i="35"/>
  <c r="L12" i="35"/>
  <c r="AF60" i="35"/>
  <c r="AF54" i="35"/>
  <c r="N38" i="35"/>
  <c r="AF34" i="35"/>
  <c r="H28" i="35"/>
  <c r="H24" i="35"/>
  <c r="G12" i="35"/>
  <c r="J94" i="35"/>
  <c r="AC28" i="35"/>
  <c r="AC24" i="35"/>
  <c r="I86" i="34"/>
  <c r="AI32" i="34"/>
  <c r="I48" i="34"/>
  <c r="G48" i="34"/>
  <c r="AI28" i="34"/>
  <c r="H86" i="34"/>
  <c r="AC86" i="34" s="1"/>
  <c r="F86" i="34"/>
  <c r="H66" i="34"/>
  <c r="AC100" i="34"/>
  <c r="AI62" i="34"/>
  <c r="AI56" i="34"/>
  <c r="AI46" i="34"/>
  <c r="AI38" i="34"/>
  <c r="AI30" i="34"/>
  <c r="I94" i="34"/>
  <c r="AI76" i="34"/>
  <c r="I62" i="34"/>
  <c r="H24" i="34"/>
  <c r="H94" i="34"/>
  <c r="I66" i="34"/>
  <c r="AI52" i="34"/>
  <c r="AI44" i="34"/>
  <c r="AI34" i="34"/>
  <c r="AC32" i="34"/>
  <c r="AC48" i="34"/>
  <c r="AI26" i="34"/>
  <c r="AB11" i="34"/>
  <c r="F7" i="34"/>
  <c r="AF38" i="34"/>
  <c r="AI48" i="34"/>
  <c r="I26" i="34"/>
  <c r="AF12" i="34"/>
  <c r="F19" i="33"/>
  <c r="J86" i="29"/>
  <c r="J68" i="29"/>
  <c r="I62" i="29"/>
  <c r="H86" i="29"/>
  <c r="I68" i="29"/>
  <c r="G86" i="29"/>
  <c r="J56" i="29"/>
  <c r="I56" i="29"/>
  <c r="G8" i="28"/>
  <c r="K8" i="28"/>
  <c r="N12" i="28"/>
  <c r="N78" i="28"/>
  <c r="R16" i="28"/>
  <c r="I16" i="28"/>
  <c r="M12" i="28"/>
  <c r="R68" i="28"/>
  <c r="Q16" i="28"/>
  <c r="G96" i="28"/>
  <c r="J94" i="28"/>
  <c r="G12" i="28"/>
  <c r="H38" i="28"/>
  <c r="M96" i="28"/>
  <c r="M38" i="28"/>
  <c r="P12" i="28"/>
  <c r="R10" i="28"/>
  <c r="J70" i="27"/>
  <c r="N49" i="26"/>
  <c r="N39" i="26"/>
  <c r="N31" i="26"/>
  <c r="N26" i="26"/>
  <c r="N34" i="26"/>
  <c r="N9" i="26"/>
  <c r="H42" i="26"/>
  <c r="N11" i="26"/>
  <c r="J30" i="26"/>
  <c r="L42" i="26"/>
  <c r="L25" i="26"/>
  <c r="N21" i="26"/>
  <c r="N18" i="26"/>
  <c r="J37" i="26"/>
  <c r="N29" i="26"/>
  <c r="J21" i="26"/>
  <c r="N17" i="26"/>
  <c r="N22" i="26"/>
  <c r="J42" i="26"/>
  <c r="N33" i="26"/>
  <c r="L22" i="26"/>
  <c r="L28" i="26"/>
  <c r="L17" i="26"/>
  <c r="J47" i="26"/>
  <c r="H39" i="26"/>
  <c r="H30" i="26"/>
  <c r="AB30" i="26"/>
  <c r="J18" i="26"/>
  <c r="J52" i="26"/>
  <c r="J41" i="26"/>
  <c r="J25" i="26"/>
  <c r="H22" i="26"/>
  <c r="J10" i="26"/>
  <c r="AB10" i="26"/>
  <c r="J19" i="26"/>
  <c r="J26" i="26"/>
  <c r="J17" i="26"/>
  <c r="N12" i="26"/>
  <c r="O36" i="25"/>
  <c r="O28" i="25"/>
  <c r="O29" i="25"/>
  <c r="O42" i="25"/>
  <c r="O20" i="25"/>
  <c r="J25" i="22"/>
  <c r="J18" i="22"/>
  <c r="J14" i="22"/>
  <c r="H8" i="22"/>
  <c r="L41" i="22"/>
  <c r="J21" i="22"/>
  <c r="AB21" i="22"/>
  <c r="L50" i="22"/>
  <c r="L36" i="22"/>
  <c r="AB36" i="22"/>
  <c r="L42" i="22"/>
  <c r="H10" i="22"/>
  <c r="AB10" i="22"/>
  <c r="L53" i="22"/>
  <c r="L46" i="22"/>
  <c r="J42" i="22"/>
  <c r="J35" i="22"/>
  <c r="J17" i="22"/>
  <c r="AB17" i="22"/>
  <c r="J42" i="20"/>
  <c r="J51" i="20"/>
  <c r="J44" i="20"/>
  <c r="H11" i="20"/>
  <c r="AB11" i="20"/>
  <c r="L40" i="20"/>
  <c r="AB40" i="20"/>
  <c r="L49" i="20"/>
  <c r="L39" i="20"/>
  <c r="J21" i="20"/>
  <c r="J12" i="20"/>
  <c r="H33" i="18"/>
  <c r="AB33" i="18"/>
  <c r="L39" i="18"/>
  <c r="L9" i="18"/>
  <c r="L49" i="18"/>
  <c r="J46" i="18"/>
  <c r="AB46" i="18"/>
  <c r="H39" i="18"/>
  <c r="AC39" i="18" s="1"/>
  <c r="J48" i="18"/>
  <c r="AB48" i="18"/>
  <c r="H40" i="18"/>
  <c r="H36" i="18"/>
  <c r="J19" i="18"/>
  <c r="H14" i="18"/>
  <c r="AB14" i="18"/>
  <c r="J32" i="17"/>
  <c r="AB32" i="17"/>
  <c r="N10" i="17"/>
  <c r="J45" i="17"/>
  <c r="AB45" i="17"/>
  <c r="H10" i="17"/>
  <c r="P23" i="17"/>
  <c r="L47" i="17"/>
  <c r="P17" i="17"/>
  <c r="L9" i="17"/>
  <c r="N43" i="17"/>
  <c r="N32" i="17"/>
  <c r="H51" i="16"/>
  <c r="L37" i="16"/>
  <c r="AB37" i="16"/>
  <c r="J43" i="16"/>
  <c r="AB43" i="16"/>
  <c r="J16" i="16"/>
  <c r="J23" i="16"/>
  <c r="AB23" i="16"/>
  <c r="J19" i="16"/>
  <c r="K68" i="15"/>
  <c r="J68" i="15"/>
  <c r="H76" i="15"/>
  <c r="I76" i="15"/>
  <c r="J76" i="15"/>
  <c r="N38" i="15"/>
  <c r="I38" i="15"/>
  <c r="M38" i="15"/>
  <c r="AB25" i="15"/>
  <c r="I26" i="15"/>
  <c r="AB97" i="15"/>
  <c r="H98" i="15"/>
  <c r="AB73" i="15"/>
  <c r="F114" i="15"/>
  <c r="F120" i="15" s="1"/>
  <c r="G74" i="15"/>
  <c r="AB59" i="15"/>
  <c r="K60" i="15"/>
  <c r="J36" i="15"/>
  <c r="K36" i="15"/>
  <c r="L36" i="15"/>
  <c r="I24" i="15"/>
  <c r="M24" i="15"/>
  <c r="I84" i="15"/>
  <c r="G84" i="15"/>
  <c r="H84" i="15"/>
  <c r="K84" i="15"/>
  <c r="J84" i="15"/>
  <c r="F113" i="15"/>
  <c r="F119" i="15" s="1"/>
  <c r="AB9" i="15"/>
  <c r="F111" i="15"/>
  <c r="F117" i="15" s="1"/>
  <c r="L32" i="15"/>
  <c r="M32" i="15"/>
  <c r="K32" i="15"/>
  <c r="AB53" i="15"/>
  <c r="I54" i="15"/>
  <c r="AB41" i="15"/>
  <c r="K42" i="15"/>
  <c r="AB63" i="15"/>
  <c r="I64" i="15"/>
  <c r="K64" i="15"/>
  <c r="I16" i="15"/>
  <c r="J16" i="15"/>
  <c r="AB33" i="15"/>
  <c r="K34" i="15"/>
  <c r="AB87" i="15"/>
  <c r="H88" i="15"/>
  <c r="AB61" i="15"/>
  <c r="I62" i="15"/>
  <c r="AB49" i="15"/>
  <c r="I50" i="15"/>
  <c r="N50" i="15"/>
  <c r="AB21" i="15"/>
  <c r="I22" i="15"/>
  <c r="AB47" i="15"/>
  <c r="K48" i="15"/>
  <c r="AB35" i="15"/>
  <c r="I36" i="15"/>
  <c r="AB93" i="15"/>
  <c r="H94" i="15"/>
  <c r="AB67" i="15"/>
  <c r="I68" i="15"/>
  <c r="M68" i="15"/>
  <c r="AB51" i="15"/>
  <c r="I52" i="15"/>
  <c r="AC38" i="10"/>
  <c r="AB53" i="10"/>
  <c r="H53" i="10"/>
  <c r="L53" i="10"/>
  <c r="J53" i="10"/>
  <c r="N53" i="10"/>
  <c r="AB27" i="10"/>
  <c r="L27" i="10"/>
  <c r="AC27" i="10" s="1"/>
  <c r="AB52" i="10"/>
  <c r="L52" i="10"/>
  <c r="AC52" i="10" s="1"/>
  <c r="AB46" i="10"/>
  <c r="L46" i="10"/>
  <c r="AC46" i="10" s="1"/>
  <c r="AB40" i="10"/>
  <c r="L40" i="10"/>
  <c r="N40" i="10"/>
  <c r="H40" i="10"/>
  <c r="AC40" i="10" s="1"/>
  <c r="J40" i="10"/>
  <c r="AB32" i="10"/>
  <c r="L32" i="10"/>
  <c r="N32" i="10"/>
  <c r="AB26" i="10"/>
  <c r="L26" i="10"/>
  <c r="AC26" i="10" s="1"/>
  <c r="AB19" i="10"/>
  <c r="L19" i="10"/>
  <c r="AC19" i="10" s="1"/>
  <c r="AB41" i="10"/>
  <c r="L41" i="10"/>
  <c r="AC41" i="10" s="1"/>
  <c r="AB51" i="10"/>
  <c r="H51" i="10"/>
  <c r="J51" i="10"/>
  <c r="L51" i="10"/>
  <c r="N51" i="10"/>
  <c r="AB45" i="10"/>
  <c r="L45" i="10"/>
  <c r="AC45" i="10" s="1"/>
  <c r="AB37" i="10"/>
  <c r="N37" i="10"/>
  <c r="L37" i="10"/>
  <c r="AC37" i="10" s="1"/>
  <c r="AB31" i="10"/>
  <c r="L31" i="10"/>
  <c r="J31" i="10"/>
  <c r="AB25" i="10"/>
  <c r="L25" i="10"/>
  <c r="AC25" i="10" s="1"/>
  <c r="AB18" i="10"/>
  <c r="L18" i="10"/>
  <c r="AC18" i="10" s="1"/>
  <c r="AB33" i="10"/>
  <c r="L33" i="10"/>
  <c r="AC33" i="10" s="1"/>
  <c r="AB50" i="10"/>
  <c r="L50" i="10"/>
  <c r="N50" i="10"/>
  <c r="AB44" i="10"/>
  <c r="L44" i="10"/>
  <c r="H44" i="10"/>
  <c r="J44" i="10"/>
  <c r="N44" i="10"/>
  <c r="AB36" i="10"/>
  <c r="L36" i="10"/>
  <c r="N36" i="10"/>
  <c r="AB30" i="10"/>
  <c r="L30" i="10"/>
  <c r="N30" i="10"/>
  <c r="AB23" i="10"/>
  <c r="J23" i="10"/>
  <c r="L23" i="10"/>
  <c r="AB17" i="10"/>
  <c r="L17" i="10"/>
  <c r="AC17" i="10" s="1"/>
  <c r="AB47" i="10"/>
  <c r="L47" i="10"/>
  <c r="N47" i="10"/>
  <c r="AB20" i="10"/>
  <c r="L20" i="10"/>
  <c r="N20" i="10"/>
  <c r="AB49" i="10"/>
  <c r="L49" i="10"/>
  <c r="N49" i="10"/>
  <c r="H49" i="10"/>
  <c r="AB43" i="10"/>
  <c r="L43" i="10"/>
  <c r="N43" i="10"/>
  <c r="H43" i="10"/>
  <c r="AC43" i="10" s="1"/>
  <c r="AB35" i="10"/>
  <c r="L35" i="10"/>
  <c r="AC35" i="10" s="1"/>
  <c r="AB29" i="10"/>
  <c r="L29" i="10"/>
  <c r="AC29" i="10" s="1"/>
  <c r="N29" i="10"/>
  <c r="AB22" i="10"/>
  <c r="L22" i="10"/>
  <c r="AC22" i="10" s="1"/>
  <c r="AB16" i="10"/>
  <c r="L16" i="10"/>
  <c r="N16" i="10"/>
  <c r="AB48" i="10"/>
  <c r="H48" i="10"/>
  <c r="J48" i="10"/>
  <c r="L48" i="10"/>
  <c r="N48" i="10"/>
  <c r="AB42" i="10"/>
  <c r="L42" i="10"/>
  <c r="N42" i="10"/>
  <c r="AB34" i="10"/>
  <c r="L34" i="10"/>
  <c r="N34" i="10"/>
  <c r="AB28" i="10"/>
  <c r="L28" i="10"/>
  <c r="AC28" i="10" s="1"/>
  <c r="AB21" i="10"/>
  <c r="L21" i="10"/>
  <c r="AC21" i="10" s="1"/>
  <c r="AB15" i="10"/>
  <c r="L15" i="10"/>
  <c r="AC15" i="10" s="1"/>
  <c r="AC13" i="10"/>
  <c r="P49" i="7"/>
  <c r="AB49" i="7"/>
  <c r="P45" i="7"/>
  <c r="H35" i="7"/>
  <c r="AB35" i="7"/>
  <c r="N14" i="7"/>
  <c r="L9" i="7"/>
  <c r="AB9" i="7"/>
  <c r="H33" i="7"/>
  <c r="AB33" i="7"/>
  <c r="H23" i="7"/>
  <c r="AB23" i="7"/>
  <c r="N49" i="7"/>
  <c r="P12" i="7"/>
  <c r="L8" i="7"/>
  <c r="AB8" i="7"/>
  <c r="R50" i="7"/>
  <c r="H28" i="7"/>
  <c r="AB28" i="7"/>
  <c r="N53" i="4"/>
  <c r="J45" i="4"/>
  <c r="N32" i="4"/>
  <c r="L53" i="4"/>
  <c r="H53" i="4"/>
  <c r="J37" i="4"/>
  <c r="J15" i="4"/>
  <c r="H34" i="4"/>
  <c r="N33" i="5"/>
  <c r="H19" i="5"/>
  <c r="AC19" i="5" s="1"/>
  <c r="J15" i="5"/>
  <c r="H25" i="5"/>
  <c r="AB25" i="5"/>
  <c r="H52" i="5"/>
  <c r="AC15" i="5"/>
  <c r="J11" i="5"/>
  <c r="AB11" i="5"/>
  <c r="N34" i="5"/>
  <c r="H28" i="5"/>
  <c r="AB28" i="5"/>
  <c r="L47" i="4"/>
  <c r="H42" i="4"/>
  <c r="N35" i="4"/>
  <c r="P32" i="4"/>
  <c r="J28" i="4"/>
  <c r="L22" i="4"/>
  <c r="P14" i="4"/>
  <c r="N23" i="4"/>
  <c r="J22" i="4"/>
  <c r="N14" i="4"/>
  <c r="H52" i="4"/>
  <c r="AB52" i="4"/>
  <c r="P39" i="4"/>
  <c r="L23" i="4"/>
  <c r="H22" i="4"/>
  <c r="H20" i="4"/>
  <c r="J10" i="4"/>
  <c r="AB10" i="4"/>
  <c r="N8" i="4"/>
  <c r="L49" i="4"/>
  <c r="H43" i="4"/>
  <c r="AB43" i="4"/>
  <c r="N12" i="4"/>
  <c r="AB12" i="4"/>
  <c r="L8" i="4"/>
  <c r="J49" i="4"/>
  <c r="J46" i="4"/>
  <c r="H41" i="4"/>
  <c r="AB41" i="4"/>
  <c r="L39" i="4"/>
  <c r="N9" i="4"/>
  <c r="J8" i="4"/>
  <c r="H51" i="4"/>
  <c r="AB51" i="4"/>
  <c r="J52" i="3"/>
  <c r="AB52" i="3"/>
  <c r="P35" i="3"/>
  <c r="H30" i="3"/>
  <c r="P34" i="3"/>
  <c r="U62" i="2"/>
  <c r="U68" i="2" s="1"/>
  <c r="U69" i="2"/>
  <c r="S62" i="2"/>
  <c r="S68" i="2" s="1"/>
  <c r="S69" i="2"/>
  <c r="AB7" i="2"/>
  <c r="F66" i="2"/>
  <c r="Q62" i="2"/>
  <c r="Q68" i="2" s="1"/>
  <c r="Q69" i="2"/>
  <c r="L50" i="3"/>
  <c r="F32" i="35"/>
  <c r="H32" i="35"/>
  <c r="AC32" i="35" s="1"/>
  <c r="H18" i="35"/>
  <c r="G18" i="35"/>
  <c r="J10" i="35"/>
  <c r="F96" i="36"/>
  <c r="F90" i="36"/>
  <c r="F54" i="36"/>
  <c r="H54" i="36"/>
  <c r="AC54" i="36" s="1"/>
  <c r="H18" i="36"/>
  <c r="F18" i="36"/>
  <c r="I18" i="36"/>
  <c r="L34" i="37"/>
  <c r="H34" i="37"/>
  <c r="AC34" i="37" s="1"/>
  <c r="J82" i="39"/>
  <c r="I82" i="39"/>
  <c r="M75" i="39"/>
  <c r="J76" i="39"/>
  <c r="H76" i="39" s="1"/>
  <c r="I60" i="39"/>
  <c r="H60" i="39" s="1"/>
  <c r="J60" i="39"/>
  <c r="P97" i="40"/>
  <c r="AB96" i="40"/>
  <c r="G75" i="40"/>
  <c r="AB74" i="40"/>
  <c r="P71" i="40"/>
  <c r="AB70" i="40"/>
  <c r="G65" i="40"/>
  <c r="AB64" i="40"/>
  <c r="J8" i="41"/>
  <c r="L48" i="3"/>
  <c r="H21" i="3"/>
  <c r="J21" i="3"/>
  <c r="H39" i="4"/>
  <c r="H24" i="4"/>
  <c r="AC24" i="4" s="1"/>
  <c r="H17" i="17"/>
  <c r="AC17" i="17" s="1"/>
  <c r="L27" i="26"/>
  <c r="H27" i="26"/>
  <c r="H34" i="28"/>
  <c r="AA33" i="28"/>
  <c r="M34" i="28"/>
  <c r="G54" i="29"/>
  <c r="AB53" i="29"/>
  <c r="K54" i="29"/>
  <c r="G18" i="29"/>
  <c r="AB17" i="29"/>
  <c r="F34" i="35"/>
  <c r="G34" i="35"/>
  <c r="AC34" i="35" s="1"/>
  <c r="H34" i="35"/>
  <c r="L45" i="5"/>
  <c r="G96" i="15"/>
  <c r="AB95" i="15"/>
  <c r="H15" i="16"/>
  <c r="H9" i="18"/>
  <c r="AC9" i="18" s="1"/>
  <c r="J9" i="18"/>
  <c r="L10" i="20"/>
  <c r="H10" i="20"/>
  <c r="N14" i="27"/>
  <c r="AC13" i="27"/>
  <c r="I22" i="39"/>
  <c r="J22" i="39"/>
  <c r="L43" i="2"/>
  <c r="AB43" i="2"/>
  <c r="J36" i="2"/>
  <c r="AB36" i="2"/>
  <c r="J30" i="3"/>
  <c r="L10" i="3"/>
  <c r="J48" i="4"/>
  <c r="L35" i="4"/>
  <c r="H33" i="5"/>
  <c r="AC33" i="5" s="1"/>
  <c r="AB59" i="14"/>
  <c r="AB51" i="14"/>
  <c r="AB47" i="14"/>
  <c r="AB43" i="14"/>
  <c r="AB39" i="14"/>
  <c r="AB25" i="14"/>
  <c r="H37" i="17"/>
  <c r="J37" i="17"/>
  <c r="R52" i="2"/>
  <c r="AB52" i="2"/>
  <c r="J48" i="2"/>
  <c r="AB48" i="2"/>
  <c r="J40" i="2"/>
  <c r="AB40" i="2"/>
  <c r="L31" i="2"/>
  <c r="AB31" i="2"/>
  <c r="L30" i="2"/>
  <c r="AB30" i="2"/>
  <c r="L27" i="2"/>
  <c r="AB27" i="2"/>
  <c r="L23" i="2"/>
  <c r="AB23" i="2"/>
  <c r="L15" i="2"/>
  <c r="AB15" i="2"/>
  <c r="R8" i="2"/>
  <c r="AB8" i="2"/>
  <c r="L45" i="3"/>
  <c r="N43" i="3"/>
  <c r="H39" i="3"/>
  <c r="H26" i="3"/>
  <c r="L19" i="3"/>
  <c r="AC19" i="3" s="1"/>
  <c r="L12" i="3"/>
  <c r="J53" i="4"/>
  <c r="AC53" i="4" s="1"/>
  <c r="L37" i="4"/>
  <c r="L30" i="4"/>
  <c r="L28" i="4"/>
  <c r="H19" i="4"/>
  <c r="H8" i="4"/>
  <c r="AC8" i="4" s="1"/>
  <c r="L48" i="5"/>
  <c r="J19" i="5"/>
  <c r="P13" i="5"/>
  <c r="AB77" i="14"/>
  <c r="AB67" i="14"/>
  <c r="AB65" i="14"/>
  <c r="AB63" i="14"/>
  <c r="AB33" i="14"/>
  <c r="J30" i="16"/>
  <c r="J42" i="17"/>
  <c r="L12" i="17"/>
  <c r="H12" i="17"/>
  <c r="J12" i="17"/>
  <c r="N12" i="17"/>
  <c r="P12" i="17"/>
  <c r="J31" i="18"/>
  <c r="H25" i="20"/>
  <c r="AC25" i="20" s="1"/>
  <c r="J25" i="20"/>
  <c r="H19" i="20"/>
  <c r="L16" i="20"/>
  <c r="H20" i="22"/>
  <c r="J20" i="22"/>
  <c r="J9" i="26"/>
  <c r="H9" i="26"/>
  <c r="O46" i="28"/>
  <c r="AA45" i="28"/>
  <c r="R46" i="28"/>
  <c r="M46" i="28"/>
  <c r="O14" i="28"/>
  <c r="AA13" i="28"/>
  <c r="K14" i="28"/>
  <c r="R14" i="28"/>
  <c r="M87" i="29"/>
  <c r="I88" i="29"/>
  <c r="J88" i="29"/>
  <c r="K24" i="29"/>
  <c r="AB23" i="29"/>
  <c r="H19" i="29"/>
  <c r="AB11" i="29"/>
  <c r="G12" i="29"/>
  <c r="K12" i="29"/>
  <c r="L12" i="29"/>
  <c r="L62" i="34"/>
  <c r="AE61" i="34"/>
  <c r="M62" i="34"/>
  <c r="F44" i="34"/>
  <c r="AB43" i="34"/>
  <c r="H44" i="34"/>
  <c r="AC44" i="34" s="1"/>
  <c r="N44" i="35"/>
  <c r="O44" i="35"/>
  <c r="AI44" i="35" s="1"/>
  <c r="L20" i="2"/>
  <c r="AB20" i="2"/>
  <c r="L31" i="4"/>
  <c r="L21" i="4"/>
  <c r="L50" i="5"/>
  <c r="J10" i="16"/>
  <c r="H24" i="17"/>
  <c r="AC24" i="17" s="1"/>
  <c r="K14" i="34"/>
  <c r="AE13" i="34"/>
  <c r="L14" i="34"/>
  <c r="J12" i="39"/>
  <c r="I12" i="39"/>
  <c r="P49" i="2"/>
  <c r="AB49" i="2"/>
  <c r="L17" i="2"/>
  <c r="AB17" i="2"/>
  <c r="H32" i="3"/>
  <c r="AC32" i="3" s="1"/>
  <c r="H37" i="5"/>
  <c r="AC37" i="5" s="1"/>
  <c r="L34" i="17"/>
  <c r="L51" i="2"/>
  <c r="AB51" i="2"/>
  <c r="N45" i="2"/>
  <c r="AB45" i="2"/>
  <c r="N33" i="2"/>
  <c r="AB33" i="2"/>
  <c r="R28" i="2"/>
  <c r="AB28" i="2"/>
  <c r="H22" i="2"/>
  <c r="AC22" i="2" s="1"/>
  <c r="AB22" i="2"/>
  <c r="V9" i="2"/>
  <c r="AB9" i="2"/>
  <c r="L52" i="3"/>
  <c r="N37" i="3"/>
  <c r="J31" i="3"/>
  <c r="H22" i="3"/>
  <c r="AC22" i="3" s="1"/>
  <c r="J20" i="3"/>
  <c r="J51" i="4"/>
  <c r="H49" i="4"/>
  <c r="AC49" i="4" s="1"/>
  <c r="L46" i="4"/>
  <c r="J43" i="4"/>
  <c r="L32" i="4"/>
  <c r="H16" i="4"/>
  <c r="H9" i="4"/>
  <c r="P50" i="5"/>
  <c r="L44" i="5"/>
  <c r="J20" i="5"/>
  <c r="H20" i="5"/>
  <c r="AC20" i="5" s="1"/>
  <c r="AB87" i="14"/>
  <c r="AB73" i="14"/>
  <c r="H40" i="16"/>
  <c r="H36" i="16"/>
  <c r="L34" i="16"/>
  <c r="H37" i="20"/>
  <c r="H34" i="20"/>
  <c r="H31" i="20"/>
  <c r="H28" i="20"/>
  <c r="H45" i="26"/>
  <c r="H33" i="26"/>
  <c r="M34" i="27"/>
  <c r="AC33" i="27"/>
  <c r="N34" i="27"/>
  <c r="K64" i="29"/>
  <c r="AB63" i="29"/>
  <c r="G34" i="29"/>
  <c r="AB33" i="29"/>
  <c r="AE89" i="34"/>
  <c r="K90" i="34"/>
  <c r="L90" i="34"/>
  <c r="AH45" i="34"/>
  <c r="N46" i="34"/>
  <c r="L78" i="35"/>
  <c r="AF78" i="35" s="1"/>
  <c r="J78" i="35"/>
  <c r="Q76" i="35"/>
  <c r="F68" i="35"/>
  <c r="N53" i="2"/>
  <c r="AB53" i="2"/>
  <c r="N21" i="2"/>
  <c r="AB21" i="2"/>
  <c r="L46" i="3"/>
  <c r="L84" i="15"/>
  <c r="AB83" i="15"/>
  <c r="J21" i="17"/>
  <c r="H37" i="22"/>
  <c r="I18" i="34"/>
  <c r="AB17" i="34"/>
  <c r="H18" i="34"/>
  <c r="G18" i="34"/>
  <c r="M17" i="39"/>
  <c r="J18" i="39"/>
  <c r="I18" i="39"/>
  <c r="H46" i="2"/>
  <c r="AB46" i="2"/>
  <c r="L44" i="3"/>
  <c r="H28" i="3"/>
  <c r="L45" i="4"/>
  <c r="H11" i="4"/>
  <c r="L52" i="5"/>
  <c r="H30" i="5"/>
  <c r="J14" i="5"/>
  <c r="L14" i="5"/>
  <c r="AB71" i="14"/>
  <c r="AB61" i="14"/>
  <c r="AB49" i="14"/>
  <c r="J12" i="18"/>
  <c r="J50" i="2"/>
  <c r="AB50" i="2"/>
  <c r="L47" i="2"/>
  <c r="AB47" i="2"/>
  <c r="J44" i="2"/>
  <c r="AB44" i="2"/>
  <c r="L42" i="2"/>
  <c r="AB42" i="2"/>
  <c r="L35" i="2"/>
  <c r="AB35" i="2"/>
  <c r="J16" i="2"/>
  <c r="AB16" i="2"/>
  <c r="J14" i="2"/>
  <c r="AB14" i="2"/>
  <c r="T11" i="2"/>
  <c r="AB11" i="2"/>
  <c r="L10" i="2"/>
  <c r="AC10" i="2" s="1"/>
  <c r="AB10" i="2"/>
  <c r="L42" i="3"/>
  <c r="L40" i="3"/>
  <c r="J36" i="3"/>
  <c r="J34" i="3"/>
  <c r="AC34" i="3" s="1"/>
  <c r="P30" i="3"/>
  <c r="J29" i="3"/>
  <c r="H23" i="3"/>
  <c r="N21" i="3"/>
  <c r="H17" i="3"/>
  <c r="AC17" i="3" s="1"/>
  <c r="H8" i="3"/>
  <c r="AC8" i="3" s="1"/>
  <c r="L36" i="4"/>
  <c r="L34" i="4"/>
  <c r="L20" i="4"/>
  <c r="L14" i="4"/>
  <c r="H46" i="5"/>
  <c r="L42" i="5"/>
  <c r="AB97" i="14"/>
  <c r="AB91" i="14"/>
  <c r="N44" i="16"/>
  <c r="H46" i="17"/>
  <c r="J46" i="17"/>
  <c r="L44" i="18"/>
  <c r="H44" i="18"/>
  <c r="H48" i="20"/>
  <c r="J48" i="20"/>
  <c r="J22" i="22"/>
  <c r="H22" i="22"/>
  <c r="AC22" i="22" s="1"/>
  <c r="H21" i="26"/>
  <c r="L21" i="26"/>
  <c r="G36" i="27"/>
  <c r="AC35" i="27"/>
  <c r="O54" i="28"/>
  <c r="AA53" i="28"/>
  <c r="R54" i="28"/>
  <c r="L54" i="28"/>
  <c r="AB93" i="29"/>
  <c r="G94" i="29"/>
  <c r="K94" i="29"/>
  <c r="K78" i="34"/>
  <c r="AE77" i="34"/>
  <c r="J78" i="34"/>
  <c r="L78" i="34"/>
  <c r="M78" i="34"/>
  <c r="F50" i="34"/>
  <c r="AB49" i="34"/>
  <c r="G50" i="34"/>
  <c r="H50" i="34"/>
  <c r="Q84" i="35"/>
  <c r="P53" i="3"/>
  <c r="J25" i="3"/>
  <c r="AC25" i="3" s="1"/>
  <c r="L18" i="4"/>
  <c r="H40" i="5"/>
  <c r="AC40" i="5" s="1"/>
  <c r="J40" i="5"/>
  <c r="L10" i="5"/>
  <c r="J58" i="15"/>
  <c r="AB57" i="15"/>
  <c r="H49" i="16"/>
  <c r="H15" i="17"/>
  <c r="J12" i="22"/>
  <c r="H12" i="22"/>
  <c r="H62" i="28"/>
  <c r="AA61" i="28"/>
  <c r="AH51" i="34"/>
  <c r="N52" i="34"/>
  <c r="J98" i="35"/>
  <c r="L98" i="35"/>
  <c r="AF98" i="35" s="1"/>
  <c r="M33" i="39"/>
  <c r="I34" i="39"/>
  <c r="H34" i="39" s="1"/>
  <c r="V41" i="2"/>
  <c r="AB41" i="2"/>
  <c r="H34" i="2"/>
  <c r="AB34" i="2"/>
  <c r="J18" i="2"/>
  <c r="AB18" i="2"/>
  <c r="J35" i="3"/>
  <c r="AC35" i="3" s="1"/>
  <c r="H24" i="3"/>
  <c r="AC24" i="3" s="1"/>
  <c r="J14" i="3"/>
  <c r="H35" i="5"/>
  <c r="T39" i="2"/>
  <c r="AB39" i="2"/>
  <c r="L37" i="2"/>
  <c r="AB37" i="2"/>
  <c r="J32" i="2"/>
  <c r="AB32" i="2"/>
  <c r="H20" i="2"/>
  <c r="AC20" i="2" s="1"/>
  <c r="T19" i="2"/>
  <c r="AD19" i="2" s="1"/>
  <c r="AB19" i="2"/>
  <c r="R12" i="2"/>
  <c r="AB12" i="2"/>
  <c r="N53" i="3"/>
  <c r="H50" i="3"/>
  <c r="J33" i="3"/>
  <c r="L27" i="3"/>
  <c r="L21" i="3"/>
  <c r="J18" i="3"/>
  <c r="H15" i="3"/>
  <c r="H9" i="3"/>
  <c r="N52" i="4"/>
  <c r="H47" i="4"/>
  <c r="N45" i="4"/>
  <c r="J41" i="4"/>
  <c r="P33" i="4"/>
  <c r="L29" i="4"/>
  <c r="L25" i="4"/>
  <c r="H18" i="4"/>
  <c r="H17" i="4"/>
  <c r="AC17" i="4" s="1"/>
  <c r="H12" i="4"/>
  <c r="L10" i="4"/>
  <c r="H50" i="5"/>
  <c r="J25" i="5"/>
  <c r="H21" i="5"/>
  <c r="F7" i="9"/>
  <c r="AB7" i="9" s="1"/>
  <c r="AB95" i="14"/>
  <c r="AB89" i="14"/>
  <c r="AB11" i="14"/>
  <c r="J86" i="15"/>
  <c r="AB85" i="15"/>
  <c r="K24" i="15"/>
  <c r="AB23" i="15"/>
  <c r="G12" i="15"/>
  <c r="AB11" i="15"/>
  <c r="H52" i="16"/>
  <c r="H50" i="16"/>
  <c r="AC50" i="16" s="1"/>
  <c r="L46" i="16"/>
  <c r="P48" i="17"/>
  <c r="H98" i="28"/>
  <c r="AA97" i="28"/>
  <c r="R98" i="28"/>
  <c r="G80" i="29"/>
  <c r="AB79" i="29"/>
  <c r="M13" i="29"/>
  <c r="I14" i="29"/>
  <c r="J14" i="29"/>
  <c r="F7" i="32"/>
  <c r="F100" i="33"/>
  <c r="F48" i="33"/>
  <c r="F92" i="34"/>
  <c r="AB91" i="34"/>
  <c r="H92" i="34"/>
  <c r="H22" i="16"/>
  <c r="AC22" i="16" s="1"/>
  <c r="L20" i="16"/>
  <c r="L18" i="16"/>
  <c r="H9" i="16"/>
  <c r="J53" i="17"/>
  <c r="H50" i="17"/>
  <c r="H29" i="17"/>
  <c r="H26" i="17"/>
  <c r="J18" i="17"/>
  <c r="J14" i="17"/>
  <c r="L11" i="17"/>
  <c r="J9" i="17"/>
  <c r="H43" i="18"/>
  <c r="L40" i="18"/>
  <c r="J36" i="18"/>
  <c r="J28" i="18"/>
  <c r="J25" i="18"/>
  <c r="J22" i="18"/>
  <c r="AC22" i="18" s="1"/>
  <c r="J17" i="18"/>
  <c r="AC17" i="18" s="1"/>
  <c r="J8" i="18"/>
  <c r="H51" i="20"/>
  <c r="H42" i="20"/>
  <c r="AC42" i="20" s="1"/>
  <c r="H39" i="20"/>
  <c r="AC39" i="20" s="1"/>
  <c r="L9" i="20"/>
  <c r="H42" i="22"/>
  <c r="AC42" i="22" s="1"/>
  <c r="H34" i="22"/>
  <c r="H30" i="22"/>
  <c r="H25" i="22"/>
  <c r="AC25" i="22" s="1"/>
  <c r="L14" i="22"/>
  <c r="L11" i="22"/>
  <c r="L8" i="22"/>
  <c r="N44" i="26"/>
  <c r="H25" i="26"/>
  <c r="AC25" i="26" s="1"/>
  <c r="J22" i="26"/>
  <c r="L20" i="26"/>
  <c r="L18" i="26"/>
  <c r="J11" i="26"/>
  <c r="G74" i="27"/>
  <c r="AC73" i="27"/>
  <c r="G72" i="27"/>
  <c r="AC71" i="27"/>
  <c r="G52" i="27"/>
  <c r="AC51" i="27"/>
  <c r="M32" i="27"/>
  <c r="AC31" i="27"/>
  <c r="M88" i="28"/>
  <c r="AA87" i="28"/>
  <c r="H86" i="28"/>
  <c r="AA85" i="28"/>
  <c r="H78" i="28"/>
  <c r="AA77" i="28"/>
  <c r="M72" i="28"/>
  <c r="AA71" i="28"/>
  <c r="M68" i="28"/>
  <c r="AA67" i="28"/>
  <c r="M60" i="28"/>
  <c r="AA59" i="28"/>
  <c r="O58" i="28"/>
  <c r="AA57" i="28"/>
  <c r="M40" i="28"/>
  <c r="AA39" i="28"/>
  <c r="R12" i="28"/>
  <c r="L12" i="28"/>
  <c r="G96" i="29"/>
  <c r="AB95" i="29"/>
  <c r="G88" i="29"/>
  <c r="AB87" i="29"/>
  <c r="L60" i="29"/>
  <c r="AB59" i="29"/>
  <c r="K50" i="29"/>
  <c r="I36" i="29"/>
  <c r="M35" i="29"/>
  <c r="G26" i="29"/>
  <c r="AB25" i="29"/>
  <c r="G14" i="29"/>
  <c r="AB13" i="29"/>
  <c r="J10" i="29"/>
  <c r="H10" i="29" s="1"/>
  <c r="F19" i="32"/>
  <c r="K96" i="34"/>
  <c r="AE95" i="34"/>
  <c r="G94" i="34"/>
  <c r="AC94" i="34" s="1"/>
  <c r="G90" i="34"/>
  <c r="AB89" i="34"/>
  <c r="H78" i="34"/>
  <c r="AB77" i="34"/>
  <c r="F58" i="34"/>
  <c r="AB57" i="34"/>
  <c r="K56" i="34"/>
  <c r="AE55" i="34"/>
  <c r="F34" i="34"/>
  <c r="AB33" i="34"/>
  <c r="H34" i="34"/>
  <c r="AC34" i="34" s="1"/>
  <c r="F28" i="34"/>
  <c r="AB27" i="34"/>
  <c r="M22" i="34"/>
  <c r="AE21" i="34"/>
  <c r="L22" i="34"/>
  <c r="J100" i="35"/>
  <c r="K100" i="35"/>
  <c r="AF100" i="35" s="1"/>
  <c r="G98" i="35"/>
  <c r="H94" i="35"/>
  <c r="L92" i="35"/>
  <c r="AF92" i="35" s="1"/>
  <c r="Q90" i="35"/>
  <c r="P88" i="35"/>
  <c r="F86" i="35"/>
  <c r="J76" i="35"/>
  <c r="J62" i="35"/>
  <c r="J56" i="35"/>
  <c r="G30" i="35"/>
  <c r="F24" i="35"/>
  <c r="L39" i="37"/>
  <c r="H39" i="37"/>
  <c r="AC39" i="37" s="1"/>
  <c r="H17" i="37"/>
  <c r="AC17" i="37" s="1"/>
  <c r="H24" i="5"/>
  <c r="AC24" i="5" s="1"/>
  <c r="J16" i="5"/>
  <c r="AC16" i="5" s="1"/>
  <c r="H13" i="9"/>
  <c r="F13" i="9"/>
  <c r="AB13" i="9" s="1"/>
  <c r="AB99" i="14"/>
  <c r="AB79" i="14"/>
  <c r="AB53" i="14"/>
  <c r="AB37" i="14"/>
  <c r="AB35" i="14"/>
  <c r="AB23" i="14"/>
  <c r="AB15" i="14"/>
  <c r="AB9" i="14"/>
  <c r="G82" i="15"/>
  <c r="AB81" i="15"/>
  <c r="H56" i="15"/>
  <c r="AB55" i="15"/>
  <c r="N44" i="15"/>
  <c r="AB43" i="15"/>
  <c r="N32" i="15"/>
  <c r="AB31" i="15"/>
  <c r="N51" i="16"/>
  <c r="H42" i="16"/>
  <c r="AC42" i="16" s="1"/>
  <c r="H39" i="16"/>
  <c r="L29" i="16"/>
  <c r="L14" i="16"/>
  <c r="N8" i="16"/>
  <c r="L45" i="17"/>
  <c r="L43" i="17"/>
  <c r="J41" i="17"/>
  <c r="N39" i="17"/>
  <c r="J36" i="17"/>
  <c r="L8" i="17"/>
  <c r="L48" i="18"/>
  <c r="H46" i="18"/>
  <c r="AC46" i="18" s="1"/>
  <c r="J33" i="18"/>
  <c r="H19" i="18"/>
  <c r="AC19" i="18" s="1"/>
  <c r="J14" i="18"/>
  <c r="H50" i="20"/>
  <c r="H47" i="20"/>
  <c r="H44" i="20"/>
  <c r="L41" i="20"/>
  <c r="H36" i="20"/>
  <c r="H33" i="20"/>
  <c r="H30" i="20"/>
  <c r="H27" i="20"/>
  <c r="H23" i="20"/>
  <c r="H21" i="20"/>
  <c r="AC21" i="20" s="1"/>
  <c r="H18" i="20"/>
  <c r="J15" i="20"/>
  <c r="L12" i="20"/>
  <c r="L8" i="20"/>
  <c r="H52" i="22"/>
  <c r="H36" i="22"/>
  <c r="L33" i="22"/>
  <c r="H27" i="22"/>
  <c r="AC27" i="22" s="1"/>
  <c r="H19" i="22"/>
  <c r="H17" i="22"/>
  <c r="AC17" i="22" s="1"/>
  <c r="J10" i="22"/>
  <c r="L53" i="26"/>
  <c r="L50" i="26"/>
  <c r="L47" i="26"/>
  <c r="J43" i="26"/>
  <c r="J39" i="26"/>
  <c r="J35" i="26"/>
  <c r="L32" i="26"/>
  <c r="G78" i="27"/>
  <c r="AC77" i="27"/>
  <c r="M76" i="27"/>
  <c r="AC75" i="27"/>
  <c r="G54" i="27"/>
  <c r="AC53" i="27"/>
  <c r="M50" i="27"/>
  <c r="AC49" i="27"/>
  <c r="G28" i="27"/>
  <c r="M26" i="27"/>
  <c r="AC25" i="27"/>
  <c r="G18" i="27"/>
  <c r="AC17" i="27"/>
  <c r="M16" i="27"/>
  <c r="AC15" i="27"/>
  <c r="Q96" i="28"/>
  <c r="O74" i="28"/>
  <c r="AA73" i="28"/>
  <c r="O22" i="28"/>
  <c r="AA21" i="28"/>
  <c r="Q12" i="28"/>
  <c r="G90" i="29"/>
  <c r="AB89" i="29"/>
  <c r="G82" i="29"/>
  <c r="AB81" i="29"/>
  <c r="K66" i="29"/>
  <c r="AB65" i="29"/>
  <c r="K56" i="29"/>
  <c r="AB55" i="29"/>
  <c r="J52" i="29"/>
  <c r="G50" i="29"/>
  <c r="G46" i="29"/>
  <c r="AB45" i="29"/>
  <c r="K44" i="29"/>
  <c r="AB43" i="29"/>
  <c r="L36" i="29"/>
  <c r="AB35" i="29"/>
  <c r="L16" i="29"/>
  <c r="AB15" i="29"/>
  <c r="F38" i="33"/>
  <c r="F94" i="34"/>
  <c r="L88" i="34"/>
  <c r="K86" i="34"/>
  <c r="AE85" i="34"/>
  <c r="L84" i="34"/>
  <c r="AE83" i="34"/>
  <c r="AE75" i="34"/>
  <c r="L76" i="34"/>
  <c r="H64" i="34"/>
  <c r="H52" i="34"/>
  <c r="AB51" i="34"/>
  <c r="H46" i="34"/>
  <c r="AC46" i="34" s="1"/>
  <c r="AB45" i="34"/>
  <c r="K30" i="34"/>
  <c r="AE29" i="34"/>
  <c r="F100" i="35"/>
  <c r="F84" i="35"/>
  <c r="H84" i="35"/>
  <c r="AC84" i="35" s="1"/>
  <c r="P80" i="35"/>
  <c r="J64" i="35"/>
  <c r="F56" i="35"/>
  <c r="H56" i="35"/>
  <c r="I56" i="35"/>
  <c r="P46" i="35"/>
  <c r="AI46" i="35" s="1"/>
  <c r="F44" i="35"/>
  <c r="G44" i="35"/>
  <c r="AC44" i="35" s="1"/>
  <c r="H36" i="35"/>
  <c r="AC36" i="35" s="1"/>
  <c r="F36" i="35"/>
  <c r="G26" i="35"/>
  <c r="F74" i="36"/>
  <c r="F64" i="36"/>
  <c r="H22" i="36"/>
  <c r="AC22" i="36" s="1"/>
  <c r="H41" i="37"/>
  <c r="J41" i="37"/>
  <c r="L20" i="37"/>
  <c r="H27" i="5"/>
  <c r="AC27" i="5" s="1"/>
  <c r="H17" i="5"/>
  <c r="AC17" i="5" s="1"/>
  <c r="L11" i="5"/>
  <c r="AB55" i="14"/>
  <c r="AB29" i="14"/>
  <c r="G92" i="15"/>
  <c r="AB91" i="15"/>
  <c r="I80" i="15"/>
  <c r="AB79" i="15"/>
  <c r="L30" i="15"/>
  <c r="AB29" i="15"/>
  <c r="G18" i="15"/>
  <c r="AB17" i="15"/>
  <c r="L53" i="16"/>
  <c r="L31" i="16"/>
  <c r="H27" i="16"/>
  <c r="AC27" i="16" s="1"/>
  <c r="H23" i="16"/>
  <c r="AC23" i="16" s="1"/>
  <c r="H16" i="16"/>
  <c r="AC16" i="16" s="1"/>
  <c r="H12" i="16"/>
  <c r="J52" i="17"/>
  <c r="H30" i="17"/>
  <c r="H19" i="17"/>
  <c r="H16" i="17"/>
  <c r="L53" i="18"/>
  <c r="J42" i="18"/>
  <c r="J35" i="18"/>
  <c r="J27" i="18"/>
  <c r="J21" i="18"/>
  <c r="J16" i="18"/>
  <c r="H10" i="18"/>
  <c r="L53" i="20"/>
  <c r="L14" i="20"/>
  <c r="H29" i="22"/>
  <c r="H23" i="22"/>
  <c r="H21" i="22"/>
  <c r="AC21" i="22" s="1"/>
  <c r="L16" i="22"/>
  <c r="H37" i="26"/>
  <c r="L30" i="26"/>
  <c r="L23" i="26"/>
  <c r="L15" i="26"/>
  <c r="L10" i="26"/>
  <c r="M82" i="27"/>
  <c r="AC81" i="27"/>
  <c r="AC69" i="27"/>
  <c r="G68" i="27"/>
  <c r="AC67" i="27"/>
  <c r="M66" i="27"/>
  <c r="AC65" i="27"/>
  <c r="M48" i="27"/>
  <c r="AC47" i="27"/>
  <c r="M24" i="27"/>
  <c r="AC23" i="27"/>
  <c r="J96" i="28"/>
  <c r="M92" i="28"/>
  <c r="AA91" i="28"/>
  <c r="I84" i="28"/>
  <c r="AA83" i="28"/>
  <c r="O76" i="28"/>
  <c r="AA75" i="28"/>
  <c r="H64" i="28"/>
  <c r="AA63" i="28"/>
  <c r="H56" i="28"/>
  <c r="AA55" i="28"/>
  <c r="H48" i="28"/>
  <c r="AA47" i="28"/>
  <c r="M36" i="28"/>
  <c r="AA35" i="28"/>
  <c r="H28" i="28"/>
  <c r="AA27" i="28"/>
  <c r="H16" i="28"/>
  <c r="AA15" i="28"/>
  <c r="I12" i="28"/>
  <c r="G10" i="28"/>
  <c r="AA9" i="28"/>
  <c r="K86" i="29"/>
  <c r="L84" i="29"/>
  <c r="M71" i="29"/>
  <c r="H69" i="29"/>
  <c r="F44" i="29"/>
  <c r="L26" i="29"/>
  <c r="H24" i="29"/>
  <c r="J18" i="29"/>
  <c r="F19" i="31"/>
  <c r="F69" i="33"/>
  <c r="AB69" i="33" s="1"/>
  <c r="F7" i="33"/>
  <c r="I8" i="33" s="1"/>
  <c r="L100" i="34"/>
  <c r="AE99" i="34"/>
  <c r="F76" i="34"/>
  <c r="AB75" i="34"/>
  <c r="L72" i="34"/>
  <c r="AF72" i="34" s="1"/>
  <c r="AE71" i="34"/>
  <c r="L54" i="34"/>
  <c r="AE53" i="34"/>
  <c r="M48" i="34"/>
  <c r="AE47" i="34"/>
  <c r="J38" i="34"/>
  <c r="AE37" i="34"/>
  <c r="K36" i="34"/>
  <c r="AE35" i="34"/>
  <c r="L16" i="34"/>
  <c r="AE15" i="34"/>
  <c r="P96" i="35"/>
  <c r="N96" i="35"/>
  <c r="L80" i="35"/>
  <c r="F74" i="35"/>
  <c r="J72" i="35"/>
  <c r="J60" i="35"/>
  <c r="Q58" i="35"/>
  <c r="F52" i="35"/>
  <c r="H52" i="35"/>
  <c r="F80" i="36"/>
  <c r="J30" i="37"/>
  <c r="H30" i="37"/>
  <c r="AC30" i="37" s="1"/>
  <c r="L30" i="37"/>
  <c r="J23" i="37"/>
  <c r="G20" i="41"/>
  <c r="L36" i="5"/>
  <c r="H34" i="5"/>
  <c r="J28" i="5"/>
  <c r="H22" i="5"/>
  <c r="AC22" i="5" s="1"/>
  <c r="J18" i="5"/>
  <c r="H9" i="5"/>
  <c r="F38" i="9"/>
  <c r="AB38" i="9" s="1"/>
  <c r="AB93" i="14"/>
  <c r="AB85" i="14"/>
  <c r="AB83" i="14"/>
  <c r="AB17" i="14"/>
  <c r="AB13" i="14"/>
  <c r="K78" i="15"/>
  <c r="AB77" i="15"/>
  <c r="M28" i="15"/>
  <c r="AB27" i="15"/>
  <c r="H16" i="15"/>
  <c r="AB15" i="15"/>
  <c r="J47" i="16"/>
  <c r="H45" i="16"/>
  <c r="AC45" i="16" s="1"/>
  <c r="H43" i="16"/>
  <c r="H37" i="16"/>
  <c r="AC37" i="16" s="1"/>
  <c r="H33" i="16"/>
  <c r="H25" i="16"/>
  <c r="AC25" i="16" s="1"/>
  <c r="L19" i="16"/>
  <c r="H51" i="17"/>
  <c r="J49" i="17"/>
  <c r="J47" i="17"/>
  <c r="H45" i="17"/>
  <c r="H35" i="17"/>
  <c r="L32" i="17"/>
  <c r="H22" i="17"/>
  <c r="AC22" i="17" s="1"/>
  <c r="H45" i="18"/>
  <c r="J37" i="18"/>
  <c r="J32" i="18"/>
  <c r="J23" i="18"/>
  <c r="J18" i="18"/>
  <c r="H46" i="20"/>
  <c r="H43" i="20"/>
  <c r="H40" i="20"/>
  <c r="H35" i="20"/>
  <c r="H32" i="20"/>
  <c r="H29" i="20"/>
  <c r="H20" i="20"/>
  <c r="L11" i="20"/>
  <c r="H32" i="22"/>
  <c r="H26" i="22"/>
  <c r="L10" i="22"/>
  <c r="H52" i="26"/>
  <c r="J49" i="26"/>
  <c r="L46" i="26"/>
  <c r="L41" i="26"/>
  <c r="L34" i="26"/>
  <c r="L19" i="26"/>
  <c r="N96" i="27"/>
  <c r="AC95" i="27"/>
  <c r="G94" i="27"/>
  <c r="AC93" i="27"/>
  <c r="M92" i="27"/>
  <c r="AC91" i="27"/>
  <c r="N90" i="27"/>
  <c r="AC89" i="27"/>
  <c r="G86" i="27"/>
  <c r="AC85" i="27"/>
  <c r="M84" i="27"/>
  <c r="AC83" i="27"/>
  <c r="G64" i="27"/>
  <c r="AC63" i="27"/>
  <c r="G60" i="27"/>
  <c r="AC59" i="27"/>
  <c r="M44" i="27"/>
  <c r="AC43" i="27"/>
  <c r="N22" i="27"/>
  <c r="H100" i="28"/>
  <c r="AA99" i="28"/>
  <c r="O94" i="28"/>
  <c r="AA93" i="28"/>
  <c r="J88" i="28"/>
  <c r="O80" i="28"/>
  <c r="AA79" i="28"/>
  <c r="R74" i="28"/>
  <c r="J72" i="28"/>
  <c r="H66" i="28"/>
  <c r="AA65" i="28"/>
  <c r="M52" i="28"/>
  <c r="AA51" i="28"/>
  <c r="H50" i="28"/>
  <c r="AA49" i="28"/>
  <c r="J26" i="28"/>
  <c r="AA25" i="28"/>
  <c r="H24" i="28"/>
  <c r="F24" i="28" s="1"/>
  <c r="AA23" i="28"/>
  <c r="G98" i="29"/>
  <c r="AB97" i="29"/>
  <c r="G74" i="29"/>
  <c r="AB73" i="29"/>
  <c r="K72" i="29"/>
  <c r="AB71" i="29"/>
  <c r="G62" i="29"/>
  <c r="AB61" i="29"/>
  <c r="G58" i="29"/>
  <c r="AB57" i="29"/>
  <c r="K48" i="29"/>
  <c r="AB47" i="29"/>
  <c r="K32" i="29"/>
  <c r="AB31" i="29"/>
  <c r="F69" i="32"/>
  <c r="AB69" i="32" s="1"/>
  <c r="O100" i="34"/>
  <c r="K94" i="34"/>
  <c r="AE93" i="34"/>
  <c r="J80" i="34"/>
  <c r="AE79" i="34"/>
  <c r="G78" i="34"/>
  <c r="AC78" i="34" s="1"/>
  <c r="K68" i="34"/>
  <c r="AF68" i="34" s="1"/>
  <c r="AE67" i="34"/>
  <c r="J68" i="34"/>
  <c r="AH59" i="34"/>
  <c r="Q60" i="34"/>
  <c r="H58" i="34"/>
  <c r="K22" i="34"/>
  <c r="AF22" i="34" s="1"/>
  <c r="F16" i="34"/>
  <c r="AB15" i="34"/>
  <c r="H16" i="34"/>
  <c r="I16" i="34"/>
  <c r="K96" i="35"/>
  <c r="J96" i="35"/>
  <c r="M96" i="35"/>
  <c r="O90" i="35"/>
  <c r="AI90" i="35" s="1"/>
  <c r="N88" i="35"/>
  <c r="L64" i="35"/>
  <c r="AF64" i="35" s="1"/>
  <c r="H60" i="35"/>
  <c r="G46" i="35"/>
  <c r="L16" i="35"/>
  <c r="F84" i="36"/>
  <c r="H14" i="36"/>
  <c r="I14" i="36"/>
  <c r="H47" i="37"/>
  <c r="H39" i="5"/>
  <c r="AC39" i="5" s="1"/>
  <c r="H32" i="5"/>
  <c r="J29" i="5"/>
  <c r="H23" i="5"/>
  <c r="AC23" i="5" s="1"/>
  <c r="L49" i="7"/>
  <c r="F7" i="7"/>
  <c r="AB7" i="7" s="1"/>
  <c r="AB81" i="14"/>
  <c r="AB75" i="14"/>
  <c r="AB57" i="14"/>
  <c r="AB45" i="14"/>
  <c r="AB27" i="14"/>
  <c r="AB21" i="14"/>
  <c r="M76" i="15"/>
  <c r="AB75" i="15"/>
  <c r="L38" i="15"/>
  <c r="AB37" i="15"/>
  <c r="J41" i="16"/>
  <c r="H35" i="16"/>
  <c r="AC35" i="16" s="1"/>
  <c r="H28" i="16"/>
  <c r="AC28" i="16" s="1"/>
  <c r="H21" i="16"/>
  <c r="AC21" i="16" s="1"/>
  <c r="H17" i="16"/>
  <c r="AC17" i="16" s="1"/>
  <c r="L11" i="16"/>
  <c r="P50" i="17"/>
  <c r="J44" i="17"/>
  <c r="H31" i="17"/>
  <c r="J28" i="17"/>
  <c r="H25" i="17"/>
  <c r="H23" i="17"/>
  <c r="AC23" i="17" s="1"/>
  <c r="J20" i="17"/>
  <c r="AC20" i="17" s="1"/>
  <c r="J10" i="17"/>
  <c r="H47" i="18"/>
  <c r="AC47" i="18" s="1"/>
  <c r="J40" i="18"/>
  <c r="J29" i="18"/>
  <c r="AC29" i="18" s="1"/>
  <c r="H26" i="18"/>
  <c r="H52" i="20"/>
  <c r="J22" i="20"/>
  <c r="AC22" i="20" s="1"/>
  <c r="J17" i="20"/>
  <c r="AC17" i="20" s="1"/>
  <c r="H35" i="22"/>
  <c r="AC35" i="22" s="1"/>
  <c r="H31" i="22"/>
  <c r="H28" i="22"/>
  <c r="H18" i="22"/>
  <c r="AC18" i="22" s="1"/>
  <c r="L15" i="22"/>
  <c r="L9" i="22"/>
  <c r="N48" i="26"/>
  <c r="N40" i="26"/>
  <c r="J31" i="26"/>
  <c r="L29" i="26"/>
  <c r="H17" i="26"/>
  <c r="AC17" i="26" s="1"/>
  <c r="L14" i="26"/>
  <c r="M100" i="27"/>
  <c r="AC99" i="27"/>
  <c r="N98" i="27"/>
  <c r="AC97" i="27"/>
  <c r="K70" i="27"/>
  <c r="M64" i="27"/>
  <c r="N60" i="27"/>
  <c r="M58" i="27"/>
  <c r="AC57" i="27"/>
  <c r="G40" i="27"/>
  <c r="AC39" i="27"/>
  <c r="K20" i="27"/>
  <c r="N12" i="27"/>
  <c r="AC11" i="27"/>
  <c r="F7" i="27"/>
  <c r="N96" i="28"/>
  <c r="H96" i="28"/>
  <c r="R92" i="28"/>
  <c r="G90" i="28"/>
  <c r="AA89" i="28"/>
  <c r="G82" i="28"/>
  <c r="AA81" i="28"/>
  <c r="J78" i="28"/>
  <c r="Q74" i="28"/>
  <c r="H68" i="28"/>
  <c r="N66" i="28"/>
  <c r="R64" i="28"/>
  <c r="M44" i="28"/>
  <c r="AA43" i="28"/>
  <c r="H32" i="28"/>
  <c r="F32" i="28" s="1"/>
  <c r="H30" i="28"/>
  <c r="AA29" i="28"/>
  <c r="P26" i="28"/>
  <c r="G18" i="28"/>
  <c r="AA17" i="28"/>
  <c r="H12" i="28"/>
  <c r="AA11" i="28"/>
  <c r="K78" i="29"/>
  <c r="AB77" i="29"/>
  <c r="F72" i="29"/>
  <c r="K52" i="29"/>
  <c r="AB51" i="29"/>
  <c r="K40" i="29"/>
  <c r="AB39" i="29"/>
  <c r="F69" i="31"/>
  <c r="AB69" i="31" s="1"/>
  <c r="F7" i="31"/>
  <c r="L92" i="34"/>
  <c r="AE91" i="34"/>
  <c r="M88" i="34"/>
  <c r="AE87" i="34"/>
  <c r="G80" i="34"/>
  <c r="AB79" i="34"/>
  <c r="H68" i="34"/>
  <c r="AC68" i="34" s="1"/>
  <c r="AB67" i="34"/>
  <c r="K66" i="34"/>
  <c r="AE65" i="34"/>
  <c r="J32" i="34"/>
  <c r="AE31" i="34"/>
  <c r="K18" i="34"/>
  <c r="AE17" i="34"/>
  <c r="J68" i="35"/>
  <c r="N66" i="35"/>
  <c r="P54" i="35"/>
  <c r="AI54" i="35" s="1"/>
  <c r="F38" i="35"/>
  <c r="P30" i="35"/>
  <c r="AI30" i="35" s="1"/>
  <c r="Q30" i="35"/>
  <c r="P28" i="35"/>
  <c r="AI28" i="35" s="1"/>
  <c r="N28" i="35"/>
  <c r="F48" i="36"/>
  <c r="L32" i="37"/>
  <c r="G59" i="40"/>
  <c r="AB58" i="40"/>
  <c r="P59" i="40"/>
  <c r="G27" i="40"/>
  <c r="AB26" i="40"/>
  <c r="G15" i="40"/>
  <c r="Q15" i="40"/>
  <c r="P15" i="40"/>
  <c r="AB14" i="40"/>
  <c r="N50" i="35"/>
  <c r="N48" i="35"/>
  <c r="N40" i="35"/>
  <c r="P22" i="35"/>
  <c r="N18" i="35"/>
  <c r="F16" i="35"/>
  <c r="N14" i="35"/>
  <c r="I10" i="35"/>
  <c r="H100" i="36"/>
  <c r="AC100" i="36" s="1"/>
  <c r="H86" i="36"/>
  <c r="AC86" i="36" s="1"/>
  <c r="F82" i="36"/>
  <c r="H60" i="36"/>
  <c r="F56" i="36"/>
  <c r="F40" i="36"/>
  <c r="F34" i="36"/>
  <c r="H10" i="36"/>
  <c r="J50" i="37"/>
  <c r="H37" i="37"/>
  <c r="H15" i="37"/>
  <c r="AC15" i="37" s="1"/>
  <c r="J9" i="37"/>
  <c r="K100" i="39"/>
  <c r="F100" i="39" s="1"/>
  <c r="L100" i="39"/>
  <c r="AB99" i="39"/>
  <c r="K94" i="39"/>
  <c r="F94" i="39" s="1"/>
  <c r="AB93" i="39"/>
  <c r="K88" i="39"/>
  <c r="F88" i="39" s="1"/>
  <c r="AB87" i="39"/>
  <c r="L82" i="39"/>
  <c r="K82" i="39"/>
  <c r="G82" i="39"/>
  <c r="AB81" i="39"/>
  <c r="K76" i="39"/>
  <c r="G76" i="39"/>
  <c r="L76" i="39"/>
  <c r="AB75" i="39"/>
  <c r="G66" i="39"/>
  <c r="K66" i="39"/>
  <c r="AB65" i="39"/>
  <c r="K60" i="39"/>
  <c r="G60" i="39"/>
  <c r="AB59" i="39"/>
  <c r="K54" i="39"/>
  <c r="F54" i="39" s="1"/>
  <c r="AB53" i="39"/>
  <c r="K48" i="39"/>
  <c r="F48" i="39" s="1"/>
  <c r="AB47" i="39"/>
  <c r="G40" i="39"/>
  <c r="K40" i="39"/>
  <c r="AB39" i="39"/>
  <c r="K34" i="39"/>
  <c r="G34" i="39"/>
  <c r="AB33" i="39"/>
  <c r="K28" i="39"/>
  <c r="F28" i="39" s="1"/>
  <c r="AB27" i="39"/>
  <c r="G22" i="39"/>
  <c r="L22" i="39"/>
  <c r="K22" i="39"/>
  <c r="AB21" i="39"/>
  <c r="G18" i="39"/>
  <c r="L18" i="39"/>
  <c r="K18" i="39"/>
  <c r="AB17" i="39"/>
  <c r="G12" i="39"/>
  <c r="K12" i="39"/>
  <c r="L12" i="39"/>
  <c r="AB11" i="39"/>
  <c r="G93" i="40"/>
  <c r="AB92" i="40"/>
  <c r="G89" i="40"/>
  <c r="AB88" i="40"/>
  <c r="G53" i="40"/>
  <c r="AB52" i="40"/>
  <c r="G31" i="40"/>
  <c r="AB30" i="40"/>
  <c r="G23" i="40"/>
  <c r="AB22" i="40"/>
  <c r="P9" i="40"/>
  <c r="AB8" i="40"/>
  <c r="I70" i="41"/>
  <c r="G8" i="41"/>
  <c r="L8" i="42"/>
  <c r="M20" i="48"/>
  <c r="G20" i="48"/>
  <c r="L8" i="48"/>
  <c r="I8" i="48"/>
  <c r="H20" i="50"/>
  <c r="H8" i="50"/>
  <c r="M98" i="51"/>
  <c r="AB97" i="51"/>
  <c r="H92" i="51"/>
  <c r="AB91" i="51"/>
  <c r="H80" i="51"/>
  <c r="AB79" i="51"/>
  <c r="I72" i="51"/>
  <c r="AB71" i="51"/>
  <c r="H66" i="51"/>
  <c r="AB65" i="51"/>
  <c r="H40" i="51"/>
  <c r="AB39" i="51"/>
  <c r="H26" i="51"/>
  <c r="AB25" i="51"/>
  <c r="H24" i="51"/>
  <c r="AB23" i="51"/>
  <c r="H90" i="52"/>
  <c r="AB89" i="52"/>
  <c r="H86" i="52"/>
  <c r="AB85" i="52"/>
  <c r="J68" i="52"/>
  <c r="AB67" i="52"/>
  <c r="G56" i="52"/>
  <c r="AB55" i="52"/>
  <c r="H54" i="52"/>
  <c r="AB53" i="52"/>
  <c r="H36" i="52"/>
  <c r="AB35" i="52"/>
  <c r="L41" i="53"/>
  <c r="H28" i="53"/>
  <c r="H26" i="53"/>
  <c r="N10" i="53"/>
  <c r="L27" i="55"/>
  <c r="L22" i="55"/>
  <c r="L20" i="55"/>
  <c r="O7" i="55"/>
  <c r="H20" i="57"/>
  <c r="F88" i="34"/>
  <c r="AB87" i="34"/>
  <c r="H72" i="34"/>
  <c r="AC72" i="34" s="1"/>
  <c r="AB71" i="34"/>
  <c r="H62" i="34"/>
  <c r="AC62" i="34" s="1"/>
  <c r="AB61" i="34"/>
  <c r="K60" i="34"/>
  <c r="AE59" i="34"/>
  <c r="H54" i="34"/>
  <c r="AC54" i="34" s="1"/>
  <c r="AB53" i="34"/>
  <c r="F48" i="34"/>
  <c r="AB47" i="34"/>
  <c r="K40" i="34"/>
  <c r="AE39" i="34"/>
  <c r="F38" i="34"/>
  <c r="AB37" i="34"/>
  <c r="F36" i="34"/>
  <c r="AB35" i="34"/>
  <c r="H30" i="34"/>
  <c r="AC30" i="34" s="1"/>
  <c r="AB29" i="34"/>
  <c r="L26" i="34"/>
  <c r="AE25" i="34"/>
  <c r="F22" i="34"/>
  <c r="AB21" i="34"/>
  <c r="N86" i="35"/>
  <c r="N82" i="35"/>
  <c r="H80" i="35"/>
  <c r="F76" i="35"/>
  <c r="Q74" i="35"/>
  <c r="N69" i="35"/>
  <c r="AH69" i="35" s="1"/>
  <c r="J66" i="35"/>
  <c r="F58" i="35"/>
  <c r="P52" i="35"/>
  <c r="AI52" i="35" s="1"/>
  <c r="J50" i="35"/>
  <c r="J48" i="35"/>
  <c r="P38" i="35"/>
  <c r="AI38" i="35" s="1"/>
  <c r="P36" i="35"/>
  <c r="N34" i="35"/>
  <c r="N32" i="35"/>
  <c r="P26" i="35"/>
  <c r="N24" i="35"/>
  <c r="J22" i="35"/>
  <c r="Q14" i="35"/>
  <c r="F76" i="36"/>
  <c r="H66" i="36"/>
  <c r="AC66" i="36" s="1"/>
  <c r="F50" i="36"/>
  <c r="F44" i="36"/>
  <c r="F28" i="36"/>
  <c r="H52" i="37"/>
  <c r="L46" i="37"/>
  <c r="N40" i="37"/>
  <c r="L35" i="37"/>
  <c r="H31" i="37"/>
  <c r="L18" i="37"/>
  <c r="AC18" i="37" s="1"/>
  <c r="M79" i="39"/>
  <c r="J80" i="39"/>
  <c r="I80" i="39"/>
  <c r="J64" i="39"/>
  <c r="I64" i="39"/>
  <c r="I16" i="39"/>
  <c r="J16" i="39"/>
  <c r="M15" i="39"/>
  <c r="J10" i="39"/>
  <c r="H10" i="39" s="1"/>
  <c r="M9" i="39"/>
  <c r="P85" i="40"/>
  <c r="AB84" i="40"/>
  <c r="G81" i="40"/>
  <c r="AB80" i="40"/>
  <c r="G55" i="40"/>
  <c r="AB54" i="40"/>
  <c r="G47" i="40"/>
  <c r="AB46" i="40"/>
  <c r="G37" i="40"/>
  <c r="AB36" i="40"/>
  <c r="G33" i="40"/>
  <c r="AB32" i="40"/>
  <c r="H19" i="40"/>
  <c r="K7" i="40"/>
  <c r="K20" i="41"/>
  <c r="L20" i="48"/>
  <c r="H8" i="48"/>
  <c r="M20" i="49"/>
  <c r="G20" i="49"/>
  <c r="M8" i="49"/>
  <c r="I8" i="49"/>
  <c r="M20" i="50"/>
  <c r="G20" i="50"/>
  <c r="M8" i="50"/>
  <c r="G8" i="50"/>
  <c r="H88" i="51"/>
  <c r="AB87" i="51"/>
  <c r="H58" i="51"/>
  <c r="AB57" i="51"/>
  <c r="G54" i="51"/>
  <c r="AB53" i="51"/>
  <c r="J46" i="51"/>
  <c r="AB45" i="51"/>
  <c r="K38" i="51"/>
  <c r="AB37" i="51"/>
  <c r="I36" i="51"/>
  <c r="AB35" i="51"/>
  <c r="H32" i="51"/>
  <c r="AB31" i="51"/>
  <c r="L50" i="52"/>
  <c r="AB49" i="52"/>
  <c r="I44" i="52"/>
  <c r="AB43" i="52"/>
  <c r="H14" i="52"/>
  <c r="AB13" i="52"/>
  <c r="H10" i="52"/>
  <c r="AB9" i="52"/>
  <c r="N49" i="53"/>
  <c r="L43" i="53"/>
  <c r="H36" i="53"/>
  <c r="L34" i="53"/>
  <c r="L16" i="53"/>
  <c r="L12" i="53"/>
  <c r="H9" i="53"/>
  <c r="L50" i="55"/>
  <c r="L43" i="55"/>
  <c r="L35" i="55"/>
  <c r="L33" i="55"/>
  <c r="H17" i="55"/>
  <c r="AC17" i="55" s="1"/>
  <c r="H14" i="55"/>
  <c r="L11" i="55"/>
  <c r="G20" i="57"/>
  <c r="P8" i="57"/>
  <c r="H60" i="34"/>
  <c r="AB59" i="34"/>
  <c r="K44" i="34"/>
  <c r="AE43" i="34"/>
  <c r="K94" i="35"/>
  <c r="AF94" i="35" s="1"/>
  <c r="N92" i="35"/>
  <c r="J86" i="35"/>
  <c r="P78" i="35"/>
  <c r="AI78" i="35" s="1"/>
  <c r="I76" i="35"/>
  <c r="P74" i="35"/>
  <c r="AI74" i="35" s="1"/>
  <c r="J74" i="35"/>
  <c r="F66" i="35"/>
  <c r="N64" i="35"/>
  <c r="P62" i="35"/>
  <c r="AI62" i="35" s="1"/>
  <c r="J52" i="35"/>
  <c r="F50" i="35"/>
  <c r="F48" i="35"/>
  <c r="K36" i="35"/>
  <c r="AF36" i="35" s="1"/>
  <c r="J34" i="35"/>
  <c r="J32" i="35"/>
  <c r="J26" i="35"/>
  <c r="J24" i="35"/>
  <c r="G22" i="35"/>
  <c r="H16" i="35"/>
  <c r="AC16" i="35" s="1"/>
  <c r="P12" i="35"/>
  <c r="AI12" i="35" s="1"/>
  <c r="H10" i="35"/>
  <c r="AC10" i="35" s="1"/>
  <c r="H94" i="36"/>
  <c r="AC94" i="36" s="1"/>
  <c r="F36" i="36"/>
  <c r="F30" i="36"/>
  <c r="F24" i="36"/>
  <c r="F12" i="36"/>
  <c r="H51" i="37"/>
  <c r="L49" i="37"/>
  <c r="H42" i="37"/>
  <c r="AC42" i="37" s="1"/>
  <c r="L29" i="37"/>
  <c r="H27" i="37"/>
  <c r="AC27" i="37" s="1"/>
  <c r="H21" i="37"/>
  <c r="AC21" i="37" s="1"/>
  <c r="L14" i="37"/>
  <c r="L8" i="37"/>
  <c r="L98" i="39"/>
  <c r="K98" i="39"/>
  <c r="AB97" i="39"/>
  <c r="K92" i="39"/>
  <c r="F92" i="39" s="1"/>
  <c r="AB91" i="39"/>
  <c r="K86" i="39"/>
  <c r="F86" i="39" s="1"/>
  <c r="AB85" i="39"/>
  <c r="K80" i="39"/>
  <c r="G80" i="39"/>
  <c r="AB79" i="39"/>
  <c r="L74" i="39"/>
  <c r="K74" i="39"/>
  <c r="AB73" i="39"/>
  <c r="G64" i="39"/>
  <c r="K64" i="39"/>
  <c r="AB63" i="39"/>
  <c r="K58" i="39"/>
  <c r="G58" i="39"/>
  <c r="AB57" i="39"/>
  <c r="K52" i="39"/>
  <c r="F52" i="39" s="1"/>
  <c r="AB51" i="39"/>
  <c r="K46" i="39"/>
  <c r="F46" i="39" s="1"/>
  <c r="AB45" i="39"/>
  <c r="K38" i="39"/>
  <c r="F38" i="39" s="1"/>
  <c r="AB37" i="39"/>
  <c r="K32" i="39"/>
  <c r="F32" i="39" s="1"/>
  <c r="AB31" i="39"/>
  <c r="G26" i="39"/>
  <c r="F26" i="39" s="1"/>
  <c r="K26" i="39"/>
  <c r="AB25" i="39"/>
  <c r="K16" i="39"/>
  <c r="L16" i="39"/>
  <c r="G16" i="39"/>
  <c r="AB15" i="39"/>
  <c r="G10" i="39"/>
  <c r="F10" i="39" s="1"/>
  <c r="L10" i="39"/>
  <c r="K10" i="39"/>
  <c r="AB9" i="39"/>
  <c r="G99" i="40"/>
  <c r="AB98" i="40"/>
  <c r="Q95" i="40"/>
  <c r="AB94" i="40"/>
  <c r="G77" i="40"/>
  <c r="AB76" i="40"/>
  <c r="G67" i="40"/>
  <c r="AB66" i="40"/>
  <c r="G63" i="40"/>
  <c r="AB62" i="40"/>
  <c r="G49" i="40"/>
  <c r="AB48" i="40"/>
  <c r="G39" i="40"/>
  <c r="AB38" i="40"/>
  <c r="G29" i="40"/>
  <c r="AB28" i="40"/>
  <c r="G25" i="40"/>
  <c r="AB24" i="40"/>
  <c r="G13" i="40"/>
  <c r="AB12" i="40"/>
  <c r="J7" i="40"/>
  <c r="G70" i="41"/>
  <c r="J8" i="42"/>
  <c r="K20" i="48"/>
  <c r="M8" i="48"/>
  <c r="G8" i="48"/>
  <c r="H8" i="49"/>
  <c r="L20" i="50"/>
  <c r="L8" i="50"/>
  <c r="H94" i="51"/>
  <c r="AB93" i="51"/>
  <c r="H74" i="51"/>
  <c r="AB73" i="51"/>
  <c r="J62" i="51"/>
  <c r="AB61" i="51"/>
  <c r="G50" i="51"/>
  <c r="AB49" i="51"/>
  <c r="H44" i="51"/>
  <c r="AB43" i="51"/>
  <c r="H28" i="51"/>
  <c r="AB27" i="51"/>
  <c r="H18" i="51"/>
  <c r="AB17" i="51"/>
  <c r="H12" i="51"/>
  <c r="AB11" i="51"/>
  <c r="H98" i="52"/>
  <c r="AB97" i="52"/>
  <c r="G92" i="52"/>
  <c r="AB91" i="52"/>
  <c r="K80" i="52"/>
  <c r="AB79" i="52"/>
  <c r="I78" i="52"/>
  <c r="H62" i="52"/>
  <c r="AB61" i="52"/>
  <c r="N48" i="52"/>
  <c r="AB47" i="52"/>
  <c r="H46" i="52"/>
  <c r="AB45" i="52"/>
  <c r="H34" i="52"/>
  <c r="AB33" i="52"/>
  <c r="H18" i="52"/>
  <c r="AB17" i="52"/>
  <c r="L40" i="53"/>
  <c r="L25" i="53"/>
  <c r="L20" i="53"/>
  <c r="L8" i="53"/>
  <c r="J49" i="55"/>
  <c r="O38" i="55"/>
  <c r="J28" i="55"/>
  <c r="L26" i="55"/>
  <c r="L23" i="55"/>
  <c r="H18" i="55"/>
  <c r="AC18" i="55" s="1"/>
  <c r="L20" i="57"/>
  <c r="H8" i="57"/>
  <c r="K12" i="35"/>
  <c r="AF12" i="35" s="1"/>
  <c r="F88" i="36"/>
  <c r="H78" i="36"/>
  <c r="F72" i="36"/>
  <c r="F62" i="36"/>
  <c r="H52" i="36"/>
  <c r="AC52" i="36" s="1"/>
  <c r="F46" i="36"/>
  <c r="F16" i="36"/>
  <c r="H36" i="37"/>
  <c r="H33" i="37"/>
  <c r="AC33" i="37" s="1"/>
  <c r="H25" i="37"/>
  <c r="AC25" i="37" s="1"/>
  <c r="L19" i="37"/>
  <c r="H11" i="37"/>
  <c r="J96" i="39"/>
  <c r="I96" i="39"/>
  <c r="M77" i="39"/>
  <c r="I78" i="39"/>
  <c r="H78" i="39" s="1"/>
  <c r="M43" i="39"/>
  <c r="J44" i="39"/>
  <c r="H44" i="39" s="1"/>
  <c r="J14" i="39"/>
  <c r="I14" i="39"/>
  <c r="H14" i="39" s="1"/>
  <c r="G91" i="40"/>
  <c r="AB90" i="40"/>
  <c r="G87" i="40"/>
  <c r="AB86" i="40"/>
  <c r="G43" i="40"/>
  <c r="AB42" i="40"/>
  <c r="G35" i="40"/>
  <c r="AB34" i="40"/>
  <c r="G21" i="40"/>
  <c r="AB20" i="40"/>
  <c r="I7" i="40"/>
  <c r="I8" i="42"/>
  <c r="J20" i="48"/>
  <c r="K20" i="49"/>
  <c r="G8" i="49"/>
  <c r="K20" i="50"/>
  <c r="K8" i="50"/>
  <c r="K96" i="51"/>
  <c r="K90" i="51"/>
  <c r="AB89" i="51"/>
  <c r="I82" i="51"/>
  <c r="AB81" i="51"/>
  <c r="M68" i="51"/>
  <c r="AB67" i="51"/>
  <c r="H56" i="51"/>
  <c r="AB55" i="51"/>
  <c r="H48" i="51"/>
  <c r="AB47" i="51"/>
  <c r="N26" i="51"/>
  <c r="H100" i="52"/>
  <c r="AB99" i="52"/>
  <c r="K82" i="52"/>
  <c r="N78" i="52"/>
  <c r="I58" i="52"/>
  <c r="AB57" i="52"/>
  <c r="J50" i="52"/>
  <c r="H30" i="52"/>
  <c r="AB29" i="52"/>
  <c r="I24" i="52"/>
  <c r="AB23" i="52"/>
  <c r="L51" i="53"/>
  <c r="L48" i="53"/>
  <c r="H45" i="53"/>
  <c r="L35" i="53"/>
  <c r="J33" i="53"/>
  <c r="H27" i="53"/>
  <c r="J46" i="55"/>
  <c r="L42" i="55"/>
  <c r="J32" i="55"/>
  <c r="J30" i="55"/>
  <c r="K20" i="57"/>
  <c r="G8" i="57"/>
  <c r="G88" i="34"/>
  <c r="F84" i="34"/>
  <c r="AB83" i="34"/>
  <c r="F66" i="34"/>
  <c r="AB65" i="34"/>
  <c r="F62" i="34"/>
  <c r="M60" i="34"/>
  <c r="G56" i="34"/>
  <c r="AB55" i="34"/>
  <c r="F54" i="34"/>
  <c r="K52" i="34"/>
  <c r="AE51" i="34"/>
  <c r="K46" i="34"/>
  <c r="AE45" i="34"/>
  <c r="L34" i="34"/>
  <c r="AE33" i="34"/>
  <c r="F32" i="34"/>
  <c r="AB31" i="34"/>
  <c r="J28" i="34"/>
  <c r="AE27" i="34"/>
  <c r="H14" i="34"/>
  <c r="AB13" i="34"/>
  <c r="N100" i="35"/>
  <c r="Q98" i="35"/>
  <c r="F92" i="35"/>
  <c r="J90" i="35"/>
  <c r="K88" i="35"/>
  <c r="AF88" i="35" s="1"/>
  <c r="H78" i="35"/>
  <c r="G76" i="35"/>
  <c r="AC76" i="35" s="1"/>
  <c r="F72" i="35"/>
  <c r="N68" i="35"/>
  <c r="I66" i="35"/>
  <c r="H62" i="35"/>
  <c r="AC62" i="35" s="1"/>
  <c r="Q56" i="35"/>
  <c r="AI56" i="35" s="1"/>
  <c r="K52" i="35"/>
  <c r="AF52" i="35" s="1"/>
  <c r="H48" i="35"/>
  <c r="AC48" i="35" s="1"/>
  <c r="J46" i="35"/>
  <c r="J44" i="35"/>
  <c r="H40" i="35"/>
  <c r="AC40" i="35" s="1"/>
  <c r="O36" i="35"/>
  <c r="Q34" i="35"/>
  <c r="AI34" i="35" s="1"/>
  <c r="L30" i="35"/>
  <c r="AF30" i="35" s="1"/>
  <c r="F28" i="35"/>
  <c r="Q24" i="35"/>
  <c r="AI24" i="35" s="1"/>
  <c r="Q22" i="35"/>
  <c r="K18" i="35"/>
  <c r="P16" i="35"/>
  <c r="H14" i="35"/>
  <c r="AC14" i="35" s="1"/>
  <c r="F12" i="35"/>
  <c r="Q10" i="35"/>
  <c r="F98" i="36"/>
  <c r="F68" i="36"/>
  <c r="F58" i="36"/>
  <c r="H40" i="36"/>
  <c r="AC40" i="36" s="1"/>
  <c r="F38" i="36"/>
  <c r="F32" i="36"/>
  <c r="F26" i="36"/>
  <c r="J53" i="37"/>
  <c r="N48" i="37"/>
  <c r="J45" i="37"/>
  <c r="AC45" i="37" s="1"/>
  <c r="J43" i="37"/>
  <c r="L28" i="37"/>
  <c r="L10" i="37"/>
  <c r="G96" i="39"/>
  <c r="L96" i="39"/>
  <c r="K96" i="39"/>
  <c r="AB95" i="39"/>
  <c r="K90" i="39"/>
  <c r="F90" i="39" s="1"/>
  <c r="AB89" i="39"/>
  <c r="K84" i="39"/>
  <c r="F84" i="39" s="1"/>
  <c r="AB83" i="39"/>
  <c r="K78" i="39"/>
  <c r="G78" i="39"/>
  <c r="F78" i="39" s="1"/>
  <c r="AB77" i="39"/>
  <c r="K72" i="39"/>
  <c r="F72" i="39" s="1"/>
  <c r="AB71" i="39"/>
  <c r="G68" i="39"/>
  <c r="F68" i="39" s="1"/>
  <c r="K68" i="39"/>
  <c r="AB67" i="39"/>
  <c r="K62" i="39"/>
  <c r="L62" i="39"/>
  <c r="AB61" i="39"/>
  <c r="K56" i="39"/>
  <c r="G56" i="39"/>
  <c r="AB55" i="39"/>
  <c r="L50" i="39"/>
  <c r="K50" i="39"/>
  <c r="AB49" i="39"/>
  <c r="G44" i="39"/>
  <c r="F44" i="39" s="1"/>
  <c r="K44" i="39"/>
  <c r="AB43" i="39"/>
  <c r="K36" i="39"/>
  <c r="F36" i="39" s="1"/>
  <c r="AB35" i="39"/>
  <c r="K30" i="39"/>
  <c r="F30" i="39" s="1"/>
  <c r="AB29" i="39"/>
  <c r="K24" i="39"/>
  <c r="F24" i="39" s="1"/>
  <c r="AB23" i="39"/>
  <c r="L14" i="39"/>
  <c r="K14" i="39"/>
  <c r="G14" i="39"/>
  <c r="AB13" i="39"/>
  <c r="G83" i="40"/>
  <c r="AB82" i="40"/>
  <c r="G57" i="40"/>
  <c r="AB56" i="40"/>
  <c r="G51" i="40"/>
  <c r="AB50" i="40"/>
  <c r="P17" i="40"/>
  <c r="AB16" i="40"/>
  <c r="Q11" i="40"/>
  <c r="AB10" i="40"/>
  <c r="N7" i="40"/>
  <c r="H7" i="40"/>
  <c r="F20" i="41"/>
  <c r="H20" i="41"/>
  <c r="K8" i="41"/>
  <c r="H8" i="42"/>
  <c r="I20" i="48"/>
  <c r="J20" i="49"/>
  <c r="L8" i="49"/>
  <c r="J20" i="50"/>
  <c r="J8" i="50"/>
  <c r="H100" i="51"/>
  <c r="AB99" i="51"/>
  <c r="H76" i="51"/>
  <c r="AB75" i="51"/>
  <c r="H64" i="51"/>
  <c r="AB63" i="51"/>
  <c r="H60" i="51"/>
  <c r="AB59" i="51"/>
  <c r="H52" i="51"/>
  <c r="AB51" i="51"/>
  <c r="J38" i="51"/>
  <c r="H22" i="51"/>
  <c r="AB21" i="51"/>
  <c r="H16" i="51"/>
  <c r="AB15" i="51"/>
  <c r="I10" i="51"/>
  <c r="AB9" i="51"/>
  <c r="H94" i="52"/>
  <c r="AB93" i="52"/>
  <c r="J86" i="52"/>
  <c r="H74" i="52"/>
  <c r="AB73" i="52"/>
  <c r="I66" i="52"/>
  <c r="I64" i="52"/>
  <c r="AB63" i="52"/>
  <c r="K48" i="52"/>
  <c r="K40" i="52"/>
  <c r="AB39" i="52"/>
  <c r="I36" i="52"/>
  <c r="I32" i="52"/>
  <c r="AB31" i="52"/>
  <c r="H26" i="52"/>
  <c r="AB25" i="52"/>
  <c r="J10" i="52"/>
  <c r="H53" i="53"/>
  <c r="L44" i="53"/>
  <c r="H39" i="53"/>
  <c r="J35" i="53"/>
  <c r="H29" i="53"/>
  <c r="L23" i="53"/>
  <c r="H17" i="53"/>
  <c r="J15" i="53"/>
  <c r="N12" i="53"/>
  <c r="L11" i="53"/>
  <c r="J39" i="55"/>
  <c r="AC39" i="55" s="1"/>
  <c r="L37" i="55"/>
  <c r="J27" i="55"/>
  <c r="J22" i="55"/>
  <c r="AC22" i="55" s="1"/>
  <c r="L19" i="55"/>
  <c r="AC19" i="55" s="1"/>
  <c r="R20" i="57"/>
  <c r="J8" i="57"/>
  <c r="H20" i="48"/>
  <c r="J8" i="48"/>
  <c r="L20" i="49"/>
  <c r="I20" i="49"/>
  <c r="K8" i="49"/>
  <c r="I20" i="50"/>
  <c r="I8" i="50"/>
  <c r="H96" i="51"/>
  <c r="AB95" i="51"/>
  <c r="H86" i="51"/>
  <c r="AB85" i="51"/>
  <c r="H84" i="51"/>
  <c r="AB83" i="51"/>
  <c r="J78" i="51"/>
  <c r="AB77" i="51"/>
  <c r="M34" i="51"/>
  <c r="AB33" i="51"/>
  <c r="I26" i="51"/>
  <c r="L14" i="51"/>
  <c r="G96" i="52"/>
  <c r="AB95" i="52"/>
  <c r="K90" i="52"/>
  <c r="H84" i="52"/>
  <c r="AB83" i="52"/>
  <c r="H82" i="52"/>
  <c r="AB81" i="52"/>
  <c r="J72" i="52"/>
  <c r="AB71" i="52"/>
  <c r="H52" i="52"/>
  <c r="AB51" i="52"/>
  <c r="K46" i="52"/>
  <c r="N38" i="52"/>
  <c r="J34" i="52"/>
  <c r="H22" i="52"/>
  <c r="AB21" i="52"/>
  <c r="K18" i="52"/>
  <c r="L12" i="52"/>
  <c r="AB11" i="52"/>
  <c r="I10" i="52"/>
  <c r="L52" i="53"/>
  <c r="L50" i="53"/>
  <c r="H47" i="53"/>
  <c r="N43" i="53"/>
  <c r="J41" i="53"/>
  <c r="J37" i="53"/>
  <c r="H35" i="53"/>
  <c r="L32" i="53"/>
  <c r="L31" i="53"/>
  <c r="L26" i="53"/>
  <c r="N22" i="53"/>
  <c r="J21" i="53"/>
  <c r="H19" i="53"/>
  <c r="J12" i="53"/>
  <c r="AC12" i="53" s="1"/>
  <c r="L10" i="53"/>
  <c r="N51" i="55"/>
  <c r="H47" i="55"/>
  <c r="L41" i="55"/>
  <c r="J36" i="55"/>
  <c r="J34" i="55"/>
  <c r="AC34" i="55" s="1"/>
  <c r="L31" i="55"/>
  <c r="L29" i="55"/>
  <c r="H27" i="55"/>
  <c r="AC27" i="55" s="1"/>
  <c r="N25" i="55"/>
  <c r="H20" i="55"/>
  <c r="J15" i="55"/>
  <c r="O13" i="55"/>
  <c r="J10" i="55"/>
  <c r="AC10" i="55" s="1"/>
  <c r="Q20" i="57"/>
  <c r="I8" i="57"/>
  <c r="R39" i="7"/>
  <c r="L52" i="7"/>
  <c r="L46" i="7"/>
  <c r="L36" i="7"/>
  <c r="N52" i="7"/>
  <c r="L51" i="7"/>
  <c r="K38" i="7"/>
  <c r="L33" i="7"/>
  <c r="H20" i="7"/>
  <c r="P41" i="7"/>
  <c r="J32" i="7"/>
  <c r="P30" i="7"/>
  <c r="J21" i="7"/>
  <c r="H15" i="7"/>
  <c r="J11" i="7"/>
  <c r="R31" i="7"/>
  <c r="J23" i="7"/>
  <c r="R46" i="7"/>
  <c r="J28" i="7"/>
  <c r="L18" i="7"/>
  <c r="J17" i="7"/>
  <c r="AC17" i="7" s="1"/>
  <c r="H9" i="7"/>
  <c r="R8" i="7"/>
  <c r="R29" i="7"/>
  <c r="R12" i="7"/>
  <c r="N53" i="7"/>
  <c r="R44" i="7"/>
  <c r="J35" i="7"/>
  <c r="L34" i="7"/>
  <c r="P32" i="7"/>
  <c r="R20" i="7"/>
  <c r="R49" i="7"/>
  <c r="N43" i="7"/>
  <c r="L42" i="7"/>
  <c r="L41" i="7"/>
  <c r="J36" i="7"/>
  <c r="J33" i="7"/>
  <c r="J27" i="7"/>
  <c r="J24" i="7"/>
  <c r="AC24" i="7" s="1"/>
  <c r="L24" i="7"/>
  <c r="J22" i="7"/>
  <c r="AC22" i="7" s="1"/>
  <c r="J19" i="7"/>
  <c r="AC19" i="7" s="1"/>
  <c r="H18" i="7"/>
  <c r="J16" i="7"/>
  <c r="H14" i="7"/>
  <c r="H12" i="7"/>
  <c r="R10" i="7"/>
  <c r="P8" i="7"/>
  <c r="N10" i="10"/>
  <c r="L10" i="10"/>
  <c r="J10" i="10"/>
  <c r="J9" i="10"/>
  <c r="N9" i="10"/>
  <c r="H9" i="10"/>
  <c r="L9" i="10"/>
  <c r="L11" i="10"/>
  <c r="J11" i="10"/>
  <c r="AC11" i="10" s="1"/>
  <c r="N11" i="10"/>
  <c r="L12" i="10"/>
  <c r="J12" i="10"/>
  <c r="AC12" i="10" s="1"/>
  <c r="N12" i="10"/>
  <c r="O26" i="25"/>
  <c r="O10" i="25"/>
  <c r="O25" i="25"/>
  <c r="H71" i="19"/>
  <c r="G71" i="19"/>
  <c r="P91" i="40"/>
  <c r="Q55" i="40"/>
  <c r="N56" i="34"/>
  <c r="P14" i="34"/>
  <c r="N44" i="34"/>
  <c r="Q14" i="34"/>
  <c r="N98" i="34"/>
  <c r="AH97" i="34"/>
  <c r="P90" i="34"/>
  <c r="AI90" i="34" s="1"/>
  <c r="AH89" i="34"/>
  <c r="O86" i="34"/>
  <c r="AH85" i="34"/>
  <c r="P80" i="34"/>
  <c r="AH79" i="34"/>
  <c r="P74" i="34"/>
  <c r="AI74" i="34" s="1"/>
  <c r="AH73" i="34"/>
  <c r="P72" i="34"/>
  <c r="AH71" i="34"/>
  <c r="O68" i="34"/>
  <c r="AH67" i="34"/>
  <c r="N62" i="34"/>
  <c r="AH61" i="34"/>
  <c r="P54" i="34"/>
  <c r="AI54" i="34" s="1"/>
  <c r="AH53" i="34"/>
  <c r="N50" i="34"/>
  <c r="AH49" i="34"/>
  <c r="N40" i="34"/>
  <c r="AH39" i="34"/>
  <c r="N24" i="34"/>
  <c r="AH23" i="34"/>
  <c r="P98" i="34"/>
  <c r="AI98" i="34" s="1"/>
  <c r="P96" i="34"/>
  <c r="AH95" i="34"/>
  <c r="N92" i="34"/>
  <c r="AH91" i="34"/>
  <c r="Q80" i="34"/>
  <c r="O78" i="34"/>
  <c r="AH77" i="34"/>
  <c r="N36" i="34"/>
  <c r="AH35" i="34"/>
  <c r="N28" i="34"/>
  <c r="AH27" i="34"/>
  <c r="P12" i="34"/>
  <c r="AH11" i="34"/>
  <c r="N94" i="34"/>
  <c r="AH93" i="34"/>
  <c r="P82" i="34"/>
  <c r="AH81" i="34"/>
  <c r="N76" i="34"/>
  <c r="AH75" i="34"/>
  <c r="N64" i="34"/>
  <c r="AH63" i="34"/>
  <c r="N48" i="34"/>
  <c r="AH47" i="34"/>
  <c r="N32" i="34"/>
  <c r="AH31" i="34"/>
  <c r="N26" i="34"/>
  <c r="AH25" i="34"/>
  <c r="O14" i="34"/>
  <c r="AI14" i="34" s="1"/>
  <c r="P88" i="34"/>
  <c r="AH87" i="34"/>
  <c r="N74" i="34"/>
  <c r="Q66" i="34"/>
  <c r="Q64" i="34"/>
  <c r="N54" i="34"/>
  <c r="N38" i="34"/>
  <c r="AH37" i="34"/>
  <c r="N34" i="34"/>
  <c r="AH33" i="34"/>
  <c r="N30" i="34"/>
  <c r="AH29" i="34"/>
  <c r="P22" i="34"/>
  <c r="AH21" i="34"/>
  <c r="N7" i="34"/>
  <c r="AH7" i="34" s="1"/>
  <c r="AH17" i="34"/>
  <c r="N14" i="34"/>
  <c r="F28" i="31"/>
  <c r="F22" i="32"/>
  <c r="F68" i="31"/>
  <c r="F64" i="31"/>
  <c r="F36" i="31"/>
  <c r="F88" i="33"/>
  <c r="F72" i="33"/>
  <c r="F64" i="33"/>
  <c r="F28" i="33"/>
  <c r="F48" i="31"/>
  <c r="F44" i="31"/>
  <c r="F38" i="31"/>
  <c r="F32" i="33"/>
  <c r="L13" i="23"/>
  <c r="V53" i="2"/>
  <c r="V16" i="2"/>
  <c r="V11" i="2"/>
  <c r="T24" i="2"/>
  <c r="AD24" i="2" s="1"/>
  <c r="H24" i="2"/>
  <c r="AC24" i="2" s="1"/>
  <c r="P14" i="2"/>
  <c r="J43" i="55"/>
  <c r="H15" i="55"/>
  <c r="J14" i="55"/>
  <c r="J11" i="55"/>
  <c r="J26" i="55"/>
  <c r="H26" i="55"/>
  <c r="L14" i="55"/>
  <c r="H43" i="55"/>
  <c r="L39" i="53"/>
  <c r="L28" i="53"/>
  <c r="J44" i="53"/>
  <c r="J39" i="53"/>
  <c r="J28" i="53"/>
  <c r="L27" i="53"/>
  <c r="N23" i="53"/>
  <c r="N44" i="53"/>
  <c r="N48" i="53"/>
  <c r="H44" i="53"/>
  <c r="N41" i="53"/>
  <c r="H37" i="53"/>
  <c r="H21" i="53"/>
  <c r="J17" i="53"/>
  <c r="F7" i="53"/>
  <c r="AB7" i="53" s="1"/>
  <c r="J58" i="52"/>
  <c r="L100" i="52"/>
  <c r="N90" i="52"/>
  <c r="G90" i="52"/>
  <c r="N74" i="52"/>
  <c r="J74" i="52"/>
  <c r="N72" i="52"/>
  <c r="N68" i="52"/>
  <c r="I68" i="52"/>
  <c r="H64" i="52"/>
  <c r="H58" i="52"/>
  <c r="I48" i="52"/>
  <c r="N46" i="52"/>
  <c r="J46" i="52"/>
  <c r="L30" i="52"/>
  <c r="M14" i="52"/>
  <c r="N58" i="52"/>
  <c r="I74" i="52"/>
  <c r="M68" i="52"/>
  <c r="K62" i="52"/>
  <c r="L58" i="52"/>
  <c r="H56" i="52"/>
  <c r="L14" i="52"/>
  <c r="K62" i="51"/>
  <c r="I48" i="51"/>
  <c r="F48" i="51" s="1"/>
  <c r="K100" i="51"/>
  <c r="K74" i="51"/>
  <c r="I68" i="51"/>
  <c r="G62" i="51"/>
  <c r="J56" i="51"/>
  <c r="J50" i="51"/>
  <c r="G40" i="51"/>
  <c r="I28" i="51"/>
  <c r="H34" i="51"/>
  <c r="K66" i="51"/>
  <c r="H10" i="51"/>
  <c r="K70" i="41"/>
  <c r="Q33" i="40"/>
  <c r="Q75" i="40"/>
  <c r="Q51" i="40"/>
  <c r="F51" i="40" s="1"/>
  <c r="P81" i="40"/>
  <c r="K69" i="40"/>
  <c r="P87" i="40"/>
  <c r="M69" i="40"/>
  <c r="I69" i="40"/>
  <c r="P65" i="40"/>
  <c r="P49" i="40"/>
  <c r="F49" i="40" s="1"/>
  <c r="P35" i="40"/>
  <c r="H7" i="39"/>
  <c r="M95" i="39"/>
  <c r="M87" i="39"/>
  <c r="M59" i="39"/>
  <c r="M57" i="39"/>
  <c r="M25" i="39"/>
  <c r="M99" i="39"/>
  <c r="M67" i="39"/>
  <c r="M65" i="39"/>
  <c r="M63" i="39"/>
  <c r="F69" i="39"/>
  <c r="AB69" i="39" s="1"/>
  <c r="M11" i="39"/>
  <c r="M81" i="39"/>
  <c r="M55" i="39"/>
  <c r="M45" i="39"/>
  <c r="M39" i="39"/>
  <c r="M21" i="39"/>
  <c r="M13" i="39"/>
  <c r="F38" i="38"/>
  <c r="AB38" i="38" s="1"/>
  <c r="F7" i="38"/>
  <c r="AB7" i="38" s="1"/>
  <c r="N53" i="37"/>
  <c r="N52" i="37"/>
  <c r="L53" i="37"/>
  <c r="L9" i="37"/>
  <c r="H53" i="37"/>
  <c r="AC53" i="37" s="1"/>
  <c r="J49" i="37"/>
  <c r="N47" i="37"/>
  <c r="L37" i="37"/>
  <c r="L26" i="37"/>
  <c r="H26" i="37"/>
  <c r="AC26" i="37" s="1"/>
  <c r="J10" i="37"/>
  <c r="H9" i="37"/>
  <c r="AC9" i="37" s="1"/>
  <c r="N18" i="34"/>
  <c r="G18" i="36"/>
  <c r="F94" i="36"/>
  <c r="F22" i="36"/>
  <c r="G94" i="35"/>
  <c r="Q92" i="35"/>
  <c r="O80" i="35"/>
  <c r="N78" i="35"/>
  <c r="I74" i="35"/>
  <c r="P64" i="35"/>
  <c r="G52" i="35"/>
  <c r="AC52" i="35" s="1"/>
  <c r="G50" i="35"/>
  <c r="AC50" i="35" s="1"/>
  <c r="P40" i="35"/>
  <c r="AI40" i="35" s="1"/>
  <c r="J30" i="35"/>
  <c r="F18" i="35"/>
  <c r="L10" i="35"/>
  <c r="N90" i="35"/>
  <c r="K80" i="35"/>
  <c r="F69" i="35"/>
  <c r="AB69" i="35" s="1"/>
  <c r="O64" i="35"/>
  <c r="AI64" i="35" s="1"/>
  <c r="G60" i="35"/>
  <c r="L22" i="35"/>
  <c r="I18" i="35"/>
  <c r="F10" i="35"/>
  <c r="P100" i="35"/>
  <c r="H98" i="35"/>
  <c r="O96" i="35"/>
  <c r="G92" i="35"/>
  <c r="AC92" i="35" s="1"/>
  <c r="J88" i="35"/>
  <c r="Q78" i="35"/>
  <c r="J69" i="35"/>
  <c r="AE69" i="35" s="1"/>
  <c r="Q68" i="35"/>
  <c r="AI68" i="35" s="1"/>
  <c r="P66" i="35"/>
  <c r="Q62" i="35"/>
  <c r="H58" i="35"/>
  <c r="N52" i="35"/>
  <c r="F26" i="35"/>
  <c r="H26" i="35"/>
  <c r="K22" i="35"/>
  <c r="AF22" i="35" s="1"/>
  <c r="J46" i="34"/>
  <c r="G12" i="34"/>
  <c r="G92" i="34"/>
  <c r="H90" i="34"/>
  <c r="N86" i="34"/>
  <c r="L80" i="34"/>
  <c r="F69" i="34"/>
  <c r="G70" i="34" s="1"/>
  <c r="F60" i="34"/>
  <c r="F52" i="34"/>
  <c r="J30" i="34"/>
  <c r="L96" i="34"/>
  <c r="O88" i="34"/>
  <c r="AI88" i="34" s="1"/>
  <c r="J88" i="34"/>
  <c r="G84" i="34"/>
  <c r="AC84" i="34" s="1"/>
  <c r="K80" i="34"/>
  <c r="N72" i="34"/>
  <c r="J69" i="34"/>
  <c r="Q68" i="34"/>
  <c r="O64" i="34"/>
  <c r="AI64" i="34" s="1"/>
  <c r="I60" i="34"/>
  <c r="I52" i="34"/>
  <c r="L36" i="34"/>
  <c r="F26" i="34"/>
  <c r="H26" i="34"/>
  <c r="AC26" i="34" s="1"/>
  <c r="J22" i="34"/>
  <c r="M18" i="34"/>
  <c r="F18" i="34"/>
  <c r="P10" i="34"/>
  <c r="O72" i="34"/>
  <c r="Q22" i="34"/>
  <c r="I92" i="34"/>
  <c r="Q86" i="34"/>
  <c r="J86" i="34"/>
  <c r="N78" i="34"/>
  <c r="F72" i="34"/>
  <c r="N68" i="34"/>
  <c r="L46" i="34"/>
  <c r="P40" i="34"/>
  <c r="AI40" i="34" s="1"/>
  <c r="L28" i="34"/>
  <c r="AF28" i="34" s="1"/>
  <c r="R74" i="33"/>
  <c r="Q16" i="33"/>
  <c r="Q12" i="33"/>
  <c r="I12" i="33"/>
  <c r="K96" i="33"/>
  <c r="G92" i="33"/>
  <c r="F92" i="33" s="1"/>
  <c r="H84" i="33"/>
  <c r="I74" i="33"/>
  <c r="R68" i="33"/>
  <c r="R60" i="33"/>
  <c r="F60" i="33" s="1"/>
  <c r="Q58" i="33"/>
  <c r="K44" i="33"/>
  <c r="F44" i="33" s="1"/>
  <c r="K40" i="33"/>
  <c r="G40" i="33"/>
  <c r="Q36" i="33"/>
  <c r="F36" i="33" s="1"/>
  <c r="K24" i="33"/>
  <c r="G24" i="33"/>
  <c r="L16" i="33"/>
  <c r="H16" i="33"/>
  <c r="Q14" i="33"/>
  <c r="L12" i="33"/>
  <c r="R84" i="33"/>
  <c r="L26" i="33"/>
  <c r="M12" i="33"/>
  <c r="R96" i="33"/>
  <c r="H96" i="33"/>
  <c r="J90" i="33"/>
  <c r="R86" i="33"/>
  <c r="K84" i="33"/>
  <c r="G84" i="33"/>
  <c r="Q68" i="33"/>
  <c r="R52" i="33"/>
  <c r="G30" i="33"/>
  <c r="K16" i="33"/>
  <c r="O12" i="33"/>
  <c r="K12" i="33"/>
  <c r="M84" i="32"/>
  <c r="R82" i="32"/>
  <c r="L82" i="32"/>
  <c r="Q78" i="32"/>
  <c r="J76" i="32"/>
  <c r="R74" i="32"/>
  <c r="J74" i="32"/>
  <c r="Q72" i="32"/>
  <c r="Q66" i="32"/>
  <c r="I66" i="32"/>
  <c r="R64" i="32"/>
  <c r="G58" i="32"/>
  <c r="K50" i="32"/>
  <c r="G46" i="32"/>
  <c r="L40" i="32"/>
  <c r="I30" i="32"/>
  <c r="G28" i="32"/>
  <c r="L26" i="32"/>
  <c r="G26" i="32"/>
  <c r="Q16" i="32"/>
  <c r="H14" i="32"/>
  <c r="M96" i="32"/>
  <c r="Q84" i="32"/>
  <c r="P82" i="32"/>
  <c r="J82" i="32"/>
  <c r="P78" i="32"/>
  <c r="L78" i="32"/>
  <c r="Q74" i="32"/>
  <c r="I74" i="32"/>
  <c r="L66" i="32"/>
  <c r="P64" i="32"/>
  <c r="Q38" i="32"/>
  <c r="Q30" i="32"/>
  <c r="N16" i="32"/>
  <c r="Q92" i="32"/>
  <c r="R90" i="32"/>
  <c r="L90" i="32"/>
  <c r="O84" i="32"/>
  <c r="O82" i="32"/>
  <c r="H82" i="32"/>
  <c r="K78" i="32"/>
  <c r="F78" i="32" s="1"/>
  <c r="L74" i="32"/>
  <c r="G74" i="32"/>
  <c r="K66" i="32"/>
  <c r="J62" i="32"/>
  <c r="J58" i="32"/>
  <c r="I52" i="32"/>
  <c r="Q50" i="32"/>
  <c r="F50" i="32" s="1"/>
  <c r="R44" i="32"/>
  <c r="K38" i="32"/>
  <c r="F38" i="32" s="1"/>
  <c r="I34" i="32"/>
  <c r="P30" i="32"/>
  <c r="K30" i="32"/>
  <c r="R26" i="32"/>
  <c r="J16" i="32"/>
  <c r="Q98" i="31"/>
  <c r="J98" i="31"/>
  <c r="K92" i="31"/>
  <c r="G92" i="31"/>
  <c r="K84" i="31"/>
  <c r="G84" i="31"/>
  <c r="J82" i="31"/>
  <c r="J80" i="31"/>
  <c r="R78" i="31"/>
  <c r="Q76" i="31"/>
  <c r="M76" i="31"/>
  <c r="I76" i="31"/>
  <c r="I72" i="31"/>
  <c r="K60" i="31"/>
  <c r="G60" i="31"/>
  <c r="K56" i="31"/>
  <c r="G56" i="31"/>
  <c r="P52" i="31"/>
  <c r="L52" i="31"/>
  <c r="G52" i="31"/>
  <c r="P50" i="31"/>
  <c r="L50" i="31"/>
  <c r="G46" i="31"/>
  <c r="I26" i="31"/>
  <c r="I100" i="31"/>
  <c r="I80" i="31"/>
  <c r="J50" i="31"/>
  <c r="M22" i="31"/>
  <c r="G98" i="31"/>
  <c r="Q92" i="31"/>
  <c r="Q84" i="31"/>
  <c r="R80" i="31"/>
  <c r="H80" i="31"/>
  <c r="R72" i="31"/>
  <c r="K72" i="31"/>
  <c r="G72" i="31"/>
  <c r="Q60" i="31"/>
  <c r="Q58" i="31"/>
  <c r="Q56" i="31"/>
  <c r="R52" i="31"/>
  <c r="R50" i="31"/>
  <c r="N40" i="31"/>
  <c r="Q22" i="31"/>
  <c r="J22" i="31"/>
  <c r="Q16" i="31"/>
  <c r="M16" i="31"/>
  <c r="N14" i="31"/>
  <c r="M86" i="30"/>
  <c r="O86" i="30"/>
  <c r="K86" i="30"/>
  <c r="N86" i="30"/>
  <c r="J86" i="30"/>
  <c r="L86" i="30"/>
  <c r="O68" i="30"/>
  <c r="K68" i="30"/>
  <c r="M68" i="30"/>
  <c r="N68" i="30"/>
  <c r="L68" i="30"/>
  <c r="J68" i="30"/>
  <c r="O52" i="30"/>
  <c r="K52" i="30"/>
  <c r="M52" i="30"/>
  <c r="N52" i="30"/>
  <c r="L52" i="30"/>
  <c r="J52" i="30"/>
  <c r="O32" i="30"/>
  <c r="K32" i="30"/>
  <c r="M32" i="30"/>
  <c r="L32" i="30"/>
  <c r="J32" i="30"/>
  <c r="N32" i="30"/>
  <c r="O100" i="30"/>
  <c r="K100" i="30"/>
  <c r="M100" i="30"/>
  <c r="L100" i="30"/>
  <c r="N100" i="30"/>
  <c r="J100" i="30"/>
  <c r="O84" i="30"/>
  <c r="K84" i="30"/>
  <c r="M84" i="30"/>
  <c r="L84" i="30"/>
  <c r="N84" i="30"/>
  <c r="J84" i="30"/>
  <c r="M66" i="30"/>
  <c r="O66" i="30"/>
  <c r="K66" i="30"/>
  <c r="N66" i="30"/>
  <c r="L66" i="30"/>
  <c r="J66" i="30"/>
  <c r="M38" i="30"/>
  <c r="O38" i="30"/>
  <c r="K38" i="30"/>
  <c r="J38" i="30"/>
  <c r="N38" i="30"/>
  <c r="L38" i="30"/>
  <c r="M98" i="30"/>
  <c r="O98" i="30"/>
  <c r="N98" i="30"/>
  <c r="J98" i="30"/>
  <c r="L98" i="30"/>
  <c r="M90" i="30"/>
  <c r="O90" i="30"/>
  <c r="K90" i="30"/>
  <c r="N90" i="30"/>
  <c r="J90" i="30"/>
  <c r="L90" i="30"/>
  <c r="M82" i="30"/>
  <c r="O82" i="30"/>
  <c r="K82" i="30"/>
  <c r="N82" i="30"/>
  <c r="J82" i="30"/>
  <c r="L82" i="30"/>
  <c r="M74" i="30"/>
  <c r="O74" i="30"/>
  <c r="K74" i="30"/>
  <c r="N74" i="30"/>
  <c r="L74" i="30"/>
  <c r="J74" i="30"/>
  <c r="O64" i="30"/>
  <c r="K64" i="30"/>
  <c r="M64" i="30"/>
  <c r="L64" i="30"/>
  <c r="J64" i="30"/>
  <c r="N64" i="30"/>
  <c r="O56" i="30"/>
  <c r="K56" i="30"/>
  <c r="M56" i="30"/>
  <c r="L56" i="30"/>
  <c r="J56" i="30"/>
  <c r="N56" i="30"/>
  <c r="O48" i="30"/>
  <c r="K48" i="30"/>
  <c r="M48" i="30"/>
  <c r="L48" i="30"/>
  <c r="J48" i="30"/>
  <c r="N48" i="30"/>
  <c r="O36" i="30"/>
  <c r="K36" i="30"/>
  <c r="M36" i="30"/>
  <c r="N36" i="30"/>
  <c r="L36" i="30"/>
  <c r="J36" i="30"/>
  <c r="O28" i="30"/>
  <c r="K28" i="30"/>
  <c r="M28" i="30"/>
  <c r="N28" i="30"/>
  <c r="L28" i="30"/>
  <c r="J28" i="30"/>
  <c r="O18" i="30"/>
  <c r="K18" i="30"/>
  <c r="N18" i="30"/>
  <c r="M18" i="30"/>
  <c r="L18" i="30"/>
  <c r="J18" i="30"/>
  <c r="M94" i="30"/>
  <c r="O94" i="30"/>
  <c r="K94" i="30"/>
  <c r="N94" i="30"/>
  <c r="J94" i="30"/>
  <c r="L94" i="30"/>
  <c r="M78" i="30"/>
  <c r="O78" i="30"/>
  <c r="K78" i="30"/>
  <c r="N78" i="30"/>
  <c r="J78" i="30"/>
  <c r="L78" i="30"/>
  <c r="O60" i="30"/>
  <c r="K60" i="30"/>
  <c r="M60" i="30"/>
  <c r="N60" i="30"/>
  <c r="L60" i="30"/>
  <c r="J60" i="30"/>
  <c r="O44" i="30"/>
  <c r="K44" i="30"/>
  <c r="M44" i="30"/>
  <c r="N44" i="30"/>
  <c r="L44" i="30"/>
  <c r="J44" i="30"/>
  <c r="O24" i="30"/>
  <c r="K24" i="30"/>
  <c r="M24" i="30"/>
  <c r="L24" i="30"/>
  <c r="J24" i="30"/>
  <c r="N24" i="30"/>
  <c r="O14" i="30"/>
  <c r="K14" i="30"/>
  <c r="J14" i="30"/>
  <c r="N14" i="30"/>
  <c r="M14" i="30"/>
  <c r="L14" i="30"/>
  <c r="O92" i="30"/>
  <c r="K92" i="30"/>
  <c r="M92" i="30"/>
  <c r="L92" i="30"/>
  <c r="N92" i="30"/>
  <c r="J92" i="30"/>
  <c r="O76" i="30"/>
  <c r="K76" i="30"/>
  <c r="M76" i="30"/>
  <c r="N76" i="30"/>
  <c r="L76" i="30"/>
  <c r="J76" i="30"/>
  <c r="M58" i="30"/>
  <c r="O58" i="30"/>
  <c r="K58" i="30"/>
  <c r="N58" i="30"/>
  <c r="L58" i="30"/>
  <c r="J58" i="30"/>
  <c r="M50" i="30"/>
  <c r="O50" i="30"/>
  <c r="K50" i="30"/>
  <c r="N50" i="30"/>
  <c r="L50" i="30"/>
  <c r="J50" i="30"/>
  <c r="M30" i="30"/>
  <c r="O30" i="30"/>
  <c r="K30" i="30"/>
  <c r="J30" i="30"/>
  <c r="N30" i="30"/>
  <c r="L30" i="30"/>
  <c r="M22" i="30"/>
  <c r="O22" i="30"/>
  <c r="K22" i="30"/>
  <c r="J22" i="30"/>
  <c r="N22" i="30"/>
  <c r="L22" i="30"/>
  <c r="M12" i="30"/>
  <c r="L12" i="30"/>
  <c r="K12" i="30"/>
  <c r="O12" i="30"/>
  <c r="J12" i="30"/>
  <c r="N12" i="30"/>
  <c r="O96" i="30"/>
  <c r="K96" i="30"/>
  <c r="M96" i="30"/>
  <c r="L96" i="30"/>
  <c r="N96" i="30"/>
  <c r="J96" i="30"/>
  <c r="O88" i="30"/>
  <c r="K88" i="30"/>
  <c r="M88" i="30"/>
  <c r="L88" i="30"/>
  <c r="J88" i="30"/>
  <c r="N88" i="30"/>
  <c r="O80" i="30"/>
  <c r="K80" i="30"/>
  <c r="M80" i="30"/>
  <c r="L80" i="30"/>
  <c r="N80" i="30"/>
  <c r="J80" i="30"/>
  <c r="O72" i="30"/>
  <c r="K72" i="30"/>
  <c r="M72" i="30"/>
  <c r="L72" i="30"/>
  <c r="J72" i="30"/>
  <c r="N72" i="30"/>
  <c r="M62" i="30"/>
  <c r="O62" i="30"/>
  <c r="K62" i="30"/>
  <c r="J62" i="30"/>
  <c r="N62" i="30"/>
  <c r="L62" i="30"/>
  <c r="M54" i="30"/>
  <c r="O54" i="30"/>
  <c r="K54" i="30"/>
  <c r="J54" i="30"/>
  <c r="N54" i="30"/>
  <c r="L54" i="30"/>
  <c r="M46" i="30"/>
  <c r="O46" i="30"/>
  <c r="K46" i="30"/>
  <c r="J46" i="30"/>
  <c r="N46" i="30"/>
  <c r="L46" i="30"/>
  <c r="M34" i="30"/>
  <c r="O34" i="30"/>
  <c r="K34" i="30"/>
  <c r="N34" i="30"/>
  <c r="L34" i="30"/>
  <c r="J34" i="30"/>
  <c r="M26" i="30"/>
  <c r="O26" i="30"/>
  <c r="K26" i="30"/>
  <c r="N26" i="30"/>
  <c r="L26" i="30"/>
  <c r="J26" i="30"/>
  <c r="M16" i="30"/>
  <c r="O16" i="30"/>
  <c r="J16" i="30"/>
  <c r="N16" i="30"/>
  <c r="L16" i="30"/>
  <c r="K16" i="30"/>
  <c r="G10" i="30"/>
  <c r="H10" i="30"/>
  <c r="I10" i="30"/>
  <c r="G96" i="30"/>
  <c r="I96" i="30"/>
  <c r="H96" i="30"/>
  <c r="H94" i="30"/>
  <c r="G94" i="30"/>
  <c r="I94" i="30"/>
  <c r="I68" i="30"/>
  <c r="G68" i="30"/>
  <c r="H68" i="30"/>
  <c r="G56" i="30"/>
  <c r="I56" i="30"/>
  <c r="H56" i="30"/>
  <c r="G28" i="30"/>
  <c r="I28" i="30"/>
  <c r="H28" i="30"/>
  <c r="H14" i="30"/>
  <c r="G14" i="30"/>
  <c r="I14" i="30"/>
  <c r="H98" i="30"/>
  <c r="G98" i="30"/>
  <c r="I98" i="30"/>
  <c r="H90" i="30"/>
  <c r="G90" i="30"/>
  <c r="I90" i="30"/>
  <c r="G80" i="30"/>
  <c r="I80" i="30"/>
  <c r="H80" i="30"/>
  <c r="I78" i="30"/>
  <c r="H78" i="30"/>
  <c r="G78" i="30"/>
  <c r="I76" i="30"/>
  <c r="G76" i="30"/>
  <c r="H76" i="30"/>
  <c r="I60" i="30"/>
  <c r="G60" i="30"/>
  <c r="H60" i="30"/>
  <c r="G52" i="30"/>
  <c r="I52" i="30"/>
  <c r="H52" i="30"/>
  <c r="H50" i="30"/>
  <c r="I50" i="30"/>
  <c r="G50" i="30"/>
  <c r="I48" i="30"/>
  <c r="H48" i="30"/>
  <c r="G48" i="30"/>
  <c r="H46" i="30"/>
  <c r="G46" i="30"/>
  <c r="I46" i="30"/>
  <c r="I100" i="30"/>
  <c r="G100" i="30"/>
  <c r="H100" i="30"/>
  <c r="I92" i="30"/>
  <c r="G92" i="30"/>
  <c r="H92" i="30"/>
  <c r="I84" i="30"/>
  <c r="H84" i="30"/>
  <c r="G84" i="30"/>
  <c r="G72" i="30"/>
  <c r="I72" i="30"/>
  <c r="H72" i="30"/>
  <c r="H66" i="30"/>
  <c r="I66" i="30"/>
  <c r="G66" i="30"/>
  <c r="I64" i="30"/>
  <c r="H64" i="30"/>
  <c r="G64" i="30"/>
  <c r="H38" i="30"/>
  <c r="G38" i="30"/>
  <c r="I38" i="30"/>
  <c r="I34" i="30"/>
  <c r="H34" i="30"/>
  <c r="G34" i="30"/>
  <c r="G24" i="30"/>
  <c r="I24" i="30"/>
  <c r="H24" i="30"/>
  <c r="I18" i="30"/>
  <c r="H18" i="30"/>
  <c r="G18" i="30"/>
  <c r="G88" i="30"/>
  <c r="I88" i="30"/>
  <c r="H88" i="30"/>
  <c r="H86" i="30"/>
  <c r="G86" i="30"/>
  <c r="I86" i="30"/>
  <c r="H82" i="30"/>
  <c r="I82" i="30"/>
  <c r="G82" i="30"/>
  <c r="H74" i="30"/>
  <c r="G74" i="30"/>
  <c r="I74" i="30"/>
  <c r="H62" i="30"/>
  <c r="G62" i="30"/>
  <c r="I62" i="30"/>
  <c r="I58" i="30"/>
  <c r="H58" i="30"/>
  <c r="G58" i="30"/>
  <c r="H54" i="30"/>
  <c r="G54" i="30"/>
  <c r="I54" i="30"/>
  <c r="G44" i="30"/>
  <c r="I44" i="30"/>
  <c r="H44" i="30"/>
  <c r="I36" i="30"/>
  <c r="G36" i="30"/>
  <c r="H36" i="30"/>
  <c r="G32" i="30"/>
  <c r="I32" i="30"/>
  <c r="H32" i="30"/>
  <c r="H30" i="30"/>
  <c r="G30" i="30"/>
  <c r="I30" i="30"/>
  <c r="I26" i="30"/>
  <c r="H26" i="30"/>
  <c r="G26" i="30"/>
  <c r="H22" i="30"/>
  <c r="G22" i="30"/>
  <c r="I22" i="30"/>
  <c r="G16" i="30"/>
  <c r="I16" i="30"/>
  <c r="H16" i="30"/>
  <c r="G12" i="30"/>
  <c r="I12" i="30"/>
  <c r="H12" i="30"/>
  <c r="J100" i="29"/>
  <c r="H100" i="29" s="1"/>
  <c r="J90" i="29"/>
  <c r="H90" i="29" s="1"/>
  <c r="M89" i="29"/>
  <c r="J84" i="29"/>
  <c r="M83" i="29"/>
  <c r="I78" i="29"/>
  <c r="H78" i="29" s="1"/>
  <c r="M77" i="29"/>
  <c r="G66" i="29"/>
  <c r="F66" i="29" s="1"/>
  <c r="J62" i="29"/>
  <c r="K58" i="29"/>
  <c r="F58" i="29" s="1"/>
  <c r="F52" i="29"/>
  <c r="J50" i="29"/>
  <c r="M49" i="29"/>
  <c r="I40" i="29"/>
  <c r="M39" i="29"/>
  <c r="G32" i="29"/>
  <c r="J22" i="29"/>
  <c r="M21" i="29"/>
  <c r="J16" i="29"/>
  <c r="M15" i="29"/>
  <c r="I96" i="29"/>
  <c r="M95" i="29"/>
  <c r="L74" i="29"/>
  <c r="I66" i="29"/>
  <c r="M65" i="29"/>
  <c r="I64" i="29"/>
  <c r="H64" i="29" s="1"/>
  <c r="M63" i="29"/>
  <c r="H62" i="29"/>
  <c r="I60" i="29"/>
  <c r="M59" i="29"/>
  <c r="I58" i="29"/>
  <c r="M57" i="29"/>
  <c r="J54" i="29"/>
  <c r="M53" i="29"/>
  <c r="I52" i="29"/>
  <c r="H52" i="29" s="1"/>
  <c r="H38" i="29"/>
  <c r="J36" i="29"/>
  <c r="K34" i="29"/>
  <c r="F34" i="29" s="1"/>
  <c r="J30" i="29"/>
  <c r="H30" i="29" s="1"/>
  <c r="M29" i="29"/>
  <c r="J98" i="29"/>
  <c r="H98" i="29" s="1"/>
  <c r="M97" i="29"/>
  <c r="J74" i="29"/>
  <c r="M73" i="29"/>
  <c r="J46" i="29"/>
  <c r="M45" i="29"/>
  <c r="J26" i="29"/>
  <c r="H26" i="29" s="1"/>
  <c r="M25" i="29"/>
  <c r="I12" i="29"/>
  <c r="M11" i="29"/>
  <c r="J94" i="29"/>
  <c r="H94" i="29" s="1"/>
  <c r="M93" i="29"/>
  <c r="I92" i="29"/>
  <c r="H92" i="29" s="1"/>
  <c r="I84" i="29"/>
  <c r="J82" i="29"/>
  <c r="M81" i="29"/>
  <c r="I80" i="29"/>
  <c r="H80" i="29" s="1"/>
  <c r="M79" i="29"/>
  <c r="J76" i="29"/>
  <c r="H76" i="29" s="1"/>
  <c r="M75" i="29"/>
  <c r="H68" i="29"/>
  <c r="H56" i="29"/>
  <c r="F50" i="29"/>
  <c r="H48" i="29"/>
  <c r="F46" i="29"/>
  <c r="J40" i="29"/>
  <c r="J34" i="29"/>
  <c r="M33" i="29"/>
  <c r="I32" i="29"/>
  <c r="H32" i="29" s="1"/>
  <c r="H18" i="29"/>
  <c r="H7" i="29"/>
  <c r="M9" i="29"/>
  <c r="N80" i="28"/>
  <c r="J36" i="28"/>
  <c r="J98" i="28"/>
  <c r="N88" i="28"/>
  <c r="R80" i="28"/>
  <c r="N76" i="28"/>
  <c r="G74" i="28"/>
  <c r="J56" i="28"/>
  <c r="O40" i="28"/>
  <c r="N36" i="28"/>
  <c r="R28" i="28"/>
  <c r="R18" i="28"/>
  <c r="J10" i="28"/>
  <c r="L22" i="28"/>
  <c r="N98" i="28"/>
  <c r="J80" i="28"/>
  <c r="R76" i="28"/>
  <c r="H76" i="28"/>
  <c r="R62" i="28"/>
  <c r="J58" i="28"/>
  <c r="R56" i="28"/>
  <c r="N56" i="28"/>
  <c r="R52" i="28"/>
  <c r="R40" i="28"/>
  <c r="N40" i="28"/>
  <c r="R36" i="28"/>
  <c r="J34" i="28"/>
  <c r="M28" i="28"/>
  <c r="Q26" i="28"/>
  <c r="R22" i="28"/>
  <c r="N18" i="28"/>
  <c r="J12" i="28"/>
  <c r="M80" i="28"/>
  <c r="I80" i="28"/>
  <c r="M100" i="28"/>
  <c r="F100" i="28" s="1"/>
  <c r="O84" i="28"/>
  <c r="L80" i="28"/>
  <c r="H80" i="28"/>
  <c r="M78" i="28"/>
  <c r="I78" i="28"/>
  <c r="O66" i="28"/>
  <c r="M56" i="28"/>
  <c r="P50" i="28"/>
  <c r="M48" i="28"/>
  <c r="P22" i="28"/>
  <c r="I22" i="28"/>
  <c r="M10" i="28"/>
  <c r="M94" i="28"/>
  <c r="H92" i="28"/>
  <c r="M90" i="28"/>
  <c r="F86" i="28"/>
  <c r="H84" i="28"/>
  <c r="P78" i="28"/>
  <c r="K74" i="28"/>
  <c r="O62" i="28"/>
  <c r="H40" i="28"/>
  <c r="O30" i="28"/>
  <c r="O26" i="28"/>
  <c r="H26" i="28"/>
  <c r="M22" i="28"/>
  <c r="I70" i="27"/>
  <c r="N100" i="27"/>
  <c r="M98" i="27"/>
  <c r="M74" i="27"/>
  <c r="H70" i="27"/>
  <c r="F64" i="27"/>
  <c r="G26" i="27"/>
  <c r="F28" i="27"/>
  <c r="G92" i="27"/>
  <c r="F92" i="27" s="1"/>
  <c r="N74" i="27"/>
  <c r="F74" i="27" s="1"/>
  <c r="M72" i="27"/>
  <c r="F72" i="27" s="1"/>
  <c r="N36" i="27"/>
  <c r="N18" i="27"/>
  <c r="G14" i="27"/>
  <c r="H49" i="26"/>
  <c r="H46" i="26"/>
  <c r="L37" i="26"/>
  <c r="H35" i="26"/>
  <c r="H34" i="26"/>
  <c r="H23" i="26"/>
  <c r="N20" i="26"/>
  <c r="H15" i="26"/>
  <c r="L9" i="26"/>
  <c r="L26" i="26"/>
  <c r="H26" i="26"/>
  <c r="L49" i="26"/>
  <c r="J46" i="26"/>
  <c r="J45" i="26"/>
  <c r="L35" i="26"/>
  <c r="J34" i="26"/>
  <c r="L33" i="26"/>
  <c r="H14" i="26"/>
  <c r="O52" i="25"/>
  <c r="O35" i="25"/>
  <c r="O8" i="25"/>
  <c r="O14" i="25"/>
  <c r="O44" i="25"/>
  <c r="O12" i="25"/>
  <c r="L52" i="22"/>
  <c r="L31" i="22"/>
  <c r="L12" i="22"/>
  <c r="J9" i="22"/>
  <c r="J16" i="22"/>
  <c r="J11" i="22"/>
  <c r="L26" i="20"/>
  <c r="H26" i="20"/>
  <c r="J52" i="20"/>
  <c r="L50" i="20"/>
  <c r="L48" i="20"/>
  <c r="H15" i="20"/>
  <c r="AC15" i="20" s="1"/>
  <c r="J11" i="20"/>
  <c r="J10" i="20"/>
  <c r="H8" i="20"/>
  <c r="L52" i="20"/>
  <c r="J35" i="20"/>
  <c r="G8" i="19"/>
  <c r="H8" i="19"/>
  <c r="K8" i="19"/>
  <c r="J8" i="19"/>
  <c r="K71" i="19"/>
  <c r="J45" i="18"/>
  <c r="H32" i="18"/>
  <c r="AC32" i="18" s="1"/>
  <c r="H27" i="18"/>
  <c r="AC27" i="18" s="1"/>
  <c r="H23" i="18"/>
  <c r="AC23" i="18" s="1"/>
  <c r="N51" i="17"/>
  <c r="H43" i="17"/>
  <c r="J26" i="17"/>
  <c r="J19" i="17"/>
  <c r="P15" i="17"/>
  <c r="P52" i="17"/>
  <c r="J15" i="17"/>
  <c r="L26" i="16"/>
  <c r="H26" i="16"/>
  <c r="AC26" i="16" s="1"/>
  <c r="N10" i="16"/>
  <c r="J49" i="16"/>
  <c r="J40" i="16"/>
  <c r="H34" i="16"/>
  <c r="J33" i="16"/>
  <c r="N12" i="16"/>
  <c r="H10" i="16"/>
  <c r="AC10" i="16" s="1"/>
  <c r="L10" i="16"/>
  <c r="M88" i="15"/>
  <c r="I88" i="15"/>
  <c r="J50" i="15"/>
  <c r="L50" i="15"/>
  <c r="M19" i="40"/>
  <c r="N20" i="34"/>
  <c r="H20" i="27"/>
  <c r="K21" i="19"/>
  <c r="H24" i="18"/>
  <c r="AC24" i="18" s="1"/>
  <c r="J24" i="18"/>
  <c r="F13" i="18"/>
  <c r="AB13" i="18" s="1"/>
  <c r="J24" i="16"/>
  <c r="H24" i="16"/>
  <c r="AC24" i="16" s="1"/>
  <c r="N42" i="15"/>
  <c r="M42" i="15"/>
  <c r="L42" i="15"/>
  <c r="J26" i="7"/>
  <c r="H26" i="7"/>
  <c r="AC26" i="7" s="1"/>
  <c r="R14" i="7"/>
  <c r="N11" i="7"/>
  <c r="L27" i="7"/>
  <c r="L17" i="7"/>
  <c r="H16" i="7"/>
  <c r="AC16" i="7" s="1"/>
  <c r="L39" i="7"/>
  <c r="N12" i="7"/>
  <c r="H11" i="7"/>
  <c r="AC11" i="7" s="1"/>
  <c r="J34" i="5"/>
  <c r="H29" i="5"/>
  <c r="J26" i="5"/>
  <c r="H26" i="5"/>
  <c r="AC26" i="5" s="1"/>
  <c r="H18" i="5"/>
  <c r="AC18" i="5" s="1"/>
  <c r="N11" i="5"/>
  <c r="J50" i="5"/>
  <c r="H14" i="5"/>
  <c r="AC14" i="5" s="1"/>
  <c r="L26" i="4"/>
  <c r="H26" i="4"/>
  <c r="AC26" i="4" s="1"/>
  <c r="H48" i="4"/>
  <c r="AC48" i="4" s="1"/>
  <c r="H45" i="4"/>
  <c r="AC45" i="4" s="1"/>
  <c r="P26" i="4"/>
  <c r="J20" i="4"/>
  <c r="H10" i="4"/>
  <c r="AC10" i="4" s="1"/>
  <c r="J47" i="4"/>
  <c r="J39" i="4"/>
  <c r="N26" i="4"/>
  <c r="H30" i="4"/>
  <c r="H28" i="4"/>
  <c r="H14" i="4"/>
  <c r="P52" i="3"/>
  <c r="H46" i="3"/>
  <c r="P37" i="3"/>
  <c r="P36" i="3"/>
  <c r="L34" i="3"/>
  <c r="H33" i="3"/>
  <c r="AC33" i="3" s="1"/>
  <c r="L32" i="3"/>
  <c r="N31" i="3"/>
  <c r="H29" i="3"/>
  <c r="L28" i="3"/>
  <c r="N26" i="3"/>
  <c r="J23" i="3"/>
  <c r="P21" i="3"/>
  <c r="L20" i="3"/>
  <c r="H14" i="3"/>
  <c r="N34" i="3"/>
  <c r="N32" i="3"/>
  <c r="N28" i="3"/>
  <c r="L23" i="3"/>
  <c r="N50" i="3"/>
  <c r="H48" i="3"/>
  <c r="J39" i="3"/>
  <c r="L37" i="3"/>
  <c r="H36" i="3"/>
  <c r="AC36" i="3" s="1"/>
  <c r="J32" i="3"/>
  <c r="L26" i="3"/>
  <c r="H18" i="3"/>
  <c r="L26" i="2"/>
  <c r="H26" i="2"/>
  <c r="R47" i="2"/>
  <c r="T34" i="2"/>
  <c r="P26" i="2"/>
  <c r="H50" i="2"/>
  <c r="P44" i="2"/>
  <c r="R34" i="2"/>
  <c r="J34" i="2"/>
  <c r="N26" i="2"/>
  <c r="N23" i="2"/>
  <c r="T22" i="2"/>
  <c r="AD22" i="2" s="1"/>
  <c r="J21" i="2"/>
  <c r="N19" i="2"/>
  <c r="P18" i="2"/>
  <c r="V12" i="2"/>
  <c r="V47" i="2"/>
  <c r="L34" i="2"/>
  <c r="H47" i="2"/>
  <c r="H36" i="2"/>
  <c r="P34" i="2"/>
  <c r="P31" i="2"/>
  <c r="J26" i="2"/>
  <c r="J23" i="2"/>
  <c r="R10" i="2"/>
  <c r="N53" i="17"/>
  <c r="J43" i="17"/>
  <c r="H28" i="17"/>
  <c r="AC28" i="17" s="1"/>
  <c r="H47" i="17"/>
  <c r="AC47" i="17" s="1"/>
  <c r="L44" i="17"/>
  <c r="P41" i="17"/>
  <c r="H39" i="17"/>
  <c r="AC39" i="17" s="1"/>
  <c r="J31" i="17"/>
  <c r="H18" i="17"/>
  <c r="AC18" i="17" s="1"/>
  <c r="L51" i="17"/>
  <c r="N41" i="17"/>
  <c r="N37" i="17"/>
  <c r="P36" i="17"/>
  <c r="J51" i="17"/>
  <c r="P44" i="17"/>
  <c r="J16" i="17"/>
  <c r="P14" i="17"/>
  <c r="L10" i="17"/>
  <c r="P9" i="17"/>
  <c r="P8" i="17"/>
  <c r="P51" i="17"/>
  <c r="N44" i="17"/>
  <c r="H41" i="17"/>
  <c r="AC41" i="17" s="1"/>
  <c r="L36" i="17"/>
  <c r="J30" i="17"/>
  <c r="P16" i="17"/>
  <c r="N14" i="17"/>
  <c r="N9" i="17"/>
  <c r="H8" i="17"/>
  <c r="L19" i="40"/>
  <c r="F13" i="38"/>
  <c r="AB13" i="38" s="1"/>
  <c r="F19" i="35"/>
  <c r="AB19" i="35" s="1"/>
  <c r="J19" i="35"/>
  <c r="AE19" i="35" s="1"/>
  <c r="N19" i="35"/>
  <c r="AH19" i="35" s="1"/>
  <c r="F19" i="34"/>
  <c r="AB19" i="34" s="1"/>
  <c r="J19" i="34"/>
  <c r="J20" i="34" s="1"/>
  <c r="F19" i="29"/>
  <c r="J20" i="27"/>
  <c r="I20" i="27"/>
  <c r="Q93" i="40"/>
  <c r="F93" i="40" s="1"/>
  <c r="P63" i="40"/>
  <c r="P21" i="40"/>
  <c r="M8" i="42"/>
  <c r="N8" i="42"/>
  <c r="M20" i="41"/>
  <c r="I8" i="41"/>
  <c r="L20" i="41"/>
  <c r="I20" i="41"/>
  <c r="M8" i="41"/>
  <c r="F37" i="40"/>
  <c r="I19" i="40"/>
  <c r="F18" i="40"/>
  <c r="Q87" i="40"/>
  <c r="F87" i="40" s="1"/>
  <c r="O69" i="40"/>
  <c r="P55" i="40"/>
  <c r="Q67" i="40"/>
  <c r="F67" i="40" s="1"/>
  <c r="F53" i="40"/>
  <c r="Q99" i="40"/>
  <c r="Q89" i="40"/>
  <c r="Q65" i="40"/>
  <c r="F65" i="40" s="1"/>
  <c r="F43" i="40"/>
  <c r="P99" i="40"/>
  <c r="Q91" i="40"/>
  <c r="F91" i="40" s="1"/>
  <c r="P89" i="40"/>
  <c r="Q81" i="40"/>
  <c r="Q13" i="40"/>
  <c r="Q83" i="40"/>
  <c r="Q27" i="40"/>
  <c r="K19" i="40"/>
  <c r="P83" i="40"/>
  <c r="P77" i="40"/>
  <c r="F77" i="40" s="1"/>
  <c r="P75" i="40"/>
  <c r="F68" i="40"/>
  <c r="F59" i="40"/>
  <c r="F39" i="40"/>
  <c r="P27" i="40"/>
  <c r="P25" i="40"/>
  <c r="P23" i="40"/>
  <c r="F23" i="40" s="1"/>
  <c r="Q17" i="40"/>
  <c r="F15" i="40"/>
  <c r="P13" i="40"/>
  <c r="Q9" i="40"/>
  <c r="Q25" i="40"/>
  <c r="O19" i="40"/>
  <c r="G85" i="40"/>
  <c r="F85" i="40" s="1"/>
  <c r="Q63" i="40"/>
  <c r="P29" i="40"/>
  <c r="G17" i="40"/>
  <c r="G9" i="40"/>
  <c r="O7" i="40"/>
  <c r="H69" i="39"/>
  <c r="H19" i="39"/>
  <c r="F100" i="36"/>
  <c r="F86" i="36"/>
  <c r="G82" i="36"/>
  <c r="F66" i="36"/>
  <c r="G60" i="36"/>
  <c r="AC60" i="36" s="1"/>
  <c r="H56" i="36"/>
  <c r="I12" i="36"/>
  <c r="I82" i="36"/>
  <c r="F19" i="36"/>
  <c r="AB19" i="36" s="1"/>
  <c r="I20" i="35"/>
  <c r="M90" i="35"/>
  <c r="AF90" i="35" s="1"/>
  <c r="O100" i="35"/>
  <c r="F94" i="35"/>
  <c r="P82" i="35"/>
  <c r="N80" i="35"/>
  <c r="F78" i="35"/>
  <c r="O66" i="35"/>
  <c r="F60" i="35"/>
  <c r="N46" i="35"/>
  <c r="P14" i="35"/>
  <c r="N12" i="35"/>
  <c r="N98" i="35"/>
  <c r="I94" i="35"/>
  <c r="P92" i="35"/>
  <c r="AI92" i="35" s="1"/>
  <c r="Q88" i="35"/>
  <c r="K86" i="35"/>
  <c r="AF86" i="35" s="1"/>
  <c r="O82" i="35"/>
  <c r="M80" i="35"/>
  <c r="N74" i="35"/>
  <c r="I60" i="35"/>
  <c r="N56" i="35"/>
  <c r="N54" i="35"/>
  <c r="N22" i="35"/>
  <c r="L18" i="35"/>
  <c r="I16" i="35"/>
  <c r="O14" i="35"/>
  <c r="AI14" i="35" s="1"/>
  <c r="O98" i="35"/>
  <c r="AI98" i="35" s="1"/>
  <c r="P86" i="35"/>
  <c r="AI86" i="35" s="1"/>
  <c r="J80" i="35"/>
  <c r="O22" i="35"/>
  <c r="AI22" i="35" s="1"/>
  <c r="Q100" i="35"/>
  <c r="G100" i="35"/>
  <c r="AC100" i="35" s="1"/>
  <c r="M98" i="35"/>
  <c r="Q96" i="35"/>
  <c r="O88" i="35"/>
  <c r="AI88" i="35" s="1"/>
  <c r="Q80" i="35"/>
  <c r="G80" i="35"/>
  <c r="AC80" i="35" s="1"/>
  <c r="H74" i="35"/>
  <c r="Q66" i="35"/>
  <c r="G66" i="35"/>
  <c r="AC66" i="35" s="1"/>
  <c r="G58" i="35"/>
  <c r="AC58" i="35" s="1"/>
  <c r="Q36" i="35"/>
  <c r="N30" i="35"/>
  <c r="L26" i="35"/>
  <c r="AF26" i="35" s="1"/>
  <c r="J18" i="35"/>
  <c r="Q12" i="35"/>
  <c r="F7" i="35"/>
  <c r="AB7" i="35" s="1"/>
  <c r="F20" i="34"/>
  <c r="N70" i="34"/>
  <c r="Q70" i="34"/>
  <c r="J96" i="34"/>
  <c r="J94" i="34"/>
  <c r="O82" i="34"/>
  <c r="AI82" i="34" s="1"/>
  <c r="P78" i="34"/>
  <c r="K62" i="34"/>
  <c r="AF62" i="34" s="1"/>
  <c r="J60" i="34"/>
  <c r="K54" i="34"/>
  <c r="AF54" i="34" s="1"/>
  <c r="O50" i="34"/>
  <c r="AI50" i="34" s="1"/>
  <c r="J44" i="34"/>
  <c r="I36" i="34"/>
  <c r="L30" i="34"/>
  <c r="J18" i="34"/>
  <c r="M16" i="34"/>
  <c r="N12" i="34"/>
  <c r="M96" i="34"/>
  <c r="N90" i="34"/>
  <c r="L86" i="34"/>
  <c r="N82" i="34"/>
  <c r="F78" i="34"/>
  <c r="I76" i="34"/>
  <c r="AC76" i="34" s="1"/>
  <c r="J72" i="34"/>
  <c r="P68" i="34"/>
  <c r="F68" i="34"/>
  <c r="J62" i="34"/>
  <c r="G58" i="34"/>
  <c r="J54" i="34"/>
  <c r="L52" i="34"/>
  <c r="H38" i="34"/>
  <c r="AC38" i="34" s="1"/>
  <c r="H36" i="34"/>
  <c r="AC36" i="34" s="1"/>
  <c r="H28" i="34"/>
  <c r="AC28" i="34" s="1"/>
  <c r="H10" i="34"/>
  <c r="AC10" i="34" s="1"/>
  <c r="O96" i="34"/>
  <c r="AI96" i="34" s="1"/>
  <c r="L94" i="34"/>
  <c r="N88" i="34"/>
  <c r="N80" i="34"/>
  <c r="L60" i="34"/>
  <c r="I58" i="34"/>
  <c r="L44" i="34"/>
  <c r="J36" i="34"/>
  <c r="L32" i="34"/>
  <c r="AF32" i="34" s="1"/>
  <c r="N22" i="34"/>
  <c r="L18" i="34"/>
  <c r="O12" i="34"/>
  <c r="AI12" i="34" s="1"/>
  <c r="F10" i="34"/>
  <c r="Q70" i="33"/>
  <c r="J96" i="33"/>
  <c r="P82" i="33"/>
  <c r="J56" i="33"/>
  <c r="Q96" i="33"/>
  <c r="M96" i="33"/>
  <c r="I96" i="33"/>
  <c r="R94" i="33"/>
  <c r="N82" i="33"/>
  <c r="L76" i="33"/>
  <c r="Q56" i="33"/>
  <c r="R54" i="33"/>
  <c r="Q52" i="33"/>
  <c r="R50" i="33"/>
  <c r="N50" i="33"/>
  <c r="R30" i="33"/>
  <c r="Q24" i="33"/>
  <c r="L58" i="33"/>
  <c r="L54" i="33"/>
  <c r="Q76" i="33"/>
  <c r="P96" i="33"/>
  <c r="R90" i="33"/>
  <c r="R82" i="33"/>
  <c r="Q80" i="33"/>
  <c r="F80" i="33" s="1"/>
  <c r="K76" i="33"/>
  <c r="R58" i="33"/>
  <c r="Q50" i="33"/>
  <c r="R46" i="33"/>
  <c r="F46" i="33" s="1"/>
  <c r="Q30" i="33"/>
  <c r="Q26" i="33"/>
  <c r="P98" i="32"/>
  <c r="L98" i="32"/>
  <c r="P94" i="32"/>
  <c r="L94" i="32"/>
  <c r="I80" i="32"/>
  <c r="G70" i="32"/>
  <c r="L58" i="32"/>
  <c r="Q32" i="32"/>
  <c r="F32" i="32" s="1"/>
  <c r="O98" i="32"/>
  <c r="K98" i="32"/>
  <c r="G98" i="32"/>
  <c r="O94" i="32"/>
  <c r="K94" i="32"/>
  <c r="G94" i="32"/>
  <c r="Q90" i="32"/>
  <c r="M90" i="32"/>
  <c r="I90" i="32"/>
  <c r="O86" i="32"/>
  <c r="K86" i="32"/>
  <c r="G86" i="32"/>
  <c r="Q82" i="32"/>
  <c r="M82" i="32"/>
  <c r="I82" i="32"/>
  <c r="H80" i="32"/>
  <c r="Q62" i="32"/>
  <c r="I62" i="32"/>
  <c r="O58" i="32"/>
  <c r="K58" i="32"/>
  <c r="Q54" i="32"/>
  <c r="R52" i="32"/>
  <c r="K46" i="32"/>
  <c r="K34" i="32"/>
  <c r="G34" i="32"/>
  <c r="Q18" i="32"/>
  <c r="M18" i="32"/>
  <c r="I18" i="32"/>
  <c r="R16" i="32"/>
  <c r="M16" i="32"/>
  <c r="Q98" i="32"/>
  <c r="Q94" i="32"/>
  <c r="M94" i="32"/>
  <c r="K90" i="32"/>
  <c r="K82" i="32"/>
  <c r="K62" i="32"/>
  <c r="Q58" i="32"/>
  <c r="K54" i="32"/>
  <c r="F54" i="32" s="1"/>
  <c r="Q46" i="32"/>
  <c r="I28" i="32"/>
  <c r="O18" i="32"/>
  <c r="K18" i="32"/>
  <c r="O16" i="32"/>
  <c r="P14" i="32"/>
  <c r="Q10" i="32"/>
  <c r="F10" i="32" s="1"/>
  <c r="J88" i="31"/>
  <c r="G8" i="31"/>
  <c r="I88" i="31"/>
  <c r="O74" i="31"/>
  <c r="Q40" i="31"/>
  <c r="Q12" i="31"/>
  <c r="I12" i="31"/>
  <c r="I98" i="31"/>
  <c r="P96" i="31"/>
  <c r="O94" i="31"/>
  <c r="P88" i="31"/>
  <c r="H88" i="31"/>
  <c r="O80" i="31"/>
  <c r="K80" i="31"/>
  <c r="N74" i="31"/>
  <c r="Q72" i="31"/>
  <c r="M72" i="31"/>
  <c r="J66" i="31"/>
  <c r="K54" i="31"/>
  <c r="I46" i="31"/>
  <c r="I34" i="31"/>
  <c r="Q32" i="31"/>
  <c r="F32" i="31" s="1"/>
  <c r="K24" i="31"/>
  <c r="F24" i="31" s="1"/>
  <c r="P12" i="31"/>
  <c r="L12" i="31"/>
  <c r="H12" i="31"/>
  <c r="L34" i="31"/>
  <c r="Q88" i="31"/>
  <c r="I40" i="31"/>
  <c r="F40" i="31" s="1"/>
  <c r="M12" i="31"/>
  <c r="R98" i="31"/>
  <c r="M98" i="31"/>
  <c r="K88" i="31"/>
  <c r="R66" i="31"/>
  <c r="J54" i="31"/>
  <c r="K40" i="31"/>
  <c r="O12" i="31"/>
  <c r="K12" i="31"/>
  <c r="G64" i="29"/>
  <c r="F64" i="29" s="1"/>
  <c r="K62" i="29"/>
  <c r="L56" i="29"/>
  <c r="G56" i="29"/>
  <c r="G40" i="29"/>
  <c r="F40" i="29" s="1"/>
  <c r="H96" i="29"/>
  <c r="F86" i="29"/>
  <c r="H60" i="29"/>
  <c r="I50" i="29"/>
  <c r="H36" i="29"/>
  <c r="F26" i="29"/>
  <c r="I22" i="29"/>
  <c r="H12" i="29"/>
  <c r="F78" i="29"/>
  <c r="F48" i="29"/>
  <c r="L96" i="29"/>
  <c r="F94" i="29"/>
  <c r="I74" i="29"/>
  <c r="H74" i="29" s="1"/>
  <c r="F69" i="29"/>
  <c r="AB69" i="29" s="1"/>
  <c r="J66" i="29"/>
  <c r="H66" i="29" s="1"/>
  <c r="F12" i="29"/>
  <c r="L88" i="28"/>
  <c r="H88" i="28"/>
  <c r="M82" i="28"/>
  <c r="H72" i="28"/>
  <c r="F72" i="28" s="1"/>
  <c r="P60" i="28"/>
  <c r="L60" i="28"/>
  <c r="H60" i="28"/>
  <c r="H52" i="28"/>
  <c r="Q50" i="28"/>
  <c r="M50" i="28"/>
  <c r="H44" i="28"/>
  <c r="F44" i="28" s="1"/>
  <c r="H36" i="28"/>
  <c r="N14" i="28"/>
  <c r="I14" i="28"/>
  <c r="M98" i="28"/>
  <c r="O88" i="28"/>
  <c r="Q84" i="28"/>
  <c r="M84" i="28"/>
  <c r="R82" i="28"/>
  <c r="J82" i="28"/>
  <c r="M76" i="28"/>
  <c r="M66" i="28"/>
  <c r="I66" i="28"/>
  <c r="O60" i="28"/>
  <c r="F38" i="28"/>
  <c r="O36" i="28"/>
  <c r="M30" i="28"/>
  <c r="N26" i="28"/>
  <c r="N22" i="28"/>
  <c r="J22" i="28"/>
  <c r="O20" i="28"/>
  <c r="M18" i="28"/>
  <c r="M14" i="28"/>
  <c r="G14" i="28"/>
  <c r="M26" i="28"/>
  <c r="O98" i="28"/>
  <c r="N82" i="28"/>
  <c r="N74" i="28"/>
  <c r="I74" i="28"/>
  <c r="L64" i="28"/>
  <c r="M62" i="28"/>
  <c r="Q60" i="28"/>
  <c r="R58" i="28"/>
  <c r="N54" i="28"/>
  <c r="R50" i="28"/>
  <c r="N50" i="28"/>
  <c r="J50" i="28"/>
  <c r="N46" i="28"/>
  <c r="R34" i="28"/>
  <c r="N34" i="28"/>
  <c r="Q18" i="28"/>
  <c r="J18" i="28"/>
  <c r="P16" i="28"/>
  <c r="L16" i="28"/>
  <c r="Q14" i="28"/>
  <c r="J14" i="28"/>
  <c r="F54" i="27"/>
  <c r="M90" i="27"/>
  <c r="F90" i="27" s="1"/>
  <c r="G84" i="27"/>
  <c r="F84" i="27" s="1"/>
  <c r="G82" i="27"/>
  <c r="N78" i="27"/>
  <c r="F44" i="27"/>
  <c r="G34" i="27"/>
  <c r="F34" i="27" s="1"/>
  <c r="N16" i="27"/>
  <c r="F16" i="27" s="1"/>
  <c r="M14" i="27"/>
  <c r="N10" i="27"/>
  <c r="N82" i="27"/>
  <c r="F58" i="27"/>
  <c r="F56" i="27"/>
  <c r="F50" i="27"/>
  <c r="G76" i="27"/>
  <c r="F76" i="27" s="1"/>
  <c r="G66" i="27"/>
  <c r="F66" i="27" s="1"/>
  <c r="N52" i="27"/>
  <c r="O40" i="25"/>
  <c r="O53" i="25"/>
  <c r="O47" i="25"/>
  <c r="O33" i="25"/>
  <c r="O21" i="25"/>
  <c r="O34" i="25"/>
  <c r="O23" i="25"/>
  <c r="O38" i="25"/>
  <c r="O9" i="25"/>
  <c r="J71" i="19"/>
  <c r="J9" i="19"/>
  <c r="J50" i="55"/>
  <c r="J42" i="55"/>
  <c r="L36" i="55"/>
  <c r="J35" i="55"/>
  <c r="L32" i="55"/>
  <c r="J31" i="55"/>
  <c r="H50" i="55"/>
  <c r="AC50" i="55" s="1"/>
  <c r="H42" i="55"/>
  <c r="AC42" i="55" s="1"/>
  <c r="H36" i="55"/>
  <c r="H35" i="55"/>
  <c r="AC35" i="55" s="1"/>
  <c r="H32" i="55"/>
  <c r="AC32" i="55" s="1"/>
  <c r="H31" i="55"/>
  <c r="AC31" i="55" s="1"/>
  <c r="H28" i="55"/>
  <c r="AC28" i="55" s="1"/>
  <c r="J23" i="55"/>
  <c r="AC23" i="55" s="1"/>
  <c r="J20" i="55"/>
  <c r="L15" i="55"/>
  <c r="H11" i="55"/>
  <c r="F7" i="55"/>
  <c r="AB7" i="55" s="1"/>
  <c r="N36" i="55"/>
  <c r="N11" i="55"/>
  <c r="N52" i="53"/>
  <c r="J48" i="53"/>
  <c r="L47" i="53"/>
  <c r="H43" i="53"/>
  <c r="AC43" i="53" s="1"/>
  <c r="H41" i="53"/>
  <c r="H40" i="53"/>
  <c r="L36" i="53"/>
  <c r="H31" i="53"/>
  <c r="AC31" i="53" s="1"/>
  <c r="H23" i="53"/>
  <c r="AC23" i="53" s="1"/>
  <c r="L21" i="53"/>
  <c r="J20" i="53"/>
  <c r="L19" i="53"/>
  <c r="L17" i="53"/>
  <c r="J16" i="53"/>
  <c r="L15" i="53"/>
  <c r="H11" i="53"/>
  <c r="N8" i="53"/>
  <c r="N53" i="53"/>
  <c r="J52" i="53"/>
  <c r="J47" i="53"/>
  <c r="J36" i="53"/>
  <c r="N34" i="53"/>
  <c r="L33" i="53"/>
  <c r="N9" i="53"/>
  <c r="J8" i="53"/>
  <c r="H52" i="53"/>
  <c r="N40" i="53"/>
  <c r="H33" i="53"/>
  <c r="AC33" i="53" s="1"/>
  <c r="H8" i="53"/>
  <c r="I62" i="52"/>
  <c r="I30" i="52"/>
  <c r="I26" i="52"/>
  <c r="I14" i="52"/>
  <c r="N98" i="52"/>
  <c r="J98" i="52"/>
  <c r="N94" i="52"/>
  <c r="J94" i="52"/>
  <c r="J90" i="52"/>
  <c r="K56" i="52"/>
  <c r="N54" i="52"/>
  <c r="J54" i="52"/>
  <c r="F34" i="52"/>
  <c r="F32" i="52"/>
  <c r="F30" i="52"/>
  <c r="F22" i="52"/>
  <c r="I18" i="52"/>
  <c r="F18" i="52" s="1"/>
  <c r="G14" i="52"/>
  <c r="F69" i="52"/>
  <c r="M70" i="52" s="1"/>
  <c r="F50" i="52"/>
  <c r="F10" i="52"/>
  <c r="F7" i="52"/>
  <c r="G8" i="52" s="1"/>
  <c r="G98" i="52"/>
  <c r="K96" i="52"/>
  <c r="G82" i="52"/>
  <c r="N62" i="52"/>
  <c r="F62" i="52" s="1"/>
  <c r="J62" i="52"/>
  <c r="F38" i="52"/>
  <c r="J30" i="52"/>
  <c r="N26" i="52"/>
  <c r="J26" i="52"/>
  <c r="N24" i="52"/>
  <c r="N14" i="52"/>
  <c r="J14" i="52"/>
  <c r="F14" i="52" s="1"/>
  <c r="K80" i="51"/>
  <c r="L60" i="51"/>
  <c r="J40" i="51"/>
  <c r="H36" i="51"/>
  <c r="N88" i="51"/>
  <c r="I88" i="51"/>
  <c r="G80" i="51"/>
  <c r="K60" i="51"/>
  <c r="J54" i="51"/>
  <c r="K52" i="51"/>
  <c r="I34" i="51"/>
  <c r="I18" i="51"/>
  <c r="I16" i="51"/>
  <c r="M12" i="51"/>
  <c r="I100" i="51"/>
  <c r="N92" i="51"/>
  <c r="I92" i="51"/>
  <c r="I84" i="51"/>
  <c r="G78" i="51"/>
  <c r="H72" i="51"/>
  <c r="K56" i="51"/>
  <c r="K40" i="51"/>
  <c r="I38" i="51"/>
  <c r="J36" i="51"/>
  <c r="M18" i="51"/>
  <c r="N16" i="51"/>
  <c r="K12" i="51"/>
  <c r="G96" i="51"/>
  <c r="G92" i="51"/>
  <c r="G88" i="51"/>
  <c r="J80" i="51"/>
  <c r="J76" i="51"/>
  <c r="J72" i="51"/>
  <c r="N64" i="51"/>
  <c r="J64" i="51"/>
  <c r="I62" i="51"/>
  <c r="N60" i="51"/>
  <c r="J60" i="51"/>
  <c r="I52" i="51"/>
  <c r="I40" i="51"/>
  <c r="L10" i="51"/>
  <c r="I64" i="51"/>
  <c r="H62" i="51"/>
  <c r="I60" i="51"/>
  <c r="I24" i="51"/>
  <c r="J96" i="51"/>
  <c r="J92" i="51"/>
  <c r="J88" i="51"/>
  <c r="G64" i="51"/>
  <c r="G60" i="51"/>
  <c r="G56" i="51"/>
  <c r="F69" i="51"/>
  <c r="K50" i="51"/>
  <c r="F28" i="51"/>
  <c r="I12" i="51"/>
  <c r="G100" i="51"/>
  <c r="K98" i="51"/>
  <c r="G86" i="51"/>
  <c r="M80" i="51"/>
  <c r="I80" i="51"/>
  <c r="M78" i="51"/>
  <c r="H78" i="51"/>
  <c r="F78" i="51" s="1"/>
  <c r="M76" i="51"/>
  <c r="I76" i="51"/>
  <c r="G72" i="51"/>
  <c r="K58" i="51"/>
  <c r="N56" i="51"/>
  <c r="I56" i="51"/>
  <c r="M54" i="51"/>
  <c r="I54" i="51"/>
  <c r="N52" i="51"/>
  <c r="J52" i="51"/>
  <c r="J44" i="51"/>
  <c r="F38" i="51"/>
  <c r="K26" i="51"/>
  <c r="J24" i="51"/>
  <c r="J16" i="51"/>
  <c r="G12" i="51"/>
  <c r="I58" i="51"/>
  <c r="H54" i="51"/>
  <c r="K46" i="51"/>
  <c r="N100" i="51"/>
  <c r="J100" i="51"/>
  <c r="J84" i="51"/>
  <c r="M72" i="51"/>
  <c r="F68" i="51"/>
  <c r="M58" i="51"/>
  <c r="G52" i="51"/>
  <c r="G46" i="51"/>
  <c r="F44" i="51"/>
  <c r="F32" i="51"/>
  <c r="M26" i="51"/>
  <c r="M16" i="51"/>
  <c r="G16" i="51"/>
  <c r="N12" i="51"/>
  <c r="J12" i="51"/>
  <c r="L43" i="38"/>
  <c r="N14" i="38"/>
  <c r="L10" i="38"/>
  <c r="L47" i="38"/>
  <c r="AC47" i="38" s="1"/>
  <c r="J43" i="38"/>
  <c r="AC43" i="38" s="1"/>
  <c r="N42" i="38"/>
  <c r="AC42" i="38" s="1"/>
  <c r="N37" i="38"/>
  <c r="AC37" i="38" s="1"/>
  <c r="J10" i="38"/>
  <c r="AC10" i="38" s="1"/>
  <c r="L8" i="38"/>
  <c r="AC8" i="38" s="1"/>
  <c r="N46" i="38"/>
  <c r="N36" i="38"/>
  <c r="AC36" i="38" s="1"/>
  <c r="J26" i="38"/>
  <c r="AC26" i="38" s="1"/>
  <c r="H14" i="38"/>
  <c r="AC14" i="38" s="1"/>
  <c r="P10" i="38"/>
  <c r="H49" i="37"/>
  <c r="AC49" i="37" s="1"/>
  <c r="H43" i="37"/>
  <c r="L41" i="37"/>
  <c r="H29" i="37"/>
  <c r="AC29" i="37" s="1"/>
  <c r="H14" i="37"/>
  <c r="H10" i="37"/>
  <c r="N51" i="37"/>
  <c r="J46" i="37"/>
  <c r="L23" i="37"/>
  <c r="F7" i="37"/>
  <c r="AB7" i="37" s="1"/>
  <c r="H46" i="37"/>
  <c r="AC46" i="37" s="1"/>
  <c r="F38" i="37"/>
  <c r="AB38" i="37" s="1"/>
  <c r="J36" i="37"/>
  <c r="H23" i="37"/>
  <c r="AC23" i="37" s="1"/>
  <c r="N14" i="37"/>
  <c r="N10" i="37"/>
  <c r="J53" i="26"/>
  <c r="J50" i="26"/>
  <c r="J33" i="26"/>
  <c r="J29" i="26"/>
  <c r="H53" i="26"/>
  <c r="H50" i="26"/>
  <c r="AC50" i="26" s="1"/>
  <c r="L45" i="26"/>
  <c r="H41" i="26"/>
  <c r="AC41" i="26" s="1"/>
  <c r="F38" i="26"/>
  <c r="AB38" i="26" s="1"/>
  <c r="H29" i="26"/>
  <c r="AC29" i="26" s="1"/>
  <c r="J23" i="26"/>
  <c r="J15" i="26"/>
  <c r="J14" i="26"/>
  <c r="N10" i="26"/>
  <c r="H43" i="26"/>
  <c r="H31" i="26"/>
  <c r="H19" i="26"/>
  <c r="AC19" i="26" s="1"/>
  <c r="H18" i="26"/>
  <c r="AC18" i="26" s="1"/>
  <c r="AB13" i="26"/>
  <c r="H11" i="26"/>
  <c r="H10" i="26"/>
  <c r="J37" i="22"/>
  <c r="J36" i="22"/>
  <c r="J34" i="22"/>
  <c r="J33" i="22"/>
  <c r="J32" i="22"/>
  <c r="J31" i="22"/>
  <c r="J30" i="22"/>
  <c r="J29" i="22"/>
  <c r="J28" i="22"/>
  <c r="J26" i="22"/>
  <c r="J23" i="22"/>
  <c r="J19" i="22"/>
  <c r="H33" i="22"/>
  <c r="AC33" i="22" s="1"/>
  <c r="H16" i="22"/>
  <c r="AC16" i="22" s="1"/>
  <c r="H15" i="22"/>
  <c r="AC15" i="22" s="1"/>
  <c r="H14" i="22"/>
  <c r="AC14" i="22" s="1"/>
  <c r="H9" i="22"/>
  <c r="AC9" i="22" s="1"/>
  <c r="J52" i="22"/>
  <c r="H11" i="22"/>
  <c r="AC11" i="22" s="1"/>
  <c r="J8" i="22"/>
  <c r="J37" i="20"/>
  <c r="J36" i="20"/>
  <c r="J34" i="20"/>
  <c r="J33" i="20"/>
  <c r="J32" i="20"/>
  <c r="J31" i="20"/>
  <c r="J30" i="20"/>
  <c r="J29" i="20"/>
  <c r="J28" i="20"/>
  <c r="J27" i="20"/>
  <c r="J26" i="20"/>
  <c r="J23" i="20"/>
  <c r="J20" i="20"/>
  <c r="J19" i="20"/>
  <c r="J18" i="20"/>
  <c r="J16" i="20"/>
  <c r="J14" i="20"/>
  <c r="J9" i="20"/>
  <c r="L51" i="20"/>
  <c r="J50" i="20"/>
  <c r="J47" i="20"/>
  <c r="H16" i="20"/>
  <c r="AC16" i="20" s="1"/>
  <c r="H14" i="20"/>
  <c r="AC14" i="20" s="1"/>
  <c r="H9" i="20"/>
  <c r="AC9" i="20" s="1"/>
  <c r="L44" i="20"/>
  <c r="J43" i="20"/>
  <c r="J40" i="20"/>
  <c r="H12" i="20"/>
  <c r="AC12" i="20" s="1"/>
  <c r="J8" i="20"/>
  <c r="H48" i="18"/>
  <c r="AC48" i="18" s="1"/>
  <c r="H42" i="18"/>
  <c r="AC42" i="18" s="1"/>
  <c r="H21" i="18"/>
  <c r="AC21" i="18" s="1"/>
  <c r="H18" i="18"/>
  <c r="AC18" i="18" s="1"/>
  <c r="J10" i="18"/>
  <c r="J44" i="18"/>
  <c r="H37" i="18"/>
  <c r="AC37" i="18" s="1"/>
  <c r="H31" i="18"/>
  <c r="AC31" i="18" s="1"/>
  <c r="H28" i="18"/>
  <c r="AC28" i="18" s="1"/>
  <c r="H25" i="18"/>
  <c r="AC25" i="18" s="1"/>
  <c r="H16" i="18"/>
  <c r="AC16" i="18" s="1"/>
  <c r="N49" i="16"/>
  <c r="N48" i="16"/>
  <c r="N53" i="16"/>
  <c r="L48" i="16"/>
  <c r="L47" i="16"/>
  <c r="J46" i="16"/>
  <c r="H41" i="16"/>
  <c r="AC41" i="16" s="1"/>
  <c r="J29" i="16"/>
  <c r="L28" i="16"/>
  <c r="N26" i="16"/>
  <c r="H19" i="16"/>
  <c r="AC19" i="16" s="1"/>
  <c r="N9" i="16"/>
  <c r="L49" i="16"/>
  <c r="J53" i="16"/>
  <c r="AC53" i="16" s="1"/>
  <c r="J48" i="16"/>
  <c r="AC48" i="16" s="1"/>
  <c r="H47" i="16"/>
  <c r="AC47" i="16" s="1"/>
  <c r="H46" i="16"/>
  <c r="AC46" i="16" s="1"/>
  <c r="H30" i="16"/>
  <c r="AC30" i="16" s="1"/>
  <c r="H29" i="16"/>
  <c r="H11" i="16"/>
  <c r="AC11" i="16" s="1"/>
  <c r="N11" i="16"/>
  <c r="P53" i="17"/>
  <c r="H53" i="17"/>
  <c r="H52" i="17"/>
  <c r="P49" i="17"/>
  <c r="H49" i="17"/>
  <c r="AC49" i="17" s="1"/>
  <c r="L46" i="17"/>
  <c r="H44" i="17"/>
  <c r="AC44" i="17" s="1"/>
  <c r="H36" i="17"/>
  <c r="AC36" i="17" s="1"/>
  <c r="J35" i="17"/>
  <c r="L31" i="17"/>
  <c r="J25" i="17"/>
  <c r="J8" i="17"/>
  <c r="L53" i="17"/>
  <c r="P35" i="17"/>
  <c r="N8" i="17"/>
  <c r="P46" i="17"/>
  <c r="P45" i="17"/>
  <c r="H42" i="17"/>
  <c r="AC42" i="17" s="1"/>
  <c r="P32" i="17"/>
  <c r="P31" i="17"/>
  <c r="J29" i="17"/>
  <c r="L14" i="17"/>
  <c r="H9" i="17"/>
  <c r="AC9" i="17" s="1"/>
  <c r="F13" i="16"/>
  <c r="AB13" i="16" s="1"/>
  <c r="L9" i="16"/>
  <c r="N40" i="16"/>
  <c r="J15" i="16"/>
  <c r="J14" i="16"/>
  <c r="J9" i="16"/>
  <c r="N52" i="16"/>
  <c r="L40" i="16"/>
  <c r="J36" i="16"/>
  <c r="J34" i="16"/>
  <c r="H14" i="16"/>
  <c r="I78" i="15"/>
  <c r="G78" i="15"/>
  <c r="K28" i="15"/>
  <c r="J28" i="15"/>
  <c r="L98" i="15"/>
  <c r="M98" i="15"/>
  <c r="L48" i="15"/>
  <c r="M48" i="15"/>
  <c r="N48" i="15"/>
  <c r="H72" i="15"/>
  <c r="N72" i="15"/>
  <c r="L54" i="15"/>
  <c r="N54" i="15"/>
  <c r="K54" i="15"/>
  <c r="I98" i="15"/>
  <c r="J98" i="15"/>
  <c r="N98" i="15"/>
  <c r="K98" i="15"/>
  <c r="H82" i="15"/>
  <c r="L82" i="15"/>
  <c r="I82" i="15"/>
  <c r="M82" i="15"/>
  <c r="J82" i="15"/>
  <c r="K82" i="15"/>
  <c r="N82" i="15"/>
  <c r="L64" i="15"/>
  <c r="M64" i="15"/>
  <c r="N64" i="15"/>
  <c r="L40" i="15"/>
  <c r="M40" i="15"/>
  <c r="N40" i="15"/>
  <c r="K40" i="15"/>
  <c r="L24" i="15"/>
  <c r="J24" i="15"/>
  <c r="N24" i="15"/>
  <c r="I96" i="15"/>
  <c r="M96" i="15"/>
  <c r="L96" i="15"/>
  <c r="H96" i="15"/>
  <c r="N96" i="15"/>
  <c r="J96" i="15"/>
  <c r="K96" i="15"/>
  <c r="L80" i="15"/>
  <c r="M80" i="15"/>
  <c r="J80" i="15"/>
  <c r="K80" i="15"/>
  <c r="N80" i="15"/>
  <c r="L62" i="15"/>
  <c r="M62" i="15"/>
  <c r="J62" i="15"/>
  <c r="N62" i="15"/>
  <c r="K62" i="15"/>
  <c r="L46" i="15"/>
  <c r="J46" i="15"/>
  <c r="N46" i="15"/>
  <c r="K46" i="15"/>
  <c r="M30" i="15"/>
  <c r="J30" i="15"/>
  <c r="N30" i="15"/>
  <c r="L12" i="15"/>
  <c r="I12" i="15"/>
  <c r="M12" i="15"/>
  <c r="J12" i="15"/>
  <c r="N12" i="15"/>
  <c r="K12" i="15"/>
  <c r="I94" i="15"/>
  <c r="M94" i="15"/>
  <c r="J94" i="15"/>
  <c r="K94" i="15"/>
  <c r="L94" i="15"/>
  <c r="N94" i="15"/>
  <c r="L86" i="15"/>
  <c r="M86" i="15"/>
  <c r="N86" i="15"/>
  <c r="K86" i="15"/>
  <c r="L78" i="15"/>
  <c r="M78" i="15"/>
  <c r="N78" i="15"/>
  <c r="L68" i="15"/>
  <c r="N68" i="15"/>
  <c r="L60" i="15"/>
  <c r="M60" i="15"/>
  <c r="N60" i="15"/>
  <c r="L52" i="15"/>
  <c r="M52" i="15"/>
  <c r="J52" i="15"/>
  <c r="N52" i="15"/>
  <c r="K52" i="15"/>
  <c r="L44" i="15"/>
  <c r="M44" i="15"/>
  <c r="M36" i="15"/>
  <c r="N36" i="15"/>
  <c r="L18" i="15"/>
  <c r="I18" i="15"/>
  <c r="M18" i="15"/>
  <c r="J18" i="15"/>
  <c r="N18" i="15"/>
  <c r="K18" i="15"/>
  <c r="H10" i="15"/>
  <c r="L10" i="15"/>
  <c r="I10" i="15"/>
  <c r="M10" i="15"/>
  <c r="J10" i="15"/>
  <c r="N10" i="15"/>
  <c r="G10" i="15"/>
  <c r="K10" i="15"/>
  <c r="H90" i="15"/>
  <c r="L90" i="15"/>
  <c r="I90" i="15"/>
  <c r="M90" i="15"/>
  <c r="G90" i="15"/>
  <c r="J90" i="15"/>
  <c r="K90" i="15"/>
  <c r="N90" i="15"/>
  <c r="H74" i="15"/>
  <c r="L74" i="15"/>
  <c r="I74" i="15"/>
  <c r="M74" i="15"/>
  <c r="N74" i="15"/>
  <c r="J74" i="15"/>
  <c r="K74" i="15"/>
  <c r="L56" i="15"/>
  <c r="M56" i="15"/>
  <c r="N56" i="15"/>
  <c r="K56" i="15"/>
  <c r="H14" i="15"/>
  <c r="L14" i="15"/>
  <c r="I14" i="15"/>
  <c r="M14" i="15"/>
  <c r="J14" i="15"/>
  <c r="N14" i="15"/>
  <c r="K14" i="15"/>
  <c r="L88" i="15"/>
  <c r="J88" i="15"/>
  <c r="K88" i="15"/>
  <c r="N88" i="15"/>
  <c r="L72" i="15"/>
  <c r="J72" i="15"/>
  <c r="M54" i="15"/>
  <c r="J54" i="15"/>
  <c r="H22" i="15"/>
  <c r="L22" i="15"/>
  <c r="M22" i="15"/>
  <c r="J22" i="15"/>
  <c r="N22" i="15"/>
  <c r="G22" i="15"/>
  <c r="K22" i="15"/>
  <c r="I100" i="15"/>
  <c r="M100" i="15"/>
  <c r="K100" i="15"/>
  <c r="G100" i="15"/>
  <c r="L100" i="15"/>
  <c r="H100" i="15"/>
  <c r="N100" i="15"/>
  <c r="J100" i="15"/>
  <c r="I92" i="15"/>
  <c r="M92" i="15"/>
  <c r="L92" i="15"/>
  <c r="N92" i="15"/>
  <c r="J92" i="15"/>
  <c r="K92" i="15"/>
  <c r="M84" i="15"/>
  <c r="N84" i="15"/>
  <c r="L76" i="15"/>
  <c r="K76" i="15"/>
  <c r="N76" i="15"/>
  <c r="L66" i="15"/>
  <c r="M66" i="15"/>
  <c r="N66" i="15"/>
  <c r="L58" i="15"/>
  <c r="M58" i="15"/>
  <c r="N58" i="15"/>
  <c r="M50" i="15"/>
  <c r="K50" i="15"/>
  <c r="L34" i="15"/>
  <c r="M34" i="15"/>
  <c r="J34" i="15"/>
  <c r="L26" i="15"/>
  <c r="M26" i="15"/>
  <c r="J26" i="15"/>
  <c r="N26" i="15"/>
  <c r="K26" i="15"/>
  <c r="L16" i="15"/>
  <c r="M16" i="15"/>
  <c r="N16" i="15"/>
  <c r="K16" i="15"/>
  <c r="F32" i="15"/>
  <c r="F13" i="3"/>
  <c r="L14" i="7"/>
  <c r="N9" i="9"/>
  <c r="AC9" i="9" s="1"/>
  <c r="N8" i="9"/>
  <c r="L10" i="7"/>
  <c r="L28" i="7"/>
  <c r="L22" i="7"/>
  <c r="L21" i="7"/>
  <c r="L19" i="7"/>
  <c r="L12" i="7"/>
  <c r="L11" i="7"/>
  <c r="L40" i="7"/>
  <c r="H36" i="7"/>
  <c r="AC36" i="7" s="1"/>
  <c r="H32" i="7"/>
  <c r="AC32" i="7" s="1"/>
  <c r="H27" i="7"/>
  <c r="AC27" i="7" s="1"/>
  <c r="P10" i="7"/>
  <c r="J10" i="7"/>
  <c r="P9" i="7"/>
  <c r="J9" i="7"/>
  <c r="N8" i="7"/>
  <c r="H8" i="7"/>
  <c r="R9" i="7"/>
  <c r="H21" i="7"/>
  <c r="AC21" i="7" s="1"/>
  <c r="J12" i="7"/>
  <c r="H10" i="7"/>
  <c r="AC10" i="7" s="1"/>
  <c r="N9" i="7"/>
  <c r="L41" i="6"/>
  <c r="H41" i="6"/>
  <c r="L30" i="6"/>
  <c r="H30" i="6"/>
  <c r="L51" i="6"/>
  <c r="H51" i="6"/>
  <c r="L47" i="6"/>
  <c r="H47" i="6"/>
  <c r="L43" i="6"/>
  <c r="L39" i="6"/>
  <c r="H39" i="6"/>
  <c r="J16" i="6"/>
  <c r="H16" i="6"/>
  <c r="AE16" i="6" s="1"/>
  <c r="L53" i="6"/>
  <c r="H53" i="6"/>
  <c r="L49" i="6"/>
  <c r="H49" i="6"/>
  <c r="L45" i="6"/>
  <c r="H45" i="6"/>
  <c r="J15" i="6"/>
  <c r="H15" i="6"/>
  <c r="AE15" i="6" s="1"/>
  <c r="K38" i="6"/>
  <c r="J38" i="6" s="1"/>
  <c r="L16" i="6"/>
  <c r="K7" i="6"/>
  <c r="L32" i="6"/>
  <c r="L22" i="6"/>
  <c r="L34" i="6"/>
  <c r="L26" i="6"/>
  <c r="L18" i="6"/>
  <c r="L36" i="6"/>
  <c r="L28" i="6"/>
  <c r="L20" i="6"/>
  <c r="L37" i="6"/>
  <c r="L35" i="6"/>
  <c r="L33" i="6"/>
  <c r="L31" i="6"/>
  <c r="L29" i="6"/>
  <c r="L27" i="6"/>
  <c r="L25" i="6"/>
  <c r="L23" i="6"/>
  <c r="L21" i="6"/>
  <c r="L19" i="6"/>
  <c r="L17" i="6"/>
  <c r="J37" i="6"/>
  <c r="AE37" i="6" s="1"/>
  <c r="J36" i="6"/>
  <c r="AE36" i="6" s="1"/>
  <c r="J35" i="6"/>
  <c r="AE35" i="6" s="1"/>
  <c r="J34" i="6"/>
  <c r="AE34" i="6" s="1"/>
  <c r="J33" i="6"/>
  <c r="AE33" i="6" s="1"/>
  <c r="J32" i="6"/>
  <c r="AE32" i="6" s="1"/>
  <c r="J31" i="6"/>
  <c r="AE31" i="6" s="1"/>
  <c r="J30" i="6"/>
  <c r="J29" i="6"/>
  <c r="AE29" i="6" s="1"/>
  <c r="J28" i="6"/>
  <c r="AE28" i="6" s="1"/>
  <c r="J27" i="6"/>
  <c r="AE27" i="6" s="1"/>
  <c r="J26" i="6"/>
  <c r="AE26" i="6" s="1"/>
  <c r="J25" i="6"/>
  <c r="AE25" i="6" s="1"/>
  <c r="J23" i="6"/>
  <c r="AE23" i="6" s="1"/>
  <c r="J22" i="6"/>
  <c r="AE22" i="6" s="1"/>
  <c r="J21" i="6"/>
  <c r="AE21" i="6" s="1"/>
  <c r="J20" i="6"/>
  <c r="AE20" i="6" s="1"/>
  <c r="J19" i="6"/>
  <c r="AE19" i="6" s="1"/>
  <c r="J18" i="6"/>
  <c r="AE18" i="6" s="1"/>
  <c r="J17" i="6"/>
  <c r="AE17" i="6" s="1"/>
  <c r="L15" i="6"/>
  <c r="J11" i="6"/>
  <c r="H11" i="6"/>
  <c r="AE11" i="6" s="1"/>
  <c r="J36" i="5"/>
  <c r="J32" i="5"/>
  <c r="J9" i="5"/>
  <c r="J52" i="5"/>
  <c r="H48" i="5"/>
  <c r="AC48" i="5" s="1"/>
  <c r="H36" i="5"/>
  <c r="L34" i="5"/>
  <c r="L30" i="5"/>
  <c r="J46" i="5"/>
  <c r="J44" i="5"/>
  <c r="F13" i="5"/>
  <c r="AB13" i="5" s="1"/>
  <c r="H44" i="5"/>
  <c r="AC44" i="5" s="1"/>
  <c r="H42" i="5"/>
  <c r="AC42" i="5" s="1"/>
  <c r="H11" i="5"/>
  <c r="AC11" i="5" s="1"/>
  <c r="N42" i="3"/>
  <c r="P12" i="3"/>
  <c r="H52" i="3"/>
  <c r="AC52" i="3" s="1"/>
  <c r="J42" i="3"/>
  <c r="J40" i="3"/>
  <c r="H37" i="3"/>
  <c r="AC37" i="3" s="1"/>
  <c r="L36" i="3"/>
  <c r="H31" i="3"/>
  <c r="L30" i="3"/>
  <c r="J27" i="3"/>
  <c r="AC27" i="3" s="1"/>
  <c r="H20" i="3"/>
  <c r="AC20" i="3" s="1"/>
  <c r="N14" i="3"/>
  <c r="N12" i="3"/>
  <c r="H10" i="3"/>
  <c r="P50" i="3"/>
  <c r="N36" i="3"/>
  <c r="L15" i="3"/>
  <c r="J50" i="3"/>
  <c r="J48" i="3"/>
  <c r="J46" i="3"/>
  <c r="J44" i="3"/>
  <c r="AC44" i="3" s="1"/>
  <c r="H42" i="3"/>
  <c r="AC42" i="3" s="1"/>
  <c r="H40" i="3"/>
  <c r="AC40" i="3" s="1"/>
  <c r="P33" i="3"/>
  <c r="L14" i="3"/>
  <c r="J12" i="3"/>
  <c r="AC12" i="3" s="1"/>
  <c r="J9" i="3"/>
  <c r="N36" i="4"/>
  <c r="L51" i="4"/>
  <c r="L41" i="4"/>
  <c r="J36" i="4"/>
  <c r="N34" i="4"/>
  <c r="J32" i="4"/>
  <c r="J16" i="4"/>
  <c r="J12" i="4"/>
  <c r="N11" i="4"/>
  <c r="P30" i="4"/>
  <c r="L12" i="4"/>
  <c r="H46" i="4"/>
  <c r="AC46" i="4" s="1"/>
  <c r="H36" i="4"/>
  <c r="AC36" i="4" s="1"/>
  <c r="J34" i="4"/>
  <c r="H32" i="4"/>
  <c r="J30" i="4"/>
  <c r="N28" i="4"/>
  <c r="J19" i="4"/>
  <c r="J18" i="4"/>
  <c r="J14" i="4"/>
  <c r="P12" i="4"/>
  <c r="V50" i="2"/>
  <c r="H48" i="2"/>
  <c r="H44" i="2"/>
  <c r="H43" i="2"/>
  <c r="R31" i="2"/>
  <c r="H28" i="2"/>
  <c r="R26" i="2"/>
  <c r="H18" i="2"/>
  <c r="H16" i="2"/>
  <c r="H14" i="2"/>
  <c r="P39" i="2"/>
  <c r="P50" i="2"/>
  <c r="J47" i="2"/>
  <c r="P46" i="2"/>
  <c r="H40" i="2"/>
  <c r="N36" i="2"/>
  <c r="R35" i="2"/>
  <c r="H32" i="2"/>
  <c r="R42" i="2"/>
  <c r="R51" i="2"/>
  <c r="L46" i="2"/>
  <c r="P42" i="2"/>
  <c r="N18" i="2"/>
  <c r="J51" i="2"/>
  <c r="T50" i="2"/>
  <c r="L50" i="2"/>
  <c r="V48" i="2"/>
  <c r="R46" i="2"/>
  <c r="J46" i="2"/>
  <c r="N35" i="2"/>
  <c r="H23" i="2"/>
  <c r="AC23" i="2" s="1"/>
  <c r="T18" i="2"/>
  <c r="L18" i="2"/>
  <c r="T14" i="2"/>
  <c r="L14" i="2"/>
  <c r="R11" i="2"/>
  <c r="AD11" i="2" s="1"/>
  <c r="V51" i="2"/>
  <c r="P15" i="2"/>
  <c r="N50" i="2"/>
  <c r="T46" i="2"/>
  <c r="P35" i="2"/>
  <c r="P30" i="2"/>
  <c r="N14" i="2"/>
  <c r="H51" i="2"/>
  <c r="R50" i="2"/>
  <c r="AD50" i="2" s="1"/>
  <c r="P48" i="2"/>
  <c r="H42" i="2"/>
  <c r="R39" i="2"/>
  <c r="H39" i="2"/>
  <c r="P36" i="2"/>
  <c r="J35" i="2"/>
  <c r="AC35" i="2" s="1"/>
  <c r="P32" i="2"/>
  <c r="H19" i="2"/>
  <c r="R18" i="2"/>
  <c r="AD18" i="2" s="1"/>
  <c r="R15" i="2"/>
  <c r="H15" i="2"/>
  <c r="AC15" i="2" s="1"/>
  <c r="R14" i="2"/>
  <c r="N11" i="2"/>
  <c r="AC11" i="2" s="1"/>
  <c r="P43" i="2"/>
  <c r="J52" i="2"/>
  <c r="N42" i="2"/>
  <c r="N31" i="2"/>
  <c r="T10" i="2"/>
  <c r="P52" i="2"/>
  <c r="P47" i="2"/>
  <c r="N43" i="2"/>
  <c r="V39" i="2"/>
  <c r="H52" i="2"/>
  <c r="P51" i="2"/>
  <c r="V44" i="2"/>
  <c r="J43" i="2"/>
  <c r="T42" i="2"/>
  <c r="P40" i="2"/>
  <c r="J39" i="2"/>
  <c r="J31" i="2"/>
  <c r="AC31" i="2" s="1"/>
  <c r="T30" i="2"/>
  <c r="AD30" i="2" s="1"/>
  <c r="J27" i="2"/>
  <c r="AC27" i="2" s="1"/>
  <c r="T26" i="2"/>
  <c r="L19" i="2"/>
  <c r="P12" i="2"/>
  <c r="AC12" i="2" s="1"/>
  <c r="V8" i="2"/>
  <c r="H8" i="2"/>
  <c r="AC8" i="2" s="1"/>
  <c r="L70" i="51"/>
  <c r="J98" i="51"/>
  <c r="N98" i="51"/>
  <c r="G98" i="51"/>
  <c r="J90" i="51"/>
  <c r="N90" i="51"/>
  <c r="G90" i="51"/>
  <c r="J14" i="51"/>
  <c r="N14" i="51"/>
  <c r="G14" i="51"/>
  <c r="K14" i="51"/>
  <c r="J80" i="52"/>
  <c r="N80" i="52"/>
  <c r="H80" i="52"/>
  <c r="I80" i="52"/>
  <c r="J94" i="51"/>
  <c r="N94" i="51"/>
  <c r="G94" i="51"/>
  <c r="K94" i="51"/>
  <c r="J22" i="51"/>
  <c r="N22" i="51"/>
  <c r="G22" i="51"/>
  <c r="J100" i="52"/>
  <c r="N100" i="52"/>
  <c r="G100" i="52"/>
  <c r="J44" i="52"/>
  <c r="N44" i="52"/>
  <c r="H44" i="52"/>
  <c r="J45" i="53"/>
  <c r="L45" i="53"/>
  <c r="N45" i="53"/>
  <c r="H42" i="53"/>
  <c r="J42" i="53"/>
  <c r="I98" i="51"/>
  <c r="I90" i="51"/>
  <c r="J82" i="51"/>
  <c r="N82" i="51"/>
  <c r="G82" i="51"/>
  <c r="K82" i="51"/>
  <c r="J74" i="51"/>
  <c r="N74" i="51"/>
  <c r="G74" i="51"/>
  <c r="J58" i="51"/>
  <c r="G58" i="51"/>
  <c r="I50" i="51"/>
  <c r="I46" i="51"/>
  <c r="J34" i="51"/>
  <c r="K34" i="51"/>
  <c r="J30" i="51"/>
  <c r="N30" i="51"/>
  <c r="K30" i="51"/>
  <c r="J26" i="51"/>
  <c r="G26" i="51"/>
  <c r="F19" i="51"/>
  <c r="I14" i="51"/>
  <c r="J10" i="51"/>
  <c r="N10" i="51"/>
  <c r="G10" i="51"/>
  <c r="K10" i="51"/>
  <c r="F74" i="52"/>
  <c r="H30" i="53"/>
  <c r="AC30" i="53" s="1"/>
  <c r="J30" i="53"/>
  <c r="J26" i="53"/>
  <c r="H14" i="53"/>
  <c r="J14" i="53"/>
  <c r="L14" i="53"/>
  <c r="N14" i="53"/>
  <c r="J52" i="55"/>
  <c r="H52" i="55"/>
  <c r="AC52" i="55" s="1"/>
  <c r="L52" i="55"/>
  <c r="J44" i="55"/>
  <c r="L44" i="55"/>
  <c r="H44" i="55"/>
  <c r="AC44" i="55" s="1"/>
  <c r="N44" i="55"/>
  <c r="H41" i="55"/>
  <c r="AC41" i="55" s="1"/>
  <c r="N41" i="55"/>
  <c r="J86" i="51"/>
  <c r="N86" i="51"/>
  <c r="M14" i="51"/>
  <c r="J92" i="52"/>
  <c r="N92" i="52"/>
  <c r="H92" i="52"/>
  <c r="I92" i="52"/>
  <c r="F78" i="52"/>
  <c r="J60" i="52"/>
  <c r="N60" i="52"/>
  <c r="G60" i="52"/>
  <c r="K60" i="52"/>
  <c r="I60" i="52"/>
  <c r="J24" i="52"/>
  <c r="H24" i="52"/>
  <c r="J16" i="52"/>
  <c r="N16" i="52"/>
  <c r="G16" i="52"/>
  <c r="K16" i="52"/>
  <c r="H16" i="52"/>
  <c r="I16" i="52"/>
  <c r="I86" i="51"/>
  <c r="J66" i="51"/>
  <c r="N66" i="51"/>
  <c r="G66" i="51"/>
  <c r="J88" i="52"/>
  <c r="N88" i="52"/>
  <c r="H88" i="52"/>
  <c r="I88" i="52"/>
  <c r="H66" i="52"/>
  <c r="K66" i="52"/>
  <c r="G66" i="52"/>
  <c r="J25" i="53"/>
  <c r="H25" i="53"/>
  <c r="H45" i="55"/>
  <c r="AC45" i="55" s="1"/>
  <c r="J45" i="55"/>
  <c r="N45" i="55"/>
  <c r="L45" i="55"/>
  <c r="H9" i="55"/>
  <c r="AC9" i="55" s="1"/>
  <c r="J9" i="55"/>
  <c r="L9" i="55"/>
  <c r="N9" i="55"/>
  <c r="H98" i="51"/>
  <c r="I94" i="51"/>
  <c r="H90" i="51"/>
  <c r="I66" i="51"/>
  <c r="H50" i="51"/>
  <c r="H46" i="51"/>
  <c r="I22" i="51"/>
  <c r="J18" i="51"/>
  <c r="N18" i="51"/>
  <c r="G18" i="51"/>
  <c r="K18" i="51"/>
  <c r="H14" i="51"/>
  <c r="F7" i="51"/>
  <c r="I100" i="52"/>
  <c r="J96" i="52"/>
  <c r="N96" i="52"/>
  <c r="H96" i="52"/>
  <c r="I96" i="52"/>
  <c r="J84" i="52"/>
  <c r="N84" i="52"/>
  <c r="I84" i="52"/>
  <c r="G80" i="52"/>
  <c r="K70" i="52"/>
  <c r="J66" i="52"/>
  <c r="H60" i="52"/>
  <c r="J40" i="52"/>
  <c r="N40" i="52"/>
  <c r="G40" i="52"/>
  <c r="H40" i="52"/>
  <c r="I40" i="52"/>
  <c r="J36" i="52"/>
  <c r="N36" i="52"/>
  <c r="K36" i="52"/>
  <c r="F38" i="53"/>
  <c r="AB38" i="53" s="1"/>
  <c r="H49" i="55"/>
  <c r="AC49" i="55" s="1"/>
  <c r="L49" i="55"/>
  <c r="N49" i="55"/>
  <c r="L47" i="55"/>
  <c r="J47" i="55"/>
  <c r="N47" i="55"/>
  <c r="J76" i="52"/>
  <c r="N76" i="52"/>
  <c r="F72" i="52"/>
  <c r="J56" i="52"/>
  <c r="N56" i="52"/>
  <c r="J52" i="52"/>
  <c r="N52" i="52"/>
  <c r="F28" i="52"/>
  <c r="F19" i="52"/>
  <c r="J12" i="52"/>
  <c r="N12" i="52"/>
  <c r="G12" i="52"/>
  <c r="K12" i="52"/>
  <c r="J49" i="53"/>
  <c r="AC49" i="53" s="1"/>
  <c r="L49" i="53"/>
  <c r="H46" i="53"/>
  <c r="J46" i="53"/>
  <c r="J9" i="53"/>
  <c r="L9" i="53"/>
  <c r="H53" i="55"/>
  <c r="J53" i="55"/>
  <c r="L53" i="55"/>
  <c r="L51" i="55"/>
  <c r="H51" i="55"/>
  <c r="J51" i="55"/>
  <c r="J40" i="55"/>
  <c r="L40" i="55"/>
  <c r="H40" i="55"/>
  <c r="N40" i="55"/>
  <c r="F13" i="55"/>
  <c r="AB13" i="55" s="1"/>
  <c r="J7" i="55"/>
  <c r="L96" i="51"/>
  <c r="L56" i="51"/>
  <c r="L16" i="51"/>
  <c r="I94" i="52"/>
  <c r="I90" i="52"/>
  <c r="F90" i="52" s="1"/>
  <c r="I86" i="52"/>
  <c r="F86" i="52" s="1"/>
  <c r="I82" i="52"/>
  <c r="F82" i="52" s="1"/>
  <c r="I76" i="52"/>
  <c r="J64" i="52"/>
  <c r="F64" i="52" s="1"/>
  <c r="N64" i="52"/>
  <c r="I56" i="52"/>
  <c r="I52" i="52"/>
  <c r="F48" i="52"/>
  <c r="J53" i="53"/>
  <c r="L53" i="53"/>
  <c r="H50" i="53"/>
  <c r="J50" i="53"/>
  <c r="H34" i="53"/>
  <c r="AC34" i="53" s="1"/>
  <c r="J34" i="53"/>
  <c r="J29" i="53"/>
  <c r="L29" i="53"/>
  <c r="H18" i="53"/>
  <c r="AC18" i="53" s="1"/>
  <c r="J18" i="53"/>
  <c r="F13" i="53"/>
  <c r="AB13" i="53" s="1"/>
  <c r="H10" i="53"/>
  <c r="J10" i="53"/>
  <c r="J48" i="55"/>
  <c r="AC48" i="55" s="1"/>
  <c r="L48" i="55"/>
  <c r="N48" i="55"/>
  <c r="J16" i="55"/>
  <c r="L16" i="55"/>
  <c r="H16" i="55"/>
  <c r="J12" i="55"/>
  <c r="L12" i="55"/>
  <c r="H12" i="55"/>
  <c r="N12" i="55"/>
  <c r="H37" i="55"/>
  <c r="J37" i="55"/>
  <c r="H33" i="55"/>
  <c r="AC33" i="55" s="1"/>
  <c r="J33" i="55"/>
  <c r="H29" i="55"/>
  <c r="AC29" i="55" s="1"/>
  <c r="J29" i="55"/>
  <c r="H25" i="55"/>
  <c r="J25" i="55"/>
  <c r="F38" i="55"/>
  <c r="AB38" i="55" s="1"/>
  <c r="H21" i="55"/>
  <c r="J21" i="55"/>
  <c r="J8" i="55"/>
  <c r="AC8" i="55" s="1"/>
  <c r="L8" i="55"/>
  <c r="H20" i="36"/>
  <c r="N7" i="37"/>
  <c r="N38" i="37"/>
  <c r="H12" i="37"/>
  <c r="J12" i="37"/>
  <c r="N7" i="38"/>
  <c r="G73" i="40"/>
  <c r="Q73" i="40"/>
  <c r="H44" i="37"/>
  <c r="AC44" i="37" s="1"/>
  <c r="J44" i="37"/>
  <c r="J31" i="37"/>
  <c r="L31" i="37"/>
  <c r="F13" i="37"/>
  <c r="AB13" i="37" s="1"/>
  <c r="N15" i="38"/>
  <c r="AC15" i="38" s="1"/>
  <c r="N11" i="38"/>
  <c r="P7" i="38"/>
  <c r="G97" i="40"/>
  <c r="Q97" i="40"/>
  <c r="J19" i="40"/>
  <c r="H82" i="36"/>
  <c r="F69" i="36"/>
  <c r="AB69" i="36" s="1"/>
  <c r="H48" i="37"/>
  <c r="AC48" i="37" s="1"/>
  <c r="J48" i="37"/>
  <c r="N43" i="37"/>
  <c r="H40" i="37"/>
  <c r="AC40" i="37" s="1"/>
  <c r="J40" i="37"/>
  <c r="H32" i="37"/>
  <c r="AC32" i="37" s="1"/>
  <c r="J32" i="37"/>
  <c r="H28" i="37"/>
  <c r="AC28" i="37" s="1"/>
  <c r="J28" i="37"/>
  <c r="H20" i="37"/>
  <c r="AC20" i="37" s="1"/>
  <c r="J20" i="37"/>
  <c r="H16" i="37"/>
  <c r="AC16" i="37" s="1"/>
  <c r="J16" i="37"/>
  <c r="N12" i="37"/>
  <c r="L7" i="37"/>
  <c r="J50" i="38"/>
  <c r="AC50" i="38" s="1"/>
  <c r="L50" i="38"/>
  <c r="N48" i="38"/>
  <c r="AC48" i="38" s="1"/>
  <c r="J44" i="38"/>
  <c r="AC44" i="38" s="1"/>
  <c r="L44" i="38"/>
  <c r="N35" i="38"/>
  <c r="L33" i="38"/>
  <c r="AC33" i="38" s="1"/>
  <c r="J9" i="38"/>
  <c r="AC9" i="38" s="1"/>
  <c r="L9" i="38"/>
  <c r="P69" i="40"/>
  <c r="N19" i="40"/>
  <c r="M70" i="41"/>
  <c r="L70" i="41"/>
  <c r="J52" i="38"/>
  <c r="L52" i="38"/>
  <c r="P40" i="38"/>
  <c r="G45" i="40"/>
  <c r="P45" i="40"/>
  <c r="Q45" i="40"/>
  <c r="F6" i="40"/>
  <c r="G96" i="36"/>
  <c r="H96" i="36"/>
  <c r="J51" i="37"/>
  <c r="L51" i="37"/>
  <c r="J47" i="37"/>
  <c r="L47" i="37"/>
  <c r="P52" i="38"/>
  <c r="P48" i="38"/>
  <c r="N40" i="38"/>
  <c r="N33" i="38"/>
  <c r="H31" i="38"/>
  <c r="J31" i="38"/>
  <c r="G79" i="40"/>
  <c r="P79" i="40"/>
  <c r="Q79" i="40"/>
  <c r="I96" i="36"/>
  <c r="I56" i="36"/>
  <c r="F14" i="36"/>
  <c r="G14" i="36"/>
  <c r="N44" i="37"/>
  <c r="L12" i="37"/>
  <c r="J11" i="37"/>
  <c r="L11" i="37"/>
  <c r="H8" i="37"/>
  <c r="J8" i="37"/>
  <c r="H52" i="38"/>
  <c r="AC52" i="38" s="1"/>
  <c r="H46" i="38"/>
  <c r="AC46" i="38" s="1"/>
  <c r="P44" i="38"/>
  <c r="H40" i="38"/>
  <c r="AC40" i="38" s="1"/>
  <c r="L35" i="38"/>
  <c r="AC35" i="38" s="1"/>
  <c r="N31" i="38"/>
  <c r="H23" i="38"/>
  <c r="AC23" i="38" s="1"/>
  <c r="J23" i="38"/>
  <c r="N21" i="38"/>
  <c r="AC21" i="38" s="1"/>
  <c r="H11" i="38"/>
  <c r="AC11" i="38" s="1"/>
  <c r="P9" i="38"/>
  <c r="F7" i="39"/>
  <c r="L8" i="39" s="1"/>
  <c r="P73" i="40"/>
  <c r="G71" i="40"/>
  <c r="Q71" i="40"/>
  <c r="M7" i="40"/>
  <c r="L7" i="40"/>
  <c r="F7" i="36"/>
  <c r="AB7" i="36" s="1"/>
  <c r="F19" i="39"/>
  <c r="L20" i="39" s="1"/>
  <c r="G61" i="40"/>
  <c r="P61" i="40"/>
  <c r="F57" i="40"/>
  <c r="F47" i="40"/>
  <c r="F33" i="40"/>
  <c r="F31" i="40"/>
  <c r="G11" i="40"/>
  <c r="P11" i="40"/>
  <c r="L8" i="41"/>
  <c r="F8" i="42"/>
  <c r="K8" i="42"/>
  <c r="G95" i="40"/>
  <c r="P95" i="40"/>
  <c r="Q29" i="40"/>
  <c r="Q21" i="40"/>
  <c r="N13" i="25"/>
  <c r="J51" i="26"/>
  <c r="L51" i="26"/>
  <c r="H16" i="26"/>
  <c r="L16" i="26"/>
  <c r="J16" i="26"/>
  <c r="H8" i="26"/>
  <c r="J8" i="26"/>
  <c r="L8" i="26"/>
  <c r="K76" i="29"/>
  <c r="G76" i="29"/>
  <c r="G10" i="29"/>
  <c r="K10" i="29"/>
  <c r="L10" i="29"/>
  <c r="O49" i="25"/>
  <c r="H40" i="26"/>
  <c r="J40" i="26"/>
  <c r="L40" i="26"/>
  <c r="H20" i="26"/>
  <c r="J20" i="26"/>
  <c r="M96" i="27"/>
  <c r="G96" i="27"/>
  <c r="G88" i="27"/>
  <c r="M88" i="27"/>
  <c r="F32" i="27"/>
  <c r="H88" i="29"/>
  <c r="G26" i="31"/>
  <c r="K26" i="31"/>
  <c r="L26" i="31"/>
  <c r="R26" i="31"/>
  <c r="Q26" i="31"/>
  <c r="G40" i="32"/>
  <c r="K40" i="32"/>
  <c r="H40" i="32"/>
  <c r="P40" i="32"/>
  <c r="N40" i="32"/>
  <c r="Q40" i="32"/>
  <c r="O20" i="32"/>
  <c r="I40" i="34"/>
  <c r="F40" i="34"/>
  <c r="G40" i="34"/>
  <c r="H40" i="34"/>
  <c r="J92" i="35"/>
  <c r="M92" i="35"/>
  <c r="O51" i="25"/>
  <c r="O43" i="25"/>
  <c r="O15" i="25"/>
  <c r="N52" i="26"/>
  <c r="H36" i="26"/>
  <c r="J36" i="26"/>
  <c r="H32" i="26"/>
  <c r="AC32" i="26" s="1"/>
  <c r="J32" i="26"/>
  <c r="H28" i="26"/>
  <c r="J28" i="26"/>
  <c r="H12" i="26"/>
  <c r="J12" i="26"/>
  <c r="L12" i="26"/>
  <c r="F98" i="27"/>
  <c r="G22" i="27"/>
  <c r="M22" i="27"/>
  <c r="G92" i="29"/>
  <c r="K92" i="29"/>
  <c r="H44" i="29"/>
  <c r="J26" i="31"/>
  <c r="M74" i="34"/>
  <c r="J74" i="34"/>
  <c r="L74" i="34"/>
  <c r="K74" i="34"/>
  <c r="AF74" i="34" s="1"/>
  <c r="J66" i="34"/>
  <c r="L66" i="34"/>
  <c r="M66" i="34"/>
  <c r="H48" i="26"/>
  <c r="J48" i="26"/>
  <c r="AB7" i="26"/>
  <c r="G46" i="27"/>
  <c r="M46" i="27"/>
  <c r="G30" i="27"/>
  <c r="M30" i="27"/>
  <c r="AA69" i="28"/>
  <c r="J20" i="28"/>
  <c r="K20" i="28"/>
  <c r="M8" i="28"/>
  <c r="K100" i="29"/>
  <c r="G100" i="29"/>
  <c r="G22" i="29"/>
  <c r="K22" i="29"/>
  <c r="G74" i="31"/>
  <c r="K74" i="31"/>
  <c r="M74" i="31"/>
  <c r="Q74" i="31"/>
  <c r="I74" i="31"/>
  <c r="R74" i="31"/>
  <c r="J74" i="31"/>
  <c r="H70" i="33"/>
  <c r="P70" i="33"/>
  <c r="M70" i="33"/>
  <c r="O41" i="25"/>
  <c r="F13" i="25"/>
  <c r="J13" i="25"/>
  <c r="J55" i="25" s="1"/>
  <c r="O11" i="25"/>
  <c r="N13" i="26"/>
  <c r="M80" i="27"/>
  <c r="G80" i="27"/>
  <c r="F48" i="27"/>
  <c r="K84" i="29"/>
  <c r="G84" i="29"/>
  <c r="I70" i="29"/>
  <c r="J20" i="29"/>
  <c r="I20" i="29"/>
  <c r="P8" i="31"/>
  <c r="O8" i="32"/>
  <c r="N100" i="34"/>
  <c r="P100" i="34"/>
  <c r="Q100" i="34"/>
  <c r="O45" i="25"/>
  <c r="O31" i="25"/>
  <c r="M13" i="25"/>
  <c r="L52" i="26"/>
  <c r="H51" i="26"/>
  <c r="AC51" i="26" s="1"/>
  <c r="L48" i="26"/>
  <c r="H47" i="26"/>
  <c r="AC47" i="26" s="1"/>
  <c r="H44" i="26"/>
  <c r="J44" i="26"/>
  <c r="L44" i="26"/>
  <c r="N8" i="26"/>
  <c r="G70" i="27"/>
  <c r="M70" i="27"/>
  <c r="N70" i="27"/>
  <c r="M62" i="27"/>
  <c r="G62" i="27"/>
  <c r="F40" i="27"/>
  <c r="F38" i="27"/>
  <c r="F24" i="27"/>
  <c r="G20" i="27"/>
  <c r="N20" i="27"/>
  <c r="M20" i="27"/>
  <c r="G12" i="27"/>
  <c r="M12" i="27"/>
  <c r="J8" i="27"/>
  <c r="I8" i="27"/>
  <c r="H20" i="28"/>
  <c r="L100" i="29"/>
  <c r="I82" i="29"/>
  <c r="L76" i="29"/>
  <c r="H72" i="29"/>
  <c r="F54" i="29"/>
  <c r="F32" i="29"/>
  <c r="R70" i="32"/>
  <c r="K24" i="32"/>
  <c r="Q24" i="32"/>
  <c r="G12" i="32"/>
  <c r="K12" i="32"/>
  <c r="O12" i="32"/>
  <c r="H12" i="32"/>
  <c r="L12" i="32"/>
  <c r="P12" i="32"/>
  <c r="I12" i="32"/>
  <c r="Q12" i="32"/>
  <c r="J12" i="32"/>
  <c r="G98" i="33"/>
  <c r="K98" i="33"/>
  <c r="L98" i="33"/>
  <c r="R98" i="33"/>
  <c r="G34" i="33"/>
  <c r="K34" i="33"/>
  <c r="L34" i="33"/>
  <c r="R34" i="33"/>
  <c r="I82" i="28"/>
  <c r="M58" i="28"/>
  <c r="I10" i="28"/>
  <c r="F62" i="29"/>
  <c r="J58" i="29"/>
  <c r="H58" i="29" s="1"/>
  <c r="H14" i="29"/>
  <c r="J96" i="31"/>
  <c r="N96" i="31"/>
  <c r="R96" i="31"/>
  <c r="G96" i="31"/>
  <c r="K96" i="31"/>
  <c r="O96" i="31"/>
  <c r="K94" i="31"/>
  <c r="G30" i="31"/>
  <c r="K30" i="31"/>
  <c r="Q30" i="31"/>
  <c r="I30" i="31"/>
  <c r="L20" i="31"/>
  <c r="K76" i="32"/>
  <c r="L76" i="32"/>
  <c r="Q76" i="32"/>
  <c r="R76" i="32"/>
  <c r="G64" i="32"/>
  <c r="K64" i="32"/>
  <c r="Q64" i="32"/>
  <c r="I64" i="32"/>
  <c r="G60" i="32"/>
  <c r="K60" i="32"/>
  <c r="H60" i="32"/>
  <c r="L60" i="32"/>
  <c r="R60" i="32"/>
  <c r="I60" i="32"/>
  <c r="K66" i="33"/>
  <c r="L66" i="33"/>
  <c r="R66" i="33"/>
  <c r="M82" i="34"/>
  <c r="J82" i="34"/>
  <c r="L82" i="34"/>
  <c r="L43" i="26"/>
  <c r="L39" i="26"/>
  <c r="L31" i="26"/>
  <c r="L11" i="26"/>
  <c r="M94" i="27"/>
  <c r="F94" i="27" s="1"/>
  <c r="M86" i="27"/>
  <c r="F86" i="27" s="1"/>
  <c r="M78" i="27"/>
  <c r="F78" i="27" s="1"/>
  <c r="M68" i="27"/>
  <c r="F68" i="27" s="1"/>
  <c r="M60" i="27"/>
  <c r="F60" i="27" s="1"/>
  <c r="M52" i="27"/>
  <c r="F52" i="27" s="1"/>
  <c r="M36" i="27"/>
  <c r="F36" i="27" s="1"/>
  <c r="M18" i="27"/>
  <c r="M10" i="27"/>
  <c r="P94" i="28"/>
  <c r="H94" i="28"/>
  <c r="H90" i="28"/>
  <c r="P82" i="28"/>
  <c r="L82" i="28"/>
  <c r="H82" i="28"/>
  <c r="P74" i="28"/>
  <c r="L74" i="28"/>
  <c r="H74" i="28"/>
  <c r="P58" i="28"/>
  <c r="L58" i="28"/>
  <c r="H58" i="28"/>
  <c r="H54" i="28"/>
  <c r="H46" i="28"/>
  <c r="H22" i="28"/>
  <c r="P18" i="28"/>
  <c r="L18" i="28"/>
  <c r="H18" i="28"/>
  <c r="P14" i="28"/>
  <c r="L14" i="28"/>
  <c r="H14" i="28"/>
  <c r="P10" i="28"/>
  <c r="L10" i="28"/>
  <c r="H10" i="28"/>
  <c r="K98" i="29"/>
  <c r="F98" i="29" s="1"/>
  <c r="K90" i="29"/>
  <c r="F90" i="29" s="1"/>
  <c r="K82" i="29"/>
  <c r="F82" i="29" s="1"/>
  <c r="K74" i="29"/>
  <c r="F74" i="29" s="1"/>
  <c r="G68" i="29"/>
  <c r="K68" i="29"/>
  <c r="G60" i="29"/>
  <c r="K60" i="29"/>
  <c r="I54" i="29"/>
  <c r="H54" i="29" s="1"/>
  <c r="H50" i="29"/>
  <c r="I46" i="29"/>
  <c r="G36" i="29"/>
  <c r="K36" i="29"/>
  <c r="H34" i="29"/>
  <c r="L18" i="29"/>
  <c r="G16" i="29"/>
  <c r="K16" i="29"/>
  <c r="J8" i="29"/>
  <c r="F7" i="30"/>
  <c r="G8" i="30" s="1"/>
  <c r="J100" i="31"/>
  <c r="N100" i="31"/>
  <c r="R100" i="31"/>
  <c r="G100" i="31"/>
  <c r="K100" i="31"/>
  <c r="L96" i="31"/>
  <c r="R94" i="31"/>
  <c r="G86" i="31"/>
  <c r="K86" i="31"/>
  <c r="P86" i="31"/>
  <c r="Q86" i="31"/>
  <c r="G82" i="31"/>
  <c r="K82" i="31"/>
  <c r="O82" i="31"/>
  <c r="H82" i="31"/>
  <c r="M82" i="31"/>
  <c r="R82" i="31"/>
  <c r="I82" i="31"/>
  <c r="N82" i="31"/>
  <c r="G62" i="31"/>
  <c r="K62" i="31"/>
  <c r="Q62" i="31"/>
  <c r="I62" i="31"/>
  <c r="G58" i="31"/>
  <c r="H58" i="31"/>
  <c r="L58" i="31"/>
  <c r="P58" i="31"/>
  <c r="R58" i="31"/>
  <c r="I58" i="31"/>
  <c r="G34" i="31"/>
  <c r="K34" i="31"/>
  <c r="Q34" i="31"/>
  <c r="G96" i="32"/>
  <c r="K96" i="32"/>
  <c r="O96" i="32"/>
  <c r="H96" i="32"/>
  <c r="L96" i="32"/>
  <c r="P96" i="32"/>
  <c r="N96" i="32"/>
  <c r="I96" i="32"/>
  <c r="Q96" i="32"/>
  <c r="G80" i="32"/>
  <c r="K80" i="32"/>
  <c r="O80" i="32"/>
  <c r="L80" i="32"/>
  <c r="P80" i="32"/>
  <c r="M80" i="32"/>
  <c r="K68" i="32"/>
  <c r="H68" i="32"/>
  <c r="Q68" i="32"/>
  <c r="J64" i="32"/>
  <c r="I82" i="34"/>
  <c r="F82" i="34"/>
  <c r="G82" i="34"/>
  <c r="H82" i="34"/>
  <c r="N58" i="34"/>
  <c r="P58" i="34"/>
  <c r="AI58" i="34" s="1"/>
  <c r="I56" i="34"/>
  <c r="F56" i="34"/>
  <c r="N16" i="34"/>
  <c r="O16" i="34"/>
  <c r="P16" i="34"/>
  <c r="Q16" i="34"/>
  <c r="J7" i="34"/>
  <c r="AE7" i="34" s="1"/>
  <c r="K10" i="34"/>
  <c r="AF10" i="34" s="1"/>
  <c r="J10" i="34"/>
  <c r="L10" i="34"/>
  <c r="M10" i="34"/>
  <c r="O18" i="35"/>
  <c r="AI18" i="35" s="1"/>
  <c r="P18" i="35"/>
  <c r="Q18" i="35"/>
  <c r="N43" i="26"/>
  <c r="I90" i="28"/>
  <c r="M54" i="28"/>
  <c r="I46" i="28"/>
  <c r="I18" i="28"/>
  <c r="F38" i="29"/>
  <c r="F24" i="29"/>
  <c r="F7" i="29"/>
  <c r="G94" i="31"/>
  <c r="L94" i="31"/>
  <c r="P94" i="31"/>
  <c r="I94" i="31"/>
  <c r="M94" i="31"/>
  <c r="Q94" i="31"/>
  <c r="G18" i="31"/>
  <c r="K18" i="31"/>
  <c r="O18" i="31"/>
  <c r="H18" i="31"/>
  <c r="L18" i="31"/>
  <c r="P18" i="31"/>
  <c r="I18" i="31"/>
  <c r="Q18" i="31"/>
  <c r="J18" i="31"/>
  <c r="R18" i="31"/>
  <c r="K48" i="32"/>
  <c r="F48" i="32" s="1"/>
  <c r="L48" i="32"/>
  <c r="Q48" i="32"/>
  <c r="G78" i="33"/>
  <c r="K78" i="33"/>
  <c r="L78" i="33"/>
  <c r="R78" i="33"/>
  <c r="J100" i="34"/>
  <c r="K100" i="34"/>
  <c r="M100" i="34"/>
  <c r="H80" i="34"/>
  <c r="I80" i="34"/>
  <c r="F80" i="34"/>
  <c r="I74" i="34"/>
  <c r="F74" i="34"/>
  <c r="G74" i="34"/>
  <c r="H74" i="34"/>
  <c r="M56" i="34"/>
  <c r="J56" i="34"/>
  <c r="L56" i="34"/>
  <c r="K90" i="28"/>
  <c r="O82" i="28"/>
  <c r="K82" i="28"/>
  <c r="O18" i="28"/>
  <c r="O10" i="28"/>
  <c r="K10" i="28"/>
  <c r="K96" i="29"/>
  <c r="K88" i="29"/>
  <c r="F88" i="29" s="1"/>
  <c r="K80" i="29"/>
  <c r="F80" i="29" s="1"/>
  <c r="G30" i="29"/>
  <c r="K30" i="29"/>
  <c r="H28" i="29"/>
  <c r="K18" i="29"/>
  <c r="F18" i="29" s="1"/>
  <c r="I16" i="29"/>
  <c r="H16" i="29" s="1"/>
  <c r="Q100" i="31"/>
  <c r="L100" i="31"/>
  <c r="Q96" i="31"/>
  <c r="I96" i="31"/>
  <c r="L82" i="31"/>
  <c r="O70" i="31"/>
  <c r="K70" i="31"/>
  <c r="G66" i="31"/>
  <c r="K66" i="31"/>
  <c r="L66" i="31"/>
  <c r="P66" i="31"/>
  <c r="M66" i="31"/>
  <c r="Q66" i="31"/>
  <c r="J62" i="31"/>
  <c r="K46" i="31"/>
  <c r="Q46" i="31"/>
  <c r="M18" i="31"/>
  <c r="L8" i="31"/>
  <c r="R96" i="32"/>
  <c r="J80" i="32"/>
  <c r="Q60" i="32"/>
  <c r="M60" i="32"/>
  <c r="G82" i="33"/>
  <c r="K82" i="33"/>
  <c r="O82" i="33"/>
  <c r="H82" i="33"/>
  <c r="L82" i="33"/>
  <c r="I82" i="33"/>
  <c r="K82" i="34"/>
  <c r="AF82" i="34" s="1"/>
  <c r="N66" i="34"/>
  <c r="P66" i="34"/>
  <c r="AI66" i="34" s="1"/>
  <c r="M40" i="34"/>
  <c r="J40" i="34"/>
  <c r="L40" i="34"/>
  <c r="M82" i="35"/>
  <c r="J82" i="35"/>
  <c r="L82" i="35"/>
  <c r="K82" i="35"/>
  <c r="AF82" i="35" s="1"/>
  <c r="G90" i="31"/>
  <c r="K90" i="31"/>
  <c r="O90" i="31"/>
  <c r="G14" i="31"/>
  <c r="K14" i="31"/>
  <c r="O14" i="31"/>
  <c r="H14" i="31"/>
  <c r="L14" i="31"/>
  <c r="P14" i="31"/>
  <c r="G88" i="32"/>
  <c r="K88" i="32"/>
  <c r="H88" i="32"/>
  <c r="L88" i="32"/>
  <c r="G84" i="32"/>
  <c r="K84" i="32"/>
  <c r="P84" i="32"/>
  <c r="K72" i="32"/>
  <c r="L72" i="32"/>
  <c r="Q70" i="32"/>
  <c r="K36" i="32"/>
  <c r="O36" i="32"/>
  <c r="F36" i="32" s="1"/>
  <c r="G90" i="33"/>
  <c r="K90" i="33"/>
  <c r="O90" i="33"/>
  <c r="L90" i="33"/>
  <c r="K86" i="33"/>
  <c r="O86" i="33"/>
  <c r="L86" i="33"/>
  <c r="K62" i="33"/>
  <c r="L62" i="33"/>
  <c r="G54" i="33"/>
  <c r="K54" i="33"/>
  <c r="P10" i="33"/>
  <c r="R10" i="33"/>
  <c r="M98" i="34"/>
  <c r="J98" i="34"/>
  <c r="L98" i="34"/>
  <c r="H96" i="34"/>
  <c r="I96" i="34"/>
  <c r="F96" i="34"/>
  <c r="N84" i="34"/>
  <c r="O84" i="34"/>
  <c r="P84" i="34"/>
  <c r="M64" i="34"/>
  <c r="J64" i="34"/>
  <c r="L64" i="34"/>
  <c r="J58" i="34"/>
  <c r="K58" i="34"/>
  <c r="M58" i="34"/>
  <c r="O20" i="34"/>
  <c r="P20" i="34"/>
  <c r="G20" i="34"/>
  <c r="H20" i="34"/>
  <c r="H88" i="35"/>
  <c r="I88" i="35"/>
  <c r="F88" i="35"/>
  <c r="I82" i="35"/>
  <c r="F82" i="35"/>
  <c r="G82" i="35"/>
  <c r="H82" i="35"/>
  <c r="F64" i="35"/>
  <c r="G64" i="35"/>
  <c r="K14" i="29"/>
  <c r="F14" i="29" s="1"/>
  <c r="L10" i="30"/>
  <c r="P98" i="31"/>
  <c r="I90" i="31"/>
  <c r="G78" i="31"/>
  <c r="K78" i="31"/>
  <c r="Q54" i="31"/>
  <c r="I54" i="31"/>
  <c r="G50" i="31"/>
  <c r="F50" i="31" s="1"/>
  <c r="K50" i="31"/>
  <c r="G22" i="31"/>
  <c r="K22" i="31"/>
  <c r="O22" i="31"/>
  <c r="H22" i="31"/>
  <c r="L22" i="31"/>
  <c r="I20" i="31"/>
  <c r="R14" i="31"/>
  <c r="J14" i="31"/>
  <c r="P10" i="31"/>
  <c r="F10" i="31" s="1"/>
  <c r="I8" i="31"/>
  <c r="G100" i="32"/>
  <c r="K100" i="32"/>
  <c r="H100" i="32"/>
  <c r="L100" i="32"/>
  <c r="G92" i="32"/>
  <c r="K92" i="32"/>
  <c r="O92" i="32"/>
  <c r="L92" i="32"/>
  <c r="I84" i="32"/>
  <c r="R72" i="32"/>
  <c r="G56" i="32"/>
  <c r="K56" i="32"/>
  <c r="H56" i="32"/>
  <c r="L56" i="32"/>
  <c r="G52" i="32"/>
  <c r="K52" i="32"/>
  <c r="L52" i="32"/>
  <c r="Q44" i="32"/>
  <c r="F44" i="32" s="1"/>
  <c r="Q28" i="32"/>
  <c r="G16" i="32"/>
  <c r="K16" i="32"/>
  <c r="H16" i="32"/>
  <c r="L16" i="32"/>
  <c r="P16" i="32"/>
  <c r="G94" i="33"/>
  <c r="K94" i="33"/>
  <c r="O94" i="33"/>
  <c r="L94" i="33"/>
  <c r="P94" i="33"/>
  <c r="I90" i="33"/>
  <c r="G74" i="33"/>
  <c r="K74" i="33"/>
  <c r="O74" i="33"/>
  <c r="L74" i="33"/>
  <c r="K70" i="33"/>
  <c r="R62" i="33"/>
  <c r="G26" i="33"/>
  <c r="K26" i="33"/>
  <c r="R26" i="33"/>
  <c r="I20" i="33"/>
  <c r="G14" i="33"/>
  <c r="K14" i="33"/>
  <c r="O14" i="33"/>
  <c r="H14" i="33"/>
  <c r="L14" i="33"/>
  <c r="I14" i="33"/>
  <c r="K98" i="34"/>
  <c r="I98" i="34"/>
  <c r="F98" i="34"/>
  <c r="G98" i="34"/>
  <c r="G96" i="34"/>
  <c r="AC96" i="34" s="1"/>
  <c r="J84" i="34"/>
  <c r="K84" i="34"/>
  <c r="M84" i="34"/>
  <c r="J76" i="34"/>
  <c r="K76" i="34"/>
  <c r="M76" i="34"/>
  <c r="O70" i="34"/>
  <c r="P70" i="34"/>
  <c r="K70" i="34"/>
  <c r="L70" i="34"/>
  <c r="J70" i="34"/>
  <c r="M70" i="34"/>
  <c r="K64" i="34"/>
  <c r="AF64" i="34" s="1"/>
  <c r="I64" i="34"/>
  <c r="F64" i="34"/>
  <c r="G64" i="34"/>
  <c r="O60" i="34"/>
  <c r="AI60" i="34" s="1"/>
  <c r="P60" i="34"/>
  <c r="J50" i="34"/>
  <c r="L50" i="34"/>
  <c r="AF50" i="34" s="1"/>
  <c r="J48" i="34"/>
  <c r="L48" i="34"/>
  <c r="AF48" i="34" s="1"/>
  <c r="F46" i="34"/>
  <c r="Q20" i="34"/>
  <c r="M14" i="34"/>
  <c r="J14" i="34"/>
  <c r="I90" i="35"/>
  <c r="F90" i="35"/>
  <c r="G90" i="35"/>
  <c r="AC90" i="35" s="1"/>
  <c r="H90" i="35"/>
  <c r="G88" i="35"/>
  <c r="AC88" i="35" s="1"/>
  <c r="O70" i="35"/>
  <c r="P70" i="35"/>
  <c r="N70" i="35"/>
  <c r="Q70" i="35"/>
  <c r="K70" i="35"/>
  <c r="G70" i="35"/>
  <c r="H64" i="35"/>
  <c r="H46" i="35"/>
  <c r="F46" i="35"/>
  <c r="G58" i="33"/>
  <c r="K58" i="33"/>
  <c r="O58" i="33"/>
  <c r="G22" i="33"/>
  <c r="K22" i="33"/>
  <c r="O22" i="33"/>
  <c r="G18" i="33"/>
  <c r="K18" i="33"/>
  <c r="O18" i="33"/>
  <c r="H18" i="33"/>
  <c r="L18" i="33"/>
  <c r="M90" i="34"/>
  <c r="J90" i="34"/>
  <c r="O36" i="34"/>
  <c r="P36" i="34"/>
  <c r="J34" i="34"/>
  <c r="K34" i="34"/>
  <c r="AF34" i="34" s="1"/>
  <c r="M24" i="34"/>
  <c r="AF24" i="34" s="1"/>
  <c r="J24" i="34"/>
  <c r="J16" i="34"/>
  <c r="K16" i="34"/>
  <c r="AF16" i="34" s="1"/>
  <c r="I14" i="34"/>
  <c r="F14" i="34"/>
  <c r="H12" i="34"/>
  <c r="I12" i="34"/>
  <c r="H96" i="35"/>
  <c r="I96" i="35"/>
  <c r="F96" i="35"/>
  <c r="N84" i="35"/>
  <c r="O84" i="35"/>
  <c r="P84" i="35"/>
  <c r="H54" i="35"/>
  <c r="AC54" i="35" s="1"/>
  <c r="F54" i="35"/>
  <c r="H22" i="35"/>
  <c r="I22" i="35"/>
  <c r="J18" i="33"/>
  <c r="O94" i="34"/>
  <c r="AI94" i="34" s="1"/>
  <c r="P94" i="34"/>
  <c r="P92" i="34"/>
  <c r="AI92" i="34" s="1"/>
  <c r="J92" i="34"/>
  <c r="K92" i="34"/>
  <c r="AF92" i="34" s="1"/>
  <c r="I90" i="34"/>
  <c r="F90" i="34"/>
  <c r="H88" i="34"/>
  <c r="I88" i="34"/>
  <c r="F30" i="34"/>
  <c r="J26" i="34"/>
  <c r="K26" i="34"/>
  <c r="I24" i="34"/>
  <c r="F24" i="34"/>
  <c r="H22" i="34"/>
  <c r="AC22" i="34" s="1"/>
  <c r="I22" i="34"/>
  <c r="O18" i="34"/>
  <c r="P18" i="34"/>
  <c r="G14" i="34"/>
  <c r="F12" i="34"/>
  <c r="I98" i="35"/>
  <c r="F98" i="35"/>
  <c r="G96" i="35"/>
  <c r="AC96" i="35" s="1"/>
  <c r="J84" i="35"/>
  <c r="K84" i="35"/>
  <c r="AF84" i="35" s="1"/>
  <c r="N76" i="35"/>
  <c r="O76" i="35"/>
  <c r="AI76" i="35" s="1"/>
  <c r="P76" i="35"/>
  <c r="G74" i="35"/>
  <c r="AC74" i="35" s="1"/>
  <c r="N58" i="35"/>
  <c r="P58" i="35"/>
  <c r="AI58" i="35" s="1"/>
  <c r="H30" i="35"/>
  <c r="F30" i="35"/>
  <c r="N26" i="35"/>
  <c r="O26" i="35"/>
  <c r="AI26" i="35" s="1"/>
  <c r="F22" i="35"/>
  <c r="G8" i="35"/>
  <c r="H8" i="35"/>
  <c r="O60" i="35"/>
  <c r="AI60" i="35" s="1"/>
  <c r="P60" i="35"/>
  <c r="J58" i="35"/>
  <c r="K58" i="35"/>
  <c r="AF58" i="35" s="1"/>
  <c r="M40" i="35"/>
  <c r="AF40" i="35" s="1"/>
  <c r="J40" i="35"/>
  <c r="O20" i="35"/>
  <c r="P20" i="35"/>
  <c r="G20" i="35"/>
  <c r="AC20" i="35" s="1"/>
  <c r="H20" i="35"/>
  <c r="N16" i="35"/>
  <c r="O16" i="35"/>
  <c r="M14" i="35"/>
  <c r="J14" i="35"/>
  <c r="N7" i="35"/>
  <c r="AH7" i="35" s="1"/>
  <c r="P10" i="35"/>
  <c r="AI10" i="35" s="1"/>
  <c r="P8" i="34"/>
  <c r="O10" i="34"/>
  <c r="AI10" i="34" s="1"/>
  <c r="O94" i="35"/>
  <c r="AI94" i="35" s="1"/>
  <c r="P94" i="35"/>
  <c r="F80" i="35"/>
  <c r="I40" i="35"/>
  <c r="F40" i="35"/>
  <c r="M20" i="35"/>
  <c r="Q16" i="35"/>
  <c r="J16" i="35"/>
  <c r="K16" i="35"/>
  <c r="AF16" i="35" s="1"/>
  <c r="I14" i="35"/>
  <c r="F14" i="35"/>
  <c r="H12" i="35"/>
  <c r="I12" i="35"/>
  <c r="J7" i="35"/>
  <c r="AE7" i="35" s="1"/>
  <c r="K10" i="35"/>
  <c r="AF10" i="35" s="1"/>
  <c r="F38" i="16"/>
  <c r="AB38" i="16" s="1"/>
  <c r="H20" i="16"/>
  <c r="AC20" i="16" s="1"/>
  <c r="J20" i="16"/>
  <c r="J40" i="17"/>
  <c r="N40" i="17"/>
  <c r="H21" i="17"/>
  <c r="L21" i="17"/>
  <c r="J11" i="17"/>
  <c r="H11" i="17"/>
  <c r="J26" i="18"/>
  <c r="H53" i="20"/>
  <c r="AC53" i="20" s="1"/>
  <c r="J53" i="20"/>
  <c r="H43" i="22"/>
  <c r="J43" i="22"/>
  <c r="L43" i="22"/>
  <c r="F7" i="22"/>
  <c r="AB7" i="22" s="1"/>
  <c r="N70" i="15"/>
  <c r="F7" i="15"/>
  <c r="F116" i="15" s="1"/>
  <c r="J51" i="16"/>
  <c r="L51" i="16"/>
  <c r="J31" i="16"/>
  <c r="H31" i="16"/>
  <c r="AC31" i="16" s="1"/>
  <c r="H8" i="16"/>
  <c r="J8" i="16"/>
  <c r="L8" i="16"/>
  <c r="J48" i="17"/>
  <c r="H48" i="17"/>
  <c r="N46" i="17"/>
  <c r="P40" i="17"/>
  <c r="H34" i="17"/>
  <c r="J34" i="17"/>
  <c r="P11" i="17"/>
  <c r="H7" i="17"/>
  <c r="L7" i="17"/>
  <c r="P7" i="17"/>
  <c r="H52" i="18"/>
  <c r="AC52" i="18" s="1"/>
  <c r="J52" i="18"/>
  <c r="H50" i="18"/>
  <c r="J50" i="18"/>
  <c r="J30" i="18"/>
  <c r="H30" i="18"/>
  <c r="J15" i="18"/>
  <c r="H15" i="18"/>
  <c r="H12" i="18"/>
  <c r="L12" i="18"/>
  <c r="G21" i="19"/>
  <c r="L21" i="19"/>
  <c r="H21" i="19"/>
  <c r="F7" i="20"/>
  <c r="AB7" i="20" s="1"/>
  <c r="H50" i="22"/>
  <c r="J50" i="22"/>
  <c r="H48" i="22"/>
  <c r="AC48" i="22" s="1"/>
  <c r="J48" i="22"/>
  <c r="H46" i="22"/>
  <c r="J46" i="22"/>
  <c r="F38" i="15"/>
  <c r="H44" i="16"/>
  <c r="J44" i="16"/>
  <c r="L44" i="16"/>
  <c r="N39" i="16"/>
  <c r="H32" i="16"/>
  <c r="J32" i="16"/>
  <c r="N21" i="17"/>
  <c r="J13" i="17"/>
  <c r="N11" i="17"/>
  <c r="J7" i="17"/>
  <c r="J34" i="18"/>
  <c r="H34" i="18"/>
  <c r="AC34" i="18" s="1"/>
  <c r="H11" i="18"/>
  <c r="AC11" i="18" s="1"/>
  <c r="J11" i="18"/>
  <c r="L11" i="18"/>
  <c r="H8" i="18"/>
  <c r="AC8" i="18" s="1"/>
  <c r="L8" i="18"/>
  <c r="J21" i="19"/>
  <c r="H45" i="20"/>
  <c r="AC45" i="20" s="1"/>
  <c r="J45" i="20"/>
  <c r="F13" i="20"/>
  <c r="AB13" i="20" s="1"/>
  <c r="F72" i="15"/>
  <c r="K20" i="15"/>
  <c r="L39" i="16"/>
  <c r="H18" i="16"/>
  <c r="AC18" i="16" s="1"/>
  <c r="J50" i="17"/>
  <c r="N50" i="17"/>
  <c r="N48" i="17"/>
  <c r="H40" i="17"/>
  <c r="AC40" i="17" s="1"/>
  <c r="N34" i="17"/>
  <c r="H33" i="17"/>
  <c r="AC33" i="17" s="1"/>
  <c r="P33" i="17"/>
  <c r="J33" i="17"/>
  <c r="L33" i="17"/>
  <c r="H32" i="17"/>
  <c r="AC32" i="17" s="1"/>
  <c r="H14" i="17"/>
  <c r="AC14" i="17" s="1"/>
  <c r="N7" i="17"/>
  <c r="H53" i="18"/>
  <c r="AC53" i="18" s="1"/>
  <c r="J53" i="18"/>
  <c r="H51" i="18"/>
  <c r="AC51" i="18" s="1"/>
  <c r="J51" i="18"/>
  <c r="H49" i="18"/>
  <c r="J49" i="18"/>
  <c r="L43" i="18"/>
  <c r="J43" i="18"/>
  <c r="L41" i="18"/>
  <c r="H41" i="18"/>
  <c r="J41" i="18"/>
  <c r="F38" i="18"/>
  <c r="AB38" i="18" s="1"/>
  <c r="H35" i="18"/>
  <c r="AC35" i="18" s="1"/>
  <c r="J20" i="18"/>
  <c r="H20" i="18"/>
  <c r="AC20" i="18" s="1"/>
  <c r="I21" i="19"/>
  <c r="H49" i="20"/>
  <c r="J49" i="20"/>
  <c r="J46" i="20"/>
  <c r="H44" i="22"/>
  <c r="AC44" i="22" s="1"/>
  <c r="J44" i="22"/>
  <c r="L44" i="22"/>
  <c r="P13" i="17"/>
  <c r="F7" i="18"/>
  <c r="AB7" i="18" s="1"/>
  <c r="H45" i="22"/>
  <c r="J45" i="22"/>
  <c r="L45" i="22"/>
  <c r="H41" i="22"/>
  <c r="AC41" i="22" s="1"/>
  <c r="J41" i="22"/>
  <c r="H39" i="22"/>
  <c r="J39" i="22"/>
  <c r="F44" i="15"/>
  <c r="F7" i="16"/>
  <c r="AB7" i="16" s="1"/>
  <c r="N52" i="17"/>
  <c r="N35" i="17"/>
  <c r="N31" i="17"/>
  <c r="H27" i="17"/>
  <c r="AC27" i="17" s="1"/>
  <c r="P27" i="17"/>
  <c r="I71" i="19"/>
  <c r="H41" i="20"/>
  <c r="AC41" i="20" s="1"/>
  <c r="J41" i="20"/>
  <c r="H51" i="22"/>
  <c r="J51" i="22"/>
  <c r="L51" i="22"/>
  <c r="H49" i="22"/>
  <c r="J49" i="22"/>
  <c r="H47" i="22"/>
  <c r="J47" i="22"/>
  <c r="AB38" i="22"/>
  <c r="F38" i="20"/>
  <c r="AB38" i="20" s="1"/>
  <c r="H53" i="22"/>
  <c r="J53" i="22"/>
  <c r="H40" i="22"/>
  <c r="J40" i="22"/>
  <c r="F13" i="22"/>
  <c r="H45" i="2"/>
  <c r="P45" i="2"/>
  <c r="L45" i="2"/>
  <c r="J45" i="2"/>
  <c r="R45" i="2"/>
  <c r="T45" i="2"/>
  <c r="H41" i="2"/>
  <c r="P41" i="2"/>
  <c r="J41" i="2"/>
  <c r="R41" i="2"/>
  <c r="AD41" i="2" s="1"/>
  <c r="T41" i="2"/>
  <c r="H29" i="2"/>
  <c r="P29" i="2"/>
  <c r="T29" i="2"/>
  <c r="J29" i="2"/>
  <c r="R29" i="2"/>
  <c r="AD29" i="2" s="1"/>
  <c r="L29" i="2"/>
  <c r="J7" i="2"/>
  <c r="V7" i="2"/>
  <c r="H49" i="3"/>
  <c r="J49" i="3"/>
  <c r="L49" i="3"/>
  <c r="H45" i="3"/>
  <c r="AC45" i="3" s="1"/>
  <c r="P45" i="3"/>
  <c r="J45" i="3"/>
  <c r="J50" i="4"/>
  <c r="L50" i="4"/>
  <c r="H50" i="4"/>
  <c r="AC50" i="4" s="1"/>
  <c r="P50" i="4"/>
  <c r="N50" i="4"/>
  <c r="H27" i="4"/>
  <c r="L27" i="4"/>
  <c r="J48" i="6"/>
  <c r="AE48" i="6" s="1"/>
  <c r="L48" i="6"/>
  <c r="H53" i="2"/>
  <c r="P53" i="2"/>
  <c r="R53" i="2"/>
  <c r="L53" i="2"/>
  <c r="J53" i="2"/>
  <c r="T53" i="2"/>
  <c r="H49" i="2"/>
  <c r="J49" i="2"/>
  <c r="L49" i="2"/>
  <c r="R49" i="2"/>
  <c r="T49" i="2"/>
  <c r="H37" i="2"/>
  <c r="P37" i="2"/>
  <c r="T37" i="2"/>
  <c r="AD37" i="2" s="1"/>
  <c r="H33" i="2"/>
  <c r="P33" i="2"/>
  <c r="T33" i="2"/>
  <c r="J33" i="2"/>
  <c r="R33" i="2"/>
  <c r="L33" i="2"/>
  <c r="T13" i="2"/>
  <c r="H51" i="5"/>
  <c r="P51" i="5"/>
  <c r="J51" i="5"/>
  <c r="L51" i="5"/>
  <c r="N51" i="5"/>
  <c r="J50" i="6"/>
  <c r="AE50" i="6" s="1"/>
  <c r="L50" i="6"/>
  <c r="N37" i="2"/>
  <c r="F38" i="3"/>
  <c r="AB38" i="3" s="1"/>
  <c r="J16" i="3"/>
  <c r="H16" i="3"/>
  <c r="L16" i="3"/>
  <c r="J40" i="4"/>
  <c r="L40" i="4"/>
  <c r="H40" i="4"/>
  <c r="H15" i="4"/>
  <c r="L15" i="4"/>
  <c r="J52" i="6"/>
  <c r="AE52" i="6" s="1"/>
  <c r="L52" i="6"/>
  <c r="J44" i="6"/>
  <c r="AE44" i="6" s="1"/>
  <c r="L44" i="6"/>
  <c r="T7" i="2"/>
  <c r="H51" i="3"/>
  <c r="P51" i="3"/>
  <c r="L51" i="3"/>
  <c r="J51" i="3"/>
  <c r="H47" i="3"/>
  <c r="AC47" i="3" s="1"/>
  <c r="J47" i="3"/>
  <c r="L47" i="3"/>
  <c r="H45" i="5"/>
  <c r="J45" i="5"/>
  <c r="N45" i="5"/>
  <c r="J31" i="5"/>
  <c r="H31" i="5"/>
  <c r="J40" i="6"/>
  <c r="AE40" i="6" s="1"/>
  <c r="L40" i="6"/>
  <c r="P21" i="2"/>
  <c r="L21" i="2"/>
  <c r="R21" i="2"/>
  <c r="T21" i="2"/>
  <c r="H53" i="3"/>
  <c r="J53" i="3"/>
  <c r="L53" i="3"/>
  <c r="H33" i="4"/>
  <c r="AC33" i="4" s="1"/>
  <c r="J33" i="4"/>
  <c r="L33" i="4"/>
  <c r="N33" i="4"/>
  <c r="H12" i="5"/>
  <c r="P12" i="5"/>
  <c r="J12" i="5"/>
  <c r="L12" i="5"/>
  <c r="N12" i="5"/>
  <c r="F7" i="5"/>
  <c r="H8" i="5"/>
  <c r="AC8" i="5" s="1"/>
  <c r="N29" i="2"/>
  <c r="L25" i="2"/>
  <c r="J25" i="2"/>
  <c r="R25" i="2"/>
  <c r="T25" i="2"/>
  <c r="H17" i="2"/>
  <c r="AC17" i="2" s="1"/>
  <c r="T17" i="2"/>
  <c r="AD17" i="2" s="1"/>
  <c r="J9" i="2"/>
  <c r="AC9" i="2" s="1"/>
  <c r="R9" i="2"/>
  <c r="T9" i="2"/>
  <c r="P7" i="2"/>
  <c r="N51" i="3"/>
  <c r="H43" i="3"/>
  <c r="AC43" i="3" s="1"/>
  <c r="P43" i="3"/>
  <c r="J43" i="3"/>
  <c r="L43" i="3"/>
  <c r="H41" i="3"/>
  <c r="J41" i="3"/>
  <c r="L41" i="3"/>
  <c r="H11" i="3"/>
  <c r="J11" i="3"/>
  <c r="L11" i="3"/>
  <c r="N11" i="3"/>
  <c r="F7" i="3"/>
  <c r="AB7" i="3" s="1"/>
  <c r="J44" i="4"/>
  <c r="L44" i="4"/>
  <c r="H44" i="4"/>
  <c r="H53" i="5"/>
  <c r="J53" i="5"/>
  <c r="L53" i="5"/>
  <c r="N53" i="5"/>
  <c r="J46" i="6"/>
  <c r="AE46" i="6" s="1"/>
  <c r="L46" i="6"/>
  <c r="J42" i="6"/>
  <c r="AE42" i="6" s="1"/>
  <c r="L9" i="6"/>
  <c r="H9" i="6"/>
  <c r="H43" i="7"/>
  <c r="J43" i="7"/>
  <c r="P43" i="7"/>
  <c r="N52" i="2"/>
  <c r="N48" i="2"/>
  <c r="N44" i="2"/>
  <c r="V40" i="2"/>
  <c r="N40" i="2"/>
  <c r="N32" i="2"/>
  <c r="N28" i="2"/>
  <c r="V20" i="2"/>
  <c r="H25" i="4"/>
  <c r="J25" i="4"/>
  <c r="H43" i="5"/>
  <c r="J43" i="5"/>
  <c r="J37" i="5"/>
  <c r="L37" i="5"/>
  <c r="J23" i="5"/>
  <c r="L23" i="5"/>
  <c r="H10" i="5"/>
  <c r="J10" i="5"/>
  <c r="H50" i="7"/>
  <c r="AC50" i="7" s="1"/>
  <c r="J50" i="7"/>
  <c r="L50" i="7"/>
  <c r="H40" i="7"/>
  <c r="N40" i="7"/>
  <c r="J40" i="7"/>
  <c r="P40" i="7"/>
  <c r="R40" i="7"/>
  <c r="J37" i="7"/>
  <c r="H37" i="7"/>
  <c r="J31" i="7"/>
  <c r="P31" i="7"/>
  <c r="H31" i="7"/>
  <c r="J20" i="7"/>
  <c r="P20" i="7"/>
  <c r="L20" i="7"/>
  <c r="L52" i="2"/>
  <c r="T48" i="2"/>
  <c r="L48" i="2"/>
  <c r="T44" i="2"/>
  <c r="L44" i="2"/>
  <c r="T40" i="2"/>
  <c r="L40" i="2"/>
  <c r="T36" i="2"/>
  <c r="L36" i="2"/>
  <c r="T32" i="2"/>
  <c r="L32" i="2"/>
  <c r="T28" i="2"/>
  <c r="T20" i="2"/>
  <c r="AD20" i="2" s="1"/>
  <c r="T16" i="2"/>
  <c r="L16" i="2"/>
  <c r="T12" i="2"/>
  <c r="T8" i="2"/>
  <c r="L35" i="3"/>
  <c r="L33" i="3"/>
  <c r="L31" i="3"/>
  <c r="L29" i="3"/>
  <c r="L25" i="3"/>
  <c r="J52" i="4"/>
  <c r="L52" i="4"/>
  <c r="J42" i="4"/>
  <c r="L42" i="4"/>
  <c r="F38" i="4"/>
  <c r="AB38" i="4" s="1"/>
  <c r="H37" i="4"/>
  <c r="P37" i="4"/>
  <c r="H29" i="4"/>
  <c r="J29" i="4"/>
  <c r="J9" i="4"/>
  <c r="AB7" i="4"/>
  <c r="H47" i="5"/>
  <c r="AC47" i="5" s="1"/>
  <c r="J47" i="5"/>
  <c r="H41" i="5"/>
  <c r="J41" i="5"/>
  <c r="J53" i="6"/>
  <c r="J51" i="6"/>
  <c r="J49" i="6"/>
  <c r="J47" i="6"/>
  <c r="J45" i="6"/>
  <c r="J43" i="6"/>
  <c r="AE43" i="6" s="1"/>
  <c r="J41" i="6"/>
  <c r="J39" i="6"/>
  <c r="J14" i="6"/>
  <c r="AE14" i="6" s="1"/>
  <c r="L12" i="6"/>
  <c r="H12" i="6"/>
  <c r="H53" i="7"/>
  <c r="J53" i="7"/>
  <c r="P53" i="7"/>
  <c r="L53" i="7"/>
  <c r="H47" i="7"/>
  <c r="J47" i="7"/>
  <c r="R47" i="7"/>
  <c r="L47" i="7"/>
  <c r="J25" i="7"/>
  <c r="AC25" i="7" s="1"/>
  <c r="L25" i="7"/>
  <c r="L23" i="7"/>
  <c r="H44" i="7"/>
  <c r="N44" i="7"/>
  <c r="J44" i="7"/>
  <c r="P44" i="7"/>
  <c r="L44" i="7"/>
  <c r="J29" i="7"/>
  <c r="L29" i="7"/>
  <c r="N35" i="3"/>
  <c r="N33" i="3"/>
  <c r="H31" i="4"/>
  <c r="AC31" i="4" s="1"/>
  <c r="J31" i="4"/>
  <c r="H21" i="4"/>
  <c r="J21" i="4"/>
  <c r="H49" i="5"/>
  <c r="J49" i="5"/>
  <c r="F38" i="5"/>
  <c r="AB38" i="5" s="1"/>
  <c r="J33" i="5"/>
  <c r="L33" i="5"/>
  <c r="J9" i="6"/>
  <c r="H45" i="7"/>
  <c r="AC45" i="7" s="1"/>
  <c r="J45" i="7"/>
  <c r="L45" i="7"/>
  <c r="R43" i="7"/>
  <c r="F13" i="7"/>
  <c r="J7" i="10"/>
  <c r="AC7" i="10" s="1"/>
  <c r="L7" i="10"/>
  <c r="N7" i="10"/>
  <c r="T52" i="2"/>
  <c r="N51" i="2"/>
  <c r="T51" i="2"/>
  <c r="R48" i="2"/>
  <c r="AD48" i="2" s="1"/>
  <c r="T47" i="2"/>
  <c r="R44" i="2"/>
  <c r="T43" i="2"/>
  <c r="AD43" i="2" s="1"/>
  <c r="R40" i="2"/>
  <c r="AD40" i="2" s="1"/>
  <c r="R36" i="2"/>
  <c r="AD36" i="2" s="1"/>
  <c r="T35" i="2"/>
  <c r="R32" i="2"/>
  <c r="T31" i="2"/>
  <c r="T27" i="2"/>
  <c r="AD27" i="2" s="1"/>
  <c r="T23" i="2"/>
  <c r="AD23" i="2" s="1"/>
  <c r="R16" i="2"/>
  <c r="AD16" i="2" s="1"/>
  <c r="T15" i="2"/>
  <c r="L18" i="3"/>
  <c r="J10" i="3"/>
  <c r="H7" i="3"/>
  <c r="H35" i="4"/>
  <c r="J35" i="4"/>
  <c r="H23" i="4"/>
  <c r="J23" i="4"/>
  <c r="N21" i="4"/>
  <c r="J11" i="4"/>
  <c r="L11" i="4"/>
  <c r="N43" i="5"/>
  <c r="J35" i="5"/>
  <c r="L35" i="5"/>
  <c r="J21" i="5"/>
  <c r="L21" i="5"/>
  <c r="L42" i="6"/>
  <c r="K13" i="6"/>
  <c r="J12" i="6"/>
  <c r="R53" i="7"/>
  <c r="L43" i="7"/>
  <c r="H41" i="7"/>
  <c r="AC41" i="7" s="1"/>
  <c r="J41" i="7"/>
  <c r="F38" i="7"/>
  <c r="AB38" i="7" s="1"/>
  <c r="L37" i="7"/>
  <c r="J34" i="7"/>
  <c r="P34" i="7"/>
  <c r="H34" i="7"/>
  <c r="L31" i="7"/>
  <c r="H29" i="7"/>
  <c r="AC29" i="7" s="1"/>
  <c r="J15" i="7"/>
  <c r="L15" i="7"/>
  <c r="K13" i="7"/>
  <c r="H7" i="9"/>
  <c r="L10" i="6"/>
  <c r="H10" i="6"/>
  <c r="L8" i="6"/>
  <c r="H8" i="6"/>
  <c r="H52" i="7"/>
  <c r="AC52" i="7" s="1"/>
  <c r="J52" i="7"/>
  <c r="H51" i="7"/>
  <c r="N51" i="7"/>
  <c r="J51" i="7"/>
  <c r="P51" i="7"/>
  <c r="H49" i="7"/>
  <c r="AC49" i="7" s="1"/>
  <c r="J49" i="7"/>
  <c r="H48" i="7"/>
  <c r="N48" i="7"/>
  <c r="J48" i="7"/>
  <c r="P48" i="7"/>
  <c r="H46" i="7"/>
  <c r="AC46" i="7" s="1"/>
  <c r="J46" i="7"/>
  <c r="J30" i="7"/>
  <c r="AC30" i="7" s="1"/>
  <c r="R30" i="7"/>
  <c r="J8" i="9"/>
  <c r="AC8" i="9" s="1"/>
  <c r="L8" i="9"/>
  <c r="H8" i="10"/>
  <c r="J8" i="10"/>
  <c r="J10" i="6"/>
  <c r="J8" i="6"/>
  <c r="R48" i="7"/>
  <c r="H42" i="7"/>
  <c r="AC42" i="7" s="1"/>
  <c r="J42" i="7"/>
  <c r="H39" i="7"/>
  <c r="J39" i="7"/>
  <c r="L35" i="7"/>
  <c r="L32" i="7"/>
  <c r="L30" i="7"/>
  <c r="L26" i="7"/>
  <c r="J18" i="7"/>
  <c r="R18" i="7"/>
  <c r="L16" i="7"/>
  <c r="J14" i="7"/>
  <c r="P14" i="7"/>
  <c r="F96" i="28" l="1"/>
  <c r="N38" i="55"/>
  <c r="AC53" i="55"/>
  <c r="AC26" i="55"/>
  <c r="AC20" i="55"/>
  <c r="AC30" i="55"/>
  <c r="AC36" i="55"/>
  <c r="AC21" i="55"/>
  <c r="AC12" i="55"/>
  <c r="AC51" i="55"/>
  <c r="AC47" i="55"/>
  <c r="AC40" i="55"/>
  <c r="AC43" i="55"/>
  <c r="AC15" i="55"/>
  <c r="AC14" i="55"/>
  <c r="AC25" i="55"/>
  <c r="AC37" i="55"/>
  <c r="AC16" i="55"/>
  <c r="AC11" i="55"/>
  <c r="AC46" i="55"/>
  <c r="AC25" i="53"/>
  <c r="AC42" i="53"/>
  <c r="AC40" i="53"/>
  <c r="AC17" i="53"/>
  <c r="AC53" i="53"/>
  <c r="AC36" i="53"/>
  <c r="AC32" i="53"/>
  <c r="AC50" i="53"/>
  <c r="AC8" i="53"/>
  <c r="AC41" i="53"/>
  <c r="AC21" i="53"/>
  <c r="AC27" i="53"/>
  <c r="AC16" i="53"/>
  <c r="AC46" i="53"/>
  <c r="AC11" i="53"/>
  <c r="AC37" i="53"/>
  <c r="AC47" i="53"/>
  <c r="AC29" i="53"/>
  <c r="AC9" i="53"/>
  <c r="AC26" i="53"/>
  <c r="AC48" i="53"/>
  <c r="AC28" i="53"/>
  <c r="AC10" i="53"/>
  <c r="AC14" i="53"/>
  <c r="AC52" i="53"/>
  <c r="AC44" i="53"/>
  <c r="AC19" i="53"/>
  <c r="AC35" i="53"/>
  <c r="AC39" i="53"/>
  <c r="AC45" i="53"/>
  <c r="AC15" i="53"/>
  <c r="AC20" i="53"/>
  <c r="J8" i="52"/>
  <c r="F24" i="52"/>
  <c r="F68" i="52"/>
  <c r="F54" i="52"/>
  <c r="F81" i="40"/>
  <c r="F64" i="39"/>
  <c r="F82" i="39"/>
  <c r="F22" i="39"/>
  <c r="F58" i="39"/>
  <c r="H18" i="39"/>
  <c r="H12" i="39"/>
  <c r="H26" i="39"/>
  <c r="H100" i="39"/>
  <c r="AC31" i="38"/>
  <c r="AC12" i="37"/>
  <c r="AC14" i="37"/>
  <c r="AC52" i="37"/>
  <c r="AC50" i="37"/>
  <c r="AC35" i="37"/>
  <c r="AC8" i="37"/>
  <c r="AC36" i="37"/>
  <c r="AC37" i="37"/>
  <c r="AC19" i="37"/>
  <c r="AC43" i="37"/>
  <c r="AC31" i="37"/>
  <c r="AC41" i="37"/>
  <c r="AC11" i="37"/>
  <c r="AC10" i="37"/>
  <c r="AC51" i="37"/>
  <c r="AC47" i="37"/>
  <c r="AC14" i="36"/>
  <c r="AC96" i="36"/>
  <c r="AC82" i="36"/>
  <c r="AC18" i="36"/>
  <c r="AC10" i="36"/>
  <c r="AC12" i="36"/>
  <c r="AI84" i="35"/>
  <c r="AC82" i="35"/>
  <c r="Q20" i="35"/>
  <c r="AI80" i="35"/>
  <c r="AC22" i="35"/>
  <c r="AC18" i="35"/>
  <c r="AC56" i="35"/>
  <c r="AI100" i="35"/>
  <c r="AF80" i="35"/>
  <c r="AI70" i="35"/>
  <c r="AI66" i="35"/>
  <c r="AC94" i="35"/>
  <c r="AC46" i="35"/>
  <c r="AC98" i="35"/>
  <c r="AC78" i="35"/>
  <c r="AI20" i="35"/>
  <c r="AC64" i="35"/>
  <c r="AF18" i="35"/>
  <c r="AI36" i="35"/>
  <c r="AF96" i="35"/>
  <c r="AF14" i="35"/>
  <c r="AI16" i="35"/>
  <c r="AI82" i="35"/>
  <c r="AI96" i="35"/>
  <c r="AC60" i="35"/>
  <c r="AC12" i="35"/>
  <c r="AC26" i="35"/>
  <c r="AC30" i="35"/>
  <c r="AC16" i="34"/>
  <c r="AI18" i="34"/>
  <c r="I20" i="34"/>
  <c r="AF70" i="34"/>
  <c r="AC20" i="34"/>
  <c r="AF58" i="34"/>
  <c r="AI84" i="34"/>
  <c r="AC40" i="34"/>
  <c r="AC60" i="34"/>
  <c r="AF98" i="34"/>
  <c r="M20" i="34"/>
  <c r="AI72" i="34"/>
  <c r="AC52" i="34"/>
  <c r="AC18" i="34"/>
  <c r="AC24" i="34"/>
  <c r="AF80" i="34"/>
  <c r="AI80" i="34"/>
  <c r="AC66" i="34"/>
  <c r="AF26" i="34"/>
  <c r="AF76" i="34"/>
  <c r="AI16" i="34"/>
  <c r="AI22" i="34"/>
  <c r="AF88" i="34"/>
  <c r="AC80" i="34"/>
  <c r="AF78" i="34"/>
  <c r="AF84" i="34"/>
  <c r="AC58" i="34"/>
  <c r="AC56" i="34"/>
  <c r="AF40" i="34"/>
  <c r="AF60" i="34"/>
  <c r="AF96" i="34"/>
  <c r="AI36" i="34"/>
  <c r="AI70" i="34"/>
  <c r="AC74" i="34"/>
  <c r="AF46" i="34"/>
  <c r="AC88" i="34"/>
  <c r="AF66" i="34"/>
  <c r="AC14" i="34"/>
  <c r="AF100" i="34"/>
  <c r="AC92" i="34"/>
  <c r="AI78" i="34"/>
  <c r="AI68" i="34"/>
  <c r="AF94" i="34"/>
  <c r="AF86" i="34"/>
  <c r="AF14" i="34"/>
  <c r="AC64" i="34"/>
  <c r="AC98" i="34"/>
  <c r="AI20" i="34"/>
  <c r="AC12" i="34"/>
  <c r="AF52" i="34"/>
  <c r="AF44" i="34"/>
  <c r="AF18" i="34"/>
  <c r="AI100" i="34"/>
  <c r="AF36" i="34"/>
  <c r="AF30" i="34"/>
  <c r="AF56" i="34"/>
  <c r="AC90" i="34"/>
  <c r="AF90" i="34"/>
  <c r="AC82" i="34"/>
  <c r="AI86" i="34"/>
  <c r="AC50" i="34"/>
  <c r="F84" i="33"/>
  <c r="F76" i="33"/>
  <c r="F52" i="33"/>
  <c r="F68" i="33"/>
  <c r="F54" i="33"/>
  <c r="F56" i="33"/>
  <c r="F74" i="33"/>
  <c r="F68" i="32"/>
  <c r="F34" i="31"/>
  <c r="F88" i="30"/>
  <c r="J8" i="30"/>
  <c r="F12" i="28"/>
  <c r="F92" i="28"/>
  <c r="F68" i="28"/>
  <c r="F48" i="28"/>
  <c r="F100" i="27"/>
  <c r="F82" i="27"/>
  <c r="F26" i="27"/>
  <c r="F40" i="28"/>
  <c r="F56" i="28"/>
  <c r="F52" i="28"/>
  <c r="I20" i="28"/>
  <c r="F30" i="28"/>
  <c r="F36" i="28"/>
  <c r="F64" i="28"/>
  <c r="F28" i="28"/>
  <c r="AC42" i="26"/>
  <c r="AC27" i="26"/>
  <c r="AC53" i="26"/>
  <c r="AC40" i="26"/>
  <c r="J38" i="26"/>
  <c r="AC26" i="26"/>
  <c r="AC16" i="26"/>
  <c r="AC44" i="26"/>
  <c r="N38" i="26"/>
  <c r="AC10" i="26"/>
  <c r="AC43" i="26"/>
  <c r="AC35" i="26"/>
  <c r="AC37" i="26"/>
  <c r="AC12" i="26"/>
  <c r="AC36" i="26"/>
  <c r="AC11" i="26"/>
  <c r="AC20" i="26"/>
  <c r="AC15" i="26"/>
  <c r="AC46" i="26"/>
  <c r="AC52" i="26"/>
  <c r="AC48" i="26"/>
  <c r="AC28" i="26"/>
  <c r="AC8" i="26"/>
  <c r="AC49" i="26"/>
  <c r="AC33" i="26"/>
  <c r="AC22" i="26"/>
  <c r="AC30" i="26"/>
  <c r="AC14" i="26"/>
  <c r="AC23" i="26"/>
  <c r="AC21" i="26"/>
  <c r="AC45" i="26"/>
  <c r="AC9" i="26"/>
  <c r="AC39" i="26"/>
  <c r="AC31" i="26"/>
  <c r="AC34" i="26"/>
  <c r="AA6" i="23"/>
  <c r="AC20" i="22"/>
  <c r="AB13" i="22"/>
  <c r="F62" i="22"/>
  <c r="F68" i="22" s="1"/>
  <c r="F69" i="22"/>
  <c r="AC45" i="22"/>
  <c r="AC31" i="22"/>
  <c r="AC12" i="22"/>
  <c r="AC51" i="22"/>
  <c r="AC39" i="22"/>
  <c r="AC19" i="22"/>
  <c r="AC30" i="22"/>
  <c r="AC40" i="22"/>
  <c r="AC47" i="22"/>
  <c r="AC50" i="22"/>
  <c r="AC34" i="22"/>
  <c r="AC43" i="22"/>
  <c r="AC26" i="22"/>
  <c r="AC23" i="22"/>
  <c r="AC10" i="22"/>
  <c r="AC53" i="22"/>
  <c r="AC49" i="22"/>
  <c r="AC46" i="22"/>
  <c r="AC32" i="22"/>
  <c r="AC29" i="22"/>
  <c r="AC36" i="22"/>
  <c r="AC37" i="22"/>
  <c r="AC28" i="22"/>
  <c r="AC52" i="22"/>
  <c r="AC8" i="22"/>
  <c r="AC8" i="20"/>
  <c r="AC52" i="20"/>
  <c r="AC40" i="20"/>
  <c r="AC28" i="20"/>
  <c r="AC26" i="20"/>
  <c r="AC43" i="20"/>
  <c r="AC23" i="20"/>
  <c r="AC44" i="20"/>
  <c r="AC31" i="20"/>
  <c r="AC20" i="20"/>
  <c r="AC46" i="20"/>
  <c r="AC27" i="20"/>
  <c r="AC47" i="20"/>
  <c r="AC34" i="20"/>
  <c r="AC10" i="20"/>
  <c r="AC11" i="20"/>
  <c r="AC29" i="20"/>
  <c r="AC30" i="20"/>
  <c r="AC50" i="20"/>
  <c r="AC51" i="20"/>
  <c r="AC48" i="20"/>
  <c r="AC37" i="20"/>
  <c r="AC49" i="20"/>
  <c r="AC32" i="20"/>
  <c r="AC33" i="20"/>
  <c r="AC19" i="20"/>
  <c r="AC35" i="20"/>
  <c r="AC18" i="20"/>
  <c r="AC36" i="20"/>
  <c r="AC10" i="18"/>
  <c r="AC14" i="18"/>
  <c r="AC49" i="18"/>
  <c r="AC12" i="18"/>
  <c r="AC50" i="18"/>
  <c r="AC44" i="18"/>
  <c r="AC41" i="18"/>
  <c r="AC15" i="18"/>
  <c r="AC43" i="18"/>
  <c r="AC36" i="18"/>
  <c r="AC40" i="18"/>
  <c r="AC30" i="18"/>
  <c r="AC26" i="18"/>
  <c r="AC45" i="18"/>
  <c r="AC33" i="18"/>
  <c r="AC7" i="17"/>
  <c r="AC48" i="17"/>
  <c r="AC11" i="17"/>
  <c r="AC8" i="17"/>
  <c r="AC31" i="17"/>
  <c r="AC35" i="17"/>
  <c r="AC16" i="17"/>
  <c r="AC26" i="17"/>
  <c r="AC15" i="17"/>
  <c r="AC43" i="17"/>
  <c r="AC45" i="17"/>
  <c r="AC29" i="17"/>
  <c r="AC12" i="17"/>
  <c r="AC34" i="17"/>
  <c r="AC21" i="17"/>
  <c r="AC52" i="17"/>
  <c r="AC30" i="17"/>
  <c r="AC50" i="17"/>
  <c r="AC37" i="17"/>
  <c r="AC53" i="17"/>
  <c r="AC46" i="17"/>
  <c r="AC25" i="17"/>
  <c r="AC51" i="17"/>
  <c r="AC10" i="17"/>
  <c r="AC32" i="16"/>
  <c r="AC14" i="16"/>
  <c r="AC29" i="16"/>
  <c r="AC33" i="16"/>
  <c r="AC52" i="16"/>
  <c r="AC49" i="16"/>
  <c r="AC36" i="16"/>
  <c r="AC34" i="16"/>
  <c r="AC39" i="16"/>
  <c r="AC40" i="16"/>
  <c r="AC15" i="16"/>
  <c r="AC8" i="16"/>
  <c r="AC43" i="16"/>
  <c r="AC12" i="16"/>
  <c r="AC9" i="16"/>
  <c r="AC44" i="16"/>
  <c r="AC51" i="16"/>
  <c r="AC34" i="10"/>
  <c r="AC23" i="10"/>
  <c r="AC36" i="10"/>
  <c r="AC32" i="10"/>
  <c r="AC48" i="10"/>
  <c r="AC47" i="10"/>
  <c r="AC42" i="10"/>
  <c r="AC50" i="10"/>
  <c r="AC30" i="10"/>
  <c r="AC51" i="10"/>
  <c r="AC16" i="10"/>
  <c r="AC20" i="10"/>
  <c r="AC44" i="10"/>
  <c r="AC31" i="10"/>
  <c r="AC53" i="10"/>
  <c r="AC49" i="10"/>
  <c r="AC8" i="10"/>
  <c r="AC10" i="10"/>
  <c r="AC9" i="10"/>
  <c r="J38" i="9"/>
  <c r="H38" i="9"/>
  <c r="R7" i="7"/>
  <c r="J7" i="7"/>
  <c r="AC18" i="7"/>
  <c r="AC28" i="7"/>
  <c r="AC44" i="7"/>
  <c r="AC37" i="7"/>
  <c r="AC40" i="7"/>
  <c r="AC43" i="7"/>
  <c r="AC35" i="7"/>
  <c r="AC53" i="7"/>
  <c r="H13" i="7"/>
  <c r="AB13" i="7"/>
  <c r="AC47" i="7"/>
  <c r="AC12" i="7"/>
  <c r="AC9" i="7"/>
  <c r="AC23" i="7"/>
  <c r="AC39" i="7"/>
  <c r="AC48" i="7"/>
  <c r="AC51" i="7"/>
  <c r="AC14" i="7"/>
  <c r="AC20" i="7"/>
  <c r="AC34" i="7"/>
  <c r="AC31" i="7"/>
  <c r="AC8" i="7"/>
  <c r="AC15" i="7"/>
  <c r="AC33" i="7"/>
  <c r="AE53" i="6"/>
  <c r="AE47" i="6"/>
  <c r="AE41" i="6"/>
  <c r="AE45" i="6"/>
  <c r="AE51" i="6"/>
  <c r="AE49" i="6"/>
  <c r="AE39" i="6"/>
  <c r="AE30" i="6"/>
  <c r="AE8" i="6"/>
  <c r="AE12" i="6"/>
  <c r="AE9" i="6"/>
  <c r="AE10" i="6"/>
  <c r="AC35" i="4"/>
  <c r="AC34" i="4"/>
  <c r="AC49" i="5"/>
  <c r="AC43" i="5"/>
  <c r="AC41" i="5"/>
  <c r="AC51" i="5"/>
  <c r="AC32" i="5"/>
  <c r="AC50" i="5"/>
  <c r="AC25" i="5"/>
  <c r="AC28" i="5"/>
  <c r="AC10" i="5"/>
  <c r="AC36" i="5"/>
  <c r="AC34" i="5"/>
  <c r="AC12" i="5"/>
  <c r="AC45" i="5"/>
  <c r="AC29" i="5"/>
  <c r="AC9" i="5"/>
  <c r="AC35" i="5"/>
  <c r="N7" i="5"/>
  <c r="AB7" i="5"/>
  <c r="AA6" i="5" s="1"/>
  <c r="AC46" i="5"/>
  <c r="AC21" i="5"/>
  <c r="AC52" i="5"/>
  <c r="AC53" i="5"/>
  <c r="AC31" i="5"/>
  <c r="AC30" i="5"/>
  <c r="AC11" i="4"/>
  <c r="AC16" i="4"/>
  <c r="AC39" i="4"/>
  <c r="AC29" i="4"/>
  <c r="AC14" i="4"/>
  <c r="AC51" i="4"/>
  <c r="AC41" i="4"/>
  <c r="AC52" i="4"/>
  <c r="AC23" i="4"/>
  <c r="AC21" i="4"/>
  <c r="AC25" i="4"/>
  <c r="AC28" i="4"/>
  <c r="AC20" i="4"/>
  <c r="AC37" i="4"/>
  <c r="AC27" i="4"/>
  <c r="AC30" i="4"/>
  <c r="AC12" i="4"/>
  <c r="AC43" i="4"/>
  <c r="AC22" i="4"/>
  <c r="AC15" i="4"/>
  <c r="AC32" i="4"/>
  <c r="AC19" i="4"/>
  <c r="AC42" i="4"/>
  <c r="AC44" i="4"/>
  <c r="AC40" i="4"/>
  <c r="AC18" i="4"/>
  <c r="AC47" i="4"/>
  <c r="AC9" i="4"/>
  <c r="AC50" i="3"/>
  <c r="AC49" i="3"/>
  <c r="AC10" i="3"/>
  <c r="AC31" i="3"/>
  <c r="AC15" i="3"/>
  <c r="AC28" i="3"/>
  <c r="AC21" i="3"/>
  <c r="AC41" i="3"/>
  <c r="AC53" i="3"/>
  <c r="AC51" i="3"/>
  <c r="AC16" i="3"/>
  <c r="AC9" i="3"/>
  <c r="AC18" i="3"/>
  <c r="AC48" i="3"/>
  <c r="AC14" i="3"/>
  <c r="AC29" i="3"/>
  <c r="AC46" i="3"/>
  <c r="AC23" i="3"/>
  <c r="AC26" i="3"/>
  <c r="AC30" i="3"/>
  <c r="N13" i="3"/>
  <c r="AB13" i="3"/>
  <c r="AA6" i="3" s="1"/>
  <c r="AC11" i="3"/>
  <c r="AC39" i="3"/>
  <c r="AD45" i="2"/>
  <c r="AC14" i="2"/>
  <c r="F62" i="2"/>
  <c r="F68" i="2" s="1"/>
  <c r="F69" i="2"/>
  <c r="AC43" i="2"/>
  <c r="AC30" i="2"/>
  <c r="AD34" i="2"/>
  <c r="AC41" i="2"/>
  <c r="AC45" i="2"/>
  <c r="AC21" i="2"/>
  <c r="AC25" i="2"/>
  <c r="AD32" i="2"/>
  <c r="AD49" i="2"/>
  <c r="AD14" i="2"/>
  <c r="AC40" i="2"/>
  <c r="AC16" i="2"/>
  <c r="AC44" i="2"/>
  <c r="AD47" i="2"/>
  <c r="AC33" i="2"/>
  <c r="AD53" i="2"/>
  <c r="AC52" i="2"/>
  <c r="AC51" i="2"/>
  <c r="AD51" i="2"/>
  <c r="AC18" i="2"/>
  <c r="AC48" i="2"/>
  <c r="AC36" i="2"/>
  <c r="AC26" i="2"/>
  <c r="AD52" i="2"/>
  <c r="AD15" i="2"/>
  <c r="AC39" i="2"/>
  <c r="AD42" i="2"/>
  <c r="AD26" i="2"/>
  <c r="AD10" i="2"/>
  <c r="AC47" i="2"/>
  <c r="AC34" i="2"/>
  <c r="AD25" i="2"/>
  <c r="AD33" i="2"/>
  <c r="AC49" i="2"/>
  <c r="AC53" i="2"/>
  <c r="AC29" i="2"/>
  <c r="AD39" i="2"/>
  <c r="AC32" i="2"/>
  <c r="AC28" i="2"/>
  <c r="AC50" i="2"/>
  <c r="AD12" i="2"/>
  <c r="AD28" i="2"/>
  <c r="AD8" i="2"/>
  <c r="AD44" i="2"/>
  <c r="AD9" i="2"/>
  <c r="AD21" i="2"/>
  <c r="AC37" i="2"/>
  <c r="AC19" i="2"/>
  <c r="AC42" i="2"/>
  <c r="AD35" i="2"/>
  <c r="AD31" i="2"/>
  <c r="AC46" i="2"/>
  <c r="AD46" i="2"/>
  <c r="L13" i="22"/>
  <c r="J38" i="22"/>
  <c r="N20" i="52"/>
  <c r="AB19" i="52"/>
  <c r="J38" i="37"/>
  <c r="F60" i="51"/>
  <c r="F50" i="33"/>
  <c r="I20" i="39"/>
  <c r="J20" i="35"/>
  <c r="H13" i="18"/>
  <c r="F82" i="30"/>
  <c r="F66" i="30"/>
  <c r="AB7" i="34"/>
  <c r="J7" i="38"/>
  <c r="F58" i="52"/>
  <c r="N13" i="9"/>
  <c r="L13" i="9"/>
  <c r="J38" i="3"/>
  <c r="J38" i="18"/>
  <c r="J7" i="20"/>
  <c r="H38" i="16"/>
  <c r="F56" i="32"/>
  <c r="F62" i="33"/>
  <c r="F72" i="32"/>
  <c r="F76" i="32"/>
  <c r="H8" i="51"/>
  <c r="AB7" i="51"/>
  <c r="AB19" i="51"/>
  <c r="R13" i="2"/>
  <c r="AB13" i="2"/>
  <c r="F28" i="15"/>
  <c r="J13" i="26"/>
  <c r="J70" i="52"/>
  <c r="AB69" i="52"/>
  <c r="K70" i="29"/>
  <c r="F62" i="32"/>
  <c r="F94" i="32"/>
  <c r="M69" i="39"/>
  <c r="I70" i="39"/>
  <c r="Q69" i="40"/>
  <c r="AB68" i="40"/>
  <c r="L20" i="29"/>
  <c r="AB19" i="29"/>
  <c r="F20" i="35"/>
  <c r="N7" i="2"/>
  <c r="AC19" i="27"/>
  <c r="F16" i="31"/>
  <c r="F80" i="31"/>
  <c r="F60" i="31"/>
  <c r="F82" i="32"/>
  <c r="F30" i="32"/>
  <c r="F66" i="32"/>
  <c r="F16" i="33"/>
  <c r="F12" i="33"/>
  <c r="M7" i="39"/>
  <c r="J8" i="39"/>
  <c r="I8" i="39"/>
  <c r="L20" i="52"/>
  <c r="F14" i="39"/>
  <c r="F56" i="39"/>
  <c r="F16" i="39"/>
  <c r="F74" i="39"/>
  <c r="H64" i="39"/>
  <c r="F66" i="39"/>
  <c r="AB7" i="31"/>
  <c r="AA6" i="31" s="1"/>
  <c r="AB19" i="31"/>
  <c r="N38" i="9"/>
  <c r="M19" i="29"/>
  <c r="L70" i="39"/>
  <c r="N13" i="37"/>
  <c r="L13" i="53"/>
  <c r="F76" i="52"/>
  <c r="J7" i="37"/>
  <c r="F12" i="31"/>
  <c r="K20" i="34"/>
  <c r="AE19" i="34"/>
  <c r="P13" i="38"/>
  <c r="F78" i="28"/>
  <c r="H84" i="29"/>
  <c r="F14" i="32"/>
  <c r="K70" i="39"/>
  <c r="AB19" i="33"/>
  <c r="AB19" i="14"/>
  <c r="P7" i="3"/>
  <c r="V38" i="2"/>
  <c r="AB38" i="2"/>
  <c r="L13" i="4"/>
  <c r="H13" i="20"/>
  <c r="AB69" i="14"/>
  <c r="F52" i="32"/>
  <c r="F78" i="31"/>
  <c r="F10" i="33"/>
  <c r="F24" i="32"/>
  <c r="AB19" i="39"/>
  <c r="N13" i="55"/>
  <c r="F52" i="52"/>
  <c r="J38" i="53"/>
  <c r="L13" i="16"/>
  <c r="M8" i="52"/>
  <c r="AB7" i="52"/>
  <c r="AA6" i="52" s="1"/>
  <c r="L20" i="28"/>
  <c r="AA19" i="28"/>
  <c r="F18" i="32"/>
  <c r="I8" i="35"/>
  <c r="AC8" i="35" s="1"/>
  <c r="I20" i="36"/>
  <c r="F80" i="28"/>
  <c r="F46" i="32"/>
  <c r="F96" i="33"/>
  <c r="F40" i="33"/>
  <c r="F46" i="52"/>
  <c r="F96" i="39"/>
  <c r="H16" i="39"/>
  <c r="J70" i="39"/>
  <c r="F12" i="39"/>
  <c r="F18" i="39"/>
  <c r="F40" i="39"/>
  <c r="F60" i="39"/>
  <c r="AC7" i="27"/>
  <c r="L38" i="9"/>
  <c r="AB7" i="32"/>
  <c r="AA6" i="32" s="1"/>
  <c r="H7" i="4"/>
  <c r="J38" i="5"/>
  <c r="K8" i="15"/>
  <c r="AB7" i="15"/>
  <c r="H7" i="16"/>
  <c r="J7" i="22"/>
  <c r="P8" i="35"/>
  <c r="F86" i="33"/>
  <c r="L8" i="29"/>
  <c r="AB7" i="29"/>
  <c r="G8" i="36"/>
  <c r="AB7" i="39"/>
  <c r="Q7" i="40"/>
  <c r="AB6" i="40"/>
  <c r="J38" i="55"/>
  <c r="L7" i="6"/>
  <c r="M70" i="51"/>
  <c r="AB69" i="51"/>
  <c r="F40" i="51"/>
  <c r="H7" i="55"/>
  <c r="F84" i="28"/>
  <c r="F88" i="31"/>
  <c r="F90" i="32"/>
  <c r="Q19" i="40"/>
  <c r="AB18" i="40"/>
  <c r="N20" i="35"/>
  <c r="AA7" i="28"/>
  <c r="H40" i="29"/>
  <c r="F86" i="30"/>
  <c r="F46" i="30"/>
  <c r="F60" i="30"/>
  <c r="F90" i="30"/>
  <c r="F76" i="31"/>
  <c r="M20" i="52"/>
  <c r="F50" i="39"/>
  <c r="F62" i="39"/>
  <c r="H96" i="39"/>
  <c r="F80" i="39"/>
  <c r="H80" i="39"/>
  <c r="H7" i="20"/>
  <c r="AB19" i="32"/>
  <c r="G8" i="39"/>
  <c r="J7" i="5"/>
  <c r="H38" i="20"/>
  <c r="AB7" i="14"/>
  <c r="M8" i="35"/>
  <c r="M8" i="30"/>
  <c r="AB7" i="30"/>
  <c r="F66" i="33"/>
  <c r="H7" i="26"/>
  <c r="L13" i="5"/>
  <c r="J13" i="3"/>
  <c r="H38" i="26"/>
  <c r="F26" i="52"/>
  <c r="F54" i="31"/>
  <c r="L70" i="35"/>
  <c r="AF70" i="35" s="1"/>
  <c r="F70" i="35"/>
  <c r="H7" i="53"/>
  <c r="K8" i="39"/>
  <c r="G20" i="39"/>
  <c r="J20" i="39"/>
  <c r="K20" i="39"/>
  <c r="G70" i="39"/>
  <c r="F98" i="39"/>
  <c r="F34" i="39"/>
  <c r="F76" i="39"/>
  <c r="AB7" i="33"/>
  <c r="J13" i="9"/>
  <c r="AC13" i="9" s="1"/>
  <c r="H22" i="39"/>
  <c r="H82" i="39"/>
  <c r="L13" i="7"/>
  <c r="P38" i="7"/>
  <c r="N7" i="7"/>
  <c r="H7" i="7"/>
  <c r="F62" i="25"/>
  <c r="F55" i="40"/>
  <c r="F21" i="40"/>
  <c r="F75" i="40"/>
  <c r="F35" i="40"/>
  <c r="AE69" i="34"/>
  <c r="H70" i="34"/>
  <c r="AB69" i="34"/>
  <c r="F58" i="33"/>
  <c r="F14" i="33"/>
  <c r="F26" i="33"/>
  <c r="F94" i="33"/>
  <c r="F92" i="32"/>
  <c r="F100" i="32"/>
  <c r="F90" i="31"/>
  <c r="F82" i="33"/>
  <c r="F94" i="31"/>
  <c r="F58" i="31"/>
  <c r="F62" i="31"/>
  <c r="F82" i="31"/>
  <c r="F86" i="31"/>
  <c r="F100" i="31"/>
  <c r="F30" i="31"/>
  <c r="F96" i="31"/>
  <c r="F74" i="31"/>
  <c r="F86" i="32"/>
  <c r="F98" i="31"/>
  <c r="F56" i="31"/>
  <c r="F58" i="32"/>
  <c r="F22" i="33"/>
  <c r="F16" i="32"/>
  <c r="F14" i="31"/>
  <c r="F78" i="33"/>
  <c r="F34" i="33"/>
  <c r="F98" i="33"/>
  <c r="F98" i="32"/>
  <c r="F72" i="31"/>
  <c r="F52" i="31"/>
  <c r="F92" i="31"/>
  <c r="F74" i="32"/>
  <c r="F26" i="32"/>
  <c r="F18" i="33"/>
  <c r="F22" i="31"/>
  <c r="F18" i="31"/>
  <c r="F80" i="32"/>
  <c r="F12" i="32"/>
  <c r="F40" i="32"/>
  <c r="F46" i="31"/>
  <c r="F90" i="33"/>
  <c r="F84" i="32"/>
  <c r="F88" i="32"/>
  <c r="F66" i="31"/>
  <c r="F96" i="32"/>
  <c r="F60" i="32"/>
  <c r="F64" i="32"/>
  <c r="F26" i="31"/>
  <c r="F34" i="32"/>
  <c r="F84" i="31"/>
  <c r="F28" i="32"/>
  <c r="F30" i="33"/>
  <c r="F24" i="33"/>
  <c r="L7" i="2"/>
  <c r="R7" i="2"/>
  <c r="AD7" i="2" s="1"/>
  <c r="H7" i="2"/>
  <c r="N7" i="53"/>
  <c r="J7" i="53"/>
  <c r="L7" i="53"/>
  <c r="H70" i="52"/>
  <c r="F44" i="52"/>
  <c r="H8" i="52"/>
  <c r="F12" i="52"/>
  <c r="N8" i="52"/>
  <c r="F36" i="51"/>
  <c r="H70" i="51"/>
  <c r="F76" i="51"/>
  <c r="F62" i="51"/>
  <c r="F64" i="51"/>
  <c r="F84" i="51"/>
  <c r="F63" i="40"/>
  <c r="P19" i="40"/>
  <c r="H7" i="38"/>
  <c r="L13" i="38"/>
  <c r="L7" i="38"/>
  <c r="M70" i="35"/>
  <c r="L20" i="35"/>
  <c r="F8" i="35"/>
  <c r="J70" i="35"/>
  <c r="K20" i="35"/>
  <c r="H70" i="35"/>
  <c r="AC70" i="35" s="1"/>
  <c r="I70" i="35"/>
  <c r="I70" i="34"/>
  <c r="L20" i="34"/>
  <c r="F70" i="34"/>
  <c r="M20" i="33"/>
  <c r="J70" i="32"/>
  <c r="L70" i="32"/>
  <c r="I70" i="32"/>
  <c r="P70" i="32"/>
  <c r="K8" i="31"/>
  <c r="R8" i="31"/>
  <c r="Q8" i="33"/>
  <c r="M8" i="33"/>
  <c r="F16" i="30"/>
  <c r="F32" i="30"/>
  <c r="F54" i="30"/>
  <c r="F18" i="30"/>
  <c r="F64" i="30"/>
  <c r="F72" i="30"/>
  <c r="F100" i="30"/>
  <c r="F50" i="30"/>
  <c r="F78" i="30"/>
  <c r="F56" i="30"/>
  <c r="F12" i="30"/>
  <c r="F74" i="30"/>
  <c r="F24" i="30"/>
  <c r="F84" i="30"/>
  <c r="F92" i="30"/>
  <c r="F48" i="30"/>
  <c r="F52" i="30"/>
  <c r="F80" i="30"/>
  <c r="F14" i="30"/>
  <c r="F28" i="30"/>
  <c r="F94" i="30"/>
  <c r="F96" i="30"/>
  <c r="F26" i="30"/>
  <c r="F30" i="30"/>
  <c r="F22" i="30"/>
  <c r="F36" i="30"/>
  <c r="F44" i="30"/>
  <c r="F58" i="30"/>
  <c r="F62" i="30"/>
  <c r="F34" i="30"/>
  <c r="F38" i="30"/>
  <c r="F76" i="30"/>
  <c r="F98" i="30"/>
  <c r="F68" i="30"/>
  <c r="K8" i="30"/>
  <c r="L8" i="30"/>
  <c r="N8" i="30"/>
  <c r="O8" i="30"/>
  <c r="M70" i="30"/>
  <c r="O70" i="30"/>
  <c r="K70" i="30"/>
  <c r="J70" i="30"/>
  <c r="N70" i="30"/>
  <c r="L70" i="30"/>
  <c r="F10" i="30"/>
  <c r="H70" i="30"/>
  <c r="G70" i="30"/>
  <c r="I70" i="30"/>
  <c r="H8" i="30"/>
  <c r="I8" i="29"/>
  <c r="H8" i="29" s="1"/>
  <c r="G8" i="29"/>
  <c r="F8" i="29" s="1"/>
  <c r="J70" i="29"/>
  <c r="M69" i="29"/>
  <c r="K8" i="29"/>
  <c r="H82" i="29"/>
  <c r="F100" i="29"/>
  <c r="F56" i="29"/>
  <c r="H46" i="29"/>
  <c r="H22" i="29"/>
  <c r="F14" i="28"/>
  <c r="F76" i="28"/>
  <c r="F50" i="28"/>
  <c r="F88" i="28"/>
  <c r="F94" i="28"/>
  <c r="F62" i="28"/>
  <c r="F66" i="28"/>
  <c r="F98" i="28"/>
  <c r="F60" i="28"/>
  <c r="F22" i="28"/>
  <c r="F16" i="28"/>
  <c r="F34" i="28"/>
  <c r="F18" i="27"/>
  <c r="F14" i="27"/>
  <c r="L13" i="26"/>
  <c r="L38" i="26"/>
  <c r="N7" i="25"/>
  <c r="O7" i="25"/>
  <c r="H7" i="22"/>
  <c r="L7" i="22"/>
  <c r="L38" i="18"/>
  <c r="I8" i="15"/>
  <c r="F34" i="15"/>
  <c r="F50" i="15"/>
  <c r="I70" i="15"/>
  <c r="F84" i="15"/>
  <c r="F24" i="15"/>
  <c r="F46" i="15"/>
  <c r="K70" i="15"/>
  <c r="F48" i="15"/>
  <c r="H70" i="15"/>
  <c r="F42" i="15"/>
  <c r="G20" i="29"/>
  <c r="P20" i="28"/>
  <c r="N20" i="28"/>
  <c r="Q20" i="28"/>
  <c r="R20" i="28"/>
  <c r="M20" i="28"/>
  <c r="L13" i="18"/>
  <c r="J13" i="18"/>
  <c r="L7" i="7"/>
  <c r="P7" i="7"/>
  <c r="H38" i="7"/>
  <c r="L38" i="7"/>
  <c r="H7" i="6"/>
  <c r="J7" i="6"/>
  <c r="H13" i="4"/>
  <c r="H13" i="3"/>
  <c r="J20" i="52"/>
  <c r="M19" i="39"/>
  <c r="F20" i="36"/>
  <c r="G20" i="36"/>
  <c r="AC20" i="36" s="1"/>
  <c r="M20" i="31"/>
  <c r="J13" i="16"/>
  <c r="H13" i="16"/>
  <c r="N13" i="16"/>
  <c r="F29" i="40"/>
  <c r="F9" i="40"/>
  <c r="F61" i="40"/>
  <c r="G19" i="40"/>
  <c r="F13" i="40"/>
  <c r="F25" i="40"/>
  <c r="F99" i="40"/>
  <c r="F27" i="40"/>
  <c r="F89" i="40"/>
  <c r="F83" i="40"/>
  <c r="F45" i="40"/>
  <c r="G69" i="40"/>
  <c r="F69" i="40" s="1"/>
  <c r="F97" i="40"/>
  <c r="F17" i="40"/>
  <c r="P7" i="40"/>
  <c r="G7" i="40"/>
  <c r="Q20" i="33"/>
  <c r="O70" i="33"/>
  <c r="I70" i="33"/>
  <c r="R70" i="33"/>
  <c r="N70" i="33"/>
  <c r="G70" i="33"/>
  <c r="J70" i="33"/>
  <c r="L70" i="33"/>
  <c r="M70" i="32"/>
  <c r="J8" i="32"/>
  <c r="K70" i="32"/>
  <c r="N70" i="32"/>
  <c r="N8" i="32"/>
  <c r="R8" i="32"/>
  <c r="O70" i="32"/>
  <c r="H70" i="32"/>
  <c r="M8" i="31"/>
  <c r="O8" i="31"/>
  <c r="N8" i="31"/>
  <c r="Q8" i="31"/>
  <c r="H8" i="31"/>
  <c r="F8" i="31" s="1"/>
  <c r="J8" i="31"/>
  <c r="F96" i="29"/>
  <c r="F84" i="29"/>
  <c r="F10" i="29"/>
  <c r="L70" i="29"/>
  <c r="G70" i="29"/>
  <c r="F18" i="28"/>
  <c r="F26" i="28"/>
  <c r="F90" i="28"/>
  <c r="F10" i="27"/>
  <c r="F80" i="27"/>
  <c r="N7" i="55"/>
  <c r="L7" i="55"/>
  <c r="F94" i="52"/>
  <c r="F56" i="52"/>
  <c r="F96" i="52"/>
  <c r="I70" i="52"/>
  <c r="G70" i="52"/>
  <c r="F70" i="52" s="1"/>
  <c r="N70" i="52"/>
  <c r="L70" i="52"/>
  <c r="F36" i="52"/>
  <c r="F84" i="52"/>
  <c r="F88" i="52"/>
  <c r="F92" i="52"/>
  <c r="I8" i="52"/>
  <c r="K8" i="52"/>
  <c r="F98" i="52"/>
  <c r="L8" i="52"/>
  <c r="F12" i="51"/>
  <c r="F52" i="51"/>
  <c r="I70" i="51"/>
  <c r="F92" i="51"/>
  <c r="F80" i="51"/>
  <c r="F50" i="51"/>
  <c r="F34" i="51"/>
  <c r="K70" i="51"/>
  <c r="F54" i="51"/>
  <c r="F24" i="51"/>
  <c r="F88" i="51"/>
  <c r="J70" i="51"/>
  <c r="N70" i="51"/>
  <c r="G70" i="51"/>
  <c r="F72" i="51"/>
  <c r="F96" i="51"/>
  <c r="F82" i="51"/>
  <c r="F46" i="51"/>
  <c r="F30" i="51"/>
  <c r="F16" i="51"/>
  <c r="F58" i="51"/>
  <c r="F56" i="51"/>
  <c r="F66" i="51"/>
  <c r="F86" i="51"/>
  <c r="F100" i="51"/>
  <c r="H7" i="37"/>
  <c r="AC7" i="37" s="1"/>
  <c r="L38" i="37"/>
  <c r="H38" i="37"/>
  <c r="AC38" i="37" s="1"/>
  <c r="H13" i="26"/>
  <c r="L7" i="20"/>
  <c r="H38" i="18"/>
  <c r="AC38" i="18" s="1"/>
  <c r="L13" i="17"/>
  <c r="N13" i="17"/>
  <c r="L7" i="16"/>
  <c r="F54" i="15"/>
  <c r="F96" i="15"/>
  <c r="G70" i="15"/>
  <c r="L8" i="15"/>
  <c r="F98" i="15"/>
  <c r="F78" i="15"/>
  <c r="F86" i="15"/>
  <c r="F40" i="15"/>
  <c r="F56" i="15"/>
  <c r="F36" i="15"/>
  <c r="F68" i="15"/>
  <c r="L20" i="15"/>
  <c r="J8" i="15"/>
  <c r="G8" i="15"/>
  <c r="J20" i="15"/>
  <c r="J70" i="15"/>
  <c r="M8" i="15"/>
  <c r="L70" i="15"/>
  <c r="N8" i="15"/>
  <c r="M70" i="15"/>
  <c r="H8" i="15"/>
  <c r="N20" i="15"/>
  <c r="H20" i="15"/>
  <c r="M20" i="15"/>
  <c r="G20" i="15"/>
  <c r="F80" i="15"/>
  <c r="F94" i="15"/>
  <c r="F60" i="15"/>
  <c r="F14" i="15"/>
  <c r="F92" i="15"/>
  <c r="F66" i="15"/>
  <c r="F74" i="15"/>
  <c r="F62" i="15"/>
  <c r="F88" i="15"/>
  <c r="F76" i="15"/>
  <c r="F100" i="15"/>
  <c r="F16" i="15"/>
  <c r="F12" i="15"/>
  <c r="F10" i="15"/>
  <c r="F82" i="15"/>
  <c r="F26" i="15"/>
  <c r="F64" i="15"/>
  <c r="F18" i="15"/>
  <c r="F30" i="15"/>
  <c r="F58" i="15"/>
  <c r="F90" i="15"/>
  <c r="F22" i="15"/>
  <c r="F52" i="15"/>
  <c r="N13" i="2"/>
  <c r="V13" i="2"/>
  <c r="H13" i="2"/>
  <c r="P13" i="3"/>
  <c r="L13" i="3"/>
  <c r="L38" i="6"/>
  <c r="H38" i="6"/>
  <c r="AE38" i="6" s="1"/>
  <c r="N13" i="5"/>
  <c r="J13" i="5"/>
  <c r="H13" i="5"/>
  <c r="AC13" i="5" s="1"/>
  <c r="P13" i="4"/>
  <c r="J13" i="2"/>
  <c r="P13" i="2"/>
  <c r="L13" i="2"/>
  <c r="F40" i="52"/>
  <c r="F10" i="51"/>
  <c r="I20" i="51"/>
  <c r="M20" i="51"/>
  <c r="K20" i="51"/>
  <c r="G20" i="51"/>
  <c r="J20" i="51"/>
  <c r="N20" i="51"/>
  <c r="L20" i="51"/>
  <c r="F94" i="51"/>
  <c r="G8" i="51"/>
  <c r="L38" i="55"/>
  <c r="H38" i="55"/>
  <c r="N13" i="53"/>
  <c r="J13" i="53"/>
  <c r="H13" i="53"/>
  <c r="H38" i="53"/>
  <c r="L38" i="53"/>
  <c r="N38" i="53"/>
  <c r="F80" i="52"/>
  <c r="H20" i="51"/>
  <c r="F16" i="52"/>
  <c r="F60" i="52"/>
  <c r="F26" i="51"/>
  <c r="F100" i="52"/>
  <c r="F22" i="51"/>
  <c r="F14" i="51"/>
  <c r="F98" i="51"/>
  <c r="I8" i="51"/>
  <c r="M8" i="51"/>
  <c r="N8" i="51"/>
  <c r="J8" i="51"/>
  <c r="K8" i="51"/>
  <c r="H13" i="55"/>
  <c r="L13" i="55"/>
  <c r="J13" i="55"/>
  <c r="G20" i="52"/>
  <c r="K20" i="52"/>
  <c r="I20" i="52"/>
  <c r="H20" i="52"/>
  <c r="F18" i="51"/>
  <c r="F66" i="52"/>
  <c r="L8" i="51"/>
  <c r="F74" i="51"/>
  <c r="F90" i="51"/>
  <c r="F11" i="40"/>
  <c r="F79" i="40"/>
  <c r="F95" i="40"/>
  <c r="H8" i="39"/>
  <c r="I8" i="36"/>
  <c r="F8" i="36"/>
  <c r="H13" i="38"/>
  <c r="H70" i="36"/>
  <c r="I70" i="36"/>
  <c r="F70" i="36"/>
  <c r="L13" i="37"/>
  <c r="H13" i="37"/>
  <c r="F71" i="40"/>
  <c r="J13" i="37"/>
  <c r="N13" i="38"/>
  <c r="J13" i="38"/>
  <c r="G70" i="36"/>
  <c r="F8" i="39"/>
  <c r="J38" i="38"/>
  <c r="N38" i="38"/>
  <c r="H38" i="38"/>
  <c r="AC38" i="38" s="1"/>
  <c r="L38" i="38"/>
  <c r="F73" i="40"/>
  <c r="H8" i="36"/>
  <c r="P38" i="38"/>
  <c r="O8" i="34"/>
  <c r="J8" i="34"/>
  <c r="L8" i="34"/>
  <c r="M8" i="34"/>
  <c r="L7" i="26"/>
  <c r="F30" i="29"/>
  <c r="F36" i="29"/>
  <c r="F68" i="29"/>
  <c r="F82" i="28"/>
  <c r="H70" i="29"/>
  <c r="I70" i="28"/>
  <c r="M70" i="28"/>
  <c r="Q70" i="28"/>
  <c r="H70" i="28"/>
  <c r="L70" i="28"/>
  <c r="P70" i="28"/>
  <c r="J70" i="28"/>
  <c r="R70" i="28"/>
  <c r="N70" i="28"/>
  <c r="F92" i="29"/>
  <c r="K70" i="28"/>
  <c r="H20" i="31"/>
  <c r="N8" i="35"/>
  <c r="O8" i="35"/>
  <c r="Q8" i="35"/>
  <c r="J8" i="33"/>
  <c r="N8" i="33"/>
  <c r="R8" i="33"/>
  <c r="G8" i="33"/>
  <c r="O8" i="33"/>
  <c r="H8" i="33"/>
  <c r="P8" i="33"/>
  <c r="L8" i="33"/>
  <c r="K8" i="33"/>
  <c r="J20" i="33"/>
  <c r="N20" i="33"/>
  <c r="K20" i="33"/>
  <c r="R20" i="33"/>
  <c r="G20" i="33"/>
  <c r="H20" i="33"/>
  <c r="P20" i="33"/>
  <c r="O20" i="33"/>
  <c r="Q20" i="31"/>
  <c r="L20" i="33"/>
  <c r="I70" i="31"/>
  <c r="J70" i="31"/>
  <c r="P70" i="31"/>
  <c r="Q70" i="31"/>
  <c r="L70" i="31"/>
  <c r="H70" i="31"/>
  <c r="R70" i="31"/>
  <c r="M70" i="31"/>
  <c r="F10" i="28"/>
  <c r="F54" i="28"/>
  <c r="F74" i="28"/>
  <c r="J20" i="32"/>
  <c r="K20" i="29"/>
  <c r="F20" i="29" s="1"/>
  <c r="N70" i="31"/>
  <c r="F20" i="27"/>
  <c r="H8" i="32"/>
  <c r="L8" i="32"/>
  <c r="P8" i="32"/>
  <c r="I8" i="32"/>
  <c r="Q8" i="32"/>
  <c r="M8" i="32"/>
  <c r="F22" i="29"/>
  <c r="G70" i="28"/>
  <c r="O8" i="28"/>
  <c r="P8" i="28"/>
  <c r="H8" i="28"/>
  <c r="L8" i="28"/>
  <c r="F22" i="27"/>
  <c r="F88" i="27"/>
  <c r="I8" i="28"/>
  <c r="N8" i="34"/>
  <c r="Q8" i="34"/>
  <c r="M8" i="27"/>
  <c r="N8" i="27"/>
  <c r="G8" i="27"/>
  <c r="N7" i="26"/>
  <c r="J7" i="26"/>
  <c r="H20" i="32"/>
  <c r="L20" i="32"/>
  <c r="P20" i="32"/>
  <c r="I20" i="32"/>
  <c r="Q20" i="32"/>
  <c r="M20" i="32"/>
  <c r="J8" i="35"/>
  <c r="K8" i="35"/>
  <c r="L8" i="35"/>
  <c r="F8" i="34"/>
  <c r="G8" i="34"/>
  <c r="H8" i="34"/>
  <c r="R20" i="32"/>
  <c r="F16" i="29"/>
  <c r="F46" i="28"/>
  <c r="J20" i="31"/>
  <c r="N20" i="31"/>
  <c r="R20" i="31"/>
  <c r="K20" i="31"/>
  <c r="O20" i="31"/>
  <c r="G20" i="31"/>
  <c r="K20" i="32"/>
  <c r="F30" i="27"/>
  <c r="N20" i="32"/>
  <c r="G20" i="32"/>
  <c r="G70" i="31"/>
  <c r="K8" i="34"/>
  <c r="I8" i="34"/>
  <c r="I8" i="30"/>
  <c r="F60" i="29"/>
  <c r="F58" i="28"/>
  <c r="F12" i="27"/>
  <c r="F62" i="27"/>
  <c r="F70" i="27"/>
  <c r="G8" i="32"/>
  <c r="H20" i="29"/>
  <c r="O70" i="28"/>
  <c r="F46" i="27"/>
  <c r="P20" i="31"/>
  <c r="K8" i="32"/>
  <c r="F96" i="27"/>
  <c r="F76" i="29"/>
  <c r="Q8" i="28"/>
  <c r="L7" i="18"/>
  <c r="H7" i="18"/>
  <c r="L38" i="22"/>
  <c r="H38" i="22"/>
  <c r="J13" i="20"/>
  <c r="L13" i="20"/>
  <c r="J38" i="17"/>
  <c r="N38" i="17"/>
  <c r="L38" i="17"/>
  <c r="H38" i="17"/>
  <c r="H13" i="17"/>
  <c r="N38" i="16"/>
  <c r="J38" i="16"/>
  <c r="P38" i="17"/>
  <c r="J38" i="20"/>
  <c r="J13" i="22"/>
  <c r="H13" i="22"/>
  <c r="N7" i="16"/>
  <c r="J7" i="16"/>
  <c r="L38" i="20"/>
  <c r="J7" i="18"/>
  <c r="L38" i="16"/>
  <c r="J7" i="9"/>
  <c r="AC7" i="9" s="1"/>
  <c r="N7" i="9"/>
  <c r="L7" i="9"/>
  <c r="J38" i="4"/>
  <c r="N38" i="4"/>
  <c r="H38" i="4"/>
  <c r="L38" i="4"/>
  <c r="N7" i="3"/>
  <c r="J7" i="3"/>
  <c r="AC7" i="3" s="1"/>
  <c r="P38" i="4"/>
  <c r="L38" i="2"/>
  <c r="H38" i="2"/>
  <c r="P38" i="2"/>
  <c r="T38" i="2"/>
  <c r="H38" i="3"/>
  <c r="AC38" i="3" s="1"/>
  <c r="P38" i="3"/>
  <c r="L38" i="3"/>
  <c r="J38" i="2"/>
  <c r="N38" i="2"/>
  <c r="N38" i="7"/>
  <c r="J38" i="7"/>
  <c r="R38" i="7"/>
  <c r="J13" i="7"/>
  <c r="N13" i="7"/>
  <c r="R13" i="7"/>
  <c r="P13" i="7"/>
  <c r="R38" i="2"/>
  <c r="L13" i="6"/>
  <c r="H13" i="6"/>
  <c r="AE13" i="6" s="1"/>
  <c r="P38" i="5"/>
  <c r="L38" i="5"/>
  <c r="H38" i="5"/>
  <c r="AC38" i="5" s="1"/>
  <c r="J13" i="6"/>
  <c r="J7" i="4"/>
  <c r="N7" i="4"/>
  <c r="P7" i="4"/>
  <c r="L7" i="4"/>
  <c r="N38" i="3"/>
  <c r="H7" i="5"/>
  <c r="AC7" i="5" s="1"/>
  <c r="P7" i="5"/>
  <c r="L7" i="5"/>
  <c r="L7" i="3"/>
  <c r="N38" i="5"/>
  <c r="N13" i="4"/>
  <c r="J13" i="4"/>
  <c r="Z6" i="28" l="1"/>
  <c r="AC13" i="55"/>
  <c r="AC7" i="55"/>
  <c r="AA6" i="55" s="1"/>
  <c r="AC38" i="55"/>
  <c r="AC7" i="53"/>
  <c r="AC38" i="53"/>
  <c r="AC13" i="53"/>
  <c r="F8" i="52"/>
  <c r="F70" i="51"/>
  <c r="AA6" i="51"/>
  <c r="F20" i="39"/>
  <c r="AC13" i="38"/>
  <c r="AC7" i="38"/>
  <c r="AA6" i="38" s="1"/>
  <c r="AC13" i="37"/>
  <c r="AA6" i="37" s="1"/>
  <c r="AC70" i="36"/>
  <c r="AC8" i="36"/>
  <c r="AA6" i="36" s="1"/>
  <c r="AA6" i="35"/>
  <c r="AF8" i="35"/>
  <c r="AI8" i="35"/>
  <c r="AH8" i="35"/>
  <c r="AF20" i="35"/>
  <c r="AF8" i="34"/>
  <c r="AC70" i="34"/>
  <c r="AF20" i="34"/>
  <c r="AI8" i="34"/>
  <c r="AH8" i="34"/>
  <c r="AC8" i="34"/>
  <c r="AA6" i="34" s="1"/>
  <c r="F8" i="32"/>
  <c r="AA6" i="33"/>
  <c r="F8" i="30"/>
  <c r="F8" i="28"/>
  <c r="AC13" i="26"/>
  <c r="AC7" i="26"/>
  <c r="AC38" i="26"/>
  <c r="AC38" i="22"/>
  <c r="AC13" i="22"/>
  <c r="AC7" i="22"/>
  <c r="AC7" i="20"/>
  <c r="AC13" i="20"/>
  <c r="AC38" i="20"/>
  <c r="AC13" i="18"/>
  <c r="AC7" i="18"/>
  <c r="AA6" i="18" s="1"/>
  <c r="AC13" i="17"/>
  <c r="AC38" i="17"/>
  <c r="AA6" i="17"/>
  <c r="AC7" i="16"/>
  <c r="AC13" i="16"/>
  <c r="AC38" i="16"/>
  <c r="AA6" i="10"/>
  <c r="AC38" i="9"/>
  <c r="AA6" i="9" s="1"/>
  <c r="AC38" i="7"/>
  <c r="AC13" i="7"/>
  <c r="AC7" i="7"/>
  <c r="AE7" i="6"/>
  <c r="AC38" i="4"/>
  <c r="AC7" i="4"/>
  <c r="AC13" i="4"/>
  <c r="AA6" i="4" s="1"/>
  <c r="AC13" i="3"/>
  <c r="AD38" i="2"/>
  <c r="AC13" i="2"/>
  <c r="AC7" i="2"/>
  <c r="AD13" i="2"/>
  <c r="AC38" i="2"/>
  <c r="H70" i="39"/>
  <c r="F8" i="33"/>
  <c r="F70" i="39"/>
  <c r="F70" i="31"/>
  <c r="F70" i="32"/>
  <c r="H20" i="39"/>
  <c r="F20" i="32"/>
  <c r="F20" i="33"/>
  <c r="F20" i="31"/>
  <c r="F70" i="33"/>
  <c r="F19" i="40"/>
  <c r="F70" i="30"/>
  <c r="F20" i="28"/>
  <c r="F7" i="40"/>
  <c r="F70" i="29"/>
  <c r="F70" i="28"/>
  <c r="F20" i="15"/>
  <c r="F8" i="15"/>
  <c r="F20" i="52"/>
  <c r="F8" i="51"/>
  <c r="F20" i="51"/>
  <c r="F8" i="27"/>
  <c r="F70" i="15"/>
  <c r="M20" i="30"/>
  <c r="AA6" i="53" l="1"/>
  <c r="AA6" i="26"/>
  <c r="AA6" i="22"/>
  <c r="AA6" i="20"/>
  <c r="AA6" i="16"/>
  <c r="AA6" i="7"/>
  <c r="AA6" i="2"/>
  <c r="K20" i="30"/>
  <c r="N20" i="30"/>
  <c r="AB19" i="30"/>
  <c r="AA6" i="30" s="1"/>
  <c r="J20" i="30"/>
  <c r="I20" i="30"/>
  <c r="O20" i="30"/>
  <c r="L20" i="30"/>
  <c r="H20" i="30"/>
  <c r="F20" i="30" l="1"/>
</calcChain>
</file>

<file path=xl/sharedStrings.xml><?xml version="1.0" encoding="utf-8"?>
<sst xmlns="http://schemas.openxmlformats.org/spreadsheetml/2006/main" count="4512" uniqueCount="567">
  <si>
    <t>クロス集計表</t>
    <rPh sb="3" eb="5">
      <t>シュウケイ</t>
    </rPh>
    <rPh sb="5" eb="6">
      <t>ヒョウ</t>
    </rPh>
    <phoneticPr fontId="2"/>
  </si>
  <si>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</si>
  <si>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</si>
  <si>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</si>
  <si>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</si>
  <si>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</si>
  <si>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</si>
  <si>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rPh sb="15" eb="16">
      <t>ギョウ</t>
    </rPh>
    <phoneticPr fontId="2"/>
  </si>
  <si>
    <t>不動産業，物品賃貸業</t>
    <phoneticPr fontId="2"/>
  </si>
  <si>
    <t>金融業，保険業</t>
    <rPh sb="2" eb="3">
      <t>ギョウ</t>
    </rPh>
    <phoneticPr fontId="2"/>
  </si>
  <si>
    <t>卸売業，小売業</t>
    <rPh sb="2" eb="3">
      <t>ギョウ</t>
    </rPh>
    <phoneticPr fontId="2"/>
  </si>
  <si>
    <t>運輸業，郵便業</t>
    <phoneticPr fontId="2"/>
  </si>
  <si>
    <t>情報通信業</t>
    <phoneticPr fontId="2"/>
  </si>
  <si>
    <t>電気・ガス・熱供給・水道業</t>
    <rPh sb="0" eb="2">
      <t>デンキ</t>
    </rPh>
    <phoneticPr fontId="2"/>
  </si>
  <si>
    <t>建設業</t>
    <phoneticPr fontId="2"/>
  </si>
  <si>
    <t>鉱業，採石業，砂利採取業</t>
    <rPh sb="3" eb="5">
      <t>サイセキ</t>
    </rPh>
    <rPh sb="5" eb="6">
      <t>ギョウ</t>
    </rPh>
    <rPh sb="7" eb="9">
      <t>ジャリ</t>
    </rPh>
    <rPh sb="9" eb="11">
      <t>サイシュ</t>
    </rPh>
    <rPh sb="11" eb="12">
      <t>ギョウ</t>
    </rPh>
    <phoneticPr fontId="2"/>
  </si>
  <si>
    <t>小計</t>
    <rPh sb="0" eb="2">
      <t>ショウケイ</t>
    </rPh>
    <phoneticPr fontId="2"/>
  </si>
  <si>
    <t>非製造業</t>
    <rPh sb="0" eb="1">
      <t>ヒ</t>
    </rPh>
    <rPh sb="1" eb="3">
      <t>セイゾウ</t>
    </rPh>
    <rPh sb="3" eb="4">
      <t>ギョウ</t>
    </rPh>
    <phoneticPr fontId="2"/>
  </si>
  <si>
    <t>その他の製造業</t>
    <phoneticPr fontId="2"/>
  </si>
  <si>
    <t>輸送用機械器具製造業</t>
    <phoneticPr fontId="2"/>
  </si>
  <si>
    <t>情報通信機械器具製造業</t>
    <phoneticPr fontId="2"/>
  </si>
  <si>
    <t>電気機械器具製造業</t>
    <rPh sb="0" eb="2">
      <t>デンキ</t>
    </rPh>
    <phoneticPr fontId="2"/>
  </si>
  <si>
    <t>電子部品・デバイス・
電子回路製造業</t>
    <phoneticPr fontId="2"/>
  </si>
  <si>
    <t>業務用機械器具製造業</t>
    <phoneticPr fontId="2"/>
  </si>
  <si>
    <t>生産用機械器具製造業</t>
    <phoneticPr fontId="2"/>
  </si>
  <si>
    <t>はん用機械器具製造業</t>
    <phoneticPr fontId="2"/>
  </si>
  <si>
    <t>金属製品製造業</t>
    <phoneticPr fontId="2"/>
  </si>
  <si>
    <t>非鉄金属製造業</t>
    <phoneticPr fontId="2"/>
  </si>
  <si>
    <t>鉄鋼業</t>
    <phoneticPr fontId="2"/>
  </si>
  <si>
    <t>窯業・土石製品製造業</t>
    <phoneticPr fontId="2"/>
  </si>
  <si>
    <t>なめし革・同製品・毛皮製造業</t>
    <phoneticPr fontId="2"/>
  </si>
  <si>
    <t>ゴム製品製造業</t>
    <phoneticPr fontId="2"/>
  </si>
  <si>
    <t>プラスチック製品製造業</t>
    <phoneticPr fontId="2"/>
  </si>
  <si>
    <t>石油製品・石炭製品製造業</t>
    <phoneticPr fontId="2"/>
  </si>
  <si>
    <t>化学工業</t>
    <phoneticPr fontId="2"/>
  </si>
  <si>
    <t>印刷・同関連業</t>
    <phoneticPr fontId="2"/>
  </si>
  <si>
    <t>パルプ・紙・紙加工品製造業</t>
    <phoneticPr fontId="2"/>
  </si>
  <si>
    <t>家具・装備品製造業</t>
    <phoneticPr fontId="2"/>
  </si>
  <si>
    <t>木材・木製品製造業</t>
    <phoneticPr fontId="2"/>
  </si>
  <si>
    <t>繊維工業</t>
    <phoneticPr fontId="2"/>
  </si>
  <si>
    <t>飲料・たばこ・飼料製造業</t>
    <phoneticPr fontId="2"/>
  </si>
  <si>
    <t>食料品製造業</t>
    <phoneticPr fontId="2"/>
  </si>
  <si>
    <t>製造業</t>
    <rPh sb="0" eb="3">
      <t>セイゾウギョウ</t>
    </rPh>
    <phoneticPr fontId="2"/>
  </si>
  <si>
    <t>産業分類</t>
    <rPh sb="0" eb="2">
      <t>サンギョウ</t>
    </rPh>
    <rPh sb="2" eb="4">
      <t>ブンルイ</t>
    </rPh>
    <phoneticPr fontId="2"/>
  </si>
  <si>
    <t>500人以上</t>
  </si>
  <si>
    <t>300～499人</t>
  </si>
  <si>
    <t>100～299人</t>
  </si>
  <si>
    <t>30～ 99人</t>
  </si>
  <si>
    <t>5～ 29人</t>
  </si>
  <si>
    <t>企業規模</t>
    <rPh sb="0" eb="2">
      <t>キギョウ</t>
    </rPh>
    <rPh sb="2" eb="4">
      <t>キボ</t>
    </rPh>
    <phoneticPr fontId="2"/>
  </si>
  <si>
    <t>合　　　　　　　　計</t>
    <rPh sb="0" eb="1">
      <t>ア</t>
    </rPh>
    <rPh sb="9" eb="10">
      <t>ケイ</t>
    </rPh>
    <phoneticPr fontId="2"/>
  </si>
  <si>
    <t>割合
(%)</t>
    <rPh sb="0" eb="2">
      <t>ワリアイ</t>
    </rPh>
    <phoneticPr fontId="2"/>
  </si>
  <si>
    <t>事業
所数</t>
    <rPh sb="0" eb="2">
      <t>ジギョウ</t>
    </rPh>
    <rPh sb="3" eb="4">
      <t>ショ</t>
    </rPh>
    <rPh sb="4" eb="5">
      <t>スウ</t>
    </rPh>
    <phoneticPr fontId="2"/>
  </si>
  <si>
    <t>無回答</t>
    <rPh sb="0" eb="3">
      <t>ムカイトウ</t>
    </rPh>
    <phoneticPr fontId="8"/>
  </si>
  <si>
    <t>無</t>
    <rPh sb="0" eb="1">
      <t>ナ</t>
    </rPh>
    <phoneticPr fontId="8"/>
  </si>
  <si>
    <t>有</t>
    <rPh sb="0" eb="1">
      <t>ア</t>
    </rPh>
    <phoneticPr fontId="8"/>
  </si>
  <si>
    <t>500人以上</t>
    <rPh sb="3" eb="4">
      <t>ニン</t>
    </rPh>
    <rPh sb="4" eb="6">
      <t>イジョウ</t>
    </rPh>
    <phoneticPr fontId="8"/>
  </si>
  <si>
    <t>300～499人</t>
    <rPh sb="7" eb="8">
      <t>ニン</t>
    </rPh>
    <phoneticPr fontId="8"/>
  </si>
  <si>
    <t>100～299人</t>
    <rPh sb="7" eb="8">
      <t>ニン</t>
    </rPh>
    <phoneticPr fontId="8"/>
  </si>
  <si>
    <t>30～99人</t>
    <rPh sb="5" eb="6">
      <t>ニン</t>
    </rPh>
    <phoneticPr fontId="8"/>
  </si>
  <si>
    <t>5～29人</t>
    <rPh sb="4" eb="5">
      <t>ニン</t>
    </rPh>
    <phoneticPr fontId="8"/>
  </si>
  <si>
    <t>労働組合の有無</t>
    <rPh sb="0" eb="2">
      <t>ロウドウ</t>
    </rPh>
    <rPh sb="2" eb="4">
      <t>クミアイ</t>
    </rPh>
    <rPh sb="5" eb="7">
      <t>ウム</t>
    </rPh>
    <phoneticPr fontId="8"/>
  </si>
  <si>
    <t>企業全体の全常用労働者数</t>
    <rPh sb="0" eb="2">
      <t>キギョウ</t>
    </rPh>
    <rPh sb="2" eb="4">
      <t>ゼンタイ</t>
    </rPh>
    <rPh sb="5" eb="6">
      <t>ゼン</t>
    </rPh>
    <rPh sb="6" eb="8">
      <t>ジョウヨウ</t>
    </rPh>
    <rPh sb="8" eb="11">
      <t>ロウドウシャ</t>
    </rPh>
    <rPh sb="11" eb="12">
      <t>スウ</t>
    </rPh>
    <phoneticPr fontId="8"/>
  </si>
  <si>
    <t>集計
事業
所数</t>
    <rPh sb="0" eb="2">
      <t>シュウケイ</t>
    </rPh>
    <rPh sb="3" eb="5">
      <t>ジギョウ</t>
    </rPh>
    <rPh sb="6" eb="7">
      <t>ショ</t>
    </rPh>
    <rPh sb="7" eb="8">
      <t>スウ</t>
    </rPh>
    <phoneticPr fontId="2"/>
  </si>
  <si>
    <t>区　　　　　分</t>
    <rPh sb="0" eb="1">
      <t>ク</t>
    </rPh>
    <rPh sb="6" eb="7">
      <t>ブン</t>
    </rPh>
    <phoneticPr fontId="2"/>
  </si>
  <si>
    <t>付表１　企業の常用労働者数別・労働組合の有無別事業所数割合</t>
    <rPh sb="0" eb="2">
      <t>フヒョウ</t>
    </rPh>
    <phoneticPr fontId="2"/>
  </si>
  <si>
    <t>事業所の全常用労働者数（合計）</t>
    <rPh sb="0" eb="3">
      <t>ジギョウショ</t>
    </rPh>
    <rPh sb="4" eb="5">
      <t>ゼン</t>
    </rPh>
    <rPh sb="5" eb="7">
      <t>ジョウヨウ</t>
    </rPh>
    <rPh sb="7" eb="10">
      <t>ロウドウシャ</t>
    </rPh>
    <rPh sb="10" eb="11">
      <t>スウ</t>
    </rPh>
    <rPh sb="12" eb="14">
      <t>ゴウケイ</t>
    </rPh>
    <phoneticPr fontId="8"/>
  </si>
  <si>
    <t>付表２－１　事業所の常用労働者数（合計）別事業所数割合</t>
    <rPh sb="0" eb="2">
      <t>フヒョウ</t>
    </rPh>
    <phoneticPr fontId="2"/>
  </si>
  <si>
    <t>0～29人</t>
    <rPh sb="4" eb="5">
      <t>ニン</t>
    </rPh>
    <phoneticPr fontId="8"/>
  </si>
  <si>
    <t>事業所の全常用労働者数（男性）</t>
    <rPh sb="0" eb="3">
      <t>ジギョウショ</t>
    </rPh>
    <rPh sb="4" eb="5">
      <t>ゼン</t>
    </rPh>
    <rPh sb="5" eb="7">
      <t>ジョウヨウ</t>
    </rPh>
    <rPh sb="7" eb="10">
      <t>ロウドウシャ</t>
    </rPh>
    <rPh sb="10" eb="11">
      <t>スウ</t>
    </rPh>
    <rPh sb="12" eb="14">
      <t>ダンセイ</t>
    </rPh>
    <phoneticPr fontId="8"/>
  </si>
  <si>
    <t>付表２－２　事業所の常用労働者数（男性）別事業所数割合</t>
    <rPh sb="0" eb="2">
      <t>フヒョウ</t>
    </rPh>
    <rPh sb="17" eb="19">
      <t>ダンセイ</t>
    </rPh>
    <phoneticPr fontId="2"/>
  </si>
  <si>
    <t>事業所の全常用労働者数（女性）</t>
    <rPh sb="0" eb="3">
      <t>ジギョウショ</t>
    </rPh>
    <rPh sb="4" eb="5">
      <t>ゼン</t>
    </rPh>
    <rPh sb="5" eb="7">
      <t>ジョウヨウ</t>
    </rPh>
    <rPh sb="7" eb="10">
      <t>ロウドウシャ</t>
    </rPh>
    <rPh sb="10" eb="11">
      <t>スウ</t>
    </rPh>
    <rPh sb="12" eb="14">
      <t>ジョセイ</t>
    </rPh>
    <phoneticPr fontId="8"/>
  </si>
  <si>
    <t>付表２－３　事業所の常用労働者数（女性）別事業所数割合</t>
    <rPh sb="0" eb="2">
      <t>フヒョウ</t>
    </rPh>
    <rPh sb="17" eb="19">
      <t>ジョセイ</t>
    </rPh>
    <phoneticPr fontId="2"/>
  </si>
  <si>
    <t>割合(%)</t>
    <rPh sb="0" eb="2">
      <t>ワリアイ</t>
    </rPh>
    <phoneticPr fontId="2"/>
  </si>
  <si>
    <t>労働者数</t>
    <rPh sb="0" eb="3">
      <t>ロウドウシャ</t>
    </rPh>
    <rPh sb="3" eb="4">
      <t>スウ</t>
    </rPh>
    <phoneticPr fontId="2"/>
  </si>
  <si>
    <t>合　計</t>
    <rPh sb="0" eb="1">
      <t>ゴウ</t>
    </rPh>
    <rPh sb="2" eb="3">
      <t>ケイ</t>
    </rPh>
    <phoneticPr fontId="8"/>
  </si>
  <si>
    <t>女　性</t>
    <rPh sb="0" eb="1">
      <t>オンナ</t>
    </rPh>
    <rPh sb="2" eb="3">
      <t>セイ</t>
    </rPh>
    <phoneticPr fontId="8"/>
  </si>
  <si>
    <t>男　性</t>
    <rPh sb="0" eb="1">
      <t>オトコ</t>
    </rPh>
    <rPh sb="2" eb="3">
      <t>セイ</t>
    </rPh>
    <phoneticPr fontId="8"/>
  </si>
  <si>
    <t>全常用労働者数</t>
    <rPh sb="0" eb="1">
      <t>ゼン</t>
    </rPh>
    <rPh sb="1" eb="3">
      <t>ジョウヨウ</t>
    </rPh>
    <rPh sb="3" eb="6">
      <t>ロウドウシャ</t>
    </rPh>
    <rPh sb="6" eb="7">
      <t>スウ</t>
    </rPh>
    <phoneticPr fontId="8"/>
  </si>
  <si>
    <t>付表２－４　常用労働者数割合（合計・男女）</t>
    <rPh sb="0" eb="2">
      <t>フヒョウ</t>
    </rPh>
    <phoneticPr fontId="2"/>
  </si>
  <si>
    <r>
      <t>42時間超</t>
    </r>
    <r>
      <rPr>
        <sz val="11"/>
        <color indexed="9"/>
        <rFont val="ＭＳ 明朝"/>
        <family val="1"/>
        <charset val="128"/>
      </rPr>
      <t>＊</t>
    </r>
    <r>
      <rPr>
        <sz val="11"/>
        <rFont val="ＭＳ 明朝"/>
        <family val="1"/>
        <charset val="128"/>
      </rPr>
      <t xml:space="preserve">
44時間以下</t>
    </r>
    <phoneticPr fontId="8"/>
  </si>
  <si>
    <r>
      <t>40時間超</t>
    </r>
    <r>
      <rPr>
        <sz val="11"/>
        <color indexed="9"/>
        <rFont val="ＭＳ 明朝"/>
        <family val="1"/>
        <charset val="128"/>
      </rPr>
      <t>＊</t>
    </r>
    <r>
      <rPr>
        <sz val="11"/>
        <rFont val="ＭＳ 明朝"/>
        <family val="1"/>
        <charset val="128"/>
      </rPr>
      <t xml:space="preserve">
42時間以下</t>
    </r>
    <phoneticPr fontId="8"/>
  </si>
  <si>
    <r>
      <t>38時間超</t>
    </r>
    <r>
      <rPr>
        <sz val="11"/>
        <color indexed="9"/>
        <rFont val="ＭＳ 明朝"/>
        <family val="1"/>
        <charset val="128"/>
      </rPr>
      <t>＊</t>
    </r>
    <r>
      <rPr>
        <sz val="11"/>
        <rFont val="ＭＳ 明朝"/>
        <family val="1"/>
        <charset val="128"/>
      </rPr>
      <t xml:space="preserve">
40時間以下</t>
    </r>
    <phoneticPr fontId="8"/>
  </si>
  <si>
    <t>付表３－１　週所定労働時間別事業所数割合</t>
    <rPh sb="0" eb="2">
      <t>フヒョウ</t>
    </rPh>
    <phoneticPr fontId="2"/>
  </si>
  <si>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</si>
  <si>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</si>
  <si>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</si>
  <si>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</si>
  <si>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</si>
  <si>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</si>
  <si>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不動産業，物品賃貸業</t>
    <phoneticPr fontId="2"/>
  </si>
  <si>
    <t>運輸業，郵便業</t>
    <phoneticPr fontId="2"/>
  </si>
  <si>
    <t>情報通信業</t>
    <phoneticPr fontId="2"/>
  </si>
  <si>
    <t>建設業</t>
    <phoneticPr fontId="2"/>
  </si>
  <si>
    <t>その他の製造業</t>
    <phoneticPr fontId="2"/>
  </si>
  <si>
    <t>輸送用機械器具製造業</t>
    <phoneticPr fontId="2"/>
  </si>
  <si>
    <t>情報通信機械器具製造業</t>
    <phoneticPr fontId="2"/>
  </si>
  <si>
    <t>電子部品・デバイス・
電子回路製造業</t>
    <phoneticPr fontId="2"/>
  </si>
  <si>
    <t>業務用機械器具製造業</t>
    <phoneticPr fontId="2"/>
  </si>
  <si>
    <t>生産用機械器具製造業</t>
    <phoneticPr fontId="2"/>
  </si>
  <si>
    <t>はん用機械器具製造業</t>
    <phoneticPr fontId="2"/>
  </si>
  <si>
    <t>金属製品製造業</t>
    <phoneticPr fontId="2"/>
  </si>
  <si>
    <t>非鉄金属製造業</t>
    <phoneticPr fontId="2"/>
  </si>
  <si>
    <t>鉄鋼業</t>
    <phoneticPr fontId="2"/>
  </si>
  <si>
    <t>窯業・土石製品製造業</t>
    <phoneticPr fontId="2"/>
  </si>
  <si>
    <t>なめし革・同製品・毛皮製造業</t>
    <phoneticPr fontId="2"/>
  </si>
  <si>
    <t>ゴム製品製造業</t>
    <phoneticPr fontId="2"/>
  </si>
  <si>
    <t>プラスチック製品製造業</t>
    <phoneticPr fontId="2"/>
  </si>
  <si>
    <t>石油製品・石炭製品製造業</t>
    <phoneticPr fontId="2"/>
  </si>
  <si>
    <t>化学工業</t>
    <phoneticPr fontId="2"/>
  </si>
  <si>
    <t>印刷・同関連業</t>
    <phoneticPr fontId="2"/>
  </si>
  <si>
    <t>パルプ・紙・紙加工品製造業</t>
    <phoneticPr fontId="2"/>
  </si>
  <si>
    <t>家具・装備品製造業</t>
    <phoneticPr fontId="2"/>
  </si>
  <si>
    <t>木材・木製品製造業</t>
    <phoneticPr fontId="2"/>
  </si>
  <si>
    <t>繊維工業</t>
    <phoneticPr fontId="2"/>
  </si>
  <si>
    <t>飲料・たばこ・飼料製造業</t>
    <phoneticPr fontId="2"/>
  </si>
  <si>
    <t>食料品製造業</t>
    <phoneticPr fontId="2"/>
  </si>
  <si>
    <r>
      <t>労働者１人当たり
週所定労働時間</t>
    </r>
    <r>
      <rPr>
        <sz val="12"/>
        <color indexed="9"/>
        <rFont val="ＭＳ 明朝"/>
        <family val="1"/>
        <charset val="128"/>
      </rPr>
      <t>＊</t>
    </r>
    <phoneticPr fontId="2"/>
  </si>
  <si>
    <t>１事業所当たり
週所定労働時間</t>
    <phoneticPr fontId="2"/>
  </si>
  <si>
    <t>付表３－２　１事業所・労働者１人当たりの平均週所定労働時間</t>
    <rPh sb="0" eb="2">
      <t>フヒョウ</t>
    </rPh>
    <phoneticPr fontId="2"/>
  </si>
  <si>
    <r>
      <t>何らかの</t>
    </r>
    <r>
      <rPr>
        <sz val="11"/>
        <color indexed="9"/>
        <rFont val="ＭＳ 明朝"/>
        <family val="1"/>
        <charset val="128"/>
      </rPr>
      <t>＊</t>
    </r>
    <r>
      <rPr>
        <sz val="11"/>
        <rFont val="ＭＳ 明朝"/>
        <family val="1"/>
        <charset val="128"/>
      </rPr>
      <t xml:space="preserve">
週休２日制</t>
    </r>
    <rPh sb="0" eb="1">
      <t>ナン</t>
    </rPh>
    <rPh sb="6" eb="8">
      <t>シュウキュウ</t>
    </rPh>
    <rPh sb="9" eb="11">
      <t>カセイ</t>
    </rPh>
    <phoneticPr fontId="8"/>
  </si>
  <si>
    <t>付表４－１　週休制の実施形態別事業所数割合</t>
    <rPh sb="0" eb="2">
      <t>フヒョウ</t>
    </rPh>
    <phoneticPr fontId="2"/>
  </si>
  <si>
    <t>集　　計
労働者数</t>
    <rPh sb="0" eb="1">
      <t>シュウ</t>
    </rPh>
    <rPh sb="3" eb="4">
      <t>ケイ</t>
    </rPh>
    <rPh sb="5" eb="8">
      <t>ロウドウシャ</t>
    </rPh>
    <rPh sb="8" eb="9">
      <t>スウ</t>
    </rPh>
    <phoneticPr fontId="2"/>
  </si>
  <si>
    <t>付表４－２　週休制の実施形態別労働者数割合</t>
    <rPh sb="0" eb="2">
      <t>フヒョウ</t>
    </rPh>
    <phoneticPr fontId="2"/>
  </si>
  <si>
    <t xml:space="preserve">
平均取得率
（％）</t>
    <rPh sb="1" eb="3">
      <t>ヘイキン</t>
    </rPh>
    <rPh sb="3" eb="5">
      <t>シュトク</t>
    </rPh>
    <rPh sb="5" eb="6">
      <t>リツ</t>
    </rPh>
    <phoneticPr fontId="13"/>
  </si>
  <si>
    <t xml:space="preserve">
平均取得日数
（日）</t>
    <rPh sb="1" eb="3">
      <t>ヘイキン</t>
    </rPh>
    <rPh sb="3" eb="5">
      <t>シュトク</t>
    </rPh>
    <rPh sb="5" eb="7">
      <t>ニッスウ</t>
    </rPh>
    <rPh sb="10" eb="11">
      <t>ヒ</t>
    </rPh>
    <phoneticPr fontId="13"/>
  </si>
  <si>
    <t xml:space="preserve">
平均付与日数
（日）</t>
    <rPh sb="1" eb="3">
      <t>ヘイキン</t>
    </rPh>
    <rPh sb="3" eb="5">
      <t>フヨ</t>
    </rPh>
    <rPh sb="5" eb="7">
      <t>ニッスウ</t>
    </rPh>
    <rPh sb="10" eb="11">
      <t>ヒ</t>
    </rPh>
    <phoneticPr fontId="8"/>
  </si>
  <si>
    <t xml:space="preserve">
対象労働者数
（人）</t>
    <rPh sb="1" eb="3">
      <t>タイショウ</t>
    </rPh>
    <rPh sb="3" eb="5">
      <t>ロウドウ</t>
    </rPh>
    <rPh sb="5" eb="6">
      <t>シャ</t>
    </rPh>
    <rPh sb="6" eb="7">
      <t>カズ</t>
    </rPh>
    <rPh sb="10" eb="11">
      <t>ニン</t>
    </rPh>
    <phoneticPr fontId="8"/>
  </si>
  <si>
    <t>学術研究，専門・
技術サービス業</t>
    <phoneticPr fontId="2"/>
  </si>
  <si>
    <t>鉱業，採石業，砂利採取業</t>
    <phoneticPr fontId="2"/>
  </si>
  <si>
    <t>120日　　　以 上</t>
    <phoneticPr fontId="8"/>
  </si>
  <si>
    <t>110～　　　119日</t>
    <phoneticPr fontId="8"/>
  </si>
  <si>
    <t>100～　　　109日</t>
    <phoneticPr fontId="8"/>
  </si>
  <si>
    <t>90～　　　99日</t>
    <phoneticPr fontId="8"/>
  </si>
  <si>
    <t>80～　　　89日</t>
    <phoneticPr fontId="8"/>
  </si>
  <si>
    <t>70～　　　79日</t>
    <phoneticPr fontId="8"/>
  </si>
  <si>
    <t>60～　　　69日</t>
    <phoneticPr fontId="8"/>
  </si>
  <si>
    <t>59日　　　以下</t>
    <phoneticPr fontId="8"/>
  </si>
  <si>
    <t>集　　計
事業所数</t>
    <rPh sb="0" eb="1">
      <t>シュウ</t>
    </rPh>
    <rPh sb="3" eb="4">
      <t>ケイ</t>
    </rPh>
    <rPh sb="5" eb="7">
      <t>ジギョウ</t>
    </rPh>
    <rPh sb="7" eb="8">
      <t>ショ</t>
    </rPh>
    <rPh sb="8" eb="9">
      <t>スウ</t>
    </rPh>
    <phoneticPr fontId="2"/>
  </si>
  <si>
    <t>（単位　上段：事業所数　下段：％）</t>
    <rPh sb="4" eb="6">
      <t>ジョウダン</t>
    </rPh>
    <rPh sb="7" eb="10">
      <t>ジギョウショ</t>
    </rPh>
    <rPh sb="10" eb="11">
      <t>スウ</t>
    </rPh>
    <rPh sb="12" eb="14">
      <t>ゲダン</t>
    </rPh>
    <phoneticPr fontId="8"/>
  </si>
  <si>
    <t>（単位　上段：労働者数　下段：％）</t>
    <rPh sb="4" eb="6">
      <t>ジョウダン</t>
    </rPh>
    <rPh sb="7" eb="10">
      <t>ロウドウシャ</t>
    </rPh>
    <rPh sb="10" eb="11">
      <t>スウ</t>
    </rPh>
    <rPh sb="12" eb="14">
      <t>ゲダン</t>
    </rPh>
    <phoneticPr fontId="8"/>
  </si>
  <si>
    <t xml:space="preserve">無回答
</t>
    <rPh sb="0" eb="3">
      <t>ムカイトウ</t>
    </rPh>
    <phoneticPr fontId="13"/>
  </si>
  <si>
    <t>規定していないが、
整備を検討している</t>
    <rPh sb="0" eb="2">
      <t>キテイ</t>
    </rPh>
    <rPh sb="10" eb="12">
      <t>セイビ</t>
    </rPh>
    <rPh sb="13" eb="15">
      <t>ケントウ</t>
    </rPh>
    <phoneticPr fontId="13"/>
  </si>
  <si>
    <t xml:space="preserve">規定している
</t>
    <rPh sb="0" eb="2">
      <t>キテイ</t>
    </rPh>
    <phoneticPr fontId="13"/>
  </si>
  <si>
    <t xml:space="preserve">無回答
</t>
    <rPh sb="0" eb="3">
      <t>ムカイトウ</t>
    </rPh>
    <phoneticPr fontId="8"/>
  </si>
  <si>
    <t xml:space="preserve">その他
</t>
    <rPh sb="2" eb="3">
      <t>タ</t>
    </rPh>
    <phoneticPr fontId="8"/>
  </si>
  <si>
    <t xml:space="preserve">子供が満３歳以上
</t>
    <rPh sb="0" eb="2">
      <t>コドモ</t>
    </rPh>
    <rPh sb="3" eb="4">
      <t>マン</t>
    </rPh>
    <rPh sb="5" eb="6">
      <t>サイ</t>
    </rPh>
    <rPh sb="6" eb="8">
      <t>イジョウ</t>
    </rPh>
    <phoneticPr fontId="13"/>
  </si>
  <si>
    <t>なし</t>
    <phoneticPr fontId="13"/>
  </si>
  <si>
    <t>あり</t>
    <phoneticPr fontId="13"/>
  </si>
  <si>
    <t>-</t>
    <phoneticPr fontId="2"/>
  </si>
  <si>
    <r>
      <t>産後休業取
得後、育児
休業を取得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1">
      <t>イクジ</t>
    </rPh>
    <rPh sb="12" eb="14">
      <t>キュウギョウ</t>
    </rPh>
    <rPh sb="15" eb="17">
      <t>シュトク</t>
    </rPh>
    <rPh sb="20" eb="21">
      <t>モノ</t>
    </rPh>
    <phoneticPr fontId="13"/>
  </si>
  <si>
    <r>
      <t>産後休業取
得後、直ち
に職場復帰
した者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ゴ</t>
    </rPh>
    <rPh sb="9" eb="10">
      <t>タダ</t>
    </rPh>
    <rPh sb="13" eb="15">
      <t>ショクバ</t>
    </rPh>
    <rPh sb="15" eb="17">
      <t>フッキ</t>
    </rPh>
    <rPh sb="20" eb="21">
      <t>モノ</t>
    </rPh>
    <phoneticPr fontId="13"/>
  </si>
  <si>
    <r>
      <t>産後休業取
得中、ある
いは取得後
に退職した
者</t>
    </r>
    <r>
      <rPr>
        <sz val="10"/>
        <color indexed="9"/>
        <rFont val="ＭＳ 明朝"/>
        <family val="1"/>
        <charset val="128"/>
      </rPr>
      <t>＊＊＊＊</t>
    </r>
    <r>
      <rPr>
        <sz val="10"/>
        <rFont val="ＭＳ 明朝"/>
        <family val="1"/>
        <charset val="128"/>
      </rPr>
      <t xml:space="preserve">
（人）</t>
    </r>
    <rPh sb="0" eb="2">
      <t>サンゴ</t>
    </rPh>
    <rPh sb="2" eb="4">
      <t>キュウギョウ</t>
    </rPh>
    <rPh sb="4" eb="5">
      <t>トリ</t>
    </rPh>
    <rPh sb="6" eb="7">
      <t>トク</t>
    </rPh>
    <rPh sb="7" eb="8">
      <t>チュウ</t>
    </rPh>
    <rPh sb="14" eb="16">
      <t>シュトク</t>
    </rPh>
    <rPh sb="16" eb="17">
      <t>ゴ</t>
    </rPh>
    <rPh sb="19" eb="21">
      <t>タイショク</t>
    </rPh>
    <rPh sb="24" eb="25">
      <t>モノ</t>
    </rPh>
    <rPh sb="31" eb="32">
      <t>ニン</t>
    </rPh>
    <phoneticPr fontId="13"/>
  </si>
  <si>
    <r>
      <t xml:space="preserve">
うち出産を
前に退職し
た者</t>
    </r>
    <r>
      <rPr>
        <sz val="10"/>
        <color indexed="9"/>
        <rFont val="ＭＳ 明朝"/>
        <family val="1"/>
        <charset val="128"/>
      </rPr>
      <t>＊＊＊</t>
    </r>
    <r>
      <rPr>
        <sz val="10"/>
        <rFont val="ＭＳ 明朝"/>
        <family val="1"/>
        <charset val="128"/>
      </rPr>
      <t xml:space="preserve">
（人）</t>
    </r>
    <rPh sb="3" eb="5">
      <t>シュッサン</t>
    </rPh>
    <rPh sb="7" eb="8">
      <t>マエ</t>
    </rPh>
    <rPh sb="9" eb="10">
      <t>タイ</t>
    </rPh>
    <rPh sb="10" eb="11">
      <t>ツトメ</t>
    </rPh>
    <rPh sb="14" eb="15">
      <t>モノ</t>
    </rPh>
    <phoneticPr fontId="13"/>
  </si>
  <si>
    <r>
      <t xml:space="preserve">
うち在職し
たまま出産
した者</t>
    </r>
    <r>
      <rPr>
        <sz val="10"/>
        <color indexed="9"/>
        <rFont val="ＭＳ 明朝"/>
        <family val="1"/>
        <charset val="128"/>
      </rPr>
      <t>＊＊</t>
    </r>
    <r>
      <rPr>
        <sz val="10"/>
        <rFont val="ＭＳ 明朝"/>
        <family val="1"/>
        <charset val="128"/>
      </rPr>
      <t xml:space="preserve">
（人）</t>
    </r>
    <rPh sb="3" eb="5">
      <t>ザイショク</t>
    </rPh>
    <rPh sb="10" eb="12">
      <t>シュッサン</t>
    </rPh>
    <rPh sb="11" eb="12">
      <t>セン</t>
    </rPh>
    <rPh sb="15" eb="16">
      <t>モノ</t>
    </rPh>
    <phoneticPr fontId="13"/>
  </si>
  <si>
    <r>
      <t xml:space="preserve">
出　産
予定者</t>
    </r>
    <r>
      <rPr>
        <sz val="10"/>
        <color indexed="9"/>
        <rFont val="ＭＳ 明朝"/>
        <family val="1"/>
        <charset val="128"/>
      </rPr>
      <t xml:space="preserve">
</t>
    </r>
    <r>
      <rPr>
        <sz val="10"/>
        <rFont val="ＭＳ 明朝"/>
        <family val="1"/>
        <charset val="128"/>
      </rPr>
      <t>（人）</t>
    </r>
    <rPh sb="2" eb="3">
      <t>デ</t>
    </rPh>
    <rPh sb="4" eb="5">
      <t>サン</t>
    </rPh>
    <rPh sb="6" eb="8">
      <t>ヨテイ</t>
    </rPh>
    <rPh sb="8" eb="9">
      <t>シャ</t>
    </rPh>
    <phoneticPr fontId="13"/>
  </si>
  <si>
    <t xml:space="preserve">出産予定
者のいた
事業所数
</t>
    <rPh sb="0" eb="2">
      <t>シュッサン</t>
    </rPh>
    <rPh sb="2" eb="4">
      <t>ヨテイ</t>
    </rPh>
    <rPh sb="5" eb="6">
      <t>シャ</t>
    </rPh>
    <rPh sb="10" eb="13">
      <t>ジギョウショ</t>
    </rPh>
    <rPh sb="13" eb="14">
      <t>スウ</t>
    </rPh>
    <phoneticPr fontId="2"/>
  </si>
  <si>
    <t>（単位　上段：事業所数　下段：％）</t>
    <rPh sb="4" eb="6">
      <t>ジョウダン</t>
    </rPh>
    <rPh sb="7" eb="10">
      <t>ジギョウショ</t>
    </rPh>
    <rPh sb="12" eb="14">
      <t>ゲダン</t>
    </rPh>
    <phoneticPr fontId="8"/>
  </si>
  <si>
    <t>無回答</t>
    <rPh sb="0" eb="3">
      <t>ムカイトウ</t>
    </rPh>
    <phoneticPr fontId="13"/>
  </si>
  <si>
    <t>10日
以上</t>
    <rPh sb="2" eb="3">
      <t>ニチ</t>
    </rPh>
    <rPh sb="4" eb="6">
      <t>イジョウ</t>
    </rPh>
    <phoneticPr fontId="13"/>
  </si>
  <si>
    <t>５～
９日</t>
    <rPh sb="4" eb="5">
      <t>ニチ</t>
    </rPh>
    <phoneticPr fontId="13"/>
  </si>
  <si>
    <t>４日
以下</t>
    <rPh sb="1" eb="2">
      <t>ニチ</t>
    </rPh>
    <rPh sb="3" eb="5">
      <t>イカ</t>
    </rPh>
    <phoneticPr fontId="13"/>
  </si>
  <si>
    <r>
      <t>配偶者出産休暇取得率</t>
    </r>
    <r>
      <rPr>
        <sz val="10"/>
        <color indexed="9"/>
        <rFont val="ＭＳ 明朝"/>
        <family val="1"/>
        <charset val="128"/>
      </rPr>
      <t xml:space="preserve">＊＊
</t>
    </r>
    <r>
      <rPr>
        <sz val="10"/>
        <rFont val="ＭＳ 明朝"/>
        <family val="1"/>
        <charset val="128"/>
      </rPr>
      <t>（％）</t>
    </r>
    <rPh sb="0" eb="3">
      <t>ハイグウシャ</t>
    </rPh>
    <rPh sb="3" eb="5">
      <t>シュッサン</t>
    </rPh>
    <rPh sb="5" eb="7">
      <t>キュウカ</t>
    </rPh>
    <rPh sb="7" eb="9">
      <t>シュトク</t>
    </rPh>
    <rPh sb="9" eb="10">
      <t>リツ</t>
    </rPh>
    <phoneticPr fontId="13"/>
  </si>
  <si>
    <r>
      <t>配偶者出産休暇取得数</t>
    </r>
    <r>
      <rPr>
        <sz val="10"/>
        <color indexed="9"/>
        <rFont val="ＭＳ 明朝"/>
        <family val="1"/>
        <charset val="128"/>
      </rPr>
      <t xml:space="preserve">＊＊
</t>
    </r>
    <r>
      <rPr>
        <sz val="10"/>
        <rFont val="ＭＳ 明朝"/>
        <family val="1"/>
        <charset val="128"/>
      </rPr>
      <t>（人）</t>
    </r>
    <rPh sb="0" eb="3">
      <t>ハイグウシャ</t>
    </rPh>
    <rPh sb="3" eb="5">
      <t>シュッサン</t>
    </rPh>
    <rPh sb="5" eb="7">
      <t>キュウカ</t>
    </rPh>
    <rPh sb="7" eb="9">
      <t>シュトク</t>
    </rPh>
    <rPh sb="9" eb="10">
      <t>スウ</t>
    </rPh>
    <rPh sb="16" eb="17">
      <t>ニン</t>
    </rPh>
    <phoneticPr fontId="13"/>
  </si>
  <si>
    <r>
      <t>配偶者が出産した男性従業員数</t>
    </r>
    <r>
      <rPr>
        <sz val="10"/>
        <color indexed="9"/>
        <rFont val="ＭＳ 明朝"/>
        <family val="1"/>
        <charset val="128"/>
      </rPr>
      <t xml:space="preserve">＊＊
</t>
    </r>
    <r>
      <rPr>
        <sz val="10"/>
        <rFont val="ＭＳ 明朝"/>
        <family val="1"/>
        <charset val="128"/>
      </rPr>
      <t>（人）</t>
    </r>
    <rPh sb="0" eb="3">
      <t>ハイグウシャ</t>
    </rPh>
    <rPh sb="4" eb="6">
      <t>シュッサン</t>
    </rPh>
    <rPh sb="8" eb="10">
      <t>ダンセイ</t>
    </rPh>
    <rPh sb="10" eb="13">
      <t>ジュウギョウイン</t>
    </rPh>
    <rPh sb="13" eb="14">
      <t>スウ</t>
    </rPh>
    <rPh sb="19" eb="20">
      <t>ニン</t>
    </rPh>
    <phoneticPr fontId="13"/>
  </si>
  <si>
    <t>取得可能日数</t>
    <rPh sb="0" eb="2">
      <t>シュトク</t>
    </rPh>
    <rPh sb="2" eb="4">
      <t>カノウ</t>
    </rPh>
    <rPh sb="4" eb="6">
      <t>ニッスウ</t>
    </rPh>
    <phoneticPr fontId="13"/>
  </si>
  <si>
    <t>無　給</t>
    <rPh sb="0" eb="1">
      <t>ナ</t>
    </rPh>
    <rPh sb="2" eb="3">
      <t>キュウ</t>
    </rPh>
    <phoneticPr fontId="13"/>
  </si>
  <si>
    <t>有　給</t>
    <rPh sb="0" eb="1">
      <t>ユウ</t>
    </rPh>
    <rPh sb="2" eb="3">
      <t>キュウ</t>
    </rPh>
    <phoneticPr fontId="13"/>
  </si>
  <si>
    <t xml:space="preserve">無回答
</t>
    <rPh sb="0" eb="3">
      <t>ムカイトウ</t>
    </rPh>
    <phoneticPr fontId="8"/>
  </si>
  <si>
    <r>
      <t>企業独自の配偶者出
産時の育児目的休暇
制度</t>
    </r>
    <r>
      <rPr>
        <sz val="11"/>
        <color indexed="9"/>
        <rFont val="ＭＳ 明朝"/>
        <family val="1"/>
        <charset val="128"/>
      </rPr>
      <t>＊＊＊＊＊＊＊</t>
    </r>
    <phoneticPr fontId="13"/>
  </si>
  <si>
    <r>
      <t>育児・介護休業法で
定める育児休業</t>
    </r>
    <r>
      <rPr>
        <sz val="11"/>
        <color indexed="9"/>
        <rFont val="ＭＳ 明朝"/>
        <family val="1"/>
        <charset val="128"/>
      </rPr>
      <t xml:space="preserve">＊＊
</t>
    </r>
    <phoneticPr fontId="13"/>
  </si>
  <si>
    <t xml:space="preserve">
男　性
（％）</t>
    <rPh sb="1" eb="2">
      <t>オトコ</t>
    </rPh>
    <rPh sb="3" eb="4">
      <t>セイ</t>
    </rPh>
    <phoneticPr fontId="13"/>
  </si>
  <si>
    <t xml:space="preserve">
女　性
（％）</t>
    <rPh sb="1" eb="2">
      <t>オンナ</t>
    </rPh>
    <rPh sb="3" eb="4">
      <t>セイ</t>
    </rPh>
    <phoneticPr fontId="13"/>
  </si>
  <si>
    <r>
      <t>男性育児
休業取得
率</t>
    </r>
    <r>
      <rPr>
        <sz val="11"/>
        <color indexed="9"/>
        <rFont val="ＭＳ 明朝"/>
        <family val="1"/>
        <charset val="128"/>
      </rPr>
      <t>＊＊＊</t>
    </r>
    <r>
      <rPr>
        <sz val="11"/>
        <rFont val="ＭＳ 明朝"/>
        <family val="1"/>
        <charset val="128"/>
      </rPr>
      <t xml:space="preserve">
（％）</t>
    </r>
    <rPh sb="0" eb="2">
      <t>ダンセイ</t>
    </rPh>
    <rPh sb="2" eb="4">
      <t>イクジ</t>
    </rPh>
    <rPh sb="5" eb="7">
      <t>キュウギョウ</t>
    </rPh>
    <rPh sb="7" eb="9">
      <t>シュトク</t>
    </rPh>
    <rPh sb="10" eb="11">
      <t>リツ</t>
    </rPh>
    <phoneticPr fontId="13"/>
  </si>
  <si>
    <r>
      <t>男性育児
休業取得
者数</t>
    </r>
    <r>
      <rPr>
        <sz val="11"/>
        <color indexed="9"/>
        <rFont val="ＭＳ 明朝"/>
        <family val="1"/>
        <charset val="128"/>
      </rPr>
      <t>＊＊</t>
    </r>
    <r>
      <rPr>
        <sz val="11"/>
        <rFont val="ＭＳ 明朝"/>
        <family val="1"/>
        <charset val="128"/>
      </rPr>
      <t xml:space="preserve">
（人）</t>
    </r>
    <rPh sb="0" eb="2">
      <t>ダンセイ</t>
    </rPh>
    <rPh sb="2" eb="4">
      <t>イクジ</t>
    </rPh>
    <rPh sb="5" eb="7">
      <t>キュウギョウ</t>
    </rPh>
    <rPh sb="7" eb="9">
      <t>シュトク</t>
    </rPh>
    <rPh sb="10" eb="11">
      <t>シャ</t>
    </rPh>
    <rPh sb="11" eb="12">
      <t>スウ</t>
    </rPh>
    <phoneticPr fontId="13"/>
  </si>
  <si>
    <r>
      <t>女性育児
休業取得
率</t>
    </r>
    <r>
      <rPr>
        <sz val="11"/>
        <color indexed="9"/>
        <rFont val="ＭＳ 明朝"/>
        <family val="1"/>
        <charset val="128"/>
      </rPr>
      <t>＊＊＊</t>
    </r>
    <r>
      <rPr>
        <sz val="11"/>
        <rFont val="ＭＳ 明朝"/>
        <family val="1"/>
        <charset val="128"/>
      </rPr>
      <t xml:space="preserve">
（％）</t>
    </r>
    <rPh sb="0" eb="2">
      <t>ジョセイ</t>
    </rPh>
    <rPh sb="2" eb="4">
      <t>イクジ</t>
    </rPh>
    <rPh sb="5" eb="7">
      <t>キュウギョウ</t>
    </rPh>
    <rPh sb="7" eb="9">
      <t>シュトク</t>
    </rPh>
    <rPh sb="10" eb="11">
      <t>リツ</t>
    </rPh>
    <phoneticPr fontId="13"/>
  </si>
  <si>
    <r>
      <t>女性育児
休業取得
者数</t>
    </r>
    <r>
      <rPr>
        <sz val="11"/>
        <color indexed="9"/>
        <rFont val="ＭＳ 明朝"/>
        <family val="1"/>
        <charset val="128"/>
      </rPr>
      <t>＊＊</t>
    </r>
    <r>
      <rPr>
        <sz val="11"/>
        <rFont val="ＭＳ 明朝"/>
        <family val="1"/>
        <charset val="128"/>
      </rPr>
      <t xml:space="preserve">
（人）</t>
    </r>
    <rPh sb="0" eb="2">
      <t>ジョセイ</t>
    </rPh>
    <rPh sb="2" eb="4">
      <t>イクジ</t>
    </rPh>
    <rPh sb="5" eb="7">
      <t>キュウギョウ</t>
    </rPh>
    <rPh sb="7" eb="9">
      <t>シュトク</t>
    </rPh>
    <rPh sb="10" eb="11">
      <t>シャ</t>
    </rPh>
    <rPh sb="11" eb="12">
      <t>スウ</t>
    </rPh>
    <phoneticPr fontId="13"/>
  </si>
  <si>
    <t xml:space="preserve">
育　児
休業者
（人）</t>
    <rPh sb="1" eb="2">
      <t>イク</t>
    </rPh>
    <rPh sb="3" eb="4">
      <t>コ</t>
    </rPh>
    <rPh sb="5" eb="7">
      <t>キュウギョウ</t>
    </rPh>
    <rPh sb="7" eb="8">
      <t>シャ</t>
    </rPh>
    <phoneticPr fontId="13"/>
  </si>
  <si>
    <t xml:space="preserve">
出産者
（人）</t>
    <rPh sb="1" eb="3">
      <t>シュッサン</t>
    </rPh>
    <rPh sb="3" eb="4">
      <t>シャ</t>
    </rPh>
    <rPh sb="8" eb="9">
      <t>ニン</t>
    </rPh>
    <phoneticPr fontId="13"/>
  </si>
  <si>
    <t>育児休業者の男女比</t>
    <rPh sb="0" eb="2">
      <t>イクジ</t>
    </rPh>
    <rPh sb="2" eb="4">
      <t>キュウギョウ</t>
    </rPh>
    <rPh sb="4" eb="5">
      <t>シャ</t>
    </rPh>
    <rPh sb="6" eb="9">
      <t>ダンジョヒ</t>
    </rPh>
    <phoneticPr fontId="13"/>
  </si>
  <si>
    <r>
      <t>配偶者が
出産した
男性従業
員数</t>
    </r>
    <r>
      <rPr>
        <sz val="11"/>
        <color indexed="9"/>
        <rFont val="ＭＳ 明朝"/>
        <family val="1"/>
        <charset val="128"/>
      </rPr>
      <t>＊＊</t>
    </r>
    <r>
      <rPr>
        <sz val="11"/>
        <rFont val="ＭＳ 明朝"/>
        <family val="1"/>
        <charset val="128"/>
      </rPr>
      <t xml:space="preserve">
（人）</t>
    </r>
    <rPh sb="0" eb="3">
      <t>ハイグウシャ</t>
    </rPh>
    <rPh sb="5" eb="7">
      <t>シュッサン</t>
    </rPh>
    <rPh sb="10" eb="12">
      <t>ダンセイ</t>
    </rPh>
    <rPh sb="12" eb="14">
      <t>ジュウギョウ</t>
    </rPh>
    <rPh sb="15" eb="17">
      <t>インズウ</t>
    </rPh>
    <rPh sb="16" eb="17">
      <t>スウ</t>
    </rPh>
    <phoneticPr fontId="13"/>
  </si>
  <si>
    <r>
      <t>在職のま
ま出産し
た女性従
業員数</t>
    </r>
    <r>
      <rPr>
        <sz val="11"/>
        <color indexed="9"/>
        <rFont val="ＭＳ 明朝"/>
        <family val="1"/>
        <charset val="128"/>
      </rPr>
      <t>＊</t>
    </r>
    <r>
      <rPr>
        <sz val="11"/>
        <rFont val="ＭＳ 明朝"/>
        <family val="1"/>
        <charset val="128"/>
      </rPr>
      <t xml:space="preserve">
（人）</t>
    </r>
    <rPh sb="0" eb="2">
      <t>ザイショク</t>
    </rPh>
    <rPh sb="6" eb="8">
      <t>シュッサン</t>
    </rPh>
    <rPh sb="11" eb="13">
      <t>ジョセイ</t>
    </rPh>
    <rPh sb="13" eb="14">
      <t>ジュウ</t>
    </rPh>
    <rPh sb="15" eb="16">
      <t>ギョウ</t>
    </rPh>
    <rPh sb="16" eb="17">
      <t>イン</t>
    </rPh>
    <rPh sb="17" eb="18">
      <t>スウ</t>
    </rPh>
    <phoneticPr fontId="13"/>
  </si>
  <si>
    <t>総　　計</t>
    <rPh sb="0" eb="1">
      <t>ソウ</t>
    </rPh>
    <rPh sb="3" eb="4">
      <t>ケイ</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</si>
  <si>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</si>
  <si>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</si>
  <si>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</si>
  <si>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</si>
  <si>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</si>
  <si>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</si>
  <si>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不動産業，物品賃貸業</t>
    <phoneticPr fontId="2"/>
  </si>
  <si>
    <t>運輸業，郵便業</t>
    <phoneticPr fontId="2"/>
  </si>
  <si>
    <t>情報通信業</t>
    <phoneticPr fontId="2"/>
  </si>
  <si>
    <t>10日以上</t>
    <rPh sb="2" eb="3">
      <t>ニチ</t>
    </rPh>
    <rPh sb="3" eb="5">
      <t>イジョウ</t>
    </rPh>
    <phoneticPr fontId="13"/>
  </si>
  <si>
    <t>５～９日</t>
    <rPh sb="3" eb="4">
      <t>ニチ</t>
    </rPh>
    <phoneticPr fontId="13"/>
  </si>
  <si>
    <t>４日以下</t>
    <rPh sb="1" eb="2">
      <t>ニチ</t>
    </rPh>
    <rPh sb="2" eb="4">
      <t>イカ</t>
    </rPh>
    <phoneticPr fontId="13"/>
  </si>
  <si>
    <t>付与の形態</t>
    <rPh sb="0" eb="2">
      <t>フヨ</t>
    </rPh>
    <rPh sb="3" eb="5">
      <t>ケイタイ</t>
    </rPh>
    <phoneticPr fontId="13"/>
  </si>
  <si>
    <t>取　　得　　可　　能　　日　　数</t>
    <rPh sb="0" eb="1">
      <t>トリ</t>
    </rPh>
    <rPh sb="3" eb="4">
      <t>エ</t>
    </rPh>
    <rPh sb="6" eb="7">
      <t>カ</t>
    </rPh>
    <rPh sb="9" eb="10">
      <t>ノウ</t>
    </rPh>
    <rPh sb="12" eb="13">
      <t>ニチ</t>
    </rPh>
    <rPh sb="15" eb="16">
      <t>カズ</t>
    </rPh>
    <phoneticPr fontId="13"/>
  </si>
  <si>
    <r>
      <t>女性看護
休暇取得
人数</t>
    </r>
    <r>
      <rPr>
        <sz val="11"/>
        <color indexed="9"/>
        <rFont val="ＭＳ 明朝"/>
        <family val="1"/>
        <charset val="128"/>
      </rPr>
      <t>＊＊</t>
    </r>
    <r>
      <rPr>
        <sz val="11"/>
        <rFont val="ＭＳ 明朝"/>
        <family val="1"/>
        <charset val="128"/>
      </rPr>
      <t xml:space="preserve">
（人）</t>
    </r>
    <rPh sb="0" eb="2">
      <t>ジョセイ</t>
    </rPh>
    <rPh sb="2" eb="4">
      <t>カンゴ</t>
    </rPh>
    <rPh sb="5" eb="7">
      <t>キュウカ</t>
    </rPh>
    <rPh sb="7" eb="9">
      <t>シュトク</t>
    </rPh>
    <rPh sb="10" eb="12">
      <t>ニンズウ</t>
    </rPh>
    <rPh sb="17" eb="18">
      <t>ニン</t>
    </rPh>
    <phoneticPr fontId="13"/>
  </si>
  <si>
    <r>
      <t>男性看護
休暇取得
人数</t>
    </r>
    <r>
      <rPr>
        <sz val="11"/>
        <color indexed="9"/>
        <rFont val="ＭＳ 明朝"/>
        <family val="1"/>
        <charset val="128"/>
      </rPr>
      <t>＊＊</t>
    </r>
    <r>
      <rPr>
        <sz val="11"/>
        <rFont val="ＭＳ 明朝"/>
        <family val="1"/>
        <charset val="128"/>
      </rPr>
      <t xml:space="preserve">
（人）</t>
    </r>
    <rPh sb="0" eb="2">
      <t>ダンセイ</t>
    </rPh>
    <rPh sb="2" eb="4">
      <t>カンゴ</t>
    </rPh>
    <rPh sb="5" eb="7">
      <t>キュウカ</t>
    </rPh>
    <rPh sb="7" eb="9">
      <t>シュトク</t>
    </rPh>
    <rPh sb="10" eb="12">
      <t>ニンズウ</t>
    </rPh>
    <rPh sb="17" eb="18">
      <t>ニン</t>
    </rPh>
    <phoneticPr fontId="13"/>
  </si>
  <si>
    <r>
      <t xml:space="preserve">
看護休暇
取得従業
員数</t>
    </r>
    <r>
      <rPr>
        <sz val="11"/>
        <color indexed="9"/>
        <rFont val="ＭＳ 明朝"/>
        <family val="1"/>
        <charset val="128"/>
      </rPr>
      <t>＊＊</t>
    </r>
    <r>
      <rPr>
        <sz val="11"/>
        <rFont val="ＭＳ 明朝"/>
        <family val="1"/>
        <charset val="128"/>
      </rPr>
      <t xml:space="preserve">
（人）</t>
    </r>
    <rPh sb="1" eb="3">
      <t>カンゴ</t>
    </rPh>
    <rPh sb="3" eb="5">
      <t>キュウカ</t>
    </rPh>
    <rPh sb="6" eb="8">
      <t>シュトク</t>
    </rPh>
    <rPh sb="8" eb="10">
      <t>ジュウギョウ</t>
    </rPh>
    <rPh sb="11" eb="13">
      <t>インズウ</t>
    </rPh>
    <phoneticPr fontId="13"/>
  </si>
  <si>
    <r>
      <t>常用労働者に占める子の看護休暇制度利用者割合</t>
    </r>
    <r>
      <rPr>
        <sz val="10"/>
        <color theme="0"/>
        <rFont val="ＭＳ 明朝"/>
        <family val="1"/>
        <charset val="128"/>
      </rPr>
      <t xml:space="preserve">＊＊＊
</t>
    </r>
    <r>
      <rPr>
        <sz val="10"/>
        <rFont val="ＭＳ 明朝"/>
        <family val="1"/>
        <charset val="128"/>
      </rPr>
      <t xml:space="preserve">
（％）</t>
    </r>
    <phoneticPr fontId="2"/>
  </si>
  <si>
    <t xml:space="preserve">
無回答
</t>
    <rPh sb="1" eb="4">
      <t>ムカイトウ</t>
    </rPh>
    <phoneticPr fontId="13"/>
  </si>
  <si>
    <t xml:space="preserve">
利用者
な　し
</t>
    <rPh sb="1" eb="4">
      <t>リヨウシャ</t>
    </rPh>
    <phoneticPr fontId="13"/>
  </si>
  <si>
    <t>　</t>
    <phoneticPr fontId="13"/>
  </si>
  <si>
    <t xml:space="preserve">利用者
あ　り
</t>
    <rPh sb="0" eb="3">
      <t>リヨウシャ</t>
    </rPh>
    <phoneticPr fontId="13"/>
  </si>
  <si>
    <r>
      <t>小学校入学後も利用可能</t>
    </r>
    <r>
      <rPr>
        <sz val="10"/>
        <color indexed="9"/>
        <rFont val="ＭＳ 明朝"/>
        <family val="1"/>
        <charset val="128"/>
      </rPr>
      <t>＊</t>
    </r>
    <r>
      <rPr>
        <sz val="10"/>
        <rFont val="ＭＳ 明朝"/>
        <family val="1"/>
        <charset val="128"/>
      </rPr>
      <t xml:space="preserve">
</t>
    </r>
    <rPh sb="0" eb="3">
      <t>ショウガッコウ</t>
    </rPh>
    <rPh sb="3" eb="5">
      <t>ニュウガク</t>
    </rPh>
    <rPh sb="5" eb="6">
      <t>ゴ</t>
    </rPh>
    <rPh sb="7" eb="9">
      <t>リヨウ</t>
    </rPh>
    <rPh sb="9" eb="11">
      <t>カノウ</t>
    </rPh>
    <phoneticPr fontId="13"/>
  </si>
  <si>
    <r>
      <t>小学校就学の始期に達するまで</t>
    </r>
    <r>
      <rPr>
        <sz val="10"/>
        <color indexed="9"/>
        <rFont val="ＭＳ 明朝"/>
        <family val="1"/>
        <charset val="128"/>
      </rPr>
      <t>＊＊</t>
    </r>
    <r>
      <rPr>
        <sz val="10"/>
        <rFont val="ＭＳ 明朝"/>
        <family val="1"/>
        <charset val="128"/>
      </rPr>
      <t xml:space="preserve">
</t>
    </r>
    <rPh sb="0" eb="3">
      <t>ショウガッコウ</t>
    </rPh>
    <rPh sb="3" eb="5">
      <t>シュウガク</t>
    </rPh>
    <rPh sb="6" eb="8">
      <t>シキ</t>
    </rPh>
    <rPh sb="9" eb="10">
      <t>タッ</t>
    </rPh>
    <phoneticPr fontId="13"/>
  </si>
  <si>
    <r>
      <t>３歳～小学校就学前の一定の年齢まで</t>
    </r>
    <r>
      <rPr>
        <sz val="10"/>
        <color indexed="9"/>
        <rFont val="ＭＳ 明朝"/>
        <family val="1"/>
        <charset val="128"/>
      </rPr>
      <t>＊＊＊</t>
    </r>
    <rPh sb="1" eb="2">
      <t>サイ</t>
    </rPh>
    <rPh sb="3" eb="6">
      <t>ショウガッコウ</t>
    </rPh>
    <rPh sb="6" eb="9">
      <t>シュウガクマエ</t>
    </rPh>
    <rPh sb="10" eb="12">
      <t>イッテイ</t>
    </rPh>
    <rPh sb="13" eb="15">
      <t>ネンレイ</t>
    </rPh>
    <phoneticPr fontId="13"/>
  </si>
  <si>
    <t xml:space="preserve">３歳に達するまで
</t>
    <rPh sb="1" eb="2">
      <t>サイ</t>
    </rPh>
    <rPh sb="3" eb="4">
      <t>タッ</t>
    </rPh>
    <phoneticPr fontId="13"/>
  </si>
  <si>
    <t>制度
なし</t>
    <rPh sb="0" eb="2">
      <t>セイド</t>
    </rPh>
    <phoneticPr fontId="13"/>
  </si>
  <si>
    <t>制　度　あ　り</t>
    <rPh sb="0" eb="1">
      <t>セイ</t>
    </rPh>
    <rPh sb="2" eb="3">
      <t>ド</t>
    </rPh>
    <phoneticPr fontId="13"/>
  </si>
  <si>
    <t>無</t>
    <rPh sb="0" eb="1">
      <t>ム</t>
    </rPh>
    <phoneticPr fontId="13"/>
  </si>
  <si>
    <t>有</t>
    <rPh sb="0" eb="1">
      <t>ユウ</t>
    </rPh>
    <phoneticPr fontId="13"/>
  </si>
  <si>
    <t>所定外労働をさせない制度</t>
    <rPh sb="0" eb="2">
      <t>ショテイ</t>
    </rPh>
    <rPh sb="2" eb="3">
      <t>ガイ</t>
    </rPh>
    <rPh sb="3" eb="5">
      <t>ロウドウ</t>
    </rPh>
    <rPh sb="10" eb="12">
      <t>セイド</t>
    </rPh>
    <phoneticPr fontId="13"/>
  </si>
  <si>
    <t>事業所における支援制度の有無</t>
    <rPh sb="0" eb="3">
      <t>ジギョウショ</t>
    </rPh>
    <rPh sb="7" eb="9">
      <t>シエン</t>
    </rPh>
    <rPh sb="9" eb="11">
      <t>セイド</t>
    </rPh>
    <rPh sb="12" eb="14">
      <t>ウム</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</si>
  <si>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</si>
  <si>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</si>
  <si>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</si>
  <si>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</si>
  <si>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</si>
  <si>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</si>
  <si>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</si>
  <si>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</si>
  <si>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</si>
  <si>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</si>
  <si>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</si>
  <si>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</si>
  <si>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フレックスタイム制度</t>
    <rPh sb="8" eb="10">
      <t>セイド</t>
    </rPh>
    <phoneticPr fontId="13"/>
  </si>
  <si>
    <t>短時間勤務制度</t>
    <rPh sb="0" eb="3">
      <t>タンジカン</t>
    </rPh>
    <rPh sb="3" eb="5">
      <t>キンム</t>
    </rPh>
    <rPh sb="5" eb="7">
      <t>セイド</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</si>
  <si>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</si>
  <si>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</si>
  <si>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</si>
  <si>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</si>
  <si>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</si>
  <si>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</si>
  <si>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</si>
  <si>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</si>
  <si>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</si>
  <si>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</si>
  <si>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</si>
  <si>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</si>
  <si>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事業所内託児所の設置運営やこれに準ずる便宜の供与</t>
    <rPh sb="0" eb="3">
      <t>ジギョウショ</t>
    </rPh>
    <rPh sb="3" eb="4">
      <t>ナイ</t>
    </rPh>
    <rPh sb="4" eb="7">
      <t>タクジショ</t>
    </rPh>
    <rPh sb="8" eb="10">
      <t>セッチ</t>
    </rPh>
    <rPh sb="10" eb="12">
      <t>ウンエイ</t>
    </rPh>
    <rPh sb="16" eb="17">
      <t>ジュン</t>
    </rPh>
    <rPh sb="19" eb="21">
      <t>ベンギ</t>
    </rPh>
    <rPh sb="22" eb="24">
      <t>キョウヨ</t>
    </rPh>
    <phoneticPr fontId="13"/>
  </si>
  <si>
    <t>始業・終業時間の繰上げ、繰下げ</t>
    <rPh sb="0" eb="2">
      <t>シギョウ</t>
    </rPh>
    <rPh sb="3" eb="5">
      <t>シュウギョウ</t>
    </rPh>
    <rPh sb="5" eb="7">
      <t>ジカン</t>
    </rPh>
    <rPh sb="8" eb="10">
      <t>クリア</t>
    </rPh>
    <rPh sb="12" eb="14">
      <t>クリサ</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</si>
  <si>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</si>
  <si>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</si>
  <si>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</si>
  <si>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</si>
  <si>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</si>
  <si>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</si>
  <si>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</si>
  <si>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</si>
  <si>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</si>
  <si>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</si>
  <si>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</si>
  <si>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</si>
  <si>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その他</t>
    <rPh sb="2" eb="3">
      <t>タ</t>
    </rPh>
    <phoneticPr fontId="13"/>
  </si>
  <si>
    <t>利用
なし</t>
    <rPh sb="0" eb="2">
      <t>リヨウ</t>
    </rPh>
    <phoneticPr fontId="13"/>
  </si>
  <si>
    <t>利用
あり</t>
    <rPh sb="0" eb="2">
      <t>リヨウ</t>
    </rPh>
    <phoneticPr fontId="13"/>
  </si>
  <si>
    <r>
      <t>事業所内託児所の設置運営や
これに準ずる便宜の供与</t>
    </r>
    <r>
      <rPr>
        <sz val="11"/>
        <color indexed="9"/>
        <rFont val="ＭＳ 明朝"/>
        <family val="1"/>
        <charset val="128"/>
      </rPr>
      <t>＊＊</t>
    </r>
    <rPh sb="0" eb="3">
      <t>ジギョウショ</t>
    </rPh>
    <rPh sb="3" eb="4">
      <t>ナイ</t>
    </rPh>
    <rPh sb="4" eb="7">
      <t>タクジショ</t>
    </rPh>
    <rPh sb="8" eb="10">
      <t>セッチ</t>
    </rPh>
    <rPh sb="10" eb="12">
      <t>ウンエイ</t>
    </rPh>
    <rPh sb="17" eb="18">
      <t>ジュン</t>
    </rPh>
    <rPh sb="20" eb="22">
      <t>ベンギ</t>
    </rPh>
    <rPh sb="23" eb="25">
      <t>キョウヨ</t>
    </rPh>
    <phoneticPr fontId="13"/>
  </si>
  <si>
    <r>
      <t>始業・終業時間の繰上げ、
繰下げ</t>
    </r>
    <r>
      <rPr>
        <sz val="11"/>
        <color theme="0"/>
        <rFont val="ＭＳ 明朝"/>
        <family val="1"/>
        <charset val="128"/>
      </rPr>
      <t>＊＊＊＊＊＊＊＊＊</t>
    </r>
    <rPh sb="0" eb="2">
      <t>シギョウ</t>
    </rPh>
    <rPh sb="3" eb="5">
      <t>シュウギョウ</t>
    </rPh>
    <rPh sb="5" eb="7">
      <t>ジカン</t>
    </rPh>
    <rPh sb="8" eb="10">
      <t>クリア</t>
    </rPh>
    <rPh sb="13" eb="15">
      <t>クリサ</t>
    </rPh>
    <phoneticPr fontId="13"/>
  </si>
  <si>
    <t>サービス業
（他に分類されないもの）</t>
    <phoneticPr fontId="2"/>
  </si>
  <si>
    <t>複合サービス事業</t>
    <phoneticPr fontId="2"/>
  </si>
  <si>
    <t>医療，福祉</t>
    <phoneticPr fontId="2"/>
  </si>
  <si>
    <t>教育，学習支援業</t>
    <phoneticPr fontId="2"/>
  </si>
  <si>
    <t>生活関連サービス業，娯楽業</t>
    <phoneticPr fontId="2"/>
  </si>
  <si>
    <t>宿泊業，飲食サービス業</t>
    <phoneticPr fontId="2"/>
  </si>
  <si>
    <t>学術研究，専門・
技術サービス業</t>
    <phoneticPr fontId="2"/>
  </si>
  <si>
    <t>不動産業，物品賃貸業</t>
    <phoneticPr fontId="2"/>
  </si>
  <si>
    <t>運輸業，郵便業</t>
    <phoneticPr fontId="2"/>
  </si>
  <si>
    <t>情報通信業</t>
    <phoneticPr fontId="2"/>
  </si>
  <si>
    <t>建設業</t>
    <phoneticPr fontId="2"/>
  </si>
  <si>
    <t>鉱業，採石業，砂利採取業</t>
    <phoneticPr fontId="2"/>
  </si>
  <si>
    <t xml:space="preserve">その他
</t>
    <rPh sb="2" eb="3">
      <t>タ</t>
    </rPh>
    <phoneticPr fontId="13"/>
  </si>
  <si>
    <t xml:space="preserve">６ヶ月以上
</t>
    <rPh sb="2" eb="3">
      <t>ゲツ</t>
    </rPh>
    <rPh sb="3" eb="5">
      <t>イジョウ</t>
    </rPh>
    <phoneticPr fontId="13"/>
  </si>
  <si>
    <r>
      <t>94日～６ヶ月
未満</t>
    </r>
    <r>
      <rPr>
        <sz val="11"/>
        <color indexed="9"/>
        <rFont val="ＭＳ 明朝"/>
        <family val="1"/>
        <charset val="128"/>
      </rPr>
      <t>＊＊＊＊</t>
    </r>
    <rPh sb="2" eb="3">
      <t>ニチ</t>
    </rPh>
    <rPh sb="6" eb="7">
      <t>ゲツ</t>
    </rPh>
    <rPh sb="8" eb="10">
      <t>ミマン</t>
    </rPh>
    <phoneticPr fontId="13"/>
  </si>
  <si>
    <t xml:space="preserve">93日間
</t>
    <rPh sb="2" eb="4">
      <t>ニチカン</t>
    </rPh>
    <phoneticPr fontId="13"/>
  </si>
  <si>
    <r>
      <t>女性介護
休業取得
人数</t>
    </r>
    <r>
      <rPr>
        <sz val="11"/>
        <color indexed="9"/>
        <rFont val="ＭＳ 明朝"/>
        <family val="1"/>
        <charset val="128"/>
      </rPr>
      <t>＊＊</t>
    </r>
    <r>
      <rPr>
        <sz val="11"/>
        <rFont val="ＭＳ 明朝"/>
        <family val="1"/>
        <charset val="128"/>
      </rPr>
      <t xml:space="preserve">
（人）</t>
    </r>
    <rPh sb="0" eb="2">
      <t>ジョセイ</t>
    </rPh>
    <rPh sb="2" eb="4">
      <t>カイゴ</t>
    </rPh>
    <rPh sb="5" eb="7">
      <t>キュウギョウ</t>
    </rPh>
    <rPh sb="7" eb="9">
      <t>シュトク</t>
    </rPh>
    <rPh sb="10" eb="12">
      <t>ニンズウ</t>
    </rPh>
    <rPh sb="17" eb="18">
      <t>ニン</t>
    </rPh>
    <phoneticPr fontId="13"/>
  </si>
  <si>
    <r>
      <t>男性介護
休業取得
人数</t>
    </r>
    <r>
      <rPr>
        <sz val="11"/>
        <color indexed="9"/>
        <rFont val="ＭＳ 明朝"/>
        <family val="1"/>
        <charset val="128"/>
      </rPr>
      <t>＊＊</t>
    </r>
    <r>
      <rPr>
        <sz val="11"/>
        <rFont val="ＭＳ 明朝"/>
        <family val="1"/>
        <charset val="128"/>
      </rPr>
      <t xml:space="preserve">
（人）</t>
    </r>
    <rPh sb="0" eb="2">
      <t>ダンセイ</t>
    </rPh>
    <rPh sb="2" eb="4">
      <t>カイゴ</t>
    </rPh>
    <rPh sb="5" eb="7">
      <t>キュウギョウ</t>
    </rPh>
    <rPh sb="7" eb="9">
      <t>シュトク</t>
    </rPh>
    <rPh sb="10" eb="12">
      <t>ニンズウ</t>
    </rPh>
    <rPh sb="17" eb="18">
      <t>ニン</t>
    </rPh>
    <phoneticPr fontId="13"/>
  </si>
  <si>
    <r>
      <t xml:space="preserve">
介護休業
取得従業
員数</t>
    </r>
    <r>
      <rPr>
        <sz val="11"/>
        <color indexed="9"/>
        <rFont val="ＭＳ 明朝"/>
        <family val="1"/>
        <charset val="128"/>
      </rPr>
      <t>＊＊</t>
    </r>
    <r>
      <rPr>
        <sz val="11"/>
        <rFont val="ＭＳ 明朝"/>
        <family val="1"/>
        <charset val="128"/>
      </rPr>
      <t xml:space="preserve">
（人）</t>
    </r>
    <rPh sb="1" eb="3">
      <t>カイゴ</t>
    </rPh>
    <rPh sb="3" eb="5">
      <t>キュウギョウ</t>
    </rPh>
    <rPh sb="6" eb="8">
      <t>シュトク</t>
    </rPh>
    <rPh sb="8" eb="10">
      <t>ジュウギョウ</t>
    </rPh>
    <rPh sb="11" eb="13">
      <t>インズウ</t>
    </rPh>
    <phoneticPr fontId="13"/>
  </si>
  <si>
    <r>
      <t>常用労働者に占める介護休業制度利用者割合</t>
    </r>
    <r>
      <rPr>
        <sz val="10"/>
        <color theme="0"/>
        <rFont val="ＭＳ 明朝"/>
        <family val="1"/>
        <charset val="128"/>
      </rPr>
      <t>＊＊＊＊</t>
    </r>
    <r>
      <rPr>
        <sz val="10"/>
        <rFont val="ＭＳ 明朝"/>
        <family val="1"/>
        <charset val="128"/>
      </rPr>
      <t xml:space="preserve">
（％）</t>
    </r>
    <phoneticPr fontId="13"/>
  </si>
  <si>
    <t xml:space="preserve">
無回答
</t>
    <rPh sb="1" eb="4">
      <t>ムカイトウ</t>
    </rPh>
    <phoneticPr fontId="13"/>
  </si>
  <si>
    <t xml:space="preserve">
利用者
な　し
</t>
    <rPh sb="1" eb="4">
      <t>リヨウシャ</t>
    </rPh>
    <phoneticPr fontId="13"/>
  </si>
  <si>
    <t xml:space="preserve">利用者
あ　り
</t>
    <rPh sb="0" eb="3">
      <t>リヨウシャ</t>
    </rPh>
    <phoneticPr fontId="13"/>
  </si>
  <si>
    <t>うち女性係　長
相当職</t>
    <rPh sb="4" eb="5">
      <t>カカリ</t>
    </rPh>
    <rPh sb="6" eb="7">
      <t>チョウ</t>
    </rPh>
    <rPh sb="8" eb="10">
      <t>ソウトウ</t>
    </rPh>
    <rPh sb="10" eb="11">
      <t>ショク</t>
    </rPh>
    <phoneticPr fontId="13"/>
  </si>
  <si>
    <t>うち女性課　長
相当職</t>
    <rPh sb="4" eb="5">
      <t>カ</t>
    </rPh>
    <rPh sb="6" eb="7">
      <t>チョウ</t>
    </rPh>
    <rPh sb="8" eb="10">
      <t>ソウトウ</t>
    </rPh>
    <rPh sb="10" eb="11">
      <t>ショク</t>
    </rPh>
    <phoneticPr fontId="13"/>
  </si>
  <si>
    <t>うち女性部　長
相当職</t>
    <rPh sb="4" eb="5">
      <t>ブ</t>
    </rPh>
    <rPh sb="6" eb="7">
      <t>チョウ</t>
    </rPh>
    <rPh sb="8" eb="10">
      <t>ソウトウ</t>
    </rPh>
    <rPh sb="10" eb="11">
      <t>ショク</t>
    </rPh>
    <phoneticPr fontId="13"/>
  </si>
  <si>
    <t xml:space="preserve">うち女性役　員
</t>
    <rPh sb="2" eb="4">
      <t>ジョセイ</t>
    </rPh>
    <rPh sb="4" eb="5">
      <t>ヤク</t>
    </rPh>
    <rPh sb="6" eb="7">
      <t>イン</t>
    </rPh>
    <phoneticPr fontId="13"/>
  </si>
  <si>
    <t>係　長
相当職
がいる
事業所</t>
    <phoneticPr fontId="13"/>
  </si>
  <si>
    <t>課　長
相当職
がいる
事業所</t>
    <phoneticPr fontId="13"/>
  </si>
  <si>
    <t>部　長
相当職
がいる
事業所</t>
    <phoneticPr fontId="13"/>
  </si>
  <si>
    <r>
      <t>役員が
いる事
業所</t>
    </r>
    <r>
      <rPr>
        <sz val="10"/>
        <color indexed="9"/>
        <rFont val="ＭＳ 明朝"/>
        <family val="1"/>
        <charset val="128"/>
      </rPr>
      <t>＊</t>
    </r>
    <r>
      <rPr>
        <sz val="10"/>
        <rFont val="ＭＳ 明朝"/>
        <family val="1"/>
        <charset val="128"/>
      </rPr>
      <t xml:space="preserve">
</t>
    </r>
    <phoneticPr fontId="13"/>
  </si>
  <si>
    <r>
      <t>管理職
がいな
い事業
所</t>
    </r>
    <r>
      <rPr>
        <sz val="10"/>
        <color indexed="9"/>
        <rFont val="ＭＳ 明朝"/>
        <family val="1"/>
        <charset val="128"/>
      </rPr>
      <t>＊＊</t>
    </r>
    <rPh sb="0" eb="2">
      <t>カンリ</t>
    </rPh>
    <rPh sb="2" eb="3">
      <t>ショク</t>
    </rPh>
    <rPh sb="9" eb="11">
      <t>ジギョウ</t>
    </rPh>
    <rPh sb="12" eb="13">
      <t>ショ</t>
    </rPh>
    <phoneticPr fontId="13"/>
  </si>
  <si>
    <t xml:space="preserve">管理職
がいる
事業所
</t>
    <rPh sb="0" eb="2">
      <t>カンリ</t>
    </rPh>
    <rPh sb="2" eb="3">
      <t>ショク</t>
    </rPh>
    <rPh sb="8" eb="11">
      <t>ジギョウショ</t>
    </rPh>
    <phoneticPr fontId="13"/>
  </si>
  <si>
    <t>集　　計
事業所数</t>
    <rPh sb="0" eb="1">
      <t>シュウ</t>
    </rPh>
    <rPh sb="3" eb="4">
      <t>ケイ</t>
    </rPh>
    <rPh sb="5" eb="8">
      <t>ジギョウショ</t>
    </rPh>
    <rPh sb="8" eb="9">
      <t>スウ</t>
    </rPh>
    <phoneticPr fontId="13"/>
  </si>
  <si>
    <t>（単位　上段：事業所数　下段：割合）</t>
    <rPh sb="1" eb="3">
      <t>タンイ</t>
    </rPh>
    <rPh sb="4" eb="6">
      <t>ジョウダン</t>
    </rPh>
    <rPh sb="7" eb="10">
      <t>ジギョウショ</t>
    </rPh>
    <rPh sb="10" eb="11">
      <t>スウ</t>
    </rPh>
    <rPh sb="12" eb="14">
      <t>ゲダン</t>
    </rPh>
    <rPh sb="15" eb="17">
      <t>ワリアイ</t>
    </rPh>
    <phoneticPr fontId="13"/>
  </si>
  <si>
    <t>サービス業
（他に分類されないもの）</t>
    <phoneticPr fontId="2"/>
  </si>
  <si>
    <t>複合サービス事業</t>
    <phoneticPr fontId="2"/>
  </si>
  <si>
    <t>医療，福祉</t>
    <phoneticPr fontId="2"/>
  </si>
  <si>
    <t>教育，学習支援業</t>
    <phoneticPr fontId="2"/>
  </si>
  <si>
    <t>宿泊業，飲食サービス業</t>
    <phoneticPr fontId="2"/>
  </si>
  <si>
    <t>学術研究，専門・
技術サービス業</t>
    <phoneticPr fontId="2"/>
  </si>
  <si>
    <t>不動産業，物品賃貸業</t>
    <phoneticPr fontId="2"/>
  </si>
  <si>
    <t>運輸業，郵便業</t>
    <phoneticPr fontId="2"/>
  </si>
  <si>
    <t>うち女性
管理職数</t>
    <rPh sb="2" eb="4">
      <t>ジョセイ</t>
    </rPh>
    <rPh sb="5" eb="7">
      <t>カンリ</t>
    </rPh>
    <rPh sb="7" eb="8">
      <t>ショク</t>
    </rPh>
    <rPh sb="8" eb="9">
      <t>スウ</t>
    </rPh>
    <phoneticPr fontId="13"/>
  </si>
  <si>
    <t>係　長
相当職
総　数</t>
    <rPh sb="0" eb="1">
      <t>カカリ</t>
    </rPh>
    <rPh sb="2" eb="3">
      <t>チョウ</t>
    </rPh>
    <rPh sb="4" eb="6">
      <t>ソウトウ</t>
    </rPh>
    <rPh sb="6" eb="7">
      <t>ショク</t>
    </rPh>
    <rPh sb="8" eb="9">
      <t>ソウ</t>
    </rPh>
    <rPh sb="10" eb="11">
      <t>カズ</t>
    </rPh>
    <phoneticPr fontId="13"/>
  </si>
  <si>
    <t>課　長
相当職
総　数</t>
    <rPh sb="0" eb="1">
      <t>カ</t>
    </rPh>
    <rPh sb="2" eb="3">
      <t>チョウ</t>
    </rPh>
    <rPh sb="4" eb="6">
      <t>ソウトウ</t>
    </rPh>
    <rPh sb="6" eb="7">
      <t>ショク</t>
    </rPh>
    <rPh sb="8" eb="9">
      <t>ソウ</t>
    </rPh>
    <rPh sb="10" eb="11">
      <t>カズ</t>
    </rPh>
    <phoneticPr fontId="13"/>
  </si>
  <si>
    <t>部　長
相当職
総　数</t>
    <rPh sb="0" eb="1">
      <t>ブ</t>
    </rPh>
    <rPh sb="2" eb="3">
      <t>チョウ</t>
    </rPh>
    <rPh sb="4" eb="6">
      <t>ソウトウ</t>
    </rPh>
    <rPh sb="6" eb="7">
      <t>ショク</t>
    </rPh>
    <rPh sb="8" eb="9">
      <t>ソウ</t>
    </rPh>
    <rPh sb="10" eb="11">
      <t>カズ</t>
    </rPh>
    <phoneticPr fontId="13"/>
  </si>
  <si>
    <t xml:space="preserve">役　員
総　数
</t>
    <rPh sb="0" eb="1">
      <t>ヤク</t>
    </rPh>
    <rPh sb="2" eb="3">
      <t>イン</t>
    </rPh>
    <rPh sb="4" eb="5">
      <t>ソウ</t>
    </rPh>
    <rPh sb="6" eb="7">
      <t>カズ</t>
    </rPh>
    <phoneticPr fontId="13"/>
  </si>
  <si>
    <t>宿泊業，飲食サービス業</t>
    <phoneticPr fontId="2"/>
  </si>
  <si>
    <t>建設業</t>
    <phoneticPr fontId="2"/>
  </si>
  <si>
    <t>鉱業，採石業，砂利採取業</t>
    <phoneticPr fontId="2"/>
  </si>
  <si>
    <t xml:space="preserve">管理職数
</t>
    <rPh sb="0" eb="2">
      <t>カンリ</t>
    </rPh>
    <rPh sb="2" eb="3">
      <t>ショク</t>
    </rPh>
    <rPh sb="3" eb="4">
      <t>スウ</t>
    </rPh>
    <phoneticPr fontId="13"/>
  </si>
  <si>
    <t>係長相当職</t>
    <rPh sb="0" eb="2">
      <t>カカリチョウ</t>
    </rPh>
    <rPh sb="2" eb="4">
      <t>ソウトウ</t>
    </rPh>
    <rPh sb="4" eb="5">
      <t>ショク</t>
    </rPh>
    <phoneticPr fontId="13"/>
  </si>
  <si>
    <t>課長相当職</t>
    <rPh sb="0" eb="2">
      <t>カチョウ</t>
    </rPh>
    <rPh sb="2" eb="4">
      <t>ソウトウ</t>
    </rPh>
    <rPh sb="4" eb="5">
      <t>ショク</t>
    </rPh>
    <phoneticPr fontId="13"/>
  </si>
  <si>
    <t>部長相当職</t>
    <rPh sb="0" eb="2">
      <t>ブチョウ</t>
    </rPh>
    <rPh sb="2" eb="4">
      <t>ソウトウ</t>
    </rPh>
    <rPh sb="4" eb="5">
      <t>ショク</t>
    </rPh>
    <phoneticPr fontId="13"/>
  </si>
  <si>
    <t>役　員</t>
    <rPh sb="0" eb="1">
      <t>ヤク</t>
    </rPh>
    <rPh sb="2" eb="3">
      <t>イン</t>
    </rPh>
    <phoneticPr fontId="13"/>
  </si>
  <si>
    <t>集　　計
労働者数</t>
    <rPh sb="0" eb="1">
      <t>シュウ</t>
    </rPh>
    <rPh sb="3" eb="4">
      <t>ケイ</t>
    </rPh>
    <rPh sb="5" eb="8">
      <t>ロウドウシャ</t>
    </rPh>
    <rPh sb="8" eb="9">
      <t>スウ</t>
    </rPh>
    <phoneticPr fontId="13"/>
  </si>
  <si>
    <t xml:space="preserve">無回答
</t>
    <rPh sb="0" eb="3">
      <t>ムカイトウ</t>
    </rPh>
    <phoneticPr fontId="13"/>
  </si>
  <si>
    <t xml:space="preserve">無回答
</t>
    <rPh sb="0" eb="3">
      <t>ムカイトウ</t>
    </rPh>
    <phoneticPr fontId="13"/>
  </si>
  <si>
    <t xml:space="preserve">その他
</t>
    <rPh sb="2" eb="3">
      <t>タ</t>
    </rPh>
    <phoneticPr fontId="13"/>
  </si>
  <si>
    <t xml:space="preserve">無回答
</t>
    <rPh sb="0" eb="3">
      <t>ムカイトウ</t>
    </rPh>
    <phoneticPr fontId="13"/>
  </si>
  <si>
    <t>管理職や一般社員を対象にマタハラについての講演や研修会の実施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13"/>
  </si>
  <si>
    <r>
      <t>実施してい
ない</t>
    </r>
    <r>
      <rPr>
        <sz val="10"/>
        <color indexed="9"/>
        <rFont val="ＭＳ 明朝"/>
        <family val="1"/>
        <charset val="128"/>
      </rPr>
      <t>＊＊＊</t>
    </r>
    <r>
      <rPr>
        <sz val="10"/>
        <rFont val="ＭＳ 明朝"/>
        <family val="1"/>
        <charset val="128"/>
      </rPr>
      <t xml:space="preserve">
</t>
    </r>
    <rPh sb="0" eb="2">
      <t>ジッシ</t>
    </rPh>
    <phoneticPr fontId="13"/>
  </si>
  <si>
    <t>管理職や一般社員を対象にパワハラについての講演や研修会の実施</t>
    <rPh sb="0" eb="2">
      <t>カンリ</t>
    </rPh>
    <rPh sb="2" eb="3">
      <t>ショク</t>
    </rPh>
    <rPh sb="4" eb="6">
      <t>イッパン</t>
    </rPh>
    <rPh sb="6" eb="8">
      <t>シャイン</t>
    </rPh>
    <rPh sb="9" eb="11">
      <t>タイショウ</t>
    </rPh>
    <rPh sb="21" eb="23">
      <t>コウエン</t>
    </rPh>
    <rPh sb="24" eb="27">
      <t>ケンシュウカイ</t>
    </rPh>
    <rPh sb="28" eb="30">
      <t>ジッシ</t>
    </rPh>
    <phoneticPr fontId="13"/>
  </si>
  <si>
    <r>
      <t>就業規則などの社内規定に盛り込んだ</t>
    </r>
    <r>
      <rPr>
        <sz val="10"/>
        <color indexed="9"/>
        <rFont val="ＭＳ 明朝"/>
        <family val="1"/>
        <charset val="128"/>
      </rPr>
      <t>＊</t>
    </r>
    <r>
      <rPr>
        <sz val="10"/>
        <rFont val="ＭＳ 明朝"/>
        <family val="1"/>
        <charset val="128"/>
      </rPr>
      <t xml:space="preserve">
</t>
    </r>
    <rPh sb="0" eb="2">
      <t>シュウギョウ</t>
    </rPh>
    <rPh sb="2" eb="4">
      <t>キソク</t>
    </rPh>
    <rPh sb="7" eb="9">
      <t>シャナイ</t>
    </rPh>
    <rPh sb="9" eb="11">
      <t>キテイ</t>
    </rPh>
    <rPh sb="12" eb="13">
      <t>モ</t>
    </rPh>
    <rPh sb="14" eb="15">
      <t>コ</t>
    </rPh>
    <phoneticPr fontId="13"/>
  </si>
  <si>
    <r>
      <t>相談・苦情窓口の設置</t>
    </r>
    <r>
      <rPr>
        <sz val="10"/>
        <color indexed="9"/>
        <rFont val="ＭＳ 明朝"/>
        <family val="1"/>
        <charset val="128"/>
      </rPr>
      <t>＊＊</t>
    </r>
    <r>
      <rPr>
        <sz val="10"/>
        <rFont val="ＭＳ 明朝"/>
        <family val="1"/>
        <charset val="128"/>
      </rPr>
      <t xml:space="preserve">
</t>
    </r>
    <rPh sb="0" eb="2">
      <t>ソウダン</t>
    </rPh>
    <rPh sb="3" eb="5">
      <t>クジョウ</t>
    </rPh>
    <rPh sb="5" eb="7">
      <t>マドグチ</t>
    </rPh>
    <rPh sb="8" eb="10">
      <t>セッチ</t>
    </rPh>
    <phoneticPr fontId="13"/>
  </si>
  <si>
    <r>
      <t>トップの宣言
、会社の方針
に定めた</t>
    </r>
    <r>
      <rPr>
        <sz val="10"/>
        <color indexed="9"/>
        <rFont val="ＭＳ 明朝"/>
        <family val="1"/>
        <charset val="128"/>
      </rPr>
      <t>＊＊</t>
    </r>
    <r>
      <rPr>
        <sz val="10"/>
        <rFont val="ＭＳ 明朝"/>
        <family val="1"/>
        <charset val="128"/>
      </rPr>
      <t xml:space="preserve">
</t>
    </r>
    <rPh sb="4" eb="6">
      <t>センゲン</t>
    </rPh>
    <rPh sb="8" eb="10">
      <t>カイシャ</t>
    </rPh>
    <rPh sb="11" eb="13">
      <t>ホウシン</t>
    </rPh>
    <rPh sb="15" eb="16">
      <t>サダ</t>
    </rPh>
    <phoneticPr fontId="13"/>
  </si>
  <si>
    <t>非常に過剰</t>
    <rPh sb="0" eb="2">
      <t>ヒジョウ</t>
    </rPh>
    <rPh sb="3" eb="5">
      <t>カジョウ</t>
    </rPh>
    <phoneticPr fontId="13"/>
  </si>
  <si>
    <t>過　剰</t>
    <rPh sb="0" eb="1">
      <t>カ</t>
    </rPh>
    <rPh sb="2" eb="3">
      <t>ジョウ</t>
    </rPh>
    <phoneticPr fontId="13"/>
  </si>
  <si>
    <t>やや過剰</t>
    <rPh sb="2" eb="4">
      <t>カジョウ</t>
    </rPh>
    <phoneticPr fontId="13"/>
  </si>
  <si>
    <t>適　正</t>
    <rPh sb="0" eb="1">
      <t>テキ</t>
    </rPh>
    <rPh sb="2" eb="3">
      <t>タダシ</t>
    </rPh>
    <phoneticPr fontId="13"/>
  </si>
  <si>
    <t>やや不足</t>
    <rPh sb="2" eb="4">
      <t>フソク</t>
    </rPh>
    <phoneticPr fontId="13"/>
  </si>
  <si>
    <t>不　足</t>
    <rPh sb="0" eb="1">
      <t>フ</t>
    </rPh>
    <rPh sb="2" eb="3">
      <t>アシ</t>
    </rPh>
    <phoneticPr fontId="13"/>
  </si>
  <si>
    <t>非常に不足</t>
    <rPh sb="0" eb="2">
      <t>ヒジョウ</t>
    </rPh>
    <rPh sb="3" eb="5">
      <t>フソク</t>
    </rPh>
    <phoneticPr fontId="13"/>
  </si>
  <si>
    <t>過剰</t>
    <rPh sb="0" eb="2">
      <t>カジョウ</t>
    </rPh>
    <phoneticPr fontId="13"/>
  </si>
  <si>
    <t>適正</t>
    <rPh sb="0" eb="2">
      <t>テキセイ</t>
    </rPh>
    <phoneticPr fontId="13"/>
  </si>
  <si>
    <t>不足</t>
    <rPh sb="0" eb="2">
      <t>フソク</t>
    </rPh>
    <phoneticPr fontId="13"/>
  </si>
  <si>
    <t>無回答</t>
    <phoneticPr fontId="2"/>
  </si>
  <si>
    <r>
      <rPr>
        <b/>
        <sz val="10"/>
        <rFont val="ＭＳ ゴシック"/>
        <family val="3"/>
        <charset val="128"/>
      </rPr>
      <t>うち</t>
    </r>
    <r>
      <rPr>
        <sz val="10"/>
        <rFont val="ＭＳ 明朝"/>
        <family val="1"/>
        <charset val="128"/>
      </rPr>
      <t>正社員への転換人数</t>
    </r>
    <rPh sb="2" eb="5">
      <t>セイシャイン</t>
    </rPh>
    <rPh sb="7" eb="9">
      <t>テンカン</t>
    </rPh>
    <rPh sb="9" eb="11">
      <t>ニンズウ</t>
    </rPh>
    <phoneticPr fontId="2"/>
  </si>
  <si>
    <t>食料品製造業</t>
    <phoneticPr fontId="2"/>
  </si>
  <si>
    <t>飲料・たばこ・飼料製造業</t>
    <phoneticPr fontId="2"/>
  </si>
  <si>
    <t>繊維工業</t>
    <phoneticPr fontId="2"/>
  </si>
  <si>
    <t>木材・木製品製造業</t>
    <phoneticPr fontId="2"/>
  </si>
  <si>
    <t>家具・装備品製造業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</si>
  <si>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</si>
  <si>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</si>
  <si>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</si>
  <si>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</si>
  <si>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</si>
  <si>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</si>
  <si>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</si>
  <si>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</si>
  <si>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</si>
  <si>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</si>
  <si>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</si>
  <si>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</si>
  <si>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</si>
  <si>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</si>
  <si>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
電子回路製造業</t>
    <phoneticPr fontId="2"/>
  </si>
  <si>
    <t>情報通信機械器具製造業</t>
    <phoneticPr fontId="2"/>
  </si>
  <si>
    <t>輸送用機械器具製造業</t>
    <phoneticPr fontId="2"/>
  </si>
  <si>
    <t>その他の製造業</t>
    <phoneticPr fontId="2"/>
  </si>
  <si>
    <t>鉱業，採石業，砂利採取業</t>
    <phoneticPr fontId="2"/>
  </si>
  <si>
    <r>
      <t>うち女性
管理職が
いる事業
所数</t>
    </r>
    <r>
      <rPr>
        <sz val="10"/>
        <color theme="0"/>
        <rFont val="ＭＳ 明朝"/>
        <family val="1"/>
        <charset val="128"/>
      </rPr>
      <t>＊＊</t>
    </r>
    <rPh sb="2" eb="4">
      <t>ジョセイ</t>
    </rPh>
    <rPh sb="5" eb="7">
      <t>カンリ</t>
    </rPh>
    <rPh sb="7" eb="8">
      <t>ショク</t>
    </rPh>
    <rPh sb="12" eb="14">
      <t>ジギョウ</t>
    </rPh>
    <rPh sb="15" eb="16">
      <t>ショ</t>
    </rPh>
    <rPh sb="16" eb="17">
      <t>スウ</t>
    </rPh>
    <phoneticPr fontId="2"/>
  </si>
  <si>
    <t>役　員</t>
    <rPh sb="0" eb="1">
      <t>ヤク</t>
    </rPh>
    <rPh sb="2" eb="3">
      <t>イン</t>
    </rPh>
    <phoneticPr fontId="2"/>
  </si>
  <si>
    <t>部長相当職</t>
    <rPh sb="0" eb="2">
      <t>ブチョウ</t>
    </rPh>
    <rPh sb="2" eb="4">
      <t>ソウトウ</t>
    </rPh>
    <rPh sb="4" eb="5">
      <t>ショク</t>
    </rPh>
    <phoneticPr fontId="2"/>
  </si>
  <si>
    <t>課長相当職</t>
    <rPh sb="0" eb="2">
      <t>カチョウ</t>
    </rPh>
    <rPh sb="2" eb="4">
      <t>ソウトウ</t>
    </rPh>
    <rPh sb="4" eb="5">
      <t>ショク</t>
    </rPh>
    <phoneticPr fontId="2"/>
  </si>
  <si>
    <t>係長相当職</t>
    <rPh sb="0" eb="2">
      <t>カカリチョウ</t>
    </rPh>
    <rPh sb="2" eb="4">
      <t>ソウトウ</t>
    </rPh>
    <rPh sb="4" eb="5">
      <t>ショク</t>
    </rPh>
    <phoneticPr fontId="2"/>
  </si>
  <si>
    <t xml:space="preserve">管理職数
</t>
    <rPh sb="0" eb="2">
      <t>カンリ</t>
    </rPh>
    <rPh sb="2" eb="3">
      <t>ショク</t>
    </rPh>
    <rPh sb="3" eb="4">
      <t>スウ</t>
    </rPh>
    <phoneticPr fontId="2"/>
  </si>
  <si>
    <t>うち女性
管理職数</t>
    <rPh sb="2" eb="4">
      <t>ジョセイ</t>
    </rPh>
    <rPh sb="5" eb="7">
      <t>カンリ</t>
    </rPh>
    <rPh sb="7" eb="8">
      <t>ショク</t>
    </rPh>
    <rPh sb="8" eb="9">
      <t>スウ</t>
    </rPh>
    <phoneticPr fontId="2"/>
  </si>
  <si>
    <t>男　性（人）</t>
    <rPh sb="0" eb="1">
      <t>オトコ</t>
    </rPh>
    <rPh sb="2" eb="3">
      <t>セイ</t>
    </rPh>
    <phoneticPr fontId="2"/>
  </si>
  <si>
    <t>女　性（人）</t>
    <rPh sb="0" eb="1">
      <t>オンナ</t>
    </rPh>
    <rPh sb="2" eb="3">
      <t>セイ</t>
    </rPh>
    <phoneticPr fontId="2"/>
  </si>
  <si>
    <t>計
（人）</t>
    <rPh sb="0" eb="1">
      <t>ケイ</t>
    </rPh>
    <rPh sb="3" eb="4">
      <t>ニン</t>
    </rPh>
    <phoneticPr fontId="2"/>
  </si>
  <si>
    <t>（単位　上段：事業所数／労働者数　下段：％）</t>
    <rPh sb="4" eb="6">
      <t>ジョウダン</t>
    </rPh>
    <rPh sb="7" eb="10">
      <t>ジギョウショ</t>
    </rPh>
    <rPh sb="17" eb="19">
      <t>ゲダン</t>
    </rPh>
    <phoneticPr fontId="8"/>
  </si>
  <si>
    <r>
      <t>非正規社
員を雇用
した事業
所数</t>
    </r>
    <r>
      <rPr>
        <sz val="10"/>
        <color theme="0"/>
        <rFont val="ＭＳ 明朝"/>
        <family val="1"/>
        <charset val="128"/>
      </rPr>
      <t>＊＊</t>
    </r>
    <rPh sb="0" eb="1">
      <t>ヒ</t>
    </rPh>
    <rPh sb="1" eb="3">
      <t>セイキ</t>
    </rPh>
    <rPh sb="3" eb="4">
      <t>シャ</t>
    </rPh>
    <rPh sb="5" eb="6">
      <t>エン</t>
    </rPh>
    <rPh sb="7" eb="9">
      <t>コヨウ</t>
    </rPh>
    <rPh sb="12" eb="14">
      <t>ジギョウ</t>
    </rPh>
    <rPh sb="15" eb="16">
      <t>ショ</t>
    </rPh>
    <rPh sb="16" eb="17">
      <t>スウ</t>
    </rPh>
    <phoneticPr fontId="2"/>
  </si>
  <si>
    <r>
      <t>正社員へ
の転換が
行われなかった事
業所</t>
    </r>
    <r>
      <rPr>
        <sz val="10"/>
        <color theme="0"/>
        <rFont val="ＭＳ 明朝"/>
        <family val="1"/>
        <charset val="128"/>
      </rPr>
      <t>＊＊</t>
    </r>
    <phoneticPr fontId="2"/>
  </si>
  <si>
    <r>
      <t>正社員へ
の転換が
行われた
事業所</t>
    </r>
    <r>
      <rPr>
        <sz val="10"/>
        <color theme="0"/>
        <rFont val="ＭＳ 明朝"/>
        <family val="1"/>
        <charset val="128"/>
      </rPr>
      <t>＊</t>
    </r>
    <r>
      <rPr>
        <sz val="10"/>
        <rFont val="ＭＳ 明朝"/>
        <family val="1"/>
        <charset val="128"/>
      </rPr>
      <t xml:space="preserve">
</t>
    </r>
    <phoneticPr fontId="2"/>
  </si>
  <si>
    <r>
      <t>非正規社
員を雇用
していな
い事業所
数</t>
    </r>
    <r>
      <rPr>
        <sz val="10"/>
        <color theme="0"/>
        <rFont val="ＭＳ 明朝"/>
        <family val="1"/>
        <charset val="128"/>
      </rPr>
      <t>＊＊＊</t>
    </r>
    <phoneticPr fontId="2"/>
  </si>
  <si>
    <t>過去１年間の非正規社員の
雇用者数</t>
    <rPh sb="0" eb="2">
      <t>カコ</t>
    </rPh>
    <rPh sb="3" eb="5">
      <t>ネンカン</t>
    </rPh>
    <rPh sb="6" eb="7">
      <t>ヒ</t>
    </rPh>
    <rPh sb="7" eb="9">
      <t>セイキ</t>
    </rPh>
    <rPh sb="9" eb="11">
      <t>シャイン</t>
    </rPh>
    <rPh sb="13" eb="16">
      <t>コヨウシャ</t>
    </rPh>
    <rPh sb="16" eb="17">
      <t>スウ</t>
    </rPh>
    <phoneticPr fontId="2"/>
  </si>
  <si>
    <r>
      <t>就業規則、労働協約
以外の方法で実施し
ている</t>
    </r>
    <r>
      <rPr>
        <sz val="10"/>
        <color theme="0"/>
        <rFont val="ＭＳ 明朝"/>
        <family val="1"/>
        <charset val="128"/>
      </rPr>
      <t>＊＊＊＊＊＊</t>
    </r>
    <phoneticPr fontId="2"/>
  </si>
  <si>
    <r>
      <t>就業規則、労働協約
に規定している</t>
    </r>
    <r>
      <rPr>
        <sz val="10"/>
        <color theme="0"/>
        <rFont val="ＭＳ 明朝"/>
        <family val="1"/>
        <charset val="128"/>
      </rPr>
      <t xml:space="preserve">＊＊
</t>
    </r>
    <rPh sb="0" eb="2">
      <t>シュウギョウ</t>
    </rPh>
    <rPh sb="2" eb="4">
      <t>キソク</t>
    </rPh>
    <rPh sb="5" eb="7">
      <t>ロウドウ</t>
    </rPh>
    <rPh sb="7" eb="9">
      <t>キョウヤク</t>
    </rPh>
    <rPh sb="11" eb="13">
      <t>キテイ</t>
    </rPh>
    <phoneticPr fontId="2"/>
  </si>
  <si>
    <t xml:space="preserve">実施していない
</t>
    <rPh sb="0" eb="2">
      <t>ジッシ</t>
    </rPh>
    <phoneticPr fontId="2"/>
  </si>
  <si>
    <t xml:space="preserve">無回答
</t>
    <phoneticPr fontId="2"/>
  </si>
  <si>
    <r>
      <t>実施していない。
また、今後実施す
る予定もない</t>
    </r>
    <r>
      <rPr>
        <sz val="11"/>
        <color theme="0"/>
        <rFont val="ＭＳ 明朝"/>
        <family val="1"/>
        <charset val="128"/>
      </rPr>
      <t>＊＊</t>
    </r>
    <rPh sb="0" eb="2">
      <t>ジッシ</t>
    </rPh>
    <rPh sb="12" eb="13">
      <t>イマ</t>
    </rPh>
    <rPh sb="13" eb="14">
      <t>ゴ</t>
    </rPh>
    <rPh sb="14" eb="16">
      <t>ジッシ</t>
    </rPh>
    <rPh sb="19" eb="20">
      <t>ヨ</t>
    </rPh>
    <rPh sb="20" eb="21">
      <t>サダ</t>
    </rPh>
    <phoneticPr fontId="5"/>
  </si>
  <si>
    <r>
      <t>今後実施する予定
がある</t>
    </r>
    <r>
      <rPr>
        <sz val="11"/>
        <color theme="0"/>
        <rFont val="ＭＳ 明朝"/>
        <family val="1"/>
        <charset val="128"/>
      </rPr>
      <t xml:space="preserve">＊＊＊＊＊
</t>
    </r>
    <rPh sb="0" eb="2">
      <t>コンゴ</t>
    </rPh>
    <rPh sb="2" eb="4">
      <t>ジッシ</t>
    </rPh>
    <rPh sb="6" eb="8">
      <t>ヨテイ</t>
    </rPh>
    <phoneticPr fontId="5"/>
  </si>
  <si>
    <t xml:space="preserve">既に実施している
</t>
    <rPh sb="0" eb="1">
      <t>スデ</t>
    </rPh>
    <rPh sb="2" eb="4">
      <t>ジッシ</t>
    </rPh>
    <phoneticPr fontId="5"/>
  </si>
  <si>
    <t>-</t>
  </si>
  <si>
    <t>令和２年山形県労働条件等実態調査</t>
    <rPh sb="0" eb="2">
      <t>レイワ</t>
    </rPh>
    <rPh sb="3" eb="4">
      <t>ネン</t>
    </rPh>
    <rPh sb="4" eb="7">
      <t>ヤマガタケン</t>
    </rPh>
    <rPh sb="7" eb="9">
      <t>ロウドウ</t>
    </rPh>
    <rPh sb="9" eb="11">
      <t>ジョウケン</t>
    </rPh>
    <rPh sb="11" eb="12">
      <t>トウ</t>
    </rPh>
    <rPh sb="12" eb="14">
      <t>ジッタイ</t>
    </rPh>
    <rPh sb="14" eb="16">
      <t>チョウサ</t>
    </rPh>
    <phoneticPr fontId="2"/>
  </si>
  <si>
    <r>
      <t>規定しておらず、今
後とも整備しない</t>
    </r>
    <r>
      <rPr>
        <sz val="11"/>
        <color theme="0"/>
        <rFont val="ＭＳ 明朝"/>
        <family val="1"/>
        <charset val="128"/>
      </rPr>
      <t>＊</t>
    </r>
    <rPh sb="0" eb="2">
      <t>キテイ</t>
    </rPh>
    <rPh sb="8" eb="9">
      <t>イマ</t>
    </rPh>
    <rPh sb="10" eb="11">
      <t>ゴ</t>
    </rPh>
    <rPh sb="13" eb="15">
      <t>セイビ</t>
    </rPh>
    <phoneticPr fontId="13"/>
  </si>
  <si>
    <t xml:space="preserve">子供が２歳未満
</t>
    <rPh sb="0" eb="2">
      <t>コドモ</t>
    </rPh>
    <rPh sb="4" eb="5">
      <t>サイ</t>
    </rPh>
    <rPh sb="5" eb="7">
      <t>ミマン</t>
    </rPh>
    <phoneticPr fontId="13"/>
  </si>
  <si>
    <r>
      <t>子供が２歳～
３歳未満</t>
    </r>
    <r>
      <rPr>
        <sz val="11"/>
        <color indexed="9"/>
        <rFont val="ＭＳ 明朝"/>
        <family val="1"/>
        <charset val="128"/>
      </rPr>
      <t>＊＊</t>
    </r>
    <rPh sb="0" eb="2">
      <t>コドモ</t>
    </rPh>
    <rPh sb="4" eb="5">
      <t>サイ</t>
    </rPh>
    <rPh sb="8" eb="9">
      <t>サイ</t>
    </rPh>
    <rPh sb="9" eb="11">
      <t>ミマン</t>
    </rPh>
    <phoneticPr fontId="13"/>
  </si>
  <si>
    <t>「２歳以上の子」を対象とする育児休業</t>
    <rPh sb="2" eb="3">
      <t>サイ</t>
    </rPh>
    <rPh sb="3" eb="5">
      <t>イジョウ</t>
    </rPh>
    <rPh sb="6" eb="7">
      <t>コ</t>
    </rPh>
    <rPh sb="9" eb="11">
      <t>タイショウ</t>
    </rPh>
    <rPh sb="14" eb="16">
      <t>イクジ</t>
    </rPh>
    <rPh sb="16" eb="18">
      <t>キュウギョウ</t>
    </rPh>
    <phoneticPr fontId="13"/>
  </si>
  <si>
    <r>
      <t>同一労働同一賃金への対応（正社員と非正規社員間の不合理な待遇差の是正）</t>
    </r>
    <r>
      <rPr>
        <sz val="9"/>
        <color theme="0"/>
        <rFont val="ＭＳ 明朝"/>
        <family val="1"/>
        <charset val="128"/>
      </rPr>
      <t>＊</t>
    </r>
    <rPh sb="0" eb="2">
      <t>ドウイツ</t>
    </rPh>
    <rPh sb="2" eb="4">
      <t>ロウドウ</t>
    </rPh>
    <rPh sb="4" eb="6">
      <t>ドウイツ</t>
    </rPh>
    <rPh sb="6" eb="8">
      <t>チンギン</t>
    </rPh>
    <rPh sb="10" eb="12">
      <t>タイオウ</t>
    </rPh>
    <rPh sb="13" eb="16">
      <t>セイシャイン</t>
    </rPh>
    <rPh sb="17" eb="20">
      <t>ヒセイキ</t>
    </rPh>
    <rPh sb="20" eb="22">
      <t>シャイン</t>
    </rPh>
    <rPh sb="22" eb="23">
      <t>カン</t>
    </rPh>
    <rPh sb="24" eb="27">
      <t>フゴウリ</t>
    </rPh>
    <rPh sb="28" eb="30">
      <t>タイグウ</t>
    </rPh>
    <rPh sb="30" eb="31">
      <t>サ</t>
    </rPh>
    <rPh sb="32" eb="34">
      <t>ゼセイ</t>
    </rPh>
    <phoneticPr fontId="2"/>
  </si>
  <si>
    <t xml:space="preserve">長時間労
働の削減
</t>
    <phoneticPr fontId="2"/>
  </si>
  <si>
    <r>
      <t>有給休暇
の取得促
進</t>
    </r>
    <r>
      <rPr>
        <sz val="9"/>
        <color theme="0"/>
        <rFont val="ＭＳ 明朝"/>
        <family val="1"/>
        <charset val="128"/>
      </rPr>
      <t xml:space="preserve">＊＊＊
</t>
    </r>
    <r>
      <rPr>
        <sz val="9"/>
        <rFont val="ＭＳ 明朝"/>
        <family val="1"/>
        <charset val="128"/>
      </rPr>
      <t xml:space="preserve">
</t>
    </r>
    <phoneticPr fontId="2"/>
  </si>
  <si>
    <r>
      <t>勤務間イ
ンターバ
ル制度の
導入</t>
    </r>
    <r>
      <rPr>
        <sz val="9"/>
        <color theme="0"/>
        <rFont val="ＭＳ 明朝"/>
        <family val="1"/>
        <charset val="128"/>
      </rPr>
      <t>＊＊</t>
    </r>
    <r>
      <rPr>
        <sz val="9"/>
        <rFont val="ＭＳ 明朝"/>
        <family val="1"/>
        <charset val="128"/>
      </rPr>
      <t xml:space="preserve">
</t>
    </r>
    <phoneticPr fontId="2"/>
  </si>
  <si>
    <r>
      <t>労働時間
の状況把
握</t>
    </r>
    <r>
      <rPr>
        <sz val="9"/>
        <color theme="0"/>
        <rFont val="ＭＳ 明朝"/>
        <family val="1"/>
        <charset val="128"/>
      </rPr>
      <t xml:space="preserve">＊＊＊
</t>
    </r>
    <r>
      <rPr>
        <sz val="9"/>
        <rFont val="ＭＳ 明朝"/>
        <family val="1"/>
        <charset val="128"/>
      </rPr>
      <t xml:space="preserve">
</t>
    </r>
    <phoneticPr fontId="2"/>
  </si>
  <si>
    <r>
      <t>子育て・
介護等と
仕事の両
立支援</t>
    </r>
    <r>
      <rPr>
        <sz val="9"/>
        <color theme="0"/>
        <rFont val="ＭＳ 明朝"/>
        <family val="1"/>
        <charset val="128"/>
      </rPr>
      <t>＊</t>
    </r>
    <r>
      <rPr>
        <sz val="9"/>
        <rFont val="ＭＳ 明朝"/>
        <family val="1"/>
        <charset val="128"/>
      </rPr>
      <t xml:space="preserve">
</t>
    </r>
    <phoneticPr fontId="2"/>
  </si>
  <si>
    <r>
      <t>病気の治
療と仕事
の両立支
援</t>
    </r>
    <r>
      <rPr>
        <sz val="9"/>
        <color theme="0"/>
        <rFont val="ＭＳ 明朝"/>
        <family val="1"/>
        <charset val="128"/>
      </rPr>
      <t>＊＊＊</t>
    </r>
    <r>
      <rPr>
        <sz val="9"/>
        <rFont val="ＭＳ 明朝"/>
        <family val="1"/>
        <charset val="128"/>
      </rPr>
      <t xml:space="preserve">
</t>
    </r>
    <phoneticPr fontId="2"/>
  </si>
  <si>
    <t xml:space="preserve">テレワー
クの推進
</t>
    <phoneticPr fontId="2"/>
  </si>
  <si>
    <t xml:space="preserve">副業・兼
業の推進
</t>
    <phoneticPr fontId="2"/>
  </si>
  <si>
    <r>
      <t>フレック
スタイム
制度の推
進</t>
    </r>
    <r>
      <rPr>
        <sz val="9"/>
        <color theme="0"/>
        <rFont val="ＭＳ 明朝"/>
        <family val="1"/>
        <charset val="128"/>
      </rPr>
      <t>＊＊＊</t>
    </r>
    <r>
      <rPr>
        <sz val="9"/>
        <rFont val="ＭＳ 明朝"/>
        <family val="1"/>
        <charset val="128"/>
      </rPr>
      <t xml:space="preserve">
</t>
    </r>
    <phoneticPr fontId="2"/>
  </si>
  <si>
    <t xml:space="preserve">その他
</t>
    <phoneticPr fontId="2"/>
  </si>
  <si>
    <r>
      <t>従業員の職業能力開発訓練に必要性は特に感じていない</t>
    </r>
    <r>
      <rPr>
        <sz val="11"/>
        <color theme="0"/>
        <rFont val="ＭＳ 明朝"/>
        <family val="1"/>
        <charset val="128"/>
      </rPr>
      <t>＊＊＊＊＊＊＊
＊</t>
    </r>
    <rPh sb="0" eb="3">
      <t>ジュウギョウイン</t>
    </rPh>
    <rPh sb="4" eb="5">
      <t>ショク</t>
    </rPh>
    <rPh sb="5" eb="6">
      <t>ギョウ</t>
    </rPh>
    <rPh sb="6" eb="8">
      <t>ノウリョク</t>
    </rPh>
    <rPh sb="8" eb="10">
      <t>カイハツ</t>
    </rPh>
    <rPh sb="10" eb="12">
      <t>クンレン</t>
    </rPh>
    <rPh sb="13" eb="15">
      <t>ヒツヨウ</t>
    </rPh>
    <rPh sb="15" eb="16">
      <t>セイ</t>
    </rPh>
    <rPh sb="17" eb="18">
      <t>トク</t>
    </rPh>
    <rPh sb="19" eb="20">
      <t>カン</t>
    </rPh>
    <phoneticPr fontId="13"/>
  </si>
  <si>
    <r>
      <t>従業員の職業能力開発訓練は重要であると考えており、従業員に必要に応じて積極的に受けさせている</t>
    </r>
    <r>
      <rPr>
        <sz val="11"/>
        <color theme="0"/>
        <rFont val="ＭＳ 明朝"/>
        <family val="1"/>
        <charset val="128"/>
      </rPr>
      <t>＊＊＊＊</t>
    </r>
    <rPh sb="0" eb="3">
      <t>ジュウギョウイン</t>
    </rPh>
    <rPh sb="4" eb="5">
      <t>ショク</t>
    </rPh>
    <rPh sb="5" eb="6">
      <t>ギョウ</t>
    </rPh>
    <rPh sb="6" eb="8">
      <t>ノウリョク</t>
    </rPh>
    <rPh sb="8" eb="10">
      <t>カイハツ</t>
    </rPh>
    <rPh sb="10" eb="12">
      <t>クンレン</t>
    </rPh>
    <rPh sb="13" eb="15">
      <t>ジュウヨウ</t>
    </rPh>
    <rPh sb="19" eb="20">
      <t>コウ</t>
    </rPh>
    <rPh sb="25" eb="28">
      <t>ジュウギョウイン</t>
    </rPh>
    <rPh sb="29" eb="30">
      <t>ヒツ</t>
    </rPh>
    <rPh sb="30" eb="31">
      <t>ヨウ</t>
    </rPh>
    <rPh sb="32" eb="33">
      <t>オウ</t>
    </rPh>
    <rPh sb="35" eb="37">
      <t>セッキョク</t>
    </rPh>
    <rPh sb="37" eb="38">
      <t>テキ</t>
    </rPh>
    <rPh sb="39" eb="40">
      <t>ジュ</t>
    </rPh>
    <phoneticPr fontId="13"/>
  </si>
  <si>
    <r>
      <t>従業員の職業能力開発訓練の必要性は感じているが、あまり受けさせていない</t>
    </r>
    <r>
      <rPr>
        <sz val="11"/>
        <color theme="0"/>
        <rFont val="ＭＳ 明朝"/>
        <family val="1"/>
        <charset val="128"/>
      </rPr>
      <t>＊＊＊＊＊</t>
    </r>
    <r>
      <rPr>
        <sz val="11"/>
        <rFont val="ＭＳ 明朝"/>
        <family val="1"/>
        <charset val="128"/>
      </rPr>
      <t xml:space="preserve">
</t>
    </r>
    <rPh sb="0" eb="3">
      <t>ジュウギョウイン</t>
    </rPh>
    <rPh sb="4" eb="5">
      <t>ショク</t>
    </rPh>
    <rPh sb="5" eb="6">
      <t>ギョウ</t>
    </rPh>
    <rPh sb="6" eb="8">
      <t>ノウリョク</t>
    </rPh>
    <rPh sb="8" eb="10">
      <t>カイハツ</t>
    </rPh>
    <rPh sb="10" eb="12">
      <t>クンレン</t>
    </rPh>
    <rPh sb="13" eb="15">
      <t>ヒツヨウ</t>
    </rPh>
    <rPh sb="15" eb="16">
      <t>セイ</t>
    </rPh>
    <rPh sb="17" eb="18">
      <t>カン</t>
    </rPh>
    <rPh sb="27" eb="28">
      <t>ウジュウギョウインショクギョウノウリョクカイハツクンレンヒツヨウセイカンウ</t>
    </rPh>
    <phoneticPr fontId="13"/>
  </si>
  <si>
    <r>
      <t>職業人とし
ての常識や
接客マナー
の向上に関
する研修</t>
    </r>
    <r>
      <rPr>
        <sz val="9"/>
        <color theme="0"/>
        <rFont val="ＭＳ 明朝"/>
        <family val="1"/>
        <charset val="128"/>
      </rPr>
      <t>＊</t>
    </r>
    <r>
      <rPr>
        <sz val="9"/>
        <rFont val="ＭＳ 明朝"/>
        <family val="1"/>
        <charset val="128"/>
      </rPr>
      <t xml:space="preserve">
</t>
    </r>
    <phoneticPr fontId="2"/>
  </si>
  <si>
    <r>
      <t>事業分野に
関する基礎
的な知識・
技能を付与
するような
研修</t>
    </r>
    <r>
      <rPr>
        <sz val="9"/>
        <color theme="0"/>
        <rFont val="ＭＳ 明朝"/>
        <family val="1"/>
        <charset val="128"/>
      </rPr>
      <t>＊＊＊</t>
    </r>
    <phoneticPr fontId="2"/>
  </si>
  <si>
    <r>
      <t>現業務のレ
ベルアップ
を図る能力
向上のため
の研修</t>
    </r>
    <r>
      <rPr>
        <sz val="9"/>
        <color theme="0"/>
        <rFont val="ＭＳ 明朝"/>
        <family val="1"/>
        <charset val="128"/>
      </rPr>
      <t>＊＊</t>
    </r>
    <r>
      <rPr>
        <sz val="9"/>
        <rFont val="ＭＳ 明朝"/>
        <family val="1"/>
        <charset val="128"/>
      </rPr>
      <t xml:space="preserve">
</t>
    </r>
    <phoneticPr fontId="2"/>
  </si>
  <si>
    <r>
      <t>職種の拡大
・転換を図
るような能
力向上のた
めの研修</t>
    </r>
    <r>
      <rPr>
        <sz val="9"/>
        <color theme="0"/>
        <rFont val="ＭＳ 明朝"/>
        <family val="1"/>
        <charset val="128"/>
      </rPr>
      <t>＊</t>
    </r>
    <r>
      <rPr>
        <sz val="9"/>
        <rFont val="ＭＳ 明朝"/>
        <family val="1"/>
        <charset val="128"/>
      </rPr>
      <t xml:space="preserve">
</t>
    </r>
    <phoneticPr fontId="2"/>
  </si>
  <si>
    <r>
      <t>ＩＴ化等技
術革新に対
応するため
の研修</t>
    </r>
    <r>
      <rPr>
        <sz val="9"/>
        <color theme="0"/>
        <rFont val="ＭＳ 明朝"/>
        <family val="1"/>
        <charset val="128"/>
      </rPr>
      <t>＊＊</t>
    </r>
    <r>
      <rPr>
        <sz val="9"/>
        <rFont val="ＭＳ 明朝"/>
        <family val="1"/>
        <charset val="128"/>
      </rPr>
      <t xml:space="preserve">
</t>
    </r>
    <phoneticPr fontId="2"/>
  </si>
  <si>
    <r>
      <t>資格取得、
資格維持を
目的とする
研修</t>
    </r>
    <r>
      <rPr>
        <sz val="9"/>
        <color theme="0"/>
        <rFont val="ＭＳ 明朝"/>
        <family val="1"/>
        <charset val="128"/>
      </rPr>
      <t>＊＊＊</t>
    </r>
    <r>
      <rPr>
        <sz val="9"/>
        <rFont val="ＭＳ 明朝"/>
        <family val="1"/>
        <charset val="128"/>
      </rPr>
      <t xml:space="preserve">
</t>
    </r>
    <phoneticPr fontId="2"/>
  </si>
  <si>
    <r>
      <t>管理・監督
能力の向上
を目的とす
る研修</t>
    </r>
    <r>
      <rPr>
        <sz val="9"/>
        <color theme="0"/>
        <rFont val="ＭＳ 明朝"/>
        <family val="1"/>
        <charset val="128"/>
      </rPr>
      <t>＊＊</t>
    </r>
    <r>
      <rPr>
        <sz val="9"/>
        <rFont val="ＭＳ 明朝"/>
        <family val="1"/>
        <charset val="128"/>
      </rPr>
      <t xml:space="preserve">
</t>
    </r>
    <phoneticPr fontId="2"/>
  </si>
  <si>
    <r>
      <t>従業員の士
気向上を図
る研修</t>
    </r>
    <r>
      <rPr>
        <sz val="9"/>
        <color theme="0"/>
        <rFont val="ＭＳ 明朝"/>
        <family val="1"/>
        <charset val="128"/>
      </rPr>
      <t>＊＊</t>
    </r>
    <r>
      <rPr>
        <sz val="9"/>
        <rFont val="ＭＳ 明朝"/>
        <family val="1"/>
        <charset val="128"/>
      </rPr>
      <t xml:space="preserve">
</t>
    </r>
    <phoneticPr fontId="2"/>
  </si>
  <si>
    <r>
      <t>特に考えて
いない</t>
    </r>
    <r>
      <rPr>
        <sz val="9"/>
        <color theme="0"/>
        <rFont val="ＭＳ 明朝"/>
        <family val="1"/>
        <charset val="128"/>
      </rPr>
      <t>＊＊</t>
    </r>
    <r>
      <rPr>
        <sz val="9"/>
        <rFont val="ＭＳ 明朝"/>
        <family val="1"/>
        <charset val="128"/>
      </rPr>
      <t xml:space="preserve">
</t>
    </r>
    <phoneticPr fontId="2"/>
  </si>
  <si>
    <t xml:space="preserve">これまで受講さ
せたことがあり
、今後も受講さ
せる予定である
</t>
    <phoneticPr fontId="2"/>
  </si>
  <si>
    <r>
      <t>これまで受講さ
せたことはない
が、今後は受講
を検討したい</t>
    </r>
    <r>
      <rPr>
        <sz val="10"/>
        <color theme="0"/>
        <rFont val="ＭＳ 明朝"/>
        <family val="1"/>
        <charset val="128"/>
      </rPr>
      <t>＊</t>
    </r>
    <r>
      <rPr>
        <sz val="10"/>
        <rFont val="ＭＳ 明朝"/>
        <family val="1"/>
        <charset val="128"/>
      </rPr>
      <t xml:space="preserve">
</t>
    </r>
    <phoneticPr fontId="2"/>
  </si>
  <si>
    <r>
      <t>以前に受講させ
たことがあった
が、今後は受講
させる予定はな
い</t>
    </r>
    <r>
      <rPr>
        <sz val="10"/>
        <color theme="0"/>
        <rFont val="ＭＳ 明朝"/>
        <family val="1"/>
        <charset val="128"/>
      </rPr>
      <t>＊＊＊＊＊＊</t>
    </r>
    <phoneticPr fontId="2"/>
  </si>
  <si>
    <r>
      <t>セミナー等の内
容について知っ
ているが、受講
させようとは思
わない</t>
    </r>
    <r>
      <rPr>
        <sz val="10"/>
        <color theme="0"/>
        <rFont val="ＭＳ 明朝"/>
        <family val="1"/>
        <charset val="128"/>
      </rPr>
      <t>＊＊＊＊</t>
    </r>
    <phoneticPr fontId="2"/>
  </si>
  <si>
    <r>
      <t>セミナー等が実
施されているこ
とは知っていた
が、内容を知ら
なかった</t>
    </r>
    <r>
      <rPr>
        <sz val="10"/>
        <color theme="0"/>
        <rFont val="ＭＳ 明朝"/>
        <family val="1"/>
        <charset val="128"/>
      </rPr>
      <t>＊＊＊</t>
    </r>
    <phoneticPr fontId="2"/>
  </si>
  <si>
    <r>
      <t>セミナー等が実
施されているこ
と自体を知らな
かった</t>
    </r>
    <r>
      <rPr>
        <sz val="10"/>
        <color theme="0"/>
        <rFont val="ＭＳ 明朝"/>
        <family val="1"/>
        <charset val="128"/>
      </rPr>
      <t>＊＊＊＊</t>
    </r>
    <r>
      <rPr>
        <sz val="10"/>
        <rFont val="ＭＳ 明朝"/>
        <family val="1"/>
        <charset val="128"/>
      </rPr>
      <t xml:space="preserve">
</t>
    </r>
    <phoneticPr fontId="2"/>
  </si>
  <si>
    <t xml:space="preserve">上限規制開
始前から時
間外労働が
少ないため
、あまり変
わりはない
</t>
    <phoneticPr fontId="2"/>
  </si>
  <si>
    <t xml:space="preserve">時間外労働
の上限規制
については
知っていた
が、対応で
きていない
</t>
    <phoneticPr fontId="2"/>
  </si>
  <si>
    <r>
      <t>業務内容や
手順を見直
したことに
より、時間
外労働は減
少した</t>
    </r>
    <r>
      <rPr>
        <sz val="9"/>
        <color theme="0"/>
        <rFont val="ＭＳ 明朝"/>
        <family val="1"/>
        <charset val="128"/>
      </rPr>
      <t>＊＊</t>
    </r>
    <r>
      <rPr>
        <sz val="9"/>
        <rFont val="ＭＳ 明朝"/>
        <family val="1"/>
        <charset val="128"/>
      </rPr>
      <t xml:space="preserve">
</t>
    </r>
    <phoneticPr fontId="2"/>
  </si>
  <si>
    <r>
      <t>従業員の時
間意識が高
まり、時間
外労働は減
少した</t>
    </r>
    <r>
      <rPr>
        <sz val="9"/>
        <color theme="0"/>
        <rFont val="ＭＳ 明朝"/>
        <family val="1"/>
        <charset val="128"/>
      </rPr>
      <t>＊＊</t>
    </r>
    <r>
      <rPr>
        <sz val="9"/>
        <rFont val="ＭＳ 明朝"/>
        <family val="1"/>
        <charset val="128"/>
      </rPr>
      <t xml:space="preserve">
</t>
    </r>
    <phoneticPr fontId="2"/>
  </si>
  <si>
    <r>
      <t>新たな作業
機器、シス
テムの導入
等により業
務生産性を
上げたこと
により、時
間外労働は
減少した</t>
    </r>
    <r>
      <rPr>
        <sz val="9"/>
        <color theme="0"/>
        <rFont val="ＭＳ 明朝"/>
        <family val="1"/>
        <charset val="128"/>
      </rPr>
      <t>＊</t>
    </r>
    <phoneticPr fontId="2"/>
  </si>
  <si>
    <r>
      <t>従業員を増
やしたこと
により、時
間外労働は
減少した</t>
    </r>
    <r>
      <rPr>
        <sz val="9"/>
        <color theme="0"/>
        <rFont val="ＭＳ 明朝"/>
        <family val="1"/>
        <charset val="128"/>
      </rPr>
      <t>＊</t>
    </r>
    <r>
      <rPr>
        <sz val="9"/>
        <rFont val="ＭＳ 明朝"/>
        <family val="1"/>
        <charset val="128"/>
      </rPr>
      <t xml:space="preserve">
</t>
    </r>
    <phoneticPr fontId="2"/>
  </si>
  <si>
    <r>
      <t>一般従業員
の時間外労
働は減少し
たが、管理
職等の時間
外労働は増
加した</t>
    </r>
    <r>
      <rPr>
        <sz val="9"/>
        <color theme="0"/>
        <rFont val="ＭＳ 明朝"/>
        <family val="1"/>
        <charset val="128"/>
      </rPr>
      <t>＊＊</t>
    </r>
    <r>
      <rPr>
        <sz val="9"/>
        <rFont val="ＭＳ 明朝"/>
        <family val="1"/>
        <charset val="128"/>
      </rPr>
      <t xml:space="preserve">
</t>
    </r>
    <phoneticPr fontId="2"/>
  </si>
  <si>
    <r>
      <t>時間外労働
の上限規制
が始まって
いることを
知らなかっ
た</t>
    </r>
    <r>
      <rPr>
        <sz val="9"/>
        <color theme="0"/>
        <rFont val="ＭＳ 明朝"/>
        <family val="1"/>
        <charset val="128"/>
      </rPr>
      <t xml:space="preserve">＊＊＊＊
</t>
    </r>
    <r>
      <rPr>
        <sz val="9"/>
        <rFont val="ＭＳ 明朝"/>
        <family val="1"/>
        <charset val="128"/>
      </rPr>
      <t xml:space="preserve">
</t>
    </r>
    <phoneticPr fontId="2"/>
  </si>
  <si>
    <t xml:space="preserve">モバイルワーク
を導入している
</t>
    <phoneticPr fontId="2"/>
  </si>
  <si>
    <t xml:space="preserve">今後１年以内に
導入予定である
</t>
    <phoneticPr fontId="2"/>
  </si>
  <si>
    <t xml:space="preserve">導入予定はない
</t>
    <phoneticPr fontId="2"/>
  </si>
  <si>
    <r>
      <t>在宅勤務を導入
している</t>
    </r>
    <r>
      <rPr>
        <sz val="10"/>
        <color theme="0"/>
        <rFont val="ＭＳ 明朝"/>
        <family val="1"/>
        <charset val="128"/>
      </rPr>
      <t>＊＊＊</t>
    </r>
    <r>
      <rPr>
        <sz val="10"/>
        <rFont val="ＭＳ 明朝"/>
        <family val="1"/>
        <charset val="128"/>
      </rPr>
      <t xml:space="preserve">
</t>
    </r>
    <phoneticPr fontId="2"/>
  </si>
  <si>
    <r>
      <t>サテライトオフ
ィス勤務を導入
している</t>
    </r>
    <r>
      <rPr>
        <sz val="10"/>
        <color theme="0"/>
        <rFont val="ＭＳ 明朝"/>
        <family val="1"/>
        <charset val="128"/>
      </rPr>
      <t>＊＊＊</t>
    </r>
    <phoneticPr fontId="2"/>
  </si>
  <si>
    <t xml:space="preserve">無回答
</t>
    <rPh sb="0" eb="3">
      <t>ムカイトウ</t>
    </rPh>
    <phoneticPr fontId="13"/>
  </si>
  <si>
    <t xml:space="preserve">無回答
</t>
    <rPh sb="0" eb="3">
      <t>ムカイトウ</t>
    </rPh>
    <phoneticPr fontId="13"/>
  </si>
  <si>
    <t xml:space="preserve">定形的業務の効率性（
生産性）の
向上のため
</t>
    <phoneticPr fontId="2"/>
  </si>
  <si>
    <t>従業員のゆとりや健康的な生活（ワークライフバランス）の実現を図るため</t>
    <phoneticPr fontId="2"/>
  </si>
  <si>
    <t xml:space="preserve">その他
</t>
    <phoneticPr fontId="2"/>
  </si>
  <si>
    <r>
      <t>付加価値創造業務の創造性の向上のため</t>
    </r>
    <r>
      <rPr>
        <sz val="9"/>
        <color theme="0"/>
        <rFont val="ＭＳ 明朝"/>
        <family val="1"/>
        <charset val="128"/>
      </rPr>
      <t>＊＊</t>
    </r>
    <r>
      <rPr>
        <sz val="9"/>
        <rFont val="ＭＳ 明朝"/>
        <family val="1"/>
        <charset val="128"/>
      </rPr>
      <t xml:space="preserve">
</t>
    </r>
    <phoneticPr fontId="2"/>
  </si>
  <si>
    <r>
      <t>オフィスコストの削減のため</t>
    </r>
    <r>
      <rPr>
        <sz val="9"/>
        <color theme="0"/>
        <rFont val="ＭＳ 明朝"/>
        <family val="1"/>
        <charset val="128"/>
      </rPr>
      <t>＊＊</t>
    </r>
    <r>
      <rPr>
        <sz val="9"/>
        <rFont val="ＭＳ 明朝"/>
        <family val="1"/>
        <charset val="128"/>
      </rPr>
      <t xml:space="preserve">
</t>
    </r>
    <phoneticPr fontId="2"/>
  </si>
  <si>
    <r>
      <t>従業員の移動時間の短縮・混雑回避のため</t>
    </r>
    <r>
      <rPr>
        <sz val="9"/>
        <color theme="0"/>
        <rFont val="ＭＳ 明朝"/>
        <family val="1"/>
        <charset val="128"/>
      </rPr>
      <t>＊</t>
    </r>
    <r>
      <rPr>
        <sz val="9"/>
        <rFont val="ＭＳ 明朝"/>
        <family val="1"/>
        <charset val="128"/>
      </rPr>
      <t xml:space="preserve">
</t>
    </r>
    <phoneticPr fontId="2"/>
  </si>
  <si>
    <r>
      <t>顧客満足度の向上のため</t>
    </r>
    <r>
      <rPr>
        <sz val="9"/>
        <color theme="0"/>
        <rFont val="ＭＳ 明朝"/>
        <family val="1"/>
        <charset val="128"/>
      </rPr>
      <t xml:space="preserve">＊＊＊＊
</t>
    </r>
    <r>
      <rPr>
        <sz val="9"/>
        <rFont val="ＭＳ 明朝"/>
        <family val="1"/>
        <charset val="128"/>
      </rPr>
      <t xml:space="preserve">
</t>
    </r>
    <phoneticPr fontId="2"/>
  </si>
  <si>
    <r>
      <t>優秀な人材
の雇用確保
・流出防止
のため</t>
    </r>
    <r>
      <rPr>
        <sz val="9"/>
        <color theme="0"/>
        <rFont val="ＭＳ 明朝"/>
        <family val="1"/>
        <charset val="128"/>
      </rPr>
      <t>＊＊</t>
    </r>
    <r>
      <rPr>
        <sz val="9"/>
        <rFont val="ＭＳ 明朝"/>
        <family val="1"/>
        <charset val="128"/>
      </rPr>
      <t xml:space="preserve">
</t>
    </r>
    <phoneticPr fontId="2"/>
  </si>
  <si>
    <r>
      <t>通勤弱者（
身障者、高
齢者、育児
中の女性等
）への対応
のため</t>
    </r>
    <r>
      <rPr>
        <sz val="9"/>
        <color theme="0"/>
        <rFont val="ＭＳ 明朝"/>
        <family val="1"/>
        <charset val="128"/>
      </rPr>
      <t>＊＊</t>
    </r>
    <r>
      <rPr>
        <sz val="9"/>
        <rFont val="ＭＳ 明朝"/>
        <family val="1"/>
        <charset val="128"/>
      </rPr>
      <t xml:space="preserve">
</t>
    </r>
    <phoneticPr fontId="2"/>
  </si>
  <si>
    <r>
      <t>非常時（地震・新型コロナウイルス等）の事業継続に備えるため</t>
    </r>
    <r>
      <rPr>
        <sz val="9"/>
        <color theme="0"/>
        <rFont val="ＭＳ 明朝"/>
        <family val="1"/>
        <charset val="128"/>
      </rPr>
      <t>＊</t>
    </r>
    <r>
      <rPr>
        <sz val="9"/>
        <rFont val="ＭＳ 明朝"/>
        <family val="1"/>
        <charset val="128"/>
      </rPr>
      <t xml:space="preserve">
</t>
    </r>
    <phoneticPr fontId="2"/>
  </si>
  <si>
    <t xml:space="preserve">テレワー
クに適し
た仕事が
ないため
</t>
  </si>
  <si>
    <r>
      <t>業務の進
行が難し
いため</t>
    </r>
    <r>
      <rPr>
        <sz val="9"/>
        <color theme="0"/>
        <rFont val="ＭＳ 明朝"/>
        <family val="1"/>
        <charset val="128"/>
      </rPr>
      <t>＊</t>
    </r>
    <r>
      <rPr>
        <sz val="9"/>
        <rFont val="ＭＳ 明朝"/>
        <family val="1"/>
        <charset val="128"/>
      </rPr>
      <t xml:space="preserve">
</t>
    </r>
    <phoneticPr fontId="2"/>
  </si>
  <si>
    <r>
      <t>導入する
メリット
がよくわ
からない
ため</t>
    </r>
    <r>
      <rPr>
        <sz val="9"/>
        <color theme="0"/>
        <rFont val="ＭＳ 明朝"/>
        <family val="1"/>
        <charset val="128"/>
      </rPr>
      <t>＊＊</t>
    </r>
    <r>
      <rPr>
        <sz val="9"/>
        <rFont val="ＭＳ 明朝"/>
        <family val="1"/>
        <charset val="128"/>
      </rPr>
      <t xml:space="preserve">
</t>
    </r>
    <phoneticPr fontId="2"/>
  </si>
  <si>
    <r>
      <t>従業員の
評価・労
務管理が
難しいた
め</t>
    </r>
    <r>
      <rPr>
        <sz val="9"/>
        <color theme="0"/>
        <rFont val="ＭＳ 明朝"/>
        <family val="1"/>
        <charset val="128"/>
      </rPr>
      <t>＊＊＊</t>
    </r>
    <r>
      <rPr>
        <sz val="9"/>
        <rFont val="ＭＳ 明朝"/>
        <family val="1"/>
        <charset val="128"/>
      </rPr>
      <t xml:space="preserve">
</t>
    </r>
    <phoneticPr fontId="2"/>
  </si>
  <si>
    <r>
      <t>事業所内
のコミュ
ニケーシ
ョンに支
障がある
ため</t>
    </r>
    <r>
      <rPr>
        <sz val="9"/>
        <color theme="0"/>
        <rFont val="ＭＳ 明朝"/>
        <family val="1"/>
        <charset val="128"/>
      </rPr>
      <t>＊＊</t>
    </r>
    <phoneticPr fontId="2"/>
  </si>
  <si>
    <r>
      <t>情報漏洩
が心配な
ため</t>
    </r>
    <r>
      <rPr>
        <sz val="9"/>
        <color theme="0"/>
        <rFont val="ＭＳ 明朝"/>
        <family val="1"/>
        <charset val="128"/>
      </rPr>
      <t>＊＊</t>
    </r>
    <r>
      <rPr>
        <sz val="9"/>
        <rFont val="ＭＳ 明朝"/>
        <family val="1"/>
        <charset val="128"/>
      </rPr>
      <t xml:space="preserve">
</t>
    </r>
    <phoneticPr fontId="2"/>
  </si>
  <si>
    <r>
      <t>顧客など
外部への
対応に支
障がある
ため</t>
    </r>
    <r>
      <rPr>
        <sz val="9"/>
        <color theme="0"/>
        <rFont val="ＭＳ 明朝"/>
        <family val="1"/>
        <charset val="128"/>
      </rPr>
      <t>＊＊</t>
    </r>
    <r>
      <rPr>
        <sz val="9"/>
        <rFont val="ＭＳ 明朝"/>
        <family val="1"/>
        <charset val="128"/>
      </rPr>
      <t xml:space="preserve">
</t>
    </r>
    <phoneticPr fontId="2"/>
  </si>
  <si>
    <r>
      <t>費用がか
かりすぎ
るため</t>
    </r>
    <r>
      <rPr>
        <sz val="9"/>
        <color theme="0"/>
        <rFont val="ＭＳ 明朝"/>
        <family val="1"/>
        <charset val="128"/>
      </rPr>
      <t>＊</t>
    </r>
    <r>
      <rPr>
        <sz val="9"/>
        <rFont val="ＭＳ 明朝"/>
        <family val="1"/>
        <charset val="128"/>
      </rPr>
      <t xml:space="preserve">
</t>
    </r>
    <phoneticPr fontId="2"/>
  </si>
  <si>
    <r>
      <t>文書の電
子化が進
んでいな
いため</t>
    </r>
    <r>
      <rPr>
        <sz val="9"/>
        <color theme="0"/>
        <rFont val="ＭＳ 明朝"/>
        <family val="1"/>
        <charset val="128"/>
      </rPr>
      <t>＊</t>
    </r>
    <r>
      <rPr>
        <sz val="9"/>
        <rFont val="ＭＳ 明朝"/>
        <family val="1"/>
        <charset val="128"/>
      </rPr>
      <t xml:space="preserve">
</t>
    </r>
    <phoneticPr fontId="2"/>
  </si>
  <si>
    <r>
      <t>どこから
着手して
よいかわ
からない
ため</t>
    </r>
    <r>
      <rPr>
        <sz val="9"/>
        <color theme="0"/>
        <rFont val="ＭＳ 明朝"/>
        <family val="1"/>
        <charset val="128"/>
      </rPr>
      <t>＊＊</t>
    </r>
    <r>
      <rPr>
        <sz val="9"/>
        <rFont val="ＭＳ 明朝"/>
        <family val="1"/>
        <charset val="128"/>
      </rPr>
      <t xml:space="preserve">
</t>
    </r>
    <phoneticPr fontId="2"/>
  </si>
  <si>
    <t>事業所、
休憩室、
食堂、更
衣室等で
の三密防
止措置（
利用時間
分散等）</t>
  </si>
  <si>
    <t xml:space="preserve">手洗い・
うがい、
咳エチケ
ット、換
気等予防
対策の周
知・徹底
</t>
  </si>
  <si>
    <t xml:space="preserve">（窓口・
レジ等）
仕切りの
設置、来
訪者向け
の消毒液
の設置等
</t>
  </si>
  <si>
    <t xml:space="preserve">その他
</t>
  </si>
  <si>
    <t xml:space="preserve">特になし
</t>
  </si>
  <si>
    <r>
      <t>テレワー
ク・ＷＥ
Ｂ会議等
の実施</t>
    </r>
    <r>
      <rPr>
        <sz val="9"/>
        <color theme="0"/>
        <rFont val="ＭＳ 明朝"/>
        <family val="1"/>
        <charset val="128"/>
      </rPr>
      <t>＊</t>
    </r>
    <r>
      <rPr>
        <sz val="9"/>
        <rFont val="ＭＳ 明朝"/>
        <family val="1"/>
        <charset val="128"/>
      </rPr>
      <t xml:space="preserve">
</t>
    </r>
    <phoneticPr fontId="2"/>
  </si>
  <si>
    <r>
      <t>出勤人数
の調整（
班ごとの
輪番制な
ど）</t>
    </r>
    <r>
      <rPr>
        <sz val="9"/>
        <color theme="0"/>
        <rFont val="ＭＳ 明朝"/>
        <family val="1"/>
        <charset val="128"/>
      </rPr>
      <t xml:space="preserve">＊＊
</t>
    </r>
    <r>
      <rPr>
        <sz val="9"/>
        <rFont val="ＭＳ 明朝"/>
        <family val="1"/>
        <charset val="128"/>
      </rPr>
      <t xml:space="preserve">
</t>
    </r>
    <phoneticPr fontId="2"/>
  </si>
  <si>
    <r>
      <t>時差出勤
の実施</t>
    </r>
    <r>
      <rPr>
        <sz val="9"/>
        <color theme="0"/>
        <rFont val="ＭＳ 明朝"/>
        <family val="1"/>
        <charset val="128"/>
      </rPr>
      <t>＊</t>
    </r>
    <r>
      <rPr>
        <sz val="9"/>
        <rFont val="ＭＳ 明朝"/>
        <family val="1"/>
        <charset val="128"/>
      </rPr>
      <t xml:space="preserve">
</t>
    </r>
    <phoneticPr fontId="2"/>
  </si>
  <si>
    <r>
      <t>出張や大
人数での
会議の自
粛</t>
    </r>
    <r>
      <rPr>
        <sz val="9"/>
        <color theme="0"/>
        <rFont val="ＭＳ 明朝"/>
        <family val="1"/>
        <charset val="128"/>
      </rPr>
      <t>＊＊＊</t>
    </r>
    <r>
      <rPr>
        <sz val="9"/>
        <rFont val="ＭＳ 明朝"/>
        <family val="1"/>
        <charset val="128"/>
      </rPr>
      <t xml:space="preserve">
</t>
    </r>
    <phoneticPr fontId="2"/>
  </si>
  <si>
    <r>
      <t>感染拡大
防止のた
めの就業
規則の整
備</t>
    </r>
    <r>
      <rPr>
        <sz val="9"/>
        <color theme="0"/>
        <rFont val="ＭＳ 明朝"/>
        <family val="1"/>
        <charset val="128"/>
      </rPr>
      <t>＊＊＊</t>
    </r>
    <r>
      <rPr>
        <sz val="9"/>
        <rFont val="ＭＳ 明朝"/>
        <family val="1"/>
        <charset val="128"/>
      </rPr>
      <t xml:space="preserve">
</t>
    </r>
    <phoneticPr fontId="2"/>
  </si>
  <si>
    <r>
      <t>従業員の
日常的な
体調確認
（出勤前
の検温の
義務付け
等）</t>
    </r>
    <r>
      <rPr>
        <sz val="9"/>
        <color theme="0"/>
        <rFont val="ＭＳ 明朝"/>
        <family val="1"/>
        <charset val="128"/>
      </rPr>
      <t>＊＊</t>
    </r>
    <r>
      <rPr>
        <sz val="9"/>
        <rFont val="ＭＳ 明朝"/>
        <family val="1"/>
        <charset val="128"/>
      </rPr>
      <t xml:space="preserve">
</t>
    </r>
    <phoneticPr fontId="2"/>
  </si>
  <si>
    <t xml:space="preserve">従業員の
人員整理
を行った
</t>
  </si>
  <si>
    <t xml:space="preserve">取扱品（
サービス
）の需要
が増加し
たため、
従業員の
新規採用
を積極的
に行った
</t>
  </si>
  <si>
    <t xml:space="preserve">その他
</t>
  </si>
  <si>
    <t xml:space="preserve">特になし
</t>
  </si>
  <si>
    <r>
      <t>事業の縮
小等によ
り、従業
員を休業
させた（
感染の疑
いがある
ため、自
宅待機さ
せた場合
等を除く
）</t>
    </r>
    <r>
      <rPr>
        <sz val="9"/>
        <color theme="0"/>
        <rFont val="ＭＳ 明朝"/>
        <family val="1"/>
        <charset val="128"/>
      </rPr>
      <t>＊＊＊</t>
    </r>
    <phoneticPr fontId="2"/>
  </si>
  <si>
    <r>
      <t>雇用調整
助成金等
を活用し
、従業員
の雇用の
維持を図
った</t>
    </r>
    <r>
      <rPr>
        <sz val="9"/>
        <color theme="0"/>
        <rFont val="ＭＳ 明朝"/>
        <family val="1"/>
        <charset val="128"/>
      </rPr>
      <t>＊＊</t>
    </r>
    <r>
      <rPr>
        <sz val="9"/>
        <rFont val="ＭＳ 明朝"/>
        <family val="1"/>
        <charset val="128"/>
      </rPr>
      <t xml:space="preserve">
</t>
    </r>
    <phoneticPr fontId="2"/>
  </si>
  <si>
    <r>
      <t>勤務時間
の見直し
を行った
。（短時
間勤務、
曜日ごと
の出勤日
を設ける
など）</t>
    </r>
    <r>
      <rPr>
        <sz val="9"/>
        <color theme="0"/>
        <rFont val="ＭＳ 明朝"/>
        <family val="1"/>
        <charset val="128"/>
      </rPr>
      <t>＊</t>
    </r>
    <r>
      <rPr>
        <sz val="9"/>
        <rFont val="ＭＳ 明朝"/>
        <family val="1"/>
        <charset val="128"/>
      </rPr>
      <t xml:space="preserve">
</t>
    </r>
    <phoneticPr fontId="2"/>
  </si>
  <si>
    <r>
      <t>学校の休
校等に伴
い、子ど
もを持つ
従業員に
有給の特
別休暇を
与えた</t>
    </r>
    <r>
      <rPr>
        <sz val="9"/>
        <color theme="0"/>
        <rFont val="ＭＳ 明朝"/>
        <family val="1"/>
        <charset val="128"/>
      </rPr>
      <t>＊</t>
    </r>
    <r>
      <rPr>
        <sz val="9"/>
        <rFont val="ＭＳ 明朝"/>
        <family val="1"/>
        <charset val="128"/>
      </rPr>
      <t xml:space="preserve">
</t>
    </r>
    <phoneticPr fontId="2"/>
  </si>
  <si>
    <r>
      <t>学校の休
校等に伴
い、事業
所に託児
室を設け
る、子ど
もとの同
伴出勤を
認める等
の対応を
取った</t>
    </r>
    <r>
      <rPr>
        <sz val="9"/>
        <color theme="0"/>
        <rFont val="ＭＳ 明朝"/>
        <family val="1"/>
        <charset val="128"/>
      </rPr>
      <t>＊</t>
    </r>
    <r>
      <rPr>
        <sz val="9"/>
        <rFont val="ＭＳ 明朝"/>
        <family val="1"/>
        <charset val="128"/>
      </rPr>
      <t xml:space="preserve">
</t>
    </r>
    <phoneticPr fontId="2"/>
  </si>
  <si>
    <r>
      <t>新規採用
の見直し
、規模縮
小を行っ
た（令和
３年４月
新卒予定
者を含む
）</t>
    </r>
    <r>
      <rPr>
        <sz val="9"/>
        <color theme="0"/>
        <rFont val="ＭＳ 明朝"/>
        <family val="1"/>
        <charset val="128"/>
      </rPr>
      <t>＊＊＊</t>
    </r>
    <r>
      <rPr>
        <sz val="9"/>
        <rFont val="ＭＳ 明朝"/>
        <family val="1"/>
        <charset val="128"/>
      </rPr>
      <t xml:space="preserve">
</t>
    </r>
    <phoneticPr fontId="2"/>
  </si>
  <si>
    <r>
      <t>取扱品（
サービス
）の需要
が増加し
たため、
従業員の
時間外労
働が増加
した</t>
    </r>
    <r>
      <rPr>
        <sz val="9"/>
        <color theme="0"/>
        <rFont val="ＭＳ 明朝"/>
        <family val="1"/>
        <charset val="128"/>
      </rPr>
      <t>＊＊</t>
    </r>
    <r>
      <rPr>
        <sz val="9"/>
        <rFont val="ＭＳ 明朝"/>
        <family val="1"/>
        <charset val="128"/>
      </rPr>
      <t xml:space="preserve">
</t>
    </r>
    <phoneticPr fontId="2"/>
  </si>
  <si>
    <t xml:space="preserve">無回答
</t>
    <rPh sb="0" eb="3">
      <t>ムカイトウ</t>
    </rPh>
    <phoneticPr fontId="13"/>
  </si>
  <si>
    <t xml:space="preserve">その他
</t>
    <phoneticPr fontId="2"/>
  </si>
  <si>
    <t xml:space="preserve">無回答
</t>
    <phoneticPr fontId="2"/>
  </si>
  <si>
    <t xml:space="preserve">無回答
</t>
    <rPh sb="0" eb="3">
      <t>ムカイトウ</t>
    </rPh>
    <phoneticPr fontId="13"/>
  </si>
  <si>
    <t xml:space="preserve">無回答
</t>
    <phoneticPr fontId="2"/>
  </si>
  <si>
    <r>
      <t>実施してい
ない</t>
    </r>
    <r>
      <rPr>
        <sz val="12"/>
        <color indexed="9"/>
        <rFont val="ＭＳ 明朝"/>
        <family val="1"/>
        <charset val="128"/>
      </rPr>
      <t>＊＊＊</t>
    </r>
    <r>
      <rPr>
        <sz val="12"/>
        <rFont val="ＭＳ 明朝"/>
        <family val="1"/>
        <charset val="128"/>
      </rPr>
      <t xml:space="preserve">
</t>
    </r>
    <r>
      <rPr>
        <sz val="10"/>
        <rFont val="ＭＳ 明朝"/>
        <family val="1"/>
        <charset val="128"/>
      </rPr>
      <t xml:space="preserve">
</t>
    </r>
    <rPh sb="0" eb="2">
      <t>ジッシ</t>
    </rPh>
    <phoneticPr fontId="13"/>
  </si>
  <si>
    <r>
      <t>就業規則などの社内規定に盛り込んだ</t>
    </r>
    <r>
      <rPr>
        <sz val="12"/>
        <color indexed="9"/>
        <rFont val="ＭＳ 明朝"/>
        <family val="1"/>
        <charset val="128"/>
      </rPr>
      <t>＊</t>
    </r>
    <r>
      <rPr>
        <sz val="12"/>
        <rFont val="ＭＳ 明朝"/>
        <family val="1"/>
        <charset val="128"/>
      </rPr>
      <t xml:space="preserve">
</t>
    </r>
    <r>
      <rPr>
        <sz val="10"/>
        <rFont val="ＭＳ 明朝"/>
        <family val="1"/>
        <charset val="128"/>
      </rPr>
      <t xml:space="preserve">
</t>
    </r>
    <rPh sb="0" eb="2">
      <t>シュウギョウ</t>
    </rPh>
    <rPh sb="2" eb="4">
      <t>キソク</t>
    </rPh>
    <rPh sb="7" eb="9">
      <t>シャナイ</t>
    </rPh>
    <rPh sb="9" eb="11">
      <t>キテイ</t>
    </rPh>
    <rPh sb="12" eb="13">
      <t>モ</t>
    </rPh>
    <rPh sb="14" eb="15">
      <t>コ</t>
    </rPh>
    <phoneticPr fontId="13"/>
  </si>
  <si>
    <r>
      <t>相談・苦情窓口の設置</t>
    </r>
    <r>
      <rPr>
        <sz val="12"/>
        <color indexed="9"/>
        <rFont val="ＭＳ 明朝"/>
        <family val="1"/>
        <charset val="128"/>
      </rPr>
      <t>＊＊</t>
    </r>
    <r>
      <rPr>
        <sz val="12"/>
        <rFont val="ＭＳ 明朝"/>
        <family val="1"/>
        <charset val="128"/>
      </rPr>
      <t xml:space="preserve">
</t>
    </r>
    <r>
      <rPr>
        <sz val="10"/>
        <rFont val="ＭＳ 明朝"/>
        <family val="1"/>
        <charset val="128"/>
      </rPr>
      <t xml:space="preserve">
</t>
    </r>
    <rPh sb="0" eb="2">
      <t>ソウダン</t>
    </rPh>
    <rPh sb="3" eb="5">
      <t>クジョウ</t>
    </rPh>
    <rPh sb="5" eb="7">
      <t>マドグチ</t>
    </rPh>
    <rPh sb="8" eb="10">
      <t>セッチ</t>
    </rPh>
    <phoneticPr fontId="13"/>
  </si>
  <si>
    <r>
      <t>トップの宣言
、会社の方針
に定めた</t>
    </r>
    <r>
      <rPr>
        <sz val="12"/>
        <color indexed="9"/>
        <rFont val="ＭＳ 明朝"/>
        <family val="1"/>
        <charset val="128"/>
      </rPr>
      <t>＊＊</t>
    </r>
    <r>
      <rPr>
        <sz val="12"/>
        <rFont val="ＭＳ 明朝"/>
        <family val="1"/>
        <charset val="128"/>
      </rPr>
      <t xml:space="preserve">
</t>
    </r>
    <r>
      <rPr>
        <sz val="10"/>
        <rFont val="ＭＳ 明朝"/>
        <family val="1"/>
        <charset val="128"/>
      </rPr>
      <t xml:space="preserve">
</t>
    </r>
    <rPh sb="4" eb="6">
      <t>センゲン</t>
    </rPh>
    <rPh sb="8" eb="10">
      <t>カイシャ</t>
    </rPh>
    <rPh sb="11" eb="13">
      <t>ホウシン</t>
    </rPh>
    <rPh sb="15" eb="16">
      <t>サダ</t>
    </rPh>
    <phoneticPr fontId="13"/>
  </si>
  <si>
    <t xml:space="preserve">無回答
</t>
    <rPh sb="0" eb="3">
      <t>ムカイトウ</t>
    </rPh>
    <phoneticPr fontId="13"/>
  </si>
  <si>
    <t>１事業所
平均年間
休日総数
（日）</t>
    <rPh sb="1" eb="3">
      <t>ジギョウ</t>
    </rPh>
    <rPh sb="3" eb="4">
      <t>ショ</t>
    </rPh>
    <rPh sb="5" eb="7">
      <t>ヘイキン</t>
    </rPh>
    <rPh sb="7" eb="9">
      <t>ネンカン</t>
    </rPh>
    <rPh sb="10" eb="12">
      <t>キュウジツ</t>
    </rPh>
    <rPh sb="12" eb="14">
      <t>ソウスウ</t>
    </rPh>
    <rPh sb="17" eb="18">
      <t>ニチ</t>
    </rPh>
    <phoneticPr fontId="8"/>
  </si>
  <si>
    <r>
      <t>労働者１
人平均年
間休日総
数</t>
    </r>
    <r>
      <rPr>
        <sz val="11"/>
        <color indexed="9"/>
        <rFont val="ＭＳ 明朝"/>
        <family val="1"/>
        <charset val="128"/>
      </rPr>
      <t>＊＊＊</t>
    </r>
    <r>
      <rPr>
        <sz val="11"/>
        <rFont val="ＭＳ 明朝"/>
        <family val="1"/>
        <charset val="128"/>
      </rPr>
      <t xml:space="preserve">
（日）</t>
    </r>
    <rPh sb="21" eb="22">
      <t>ニチ</t>
    </rPh>
    <phoneticPr fontId="8"/>
  </si>
  <si>
    <t xml:space="preserve">週休１日制
</t>
    <rPh sb="0" eb="2">
      <t>シュウキュウ</t>
    </rPh>
    <rPh sb="3" eb="5">
      <t>カセイ</t>
    </rPh>
    <phoneticPr fontId="8"/>
  </si>
  <si>
    <t xml:space="preserve">週休１日半制
</t>
    <rPh sb="0" eb="2">
      <t>シュウキュウ</t>
    </rPh>
    <rPh sb="3" eb="4">
      <t>ニチ</t>
    </rPh>
    <rPh sb="4" eb="5">
      <t>ハン</t>
    </rPh>
    <rPh sb="5" eb="6">
      <t>セイ</t>
    </rPh>
    <phoneticPr fontId="8"/>
  </si>
  <si>
    <t xml:space="preserve">38時間以下
</t>
    <phoneticPr fontId="8"/>
  </si>
  <si>
    <t xml:space="preserve">40時間以下
</t>
    <phoneticPr fontId="2"/>
  </si>
  <si>
    <t xml:space="preserve">44時間超
</t>
    <phoneticPr fontId="8"/>
  </si>
  <si>
    <t>合計</t>
    <rPh sb="0" eb="2">
      <t>ゴウケイ</t>
    </rPh>
    <phoneticPr fontId="2"/>
  </si>
  <si>
    <t>非製造業</t>
    <rPh sb="0" eb="4">
      <t>ヒセイゾウギョウ</t>
    </rPh>
    <phoneticPr fontId="2"/>
  </si>
  <si>
    <t>付表６－１　年間休日総数別事業所数割合</t>
    <rPh sb="0" eb="2">
      <t>フヒョウ</t>
    </rPh>
    <phoneticPr fontId="2"/>
  </si>
  <si>
    <t>付表６－２　年間休日総数別労働者数割合</t>
    <rPh sb="0" eb="2">
      <t>フヒョウ</t>
    </rPh>
    <phoneticPr fontId="2"/>
  </si>
  <si>
    <t>付表７　育児休業制度の規定状況別事業所数割合</t>
    <rPh sb="0" eb="2">
      <t>フヒョウ</t>
    </rPh>
    <phoneticPr fontId="2"/>
  </si>
  <si>
    <t>付表８　育児休業の取得可能期間別事業所数割合</t>
    <rPh sb="0" eb="2">
      <t>フヒョウ</t>
    </rPh>
    <phoneticPr fontId="2"/>
  </si>
  <si>
    <t>付表９　平成３１年度中の出産予定女性従業員の有無別事業所数割合</t>
    <rPh sb="0" eb="2">
      <t>フヒョウ</t>
    </rPh>
    <phoneticPr fontId="2"/>
  </si>
  <si>
    <t>付表１０　平成３１年度中の出産予定者の状況</t>
    <rPh sb="0" eb="2">
      <t>フヒョウ</t>
    </rPh>
    <phoneticPr fontId="2"/>
  </si>
  <si>
    <t>時間</t>
  </si>
  <si>
    <t>分</t>
  </si>
  <si>
    <t>時間</t>
    <rPh sb="0" eb="2">
      <t>ジカン</t>
    </rPh>
    <phoneticPr fontId="1"/>
  </si>
  <si>
    <t>分</t>
    <rPh sb="0" eb="1">
      <t>フン</t>
    </rPh>
    <phoneticPr fontId="1"/>
  </si>
  <si>
    <t>付表５　労働者１人当たりの年次有給休暇の付与日数及び取得状況</t>
    <rPh sb="0" eb="2">
      <t>フヒョウ</t>
    </rPh>
    <phoneticPr fontId="2"/>
  </si>
  <si>
    <t>平均取得可能日数
（日）</t>
    <rPh sb="0" eb="2">
      <t>ヘイキン</t>
    </rPh>
    <rPh sb="2" eb="4">
      <t>シュトク</t>
    </rPh>
    <rPh sb="4" eb="6">
      <t>カノウ</t>
    </rPh>
    <rPh sb="6" eb="8">
      <t>ニッスウ</t>
    </rPh>
    <rPh sb="11" eb="12">
      <t>ニチ</t>
    </rPh>
    <phoneticPr fontId="13"/>
  </si>
  <si>
    <t>※問１４より</t>
    <rPh sb="1" eb="2">
      <t>トイ</t>
    </rPh>
    <phoneticPr fontId="2"/>
  </si>
  <si>
    <t>※（問８出産予定者数及びその内訳）を回答した事業所数は301事業所</t>
    <phoneticPr fontId="2"/>
  </si>
  <si>
    <t>平均取得
可能日数
（日）</t>
    <rPh sb="0" eb="2">
      <t>ヘイキン</t>
    </rPh>
    <rPh sb="2" eb="4">
      <t>シュトク</t>
    </rPh>
    <rPh sb="5" eb="7">
      <t>カノウ</t>
    </rPh>
    <rPh sb="7" eb="9">
      <t>ニッスウ</t>
    </rPh>
    <rPh sb="11" eb="12">
      <t>ニチ</t>
    </rPh>
    <phoneticPr fontId="2"/>
  </si>
  <si>
    <r>
      <t>規定しておらず
、今後とも整備
しない</t>
    </r>
    <r>
      <rPr>
        <sz val="11"/>
        <color theme="0"/>
        <rFont val="ＭＳ 明朝"/>
        <family val="1"/>
        <charset val="128"/>
      </rPr>
      <t>＊＊＊＊</t>
    </r>
    <rPh sb="0" eb="2">
      <t>キテイ</t>
    </rPh>
    <rPh sb="9" eb="11">
      <t>コンゴ</t>
    </rPh>
    <rPh sb="13" eb="15">
      <t>セイビ</t>
    </rPh>
    <phoneticPr fontId="13"/>
  </si>
  <si>
    <r>
      <t>規定していない
が、整備を検討
している</t>
    </r>
    <r>
      <rPr>
        <sz val="11"/>
        <color theme="0"/>
        <rFont val="ＭＳ 明朝"/>
        <family val="1"/>
        <charset val="128"/>
      </rPr>
      <t>＊＊＊</t>
    </r>
    <rPh sb="0" eb="2">
      <t>キテイ</t>
    </rPh>
    <rPh sb="10" eb="11">
      <t>ヒトシ</t>
    </rPh>
    <rPh sb="11" eb="12">
      <t>ビ</t>
    </rPh>
    <rPh sb="13" eb="15">
      <t>ケントウ</t>
    </rPh>
    <phoneticPr fontId="13"/>
  </si>
  <si>
    <t xml:space="preserve">規定している
</t>
    <rPh sb="0" eb="2">
      <t>キテイ</t>
    </rPh>
    <phoneticPr fontId="13"/>
  </si>
  <si>
    <r>
      <t>「２歳以上の子」を対象と
する育児休業</t>
    </r>
    <r>
      <rPr>
        <sz val="11"/>
        <color indexed="9"/>
        <rFont val="ＭＳ 明朝"/>
        <family val="1"/>
        <charset val="128"/>
      </rPr>
      <t>＊＊＊＊＊＊</t>
    </r>
    <rPh sb="2" eb="3">
      <t>サイ</t>
    </rPh>
    <rPh sb="3" eb="5">
      <t>イジョウ</t>
    </rPh>
    <rPh sb="6" eb="7">
      <t>コ</t>
    </rPh>
    <rPh sb="9" eb="11">
      <t>タイショウ</t>
    </rPh>
    <rPh sb="15" eb="17">
      <t>イクジ</t>
    </rPh>
    <rPh sb="17" eb="19">
      <t>キュウギョウ</t>
    </rPh>
    <phoneticPr fontId="13"/>
  </si>
  <si>
    <t>（単位　上段：労働者数　下段：％）</t>
    <rPh sb="4" eb="6">
      <t>ジョウダン</t>
    </rPh>
    <rPh sb="7" eb="10">
      <t>ロウドウシャ</t>
    </rPh>
    <rPh sb="12" eb="14">
      <t>ゲダン</t>
    </rPh>
    <phoneticPr fontId="8"/>
  </si>
  <si>
    <t>集　　計
労働者数</t>
    <rPh sb="0" eb="1">
      <t>シュウ</t>
    </rPh>
    <rPh sb="3" eb="4">
      <t>ケイ</t>
    </rPh>
    <rPh sb="5" eb="9">
      <t>ロウドウシャスウ</t>
    </rPh>
    <phoneticPr fontId="2"/>
  </si>
  <si>
    <t xml:space="preserve">集　　計
事業所数
</t>
    <rPh sb="0" eb="1">
      <t>シュウ</t>
    </rPh>
    <rPh sb="3" eb="4">
      <t>ケイ</t>
    </rPh>
    <rPh sb="5" eb="7">
      <t>ジギョウ</t>
    </rPh>
    <rPh sb="7" eb="8">
      <t>ショ</t>
    </rPh>
    <rPh sb="8" eb="9">
      <t>スウ</t>
    </rPh>
    <phoneticPr fontId="2"/>
  </si>
  <si>
    <t>（単位　上段：事業所数／労働者数　下段：％）</t>
    <rPh sb="4" eb="6">
      <t>ジョウダン</t>
    </rPh>
    <rPh sb="7" eb="10">
      <t>ジギョウショ</t>
    </rPh>
    <rPh sb="12" eb="16">
      <t>ロウドウシャスウ</t>
    </rPh>
    <rPh sb="17" eb="19">
      <t>ゲダン</t>
    </rPh>
    <phoneticPr fontId="8"/>
  </si>
  <si>
    <t>集　　計
事業所数</t>
    <phoneticPr fontId="13"/>
  </si>
  <si>
    <t xml:space="preserve">集　　計
事業所数
</t>
    <rPh sb="0" eb="1">
      <t>シュウ</t>
    </rPh>
    <rPh sb="3" eb="4">
      <t>ケイ</t>
    </rPh>
    <rPh sb="5" eb="7">
      <t>ジギョウ</t>
    </rPh>
    <rPh sb="7" eb="8">
      <t>ショ</t>
    </rPh>
    <rPh sb="8" eb="9">
      <t>スウ</t>
    </rPh>
    <phoneticPr fontId="2"/>
  </si>
  <si>
    <r>
      <t>小学校就学時前の子２人以上
の場合</t>
    </r>
    <r>
      <rPr>
        <sz val="11"/>
        <color theme="0"/>
        <rFont val="ＭＳ 明朝"/>
        <family val="1"/>
        <charset val="128"/>
      </rPr>
      <t>＊＊＊＊＊＊＊＊＊＊</t>
    </r>
    <rPh sb="0" eb="3">
      <t>ショウガッコウ</t>
    </rPh>
    <rPh sb="3" eb="5">
      <t>シュウガク</t>
    </rPh>
    <rPh sb="5" eb="6">
      <t>ジ</t>
    </rPh>
    <rPh sb="6" eb="7">
      <t>マエ</t>
    </rPh>
    <rPh sb="8" eb="9">
      <t>コ</t>
    </rPh>
    <rPh sb="10" eb="11">
      <t>ニン</t>
    </rPh>
    <rPh sb="11" eb="13">
      <t>イジョウ</t>
    </rPh>
    <rPh sb="15" eb="17">
      <t>バアイ</t>
    </rPh>
    <phoneticPr fontId="13"/>
  </si>
  <si>
    <t xml:space="preserve">小学校就学時前の子１人につき
</t>
    <rPh sb="0" eb="3">
      <t>ショウガッコウ</t>
    </rPh>
    <rPh sb="3" eb="5">
      <t>シュウガク</t>
    </rPh>
    <rPh sb="5" eb="6">
      <t>ジ</t>
    </rPh>
    <rPh sb="6" eb="7">
      <t>マエ</t>
    </rPh>
    <rPh sb="8" eb="9">
      <t>コ</t>
    </rPh>
    <rPh sb="10" eb="11">
      <t>ニン</t>
    </rPh>
    <phoneticPr fontId="13"/>
  </si>
  <si>
    <t xml:space="preserve">そ　の　他
</t>
    <rPh sb="4" eb="5">
      <t>タ</t>
    </rPh>
    <phoneticPr fontId="13"/>
  </si>
  <si>
    <t>付表１３　配偶者出産休暇の付与形態、有給付与日数、取得可能日数、取得率</t>
    <rPh sb="0" eb="2">
      <t>フヒョウ</t>
    </rPh>
    <rPh sb="32" eb="35">
      <t>シュトクリツ</t>
    </rPh>
    <phoneticPr fontId="2"/>
  </si>
  <si>
    <t>付表１１　育児休業の取得状況（出産者数、育児休業開始者及び育児休業取得率）</t>
    <rPh sb="0" eb="2">
      <t>フヒョウ</t>
    </rPh>
    <rPh sb="5" eb="7">
      <t>イクジ</t>
    </rPh>
    <rPh sb="7" eb="9">
      <t>キュウギョウ</t>
    </rPh>
    <rPh sb="10" eb="12">
      <t>シュトク</t>
    </rPh>
    <rPh sb="12" eb="14">
      <t>ジョウキョウ</t>
    </rPh>
    <rPh sb="15" eb="19">
      <t>シュッサンシャスウ</t>
    </rPh>
    <rPh sb="20" eb="22">
      <t>イクジ</t>
    </rPh>
    <rPh sb="22" eb="24">
      <t>キュウギョウ</t>
    </rPh>
    <rPh sb="24" eb="26">
      <t>カイシ</t>
    </rPh>
    <rPh sb="26" eb="27">
      <t>シャ</t>
    </rPh>
    <rPh sb="27" eb="28">
      <t>オヨ</t>
    </rPh>
    <rPh sb="29" eb="31">
      <t>イクジ</t>
    </rPh>
    <rPh sb="31" eb="33">
      <t>キュウギョウ</t>
    </rPh>
    <rPh sb="33" eb="35">
      <t>シュトク</t>
    </rPh>
    <rPh sb="35" eb="36">
      <t>リツ</t>
    </rPh>
    <phoneticPr fontId="2"/>
  </si>
  <si>
    <t>付表１２　配偶者出産休暇制度の規定状況別事業所数割合</t>
    <rPh sb="0" eb="2">
      <t>フヒョウ</t>
    </rPh>
    <rPh sb="15" eb="17">
      <t>キテイ</t>
    </rPh>
    <rPh sb="17" eb="19">
      <t>ジョウキョウ</t>
    </rPh>
    <phoneticPr fontId="2"/>
  </si>
  <si>
    <t>付表１４　配偶者出産時育児目的休暇制度の規定状況別事業所数割合</t>
    <rPh sb="0" eb="2">
      <t>フヒョウ</t>
    </rPh>
    <rPh sb="5" eb="8">
      <t>ハイグウシャ</t>
    </rPh>
    <rPh sb="8" eb="10">
      <t>シュッサン</t>
    </rPh>
    <rPh sb="10" eb="11">
      <t>ジ</t>
    </rPh>
    <rPh sb="11" eb="13">
      <t>イクジ</t>
    </rPh>
    <rPh sb="13" eb="15">
      <t>モクテキ</t>
    </rPh>
    <rPh sb="15" eb="17">
      <t>キュウカ</t>
    </rPh>
    <rPh sb="17" eb="19">
      <t>セイド</t>
    </rPh>
    <rPh sb="20" eb="22">
      <t>キテイ</t>
    </rPh>
    <rPh sb="22" eb="24">
      <t>ジョウキョウ</t>
    </rPh>
    <rPh sb="24" eb="25">
      <t>ベツ</t>
    </rPh>
    <rPh sb="25" eb="28">
      <t>ジギョウショ</t>
    </rPh>
    <rPh sb="28" eb="29">
      <t>スウ</t>
    </rPh>
    <rPh sb="29" eb="31">
      <t>ワリアイ</t>
    </rPh>
    <phoneticPr fontId="2"/>
  </si>
  <si>
    <t>付表１５　配偶者出産時育児目的休暇制度の付与形態</t>
    <rPh sb="0" eb="2">
      <t>フヒョウ</t>
    </rPh>
    <rPh sb="5" eb="8">
      <t>ハイグウシャ</t>
    </rPh>
    <rPh sb="8" eb="10">
      <t>シュッサン</t>
    </rPh>
    <rPh sb="10" eb="11">
      <t>ジ</t>
    </rPh>
    <rPh sb="11" eb="13">
      <t>イクジ</t>
    </rPh>
    <rPh sb="13" eb="15">
      <t>モクテキ</t>
    </rPh>
    <rPh sb="15" eb="17">
      <t>キュウカ</t>
    </rPh>
    <rPh sb="17" eb="19">
      <t>セイド</t>
    </rPh>
    <rPh sb="20" eb="22">
      <t>フヨ</t>
    </rPh>
    <rPh sb="22" eb="24">
      <t>ケイタイ</t>
    </rPh>
    <phoneticPr fontId="2"/>
  </si>
  <si>
    <t>付表１６　子の看護休暇制度の規定状況別事業所数割合</t>
    <rPh sb="0" eb="2">
      <t>フヒョウ</t>
    </rPh>
    <phoneticPr fontId="2"/>
  </si>
  <si>
    <t>付表１７　子の看護休暇制度の付与形態</t>
    <rPh sb="0" eb="2">
      <t>フヒョウ</t>
    </rPh>
    <phoneticPr fontId="2"/>
  </si>
  <si>
    <t>付表１８　子の看護休暇制度の子の状況別付与日数</t>
    <rPh sb="0" eb="2">
      <t>フヒョウ</t>
    </rPh>
    <rPh sb="14" eb="15">
      <t>コ</t>
    </rPh>
    <phoneticPr fontId="2"/>
  </si>
  <si>
    <t>付表１９　子の看護休暇制度の取得実績</t>
    <rPh sb="0" eb="2">
      <t>フヒョウ</t>
    </rPh>
    <phoneticPr fontId="2"/>
  </si>
  <si>
    <t>付表２０－１　子どもを持つ労働者に対する支援制度の規定状況別事業所数割合</t>
    <rPh sb="0" eb="2">
      <t>フヒョウ</t>
    </rPh>
    <phoneticPr fontId="2"/>
  </si>
  <si>
    <t>付表２０－２　子どもを持つ労働者に対する支援制度の規定状況別事業所数割合</t>
    <rPh sb="0" eb="2">
      <t>フヒョウ</t>
    </rPh>
    <phoneticPr fontId="2"/>
  </si>
  <si>
    <t>付表２０－３　子どもを持つ労働者に対する支援制度の規定状況別事業所数割合</t>
    <rPh sb="0" eb="2">
      <t>フヒョウ</t>
    </rPh>
    <phoneticPr fontId="2"/>
  </si>
  <si>
    <t>付表２０－４　子どもを持つ労働者に対する支援制度の規定状況別事業所数割合</t>
    <rPh sb="0" eb="2">
      <t>フヒョウ</t>
    </rPh>
    <phoneticPr fontId="2"/>
  </si>
  <si>
    <t>付表２０－５　子どもを持つ労働者に対する支援制度の利用実績別事業所数割合</t>
    <rPh sb="0" eb="2">
      <t>フヒョウ</t>
    </rPh>
    <phoneticPr fontId="2"/>
  </si>
  <si>
    <t>付表２０－６　子どもを持つ労働者に対する支援制度の利用実績別事業所数割合</t>
    <rPh sb="0" eb="2">
      <t>フヒョウ</t>
    </rPh>
    <phoneticPr fontId="2"/>
  </si>
  <si>
    <t>付表２０－７　子どもを持つ労働者に対する支援制度の利用実績別事業所数割合</t>
    <rPh sb="0" eb="2">
      <t>フヒョウ</t>
    </rPh>
    <phoneticPr fontId="2"/>
  </si>
  <si>
    <t>付表２１　介護休業制度の規定状況別事業所数割合</t>
    <rPh sb="0" eb="2">
      <t>フヒョウ</t>
    </rPh>
    <phoneticPr fontId="2"/>
  </si>
  <si>
    <t>付表２３　介護休業の取得状況</t>
    <rPh sb="0" eb="2">
      <t>フヒョウ</t>
    </rPh>
    <phoneticPr fontId="2"/>
  </si>
  <si>
    <t>付表２２　介護休業の取得可能期間別事業所数割合</t>
    <rPh sb="0" eb="2">
      <t>フヒョウ</t>
    </rPh>
    <phoneticPr fontId="2"/>
  </si>
  <si>
    <t>付表２７　全体の労働者数に占める女性管理職者数割合</t>
    <phoneticPr fontId="2"/>
  </si>
  <si>
    <t>付表３０　非正規社員から正社員への転換を推進する措置の規定状況別事業所数割合</t>
    <rPh sb="0" eb="2">
      <t>フヒョウ</t>
    </rPh>
    <rPh sb="5" eb="6">
      <t>ヒ</t>
    </rPh>
    <rPh sb="6" eb="8">
      <t>セイキ</t>
    </rPh>
    <rPh sb="8" eb="10">
      <t>シャイン</t>
    </rPh>
    <rPh sb="12" eb="15">
      <t>セイシャイン</t>
    </rPh>
    <rPh sb="17" eb="19">
      <t>テンカン</t>
    </rPh>
    <rPh sb="20" eb="22">
      <t>スイシン</t>
    </rPh>
    <rPh sb="24" eb="26">
      <t>ソチ</t>
    </rPh>
    <rPh sb="27" eb="29">
      <t>キテイ</t>
    </rPh>
    <rPh sb="29" eb="31">
      <t>ジョウキョウ</t>
    </rPh>
    <rPh sb="31" eb="32">
      <t>ベツ</t>
    </rPh>
    <rPh sb="32" eb="35">
      <t>ジギョウショ</t>
    </rPh>
    <phoneticPr fontId="2"/>
  </si>
  <si>
    <t>付表３１　非正規社員の雇用者数及び正社員への転換割合</t>
    <rPh sb="0" eb="2">
      <t>フヒョウ</t>
    </rPh>
    <rPh sb="5" eb="6">
      <t>ヒ</t>
    </rPh>
    <rPh sb="6" eb="8">
      <t>セイキ</t>
    </rPh>
    <rPh sb="8" eb="10">
      <t>シャイン</t>
    </rPh>
    <rPh sb="11" eb="14">
      <t>コヨウシャ</t>
    </rPh>
    <rPh sb="14" eb="15">
      <t>スウ</t>
    </rPh>
    <rPh sb="15" eb="16">
      <t>オヨ</t>
    </rPh>
    <rPh sb="17" eb="20">
      <t>セイシャイン</t>
    </rPh>
    <rPh sb="22" eb="24">
      <t>テンカン</t>
    </rPh>
    <phoneticPr fontId="2"/>
  </si>
  <si>
    <t>付表３２　職場のマタニティハラスメント対策別事業所数割合</t>
    <rPh sb="0" eb="2">
      <t>フヒョウ</t>
    </rPh>
    <phoneticPr fontId="2"/>
  </si>
  <si>
    <t>付表３３　職場のパワーハラスメント対策別事業所数割合</t>
    <rPh sb="0" eb="2">
      <t>フヒョウ</t>
    </rPh>
    <phoneticPr fontId="2"/>
  </si>
  <si>
    <t>付表３４　職場のセクシャルハラスメント対策別事業所数割合</t>
    <rPh sb="0" eb="2">
      <t>フヒョウ</t>
    </rPh>
    <phoneticPr fontId="2"/>
  </si>
  <si>
    <t>付表３６　重視したいと考える職業能力開発訓練別事業所数割合</t>
    <rPh sb="0" eb="2">
      <t>フヒョウ</t>
    </rPh>
    <rPh sb="5" eb="7">
      <t>ジュウシ</t>
    </rPh>
    <rPh sb="11" eb="12">
      <t>カンガ</t>
    </rPh>
    <rPh sb="14" eb="18">
      <t>ショクギョウノウリョク</t>
    </rPh>
    <rPh sb="18" eb="20">
      <t>カイハツ</t>
    </rPh>
    <rPh sb="20" eb="22">
      <t>クンレン</t>
    </rPh>
    <phoneticPr fontId="2"/>
  </si>
  <si>
    <t>付表３７　国や県実施の各種セミナーへの受講状況別事業所数割合</t>
    <rPh sb="0" eb="2">
      <t>フヒョウ</t>
    </rPh>
    <rPh sb="5" eb="6">
      <t>クニ</t>
    </rPh>
    <rPh sb="7" eb="8">
      <t>ケン</t>
    </rPh>
    <rPh sb="8" eb="10">
      <t>ジッシ</t>
    </rPh>
    <rPh sb="11" eb="13">
      <t>カクシュ</t>
    </rPh>
    <rPh sb="19" eb="23">
      <t>ジュコウジョウキョウ</t>
    </rPh>
    <phoneticPr fontId="2"/>
  </si>
  <si>
    <t>付表３８　働き方改革への取組み状況別事業所数割合</t>
    <rPh sb="0" eb="2">
      <t>フヒョウ</t>
    </rPh>
    <rPh sb="5" eb="6">
      <t>ハタラ</t>
    </rPh>
    <rPh sb="7" eb="8">
      <t>カタ</t>
    </rPh>
    <rPh sb="8" eb="10">
      <t>カイカク</t>
    </rPh>
    <rPh sb="12" eb="14">
      <t>トリク</t>
    </rPh>
    <rPh sb="15" eb="17">
      <t>ジョウキョウ</t>
    </rPh>
    <rPh sb="17" eb="18">
      <t>ベツ</t>
    </rPh>
    <rPh sb="18" eb="21">
      <t>ジギョウショ</t>
    </rPh>
    <rPh sb="21" eb="22">
      <t>スウ</t>
    </rPh>
    <rPh sb="22" eb="24">
      <t>ワリアイ</t>
    </rPh>
    <phoneticPr fontId="2"/>
  </si>
  <si>
    <t>付表３９　働き方改革への取組み内容別事業所数割合</t>
    <rPh sb="0" eb="2">
      <t>フヒョウ</t>
    </rPh>
    <phoneticPr fontId="2"/>
  </si>
  <si>
    <t>付表４１　テレワークの導入状況別事業所数割合</t>
    <rPh sb="0" eb="2">
      <t>フヒョウ</t>
    </rPh>
    <rPh sb="11" eb="13">
      <t>ドウニュウ</t>
    </rPh>
    <rPh sb="13" eb="15">
      <t>ジョウキョウ</t>
    </rPh>
    <phoneticPr fontId="2"/>
  </si>
  <si>
    <t>付表４０　時間外労働の上限規制への対応別事業所数割合</t>
    <rPh sb="0" eb="2">
      <t>フヒョウ</t>
    </rPh>
    <rPh sb="5" eb="8">
      <t>ジカンガイ</t>
    </rPh>
    <rPh sb="8" eb="10">
      <t>ロウドウ</t>
    </rPh>
    <rPh sb="11" eb="13">
      <t>ジョウゲン</t>
    </rPh>
    <rPh sb="13" eb="15">
      <t>キセイ</t>
    </rPh>
    <rPh sb="17" eb="19">
      <t>タイオウ</t>
    </rPh>
    <rPh sb="19" eb="20">
      <t>ベツ</t>
    </rPh>
    <phoneticPr fontId="2"/>
  </si>
  <si>
    <t>付表４２　テレワークを導入した理由別事業所数割合</t>
    <rPh sb="0" eb="2">
      <t>フヒョウ</t>
    </rPh>
    <rPh sb="11" eb="13">
      <t>ドウニュウ</t>
    </rPh>
    <rPh sb="15" eb="17">
      <t>リユウ</t>
    </rPh>
    <rPh sb="17" eb="18">
      <t>ベツ</t>
    </rPh>
    <phoneticPr fontId="2"/>
  </si>
  <si>
    <t>付表４３　テレワークを導入しない理由別事業所数割合</t>
    <rPh sb="0" eb="2">
      <t>フヒョウ</t>
    </rPh>
    <rPh sb="11" eb="13">
      <t>ドウニュウ</t>
    </rPh>
    <rPh sb="16" eb="18">
      <t>リユウ</t>
    </rPh>
    <phoneticPr fontId="2"/>
  </si>
  <si>
    <t>付表４４　新型コロナウイルス感染拡大防止のための対策別事業所数割合</t>
    <rPh sb="0" eb="2">
      <t>フヒョウ</t>
    </rPh>
    <rPh sb="5" eb="7">
      <t>シンガタ</t>
    </rPh>
    <rPh sb="14" eb="16">
      <t>カンセン</t>
    </rPh>
    <rPh sb="16" eb="18">
      <t>カクダイ</t>
    </rPh>
    <rPh sb="18" eb="20">
      <t>ボウシ</t>
    </rPh>
    <rPh sb="24" eb="26">
      <t>タイサク</t>
    </rPh>
    <rPh sb="26" eb="27">
      <t>ベツ</t>
    </rPh>
    <phoneticPr fontId="2"/>
  </si>
  <si>
    <t>付表４５　新型コロナウイルス感染拡大により従業員へ取った対応別事業所数割合</t>
    <rPh sb="0" eb="2">
      <t>フヒョウ</t>
    </rPh>
    <rPh sb="5" eb="7">
      <t>シンガタ</t>
    </rPh>
    <rPh sb="14" eb="16">
      <t>カンセン</t>
    </rPh>
    <rPh sb="16" eb="18">
      <t>カクダイ</t>
    </rPh>
    <rPh sb="21" eb="23">
      <t>ジュウギョウ</t>
    </rPh>
    <rPh sb="23" eb="24">
      <t>イン</t>
    </rPh>
    <rPh sb="25" eb="26">
      <t>ト</t>
    </rPh>
    <rPh sb="28" eb="30">
      <t>タイオウ</t>
    </rPh>
    <rPh sb="30" eb="31">
      <t>ベツ</t>
    </rPh>
    <phoneticPr fontId="2"/>
  </si>
  <si>
    <t>付表３５　職業能力開発訓練の必要性別事業所数割合</t>
    <rPh sb="0" eb="2">
      <t>フヒョウ</t>
    </rPh>
    <rPh sb="5" eb="13">
      <t>ショクギョウノウリョクカイハツクンレン</t>
    </rPh>
    <rPh sb="14" eb="17">
      <t>ヒツヨウセイ</t>
    </rPh>
    <phoneticPr fontId="2"/>
  </si>
  <si>
    <t>付表２６　管理職者数に占める女性管理職者数割合</t>
    <rPh sb="0" eb="2">
      <t>フヒョウ</t>
    </rPh>
    <phoneticPr fontId="2"/>
  </si>
  <si>
    <t>付表２８　従業員【正社員】の過不足状況別事業所数割合</t>
    <rPh sb="0" eb="2">
      <t>フヒョウ</t>
    </rPh>
    <rPh sb="9" eb="12">
      <t>セイシャイン</t>
    </rPh>
    <phoneticPr fontId="2"/>
  </si>
  <si>
    <t>付表２９　従業員【非正規社員】の過不足状況別事業所数割合</t>
    <rPh sb="0" eb="2">
      <t>フヒョウ</t>
    </rPh>
    <rPh sb="9" eb="12">
      <t>ヒセイキ</t>
    </rPh>
    <rPh sb="12" eb="14">
      <t>シャイン</t>
    </rPh>
    <phoneticPr fontId="2"/>
  </si>
  <si>
    <t>女性管理職がいない事業所</t>
    <rPh sb="0" eb="2">
      <t>ジョセイ</t>
    </rPh>
    <rPh sb="2" eb="4">
      <t>カンリ</t>
    </rPh>
    <rPh sb="4" eb="5">
      <t>ショク</t>
    </rPh>
    <rPh sb="9" eb="12">
      <t>ジギョウショ</t>
    </rPh>
    <phoneticPr fontId="2"/>
  </si>
  <si>
    <t>付表２４　全体の事業所に占める女性管理職のいる事業所数割合</t>
    <rPh sb="0" eb="2">
      <t>フヒョウ</t>
    </rPh>
    <rPh sb="5" eb="7">
      <t>ゼンタイ</t>
    </rPh>
    <rPh sb="8" eb="11">
      <t>ジギョウショ</t>
    </rPh>
    <rPh sb="12" eb="13">
      <t>シ</t>
    </rPh>
    <rPh sb="15" eb="17">
      <t>ジョセイ</t>
    </rPh>
    <rPh sb="17" eb="19">
      <t>カンリ</t>
    </rPh>
    <rPh sb="19" eb="20">
      <t>ショク</t>
    </rPh>
    <rPh sb="23" eb="26">
      <t>ジギョウショ</t>
    </rPh>
    <rPh sb="26" eb="27">
      <t>スウ</t>
    </rPh>
    <rPh sb="27" eb="29">
      <t>ワリアイ</t>
    </rPh>
    <phoneticPr fontId="2"/>
  </si>
  <si>
    <t>付表２５　管理職がいる事業所に占める女性管理職がいる事業所数割合</t>
    <rPh sb="0" eb="2">
      <t>フヒョウ</t>
    </rPh>
    <rPh sb="5" eb="7">
      <t>カンリ</t>
    </rPh>
    <rPh sb="7" eb="8">
      <t>ショク</t>
    </rPh>
    <rPh sb="11" eb="14">
      <t>ジギョウショ</t>
    </rPh>
    <rPh sb="15" eb="16">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</si>
</sst>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
    <numFmt numFmtId="178" formatCode="#,##0.0;[Red]\-#,##0.0"/>
    <numFmt numFmtId="179" formatCode="0.0%"/>
    <numFmt numFmtId="180" formatCode="\(0.0%\)"/>
    <numFmt numFmtId="181" formatCode="#,##0.0_ ;[Red]\-#,##0.0\ "/>
  </numFmts>
  <fonts count="23">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9"/>
      <name val="ＭＳ 明朝"/>
      <family val="1"/>
      <charset val="128"/>
    </font>
    <font>
      <sz val="10"/>
      <name val="ＭＳ 明朝"/>
      <family val="1"/>
      <charset val="128"/>
    </font>
    <font>
      <sz val="12"/>
      <name val="ＭＳ Ｐ明朝"/>
      <family val="1"/>
      <charset val="128"/>
    </font>
    <font>
      <sz val="12"/>
      <name val="ＭＳ 明朝"/>
      <family val="1"/>
      <charset val="128"/>
    </font>
    <font>
      <u/>
      <sz val="10"/>
      <color indexed="12"/>
      <name val="ＭＳ Ｐゴシック"/>
      <family val="3"/>
      <charset val="128"/>
    </font>
    <font>
      <sz val="12"/>
      <name val="ＭＳ ゴシック"/>
      <family val="3"/>
      <charset val="128"/>
    </font>
    <font>
      <sz val="11"/>
      <name val="ＭＳ 明朝"/>
      <family val="1"/>
      <charset val="128"/>
    </font>
    <font>
      <sz val="11"/>
      <color indexed="9"/>
      <name val="ＭＳ 明朝"/>
      <family val="1"/>
      <charset val="128"/>
    </font>
    <font>
      <sz val="12"/>
      <color indexed="9"/>
      <name val="ＭＳ 明朝"/>
      <family val="1"/>
      <charset val="128"/>
    </font>
    <font>
      <sz val="10"/>
      <name val="Century"/>
      <family val="1"/>
    </font>
    <font>
      <sz val="11"/>
      <name val="ＭＳ Ｐ明朝"/>
      <family val="1"/>
      <charset val="128"/>
    </font>
    <font>
      <sz val="10"/>
      <color indexed="9"/>
      <name val="ＭＳ 明朝"/>
      <family val="1"/>
      <charset val="128"/>
    </font>
    <font>
      <sz val="10"/>
      <color theme="0"/>
      <name val="ＭＳ 明朝"/>
      <family val="1"/>
      <charset val="128"/>
    </font>
    <font>
      <sz val="11"/>
      <color theme="0"/>
      <name val="ＭＳ 明朝"/>
      <family val="1"/>
      <charset val="128"/>
    </font>
    <font>
      <b/>
      <sz val="10"/>
      <name val="ＭＳ ゴシック"/>
      <family val="3"/>
      <charset val="128"/>
    </font>
    <font>
      <sz val="9"/>
      <color theme="0"/>
      <name val="ＭＳ 明朝"/>
      <family val="1"/>
      <charset val="128"/>
    </font>
    <font>
      <sz val="11"/>
      <color indexed="8"/>
      <name val="ＭＳ Ｐゴシック"/>
      <family val="3"/>
      <charset val="128"/>
    </font>
    <font>
      <sz val="10"/>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indexed="22"/>
        <bgColor indexed="0"/>
      </patternFill>
    </fill>
  </fills>
  <borders count="49">
    <border>
      <left/>
      <right/>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style="hair">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0">
    <xf numFmtId="0" fontId="0" fillId="0" borderId="0"/>
    <xf numFmtId="38" fontId="1" fillId="0" borderId="0" applyFont="0" applyFill="0" applyBorder="0" applyAlignment="0" applyProtection="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9" fontId="1" fillId="0" borderId="0" applyFont="0" applyFill="0" applyBorder="0" applyAlignment="0" applyProtection="0">
      <alignment vertical="center"/>
    </xf>
  </cellStyleXfs>
  <cellXfs count="409">
    <xf numFmtId="0" fontId="0" fillId="0" borderId="0" xfId="0"/>
    <xf numFmtId="0" fontId="3" fillId="0" borderId="0" xfId="0" applyFont="1"/>
    <xf numFmtId="0" fontId="0" fillId="0" borderId="0" xfId="0" applyAlignment="1">
      <alignment horizont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176" fontId="6" fillId="0" borderId="0" xfId="0" applyNumberFormat="1" applyFont="1" applyBorder="1" applyAlignment="1">
      <alignment vertical="center"/>
    </xf>
    <xf numFmtId="176" fontId="6" fillId="0" borderId="1" xfId="0" applyNumberFormat="1" applyFont="1" applyBorder="1" applyAlignment="1">
      <alignment vertical="center"/>
    </xf>
    <xf numFmtId="38" fontId="6" fillId="0" borderId="2" xfId="1" applyFont="1" applyBorder="1" applyAlignment="1">
      <alignment vertical="center"/>
    </xf>
    <xf numFmtId="38" fontId="6" fillId="0" borderId="3" xfId="1" applyFont="1" applyBorder="1" applyAlignment="1">
      <alignment vertical="center"/>
    </xf>
    <xf numFmtId="0" fontId="4" fillId="0" borderId="4" xfId="0" applyFont="1" applyBorder="1" applyAlignment="1">
      <alignment vertical="center"/>
    </xf>
    <xf numFmtId="0" fontId="5" fillId="0" borderId="5" xfId="0" applyFont="1" applyBorder="1" applyAlignment="1">
      <alignment horizontal="distributed" vertical="center" wrapText="1"/>
    </xf>
    <xf numFmtId="0" fontId="4" fillId="0" borderId="5" xfId="0" applyFont="1" applyBorder="1" applyAlignment="1">
      <alignment vertical="center"/>
    </xf>
    <xf numFmtId="0" fontId="5" fillId="0" borderId="5" xfId="0" applyFont="1" applyBorder="1" applyAlignment="1">
      <alignment horizontal="distributed" vertical="center"/>
    </xf>
    <xf numFmtId="0" fontId="6" fillId="0" borderId="2"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Alignment="1">
      <alignment vertical="center"/>
    </xf>
    <xf numFmtId="0" fontId="6" fillId="0" borderId="5" xfId="0" applyFont="1" applyBorder="1" applyAlignment="1">
      <alignment vertical="center"/>
    </xf>
    <xf numFmtId="176" fontId="6" fillId="0" borderId="19" xfId="0" applyNumberFormat="1" applyFont="1" applyBorder="1" applyAlignment="1">
      <alignment vertical="center"/>
    </xf>
    <xf numFmtId="0" fontId="6" fillId="0" borderId="20" xfId="0" applyFont="1" applyBorder="1" applyAlignment="1">
      <alignment vertical="center"/>
    </xf>
    <xf numFmtId="176" fontId="6" fillId="0" borderId="21" xfId="0" applyNumberFormat="1" applyFont="1" applyBorder="1" applyAlignment="1">
      <alignment vertical="center"/>
    </xf>
    <xf numFmtId="38" fontId="6" fillId="0" borderId="20" xfId="0" applyNumberFormat="1" applyFont="1" applyBorder="1" applyAlignment="1">
      <alignment vertical="center"/>
    </xf>
    <xf numFmtId="0" fontId="6" fillId="0" borderId="4" xfId="0" applyFont="1" applyBorder="1" applyAlignment="1">
      <alignment vertical="center"/>
    </xf>
    <xf numFmtId="1" fontId="6" fillId="0" borderId="5" xfId="0" applyNumberFormat="1" applyFont="1" applyBorder="1" applyAlignment="1">
      <alignment vertical="center"/>
    </xf>
    <xf numFmtId="0" fontId="6" fillId="0" borderId="4" xfId="0" applyFont="1" applyFill="1" applyBorder="1" applyAlignment="1">
      <alignment vertical="center"/>
    </xf>
    <xf numFmtId="1" fontId="6" fillId="0" borderId="5" xfId="0" applyNumberFormat="1"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38" fontId="6" fillId="0" borderId="2" xfId="1" applyFont="1" applyFill="1" applyBorder="1" applyAlignment="1">
      <alignment vertical="center"/>
    </xf>
    <xf numFmtId="38" fontId="6" fillId="0" borderId="3" xfId="1" applyFont="1" applyFill="1" applyBorder="1" applyAlignment="1">
      <alignment vertical="center"/>
    </xf>
    <xf numFmtId="1" fontId="6" fillId="0" borderId="5" xfId="0" applyNumberFormat="1" applyFont="1" applyBorder="1" applyAlignment="1">
      <alignment horizontal="right" vertical="center"/>
    </xf>
    <xf numFmtId="38" fontId="6" fillId="0" borderId="2" xfId="1" applyFont="1" applyBorder="1" applyAlignment="1">
      <alignment horizontal="right" vertical="center"/>
    </xf>
    <xf numFmtId="0" fontId="6" fillId="0" borderId="2" xfId="0" applyFont="1" applyBorder="1" applyAlignment="1">
      <alignment horizontal="right" vertical="center"/>
    </xf>
    <xf numFmtId="38" fontId="6" fillId="0" borderId="2" xfId="1" applyFont="1" applyBorder="1" applyAlignment="1">
      <alignment vertical="center" wrapText="1"/>
    </xf>
    <xf numFmtId="177" fontId="6" fillId="0" borderId="2" xfId="0" applyNumberFormat="1" applyFont="1" applyBorder="1" applyAlignment="1">
      <alignment vertical="center"/>
    </xf>
    <xf numFmtId="179" fontId="14" fillId="0" borderId="6" xfId="0" applyNumberFormat="1" applyFont="1" applyBorder="1" applyAlignment="1">
      <alignment vertical="center"/>
    </xf>
    <xf numFmtId="179" fontId="14" fillId="0" borderId="6" xfId="1"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38" fontId="14" fillId="0" borderId="8" xfId="1"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9" fontId="14" fillId="0" borderId="7" xfId="1" applyNumberFormat="1" applyFont="1" applyBorder="1" applyAlignment="1">
      <alignment vertical="center"/>
    </xf>
    <xf numFmtId="179" fontId="4" fillId="0" borderId="11" xfId="0" applyNumberFormat="1" applyFont="1" applyBorder="1" applyAlignment="1">
      <alignment vertical="center"/>
    </xf>
    <xf numFmtId="0" fontId="10" fillId="0" borderId="0" xfId="0" applyFont="1" applyAlignment="1">
      <alignment horizontal="right" vertical="top"/>
    </xf>
    <xf numFmtId="179" fontId="0" fillId="0" borderId="0" xfId="0" applyNumberFormat="1" applyAlignment="1">
      <alignment vertical="center"/>
    </xf>
    <xf numFmtId="179" fontId="14" fillId="0" borderId="6" xfId="0" applyNumberFormat="1" applyFont="1" applyBorder="1" applyAlignment="1">
      <alignment horizontal="right" vertical="center"/>
    </xf>
    <xf numFmtId="180" fontId="14" fillId="0" borderId="6" xfId="0" applyNumberFormat="1" applyFont="1" applyBorder="1" applyAlignment="1">
      <alignment vertical="center"/>
    </xf>
    <xf numFmtId="179" fontId="14" fillId="0" borderId="7" xfId="1" applyNumberFormat="1" applyFont="1" applyBorder="1" applyAlignment="1">
      <alignment horizontal="right" vertical="center"/>
    </xf>
    <xf numFmtId="179" fontId="14" fillId="0" borderId="7" xfId="0" applyNumberFormat="1"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38" fontId="0" fillId="0" borderId="0" xfId="0" applyNumberFormat="1" applyAlignment="1">
      <alignment vertical="center"/>
    </xf>
    <xf numFmtId="0" fontId="0" fillId="0" borderId="0" xfId="0" applyAlignment="1">
      <alignment horizontal="center" vertical="center"/>
    </xf>
    <xf numFmtId="0" fontId="10" fillId="0" borderId="5" xfId="0" applyFont="1" applyBorder="1" applyAlignment="1">
      <alignment vertical="center" wrapText="1"/>
    </xf>
    <xf numFmtId="0" fontId="0" fillId="0" borderId="12" xfId="0" applyBorder="1" applyAlignment="1">
      <alignment vertical="center"/>
    </xf>
    <xf numFmtId="0" fontId="10" fillId="0" borderId="4" xfId="0" applyFont="1" applyBorder="1" applyAlignment="1">
      <alignment vertical="center" wrapText="1"/>
    </xf>
    <xf numFmtId="0" fontId="5" fillId="0" borderId="3" xfId="0" applyFont="1" applyBorder="1" applyAlignment="1">
      <alignment horizontal="center" vertical="center" wrapText="1"/>
    </xf>
    <xf numFmtId="0" fontId="5" fillId="0" borderId="17" xfId="0" applyFont="1" applyBorder="1" applyAlignment="1">
      <alignment vertical="center" shrinkToFit="1"/>
    </xf>
    <xf numFmtId="0" fontId="14" fillId="0" borderId="0" xfId="0" applyFont="1" applyAlignment="1">
      <alignment horizontal="right" vertical="center"/>
    </xf>
    <xf numFmtId="0" fontId="7" fillId="0" borderId="0" xfId="0" applyFont="1" applyAlignment="1">
      <alignment vertical="top"/>
    </xf>
    <xf numFmtId="0" fontId="5" fillId="0" borderId="4" xfId="0" applyFont="1" applyFill="1" applyBorder="1" applyAlignment="1">
      <alignment horizontal="center" vertical="center" wrapText="1"/>
    </xf>
    <xf numFmtId="177" fontId="6" fillId="0" borderId="2" xfId="0" applyNumberFormat="1" applyFont="1" applyBorder="1" applyAlignment="1">
      <alignment horizontal="right" vertical="center"/>
    </xf>
    <xf numFmtId="38" fontId="6" fillId="0" borderId="3" xfId="1" applyFont="1" applyBorder="1" applyAlignment="1">
      <alignment horizontal="right" vertical="center"/>
    </xf>
    <xf numFmtId="179" fontId="14" fillId="0" borderId="30" xfId="0" applyNumberFormat="1" applyFont="1" applyBorder="1" applyAlignment="1">
      <alignment vertical="center"/>
    </xf>
    <xf numFmtId="179" fontId="14" fillId="0" borderId="10" xfId="1" applyNumberFormat="1" applyFont="1" applyBorder="1" applyAlignment="1">
      <alignment vertical="center"/>
    </xf>
    <xf numFmtId="38" fontId="14" fillId="0" borderId="31" xfId="1" applyFont="1" applyBorder="1" applyAlignment="1">
      <alignment vertical="center"/>
    </xf>
    <xf numFmtId="38" fontId="14" fillId="0" borderId="14" xfId="1" applyFont="1" applyBorder="1" applyAlignment="1">
      <alignment vertical="center"/>
    </xf>
    <xf numFmtId="179" fontId="14" fillId="0" borderId="16" xfId="1" applyNumberFormat="1" applyFont="1" applyBorder="1" applyAlignment="1">
      <alignment vertical="center"/>
    </xf>
    <xf numFmtId="0" fontId="0" fillId="0" borderId="0" xfId="0" applyBorder="1" applyAlignment="1">
      <alignment vertical="center"/>
    </xf>
    <xf numFmtId="0" fontId="20" fillId="2" borderId="0" xfId="3" applyFont="1" applyFill="1" applyBorder="1" applyAlignment="1">
      <alignment horizontal="center"/>
    </xf>
    <xf numFmtId="0" fontId="20" fillId="0" borderId="0" xfId="3" applyFont="1" applyFill="1" applyBorder="1" applyAlignment="1">
      <alignment horizontal="right" wrapText="1"/>
    </xf>
    <xf numFmtId="38" fontId="0" fillId="0" borderId="0" xfId="0" applyNumberFormat="1" applyBorder="1" applyAlignment="1">
      <alignment vertical="center"/>
    </xf>
    <xf numFmtId="0" fontId="20" fillId="2" borderId="0" xfId="4" applyFont="1" applyFill="1" applyBorder="1" applyAlignment="1">
      <alignment horizontal="center"/>
    </xf>
    <xf numFmtId="0" fontId="20" fillId="0" borderId="0" xfId="4" applyFont="1" applyFill="1" applyBorder="1" applyAlignment="1">
      <alignment horizontal="right" wrapText="1"/>
    </xf>
    <xf numFmtId="0" fontId="20" fillId="0" borderId="0" xfId="5" applyFont="1" applyFill="1" applyBorder="1" applyAlignment="1">
      <alignment horizontal="right" wrapText="1"/>
    </xf>
    <xf numFmtId="0" fontId="20" fillId="2" borderId="0" xfId="5" applyFont="1" applyFill="1" applyBorder="1" applyAlignment="1">
      <alignment horizontal="center"/>
    </xf>
    <xf numFmtId="0" fontId="20" fillId="0" borderId="0" xfId="5" applyBorder="1"/>
    <xf numFmtId="38" fontId="6" fillId="0" borderId="2" xfId="1" applyFont="1" applyBorder="1" applyAlignment="1">
      <alignment horizontal="right" vertical="center" wrapText="1"/>
    </xf>
    <xf numFmtId="176" fontId="6" fillId="0" borderId="1" xfId="0" applyNumberFormat="1" applyFont="1" applyBorder="1" applyAlignment="1">
      <alignment horizontal="right" vertical="center"/>
    </xf>
    <xf numFmtId="177" fontId="6" fillId="0" borderId="3" xfId="0" applyNumberFormat="1" applyFont="1" applyFill="1" applyBorder="1" applyAlignment="1">
      <alignment vertical="center"/>
    </xf>
    <xf numFmtId="0" fontId="0" fillId="0" borderId="0" xfId="0" applyFill="1" applyBorder="1" applyAlignment="1">
      <alignment vertical="center"/>
    </xf>
    <xf numFmtId="0" fontId="20" fillId="0" borderId="0" xfId="6" applyFont="1" applyFill="1" applyBorder="1" applyAlignment="1">
      <alignment horizontal="center"/>
    </xf>
    <xf numFmtId="0" fontId="20" fillId="0" borderId="0" xfId="6" applyFont="1" applyFill="1" applyBorder="1" applyAlignment="1">
      <alignment horizontal="right" wrapText="1"/>
    </xf>
    <xf numFmtId="0" fontId="6" fillId="0" borderId="5" xfId="0" applyFont="1" applyBorder="1" applyAlignment="1">
      <alignment horizontal="right" vertical="center"/>
    </xf>
    <xf numFmtId="0" fontId="20" fillId="0" borderId="0" xfId="7" applyFont="1" applyFill="1" applyBorder="1" applyAlignment="1">
      <alignment horizontal="right" wrapText="1"/>
    </xf>
    <xf numFmtId="0" fontId="20" fillId="0" borderId="0" xfId="8" applyFont="1" applyFill="1" applyBorder="1" applyAlignment="1">
      <alignment horizontal="right" wrapText="1"/>
    </xf>
    <xf numFmtId="0" fontId="20" fillId="0" borderId="0" xfId="8" applyFont="1" applyFill="1" applyBorder="1" applyAlignment="1">
      <alignment horizontal="center"/>
    </xf>
    <xf numFmtId="0" fontId="20" fillId="0" borderId="0" xfId="8" applyFill="1" applyBorder="1"/>
    <xf numFmtId="0" fontId="20" fillId="0" borderId="0" xfId="7" applyFont="1" applyFill="1" applyBorder="1" applyAlignment="1">
      <alignment horizontal="center"/>
    </xf>
    <xf numFmtId="0" fontId="5" fillId="0" borderId="0" xfId="0" applyFont="1" applyFill="1" applyBorder="1" applyAlignment="1">
      <alignment horizontal="distributed" vertical="center"/>
    </xf>
    <xf numFmtId="38" fontId="14" fillId="0" borderId="14" xfId="1" applyFont="1" applyFill="1" applyBorder="1" applyAlignment="1">
      <alignment vertical="center"/>
    </xf>
    <xf numFmtId="179" fontId="14" fillId="0" borderId="16" xfId="1" applyNumberFormat="1" applyFont="1" applyFill="1" applyBorder="1" applyAlignment="1">
      <alignment vertical="center"/>
    </xf>
    <xf numFmtId="0" fontId="21" fillId="0" borderId="0" xfId="0" quotePrefix="1" applyFont="1" applyAlignment="1">
      <alignment horizontal="right" vertical="center"/>
    </xf>
    <xf numFmtId="0" fontId="22" fillId="0" borderId="0" xfId="0" applyFont="1" applyAlignment="1">
      <alignment vertical="center"/>
    </xf>
    <xf numFmtId="0" fontId="5" fillId="0" borderId="6"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vertical="center" wrapText="1"/>
    </xf>
    <xf numFmtId="0" fontId="0" fillId="0" borderId="0" xfId="0" applyFill="1" applyAlignment="1">
      <alignment vertical="center"/>
    </xf>
    <xf numFmtId="0" fontId="0" fillId="0" borderId="5" xfId="0" applyFill="1" applyBorder="1" applyAlignment="1">
      <alignment vertical="center"/>
    </xf>
    <xf numFmtId="38" fontId="14" fillId="0" borderId="35" xfId="1" applyFont="1" applyFill="1" applyBorder="1" applyAlignment="1">
      <alignment vertical="center"/>
    </xf>
    <xf numFmtId="38" fontId="14" fillId="0" borderId="31" xfId="1" applyFont="1" applyFill="1" applyBorder="1" applyAlignment="1">
      <alignment vertical="center"/>
    </xf>
    <xf numFmtId="38" fontId="14" fillId="0" borderId="8" xfId="1" applyFont="1" applyFill="1" applyBorder="1" applyAlignment="1">
      <alignment vertical="center"/>
    </xf>
    <xf numFmtId="179" fontId="14" fillId="0" borderId="10" xfId="0" applyNumberFormat="1" applyFont="1" applyFill="1" applyBorder="1" applyAlignment="1">
      <alignment vertical="center"/>
    </xf>
    <xf numFmtId="179" fontId="14" fillId="0" borderId="30" xfId="0" applyNumberFormat="1" applyFont="1" applyFill="1" applyBorder="1" applyAlignment="1">
      <alignment vertical="center"/>
    </xf>
    <xf numFmtId="179" fontId="14" fillId="0" borderId="6" xfId="0" applyNumberFormat="1" applyFont="1" applyFill="1" applyBorder="1" applyAlignment="1">
      <alignment vertical="center"/>
    </xf>
    <xf numFmtId="179" fontId="14" fillId="0" borderId="7" xfId="0" applyNumberFormat="1" applyFont="1" applyFill="1" applyBorder="1" applyAlignment="1">
      <alignment vertical="center"/>
    </xf>
    <xf numFmtId="0" fontId="5" fillId="0" borderId="5" xfId="0" applyFont="1" applyFill="1" applyBorder="1" applyAlignment="1">
      <alignment horizontal="distributed" vertical="center"/>
    </xf>
    <xf numFmtId="0" fontId="4" fillId="0" borderId="4" xfId="0" applyFont="1" applyFill="1" applyBorder="1" applyAlignment="1">
      <alignment vertical="center"/>
    </xf>
    <xf numFmtId="176" fontId="6" fillId="0" borderId="1" xfId="0" applyNumberFormat="1" applyFont="1" applyFill="1" applyBorder="1" applyAlignment="1">
      <alignment vertical="center"/>
    </xf>
    <xf numFmtId="38" fontId="6" fillId="0" borderId="2" xfId="1" applyFont="1" applyFill="1" applyBorder="1" applyAlignment="1">
      <alignment vertical="center" wrapText="1"/>
    </xf>
    <xf numFmtId="0" fontId="5" fillId="0" borderId="5" xfId="0" applyFont="1" applyFill="1" applyBorder="1" applyAlignment="1">
      <alignment horizontal="distributed" vertical="center" wrapText="1"/>
    </xf>
    <xf numFmtId="177" fontId="6" fillId="0" borderId="2" xfId="0" applyNumberFormat="1" applyFont="1" applyFill="1" applyBorder="1" applyAlignment="1">
      <alignment vertical="center"/>
    </xf>
    <xf numFmtId="0" fontId="4" fillId="0" borderId="17" xfId="0" applyFont="1" applyFill="1" applyBorder="1" applyAlignment="1">
      <alignment vertical="center"/>
    </xf>
    <xf numFmtId="0" fontId="4" fillId="0" borderId="11" xfId="0" applyFont="1" applyFill="1" applyBorder="1" applyAlignment="1">
      <alignment vertical="center"/>
    </xf>
    <xf numFmtId="179" fontId="14" fillId="0" borderId="7" xfId="1" applyNumberFormat="1" applyFont="1" applyFill="1" applyBorder="1" applyAlignment="1">
      <alignment vertical="center"/>
    </xf>
    <xf numFmtId="0" fontId="9" fillId="0" borderId="0" xfId="0" applyFont="1" applyFill="1" applyAlignment="1">
      <alignment vertical="center"/>
    </xf>
    <xf numFmtId="0" fontId="4" fillId="0" borderId="0" xfId="0" applyFont="1" applyFill="1" applyAlignment="1">
      <alignment vertical="center"/>
    </xf>
    <xf numFmtId="38" fontId="0" fillId="0" borderId="0" xfId="0" applyNumberFormat="1" applyFill="1" applyAlignment="1">
      <alignment vertical="center"/>
    </xf>
    <xf numFmtId="0" fontId="10" fillId="0" borderId="0" xfId="0" applyFont="1" applyFill="1" applyAlignment="1">
      <alignment horizontal="right" vertical="top"/>
    </xf>
    <xf numFmtId="0" fontId="5" fillId="0" borderId="18" xfId="0" applyFont="1" applyFill="1" applyBorder="1" applyAlignment="1">
      <alignment horizontal="center" vertical="center" wrapText="1"/>
    </xf>
    <xf numFmtId="0" fontId="4" fillId="0" borderId="18" xfId="0" applyFont="1" applyFill="1" applyBorder="1" applyAlignment="1">
      <alignment vertical="center"/>
    </xf>
    <xf numFmtId="0" fontId="4" fillId="0" borderId="12" xfId="0" applyFont="1" applyFill="1" applyBorder="1" applyAlignment="1">
      <alignment vertical="center"/>
    </xf>
    <xf numFmtId="179" fontId="14" fillId="0" borderId="10" xfId="1" applyNumberFormat="1" applyFont="1" applyFill="1" applyBorder="1" applyAlignment="1">
      <alignment vertical="center"/>
    </xf>
    <xf numFmtId="179" fontId="14" fillId="0" borderId="6" xfId="1" applyNumberFormat="1" applyFont="1" applyFill="1" applyBorder="1" applyAlignment="1">
      <alignment vertical="center"/>
    </xf>
    <xf numFmtId="177" fontId="0" fillId="0" borderId="0" xfId="0" applyNumberFormat="1" applyFill="1" applyAlignment="1">
      <alignment vertical="center"/>
    </xf>
    <xf numFmtId="0" fontId="4" fillId="0" borderId="5"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0" fillId="0" borderId="0" xfId="0" applyAlignment="1">
      <alignment vertical="center" wrapText="1"/>
    </xf>
    <xf numFmtId="178" fontId="14" fillId="0" borderId="8" xfId="1" applyNumberFormat="1" applyFont="1" applyBorder="1" applyAlignment="1">
      <alignment vertical="center"/>
    </xf>
    <xf numFmtId="0" fontId="0" fillId="0" borderId="6" xfId="0" applyBorder="1" applyAlignment="1">
      <alignment vertical="center"/>
    </xf>
    <xf numFmtId="1" fontId="0" fillId="0" borderId="0" xfId="0" applyNumberFormat="1" applyFill="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38" fontId="6" fillId="0" borderId="10" xfId="1" applyFont="1" applyBorder="1" applyAlignment="1">
      <alignment vertical="center"/>
    </xf>
    <xf numFmtId="0" fontId="0" fillId="0" borderId="37" xfId="0" applyBorder="1" applyAlignment="1">
      <alignment vertical="center"/>
    </xf>
    <xf numFmtId="0" fontId="0" fillId="0" borderId="8"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38" xfId="0" applyFill="1" applyBorder="1" applyAlignment="1">
      <alignment vertical="center"/>
    </xf>
    <xf numFmtId="0" fontId="20" fillId="0" borderId="39" xfId="7" applyFont="1" applyFill="1" applyBorder="1" applyAlignment="1">
      <alignment horizontal="right" wrapText="1"/>
    </xf>
    <xf numFmtId="0" fontId="0" fillId="0" borderId="39" xfId="0" applyFill="1" applyBorder="1" applyAlignment="1">
      <alignment vertical="center"/>
    </xf>
    <xf numFmtId="0" fontId="20" fillId="0" borderId="39" xfId="7" applyFont="1" applyFill="1" applyBorder="1" applyAlignment="1">
      <alignment horizontal="center"/>
    </xf>
    <xf numFmtId="0" fontId="0" fillId="0" borderId="40" xfId="0" applyFill="1" applyBorder="1" applyAlignment="1">
      <alignment vertical="center"/>
    </xf>
    <xf numFmtId="0" fontId="20" fillId="0" borderId="40" xfId="7" applyFont="1" applyFill="1" applyBorder="1" applyAlignment="1">
      <alignment horizontal="right" wrapText="1"/>
    </xf>
    <xf numFmtId="0" fontId="20" fillId="0" borderId="37" xfId="7" applyFont="1" applyFill="1" applyBorder="1" applyAlignment="1">
      <alignment horizontal="center"/>
    </xf>
    <xf numFmtId="0" fontId="0" fillId="0" borderId="0" xfId="0" applyAlignment="1"/>
    <xf numFmtId="0" fontId="0" fillId="0" borderId="18" xfId="0" applyBorder="1" applyAlignment="1">
      <alignment vertical="center"/>
    </xf>
    <xf numFmtId="176" fontId="0" fillId="0" borderId="0" xfId="0" applyNumberFormat="1" applyAlignment="1">
      <alignment vertical="center"/>
    </xf>
    <xf numFmtId="179" fontId="0" fillId="0" borderId="0" xfId="0" applyNumberFormat="1" applyFill="1" applyAlignment="1">
      <alignment vertical="center"/>
    </xf>
    <xf numFmtId="0" fontId="4" fillId="0" borderId="0" xfId="0" applyFont="1" applyBorder="1" applyAlignment="1">
      <alignment vertical="center"/>
    </xf>
    <xf numFmtId="0" fontId="0" fillId="0" borderId="3" xfId="0"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xf>
    <xf numFmtId="38" fontId="0" fillId="0" borderId="3" xfId="0" applyNumberFormat="1" applyBorder="1" applyAlignment="1">
      <alignment vertical="center"/>
    </xf>
    <xf numFmtId="0" fontId="5" fillId="0" borderId="0" xfId="0" applyFont="1" applyAlignment="1">
      <alignment horizontal="right" vertical="center"/>
    </xf>
    <xf numFmtId="0" fontId="4" fillId="0" borderId="0" xfId="0" applyFont="1" applyAlignment="1">
      <alignment horizontal="right" vertical="center"/>
    </xf>
    <xf numFmtId="176" fontId="0" fillId="0" borderId="41" xfId="0" applyNumberFormat="1" applyBorder="1" applyAlignment="1">
      <alignment vertical="center"/>
    </xf>
    <xf numFmtId="176" fontId="0" fillId="0" borderId="43" xfId="0" applyNumberFormat="1" applyBorder="1" applyAlignment="1">
      <alignment vertical="center"/>
    </xf>
    <xf numFmtId="0" fontId="0" fillId="0" borderId="47" xfId="0" applyBorder="1" applyAlignment="1">
      <alignment vertical="center"/>
    </xf>
    <xf numFmtId="0" fontId="0" fillId="0" borderId="48" xfId="0" applyBorder="1" applyAlignment="1">
      <alignment vertical="center"/>
    </xf>
    <xf numFmtId="176" fontId="0" fillId="0" borderId="38" xfId="0" applyNumberFormat="1" applyBorder="1" applyAlignment="1">
      <alignment vertical="center"/>
    </xf>
    <xf numFmtId="38" fontId="6" fillId="0" borderId="2" xfId="0" applyNumberFormat="1" applyFont="1" applyBorder="1" applyAlignment="1">
      <alignment vertical="center"/>
    </xf>
    <xf numFmtId="0" fontId="0" fillId="0" borderId="0" xfId="0" applyBorder="1" applyAlignment="1">
      <alignment horizontal="left" vertical="center"/>
    </xf>
    <xf numFmtId="0" fontId="20" fillId="2" borderId="0" xfId="3" applyFont="1" applyFill="1" applyBorder="1" applyAlignment="1">
      <alignment horizontal="left"/>
    </xf>
    <xf numFmtId="0" fontId="20" fillId="0" borderId="0" xfId="3" applyFont="1" applyFill="1" applyBorder="1" applyAlignment="1">
      <alignment horizontal="left" wrapText="1"/>
    </xf>
    <xf numFmtId="38" fontId="0" fillId="0" borderId="0" xfId="0" applyNumberFormat="1" applyBorder="1" applyAlignment="1">
      <alignment horizontal="left" vertical="center"/>
    </xf>
    <xf numFmtId="0" fontId="0" fillId="0" borderId="2" xfId="0" applyBorder="1" applyAlignment="1">
      <alignment vertical="center"/>
    </xf>
    <xf numFmtId="38" fontId="0" fillId="0" borderId="2" xfId="0" applyNumberFormat="1" applyBorder="1" applyAlignment="1">
      <alignment vertical="center"/>
    </xf>
    <xf numFmtId="0" fontId="0" fillId="0" borderId="4" xfId="0" applyBorder="1" applyAlignment="1">
      <alignment vertical="center"/>
    </xf>
    <xf numFmtId="0" fontId="20" fillId="0" borderId="0" xfId="5" applyFont="1" applyFill="1" applyBorder="1" applyAlignment="1">
      <alignment wrapText="1"/>
    </xf>
    <xf numFmtId="177" fontId="0" fillId="0" borderId="0" xfId="0" applyNumberFormat="1" applyAlignment="1">
      <alignment vertical="center"/>
    </xf>
    <xf numFmtId="177" fontId="0" fillId="0" borderId="0" xfId="9" applyNumberFormat="1" applyFont="1" applyAlignment="1">
      <alignment vertical="center"/>
    </xf>
    <xf numFmtId="179" fontId="20" fillId="0" borderId="39" xfId="7" applyNumberFormat="1" applyFont="1" applyFill="1" applyBorder="1" applyAlignment="1">
      <alignment horizontal="right" wrapText="1"/>
    </xf>
    <xf numFmtId="179" fontId="0" fillId="0" borderId="39" xfId="0" applyNumberFormat="1" applyBorder="1" applyAlignment="1">
      <alignment vertical="center"/>
    </xf>
    <xf numFmtId="0" fontId="20" fillId="0" borderId="45" xfId="7" applyFont="1" applyFill="1" applyBorder="1" applyAlignment="1">
      <alignment horizontal="center"/>
    </xf>
    <xf numFmtId="179" fontId="0" fillId="0" borderId="40" xfId="0" applyNumberFormat="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0" fillId="0" borderId="3" xfId="0" applyFill="1" applyBorder="1" applyAlignment="1">
      <alignment vertical="center"/>
    </xf>
    <xf numFmtId="0" fontId="4" fillId="0" borderId="0" xfId="0" applyFont="1" applyFill="1" applyBorder="1" applyAlignment="1">
      <alignment horizontal="right"/>
    </xf>
    <xf numFmtId="38" fontId="0" fillId="0" borderId="3" xfId="0" applyNumberFormat="1" applyFill="1" applyBorder="1" applyAlignment="1">
      <alignment vertical="center"/>
    </xf>
    <xf numFmtId="38" fontId="0" fillId="0" borderId="0" xfId="0" applyNumberFormat="1" applyFill="1" applyBorder="1" applyAlignment="1">
      <alignment vertical="center"/>
    </xf>
    <xf numFmtId="0" fontId="5" fillId="0" borderId="0" xfId="0" applyFont="1" applyFill="1" applyAlignment="1">
      <alignment horizontal="right" vertical="center"/>
    </xf>
    <xf numFmtId="0" fontId="4" fillId="0" borderId="0" xfId="0" applyFont="1" applyFill="1" applyAlignment="1">
      <alignment horizontal="right" vertical="center"/>
    </xf>
    <xf numFmtId="0" fontId="0" fillId="0" borderId="0" xfId="0" applyAlignment="1">
      <alignment horizontal="right" vertical="center"/>
    </xf>
    <xf numFmtId="0" fontId="0" fillId="0" borderId="0" xfId="0" applyFont="1" applyAlignment="1">
      <alignment vertical="center"/>
    </xf>
    <xf numFmtId="0" fontId="0" fillId="0" borderId="3" xfId="0" applyFont="1" applyBorder="1" applyAlignment="1">
      <alignment vertical="center"/>
    </xf>
    <xf numFmtId="38" fontId="0" fillId="0" borderId="3" xfId="0" applyNumberFormat="1" applyFont="1" applyBorder="1" applyAlignment="1">
      <alignment vertical="center"/>
    </xf>
    <xf numFmtId="0" fontId="3" fillId="0" borderId="0" xfId="0" applyFont="1" applyAlignment="1">
      <alignment horizontal="center"/>
    </xf>
    <xf numFmtId="0" fontId="4" fillId="0" borderId="8" xfId="0" applyFont="1" applyBorder="1" applyAlignment="1">
      <alignment horizontal="center" vertical="distributed" textRotation="255" justifyLastLine="1"/>
    </xf>
    <xf numFmtId="0" fontId="4" fillId="0" borderId="7" xfId="0" applyFont="1" applyBorder="1" applyAlignment="1">
      <alignment horizontal="center" vertical="distributed" textRotation="255" justifyLastLine="1"/>
    </xf>
    <xf numFmtId="0" fontId="4" fillId="0" borderId="6" xfId="0" applyFont="1" applyBorder="1" applyAlignment="1">
      <alignment horizontal="center" vertical="distributed" textRotation="255" justifyLastLine="1"/>
    </xf>
    <xf numFmtId="0" fontId="4" fillId="0" borderId="8"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6" xfId="0" applyFont="1" applyBorder="1" applyAlignment="1">
      <alignment horizontal="center" vertical="center" textRotation="255"/>
    </xf>
    <xf numFmtId="0" fontId="7" fillId="0" borderId="2"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9"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7"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3" xfId="0" applyFont="1" applyBorder="1" applyAlignment="1">
      <alignment horizontal="center" vertical="center" wrapText="1"/>
    </xf>
    <xf numFmtId="176" fontId="6" fillId="0" borderId="13"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xf>
    <xf numFmtId="0" fontId="10" fillId="0" borderId="6" xfId="0" applyFont="1" applyBorder="1" applyAlignment="1">
      <alignment horizontal="center" vertical="center"/>
    </xf>
    <xf numFmtId="178" fontId="14" fillId="0" borderId="8" xfId="1" applyNumberFormat="1" applyFont="1" applyBorder="1" applyAlignment="1">
      <alignment horizontal="center" vertical="center"/>
    </xf>
    <xf numFmtId="178" fontId="14" fillId="0" borderId="6" xfId="1" applyNumberFormat="1" applyFont="1" applyBorder="1" applyAlignment="1">
      <alignment horizontal="center" vertical="center"/>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18" xfId="0" applyFont="1" applyBorder="1" applyAlignment="1">
      <alignment horizontal="distributed" vertical="center"/>
    </xf>
    <xf numFmtId="0" fontId="5" fillId="0" borderId="12" xfId="0" applyFont="1" applyBorder="1" applyAlignment="1">
      <alignment horizontal="distributed"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7" fillId="0" borderId="14"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5" fillId="0" borderId="18"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8" xfId="0" applyFont="1" applyBorder="1" applyAlignment="1">
      <alignment horizontal="distributed" vertical="center" wrapText="1"/>
    </xf>
    <xf numFmtId="0" fontId="10"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10"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8" xfId="0" applyFont="1" applyFill="1" applyBorder="1" applyAlignment="1">
      <alignment horizontal="center" vertical="distributed" textRotation="255" justifyLastLine="1"/>
    </xf>
    <xf numFmtId="0" fontId="4" fillId="0" borderId="7" xfId="0" applyFont="1" applyFill="1" applyBorder="1" applyAlignment="1">
      <alignment horizontal="center" vertical="distributed" textRotation="255" justifyLastLine="1"/>
    </xf>
    <xf numFmtId="0" fontId="4" fillId="0" borderId="6" xfId="0" applyFont="1" applyFill="1" applyBorder="1" applyAlignment="1">
      <alignment horizontal="center" vertical="distributed" textRotation="255" justifyLastLine="1"/>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8"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7" fillId="0" borderId="2" xfId="0" applyFont="1" applyFill="1" applyBorder="1" applyAlignment="1">
      <alignment horizontal="distributed" vertical="center" justifyLastLine="1"/>
    </xf>
    <xf numFmtId="0" fontId="7" fillId="0" borderId="5"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178" fontId="14" fillId="0" borderId="8" xfId="1" applyNumberFormat="1" applyFont="1" applyFill="1" applyBorder="1" applyAlignment="1">
      <alignment horizontal="right" vertical="center"/>
    </xf>
    <xf numFmtId="178" fontId="14" fillId="0" borderId="6" xfId="1" applyNumberFormat="1" applyFont="1" applyFill="1" applyBorder="1" applyAlignment="1">
      <alignment horizontal="right" vertical="center"/>
    </xf>
    <xf numFmtId="38" fontId="14" fillId="0" borderId="8" xfId="1" applyFont="1" applyFill="1" applyBorder="1" applyAlignment="1">
      <alignment horizontal="right" vertical="center"/>
    </xf>
    <xf numFmtId="38" fontId="14" fillId="0" borderId="6" xfId="1" applyFont="1" applyFill="1" applyBorder="1" applyAlignment="1">
      <alignment horizontal="right" vertical="center"/>
    </xf>
    <xf numFmtId="181" fontId="14" fillId="0" borderId="8" xfId="1" applyNumberFormat="1" applyFont="1" applyFill="1" applyBorder="1" applyAlignment="1">
      <alignment horizontal="right" vertical="center"/>
    </xf>
    <xf numFmtId="181" fontId="14" fillId="0" borderId="6" xfId="1" applyNumberFormat="1" applyFont="1" applyFill="1" applyBorder="1" applyAlignment="1">
      <alignment horizontal="right" vertical="center"/>
    </xf>
    <xf numFmtId="0" fontId="7" fillId="0" borderId="14" xfId="0" applyFont="1" applyFill="1" applyBorder="1" applyAlignment="1">
      <alignment horizontal="distributed" vertical="center" justifyLastLine="1"/>
    </xf>
    <xf numFmtId="0" fontId="7" fillId="0" borderId="18"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7" fillId="0" borderId="10" xfId="0" applyFont="1" applyFill="1" applyBorder="1" applyAlignment="1">
      <alignment horizontal="distributed" vertical="center" justifyLastLine="1"/>
    </xf>
    <xf numFmtId="0" fontId="7" fillId="0" borderId="12" xfId="0" applyFont="1" applyFill="1" applyBorder="1" applyAlignment="1">
      <alignment horizontal="distributed" vertical="center" justifyLastLine="1"/>
    </xf>
    <xf numFmtId="0" fontId="7" fillId="0" borderId="11" xfId="0" applyFont="1" applyFill="1" applyBorder="1" applyAlignment="1">
      <alignment horizontal="distributed" vertical="center" justifyLastLine="1"/>
    </xf>
    <xf numFmtId="0" fontId="5" fillId="0" borderId="18" xfId="0" applyFont="1" applyFill="1" applyBorder="1" applyAlignment="1">
      <alignment horizontal="distributed" vertical="center" wrapText="1"/>
    </xf>
    <xf numFmtId="178" fontId="14" fillId="0" borderId="8" xfId="1" applyNumberFormat="1" applyFont="1" applyBorder="1" applyAlignment="1">
      <alignment horizontal="right" vertical="center"/>
    </xf>
    <xf numFmtId="178" fontId="14" fillId="0" borderId="6" xfId="1" applyNumberFormat="1" applyFont="1" applyBorder="1" applyAlignment="1">
      <alignment horizontal="right"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6" xfId="0" applyBorder="1" applyAlignment="1">
      <alignment horizontal="center" vertical="center"/>
    </xf>
    <xf numFmtId="178" fontId="14" fillId="0" borderId="8" xfId="1" applyNumberFormat="1" applyFont="1" applyFill="1" applyBorder="1" applyAlignment="1">
      <alignment horizontal="center" vertical="center"/>
    </xf>
    <xf numFmtId="178" fontId="14" fillId="0" borderId="6" xfId="1"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178" fontId="14" fillId="0" borderId="8" xfId="1" applyNumberFormat="1" applyFont="1" applyBorder="1" applyAlignment="1">
      <alignment vertical="center"/>
    </xf>
    <xf numFmtId="0" fontId="0" fillId="0" borderId="6" xfId="0" applyBorder="1" applyAlignment="1">
      <alignment vertical="center"/>
    </xf>
    <xf numFmtId="178" fontId="14" fillId="0" borderId="6" xfId="1" applyNumberFormat="1" applyFont="1" applyBorder="1" applyAlignment="1">
      <alignment vertical="center"/>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0" xfId="0" applyFont="1" applyFill="1" applyBorder="1" applyAlignment="1">
      <alignment horizontal="center" vertical="center" wrapText="1"/>
    </xf>
  </cellXfs>
  <cellStyles count="10">
    <cellStyle name="パーセント" xfId="9" builtinId="5"/>
    <cellStyle name="桁区切り 2" xfId="1"/>
    <cellStyle name="標準" xfId="0" builtinId="0"/>
    <cellStyle name="標準 2" xfId="2"/>
    <cellStyle name="標準_付表2-4" xfId="3"/>
    <cellStyle name="標準_付表3-2" xfId="4"/>
    <cellStyle name="標準_付表4-2" xfId="5"/>
    <cellStyle name="標準_付表5" xfId="6"/>
    <cellStyle name="標準_付表7-1" xfId="7"/>
    <cellStyle name="標準_付表7-2" xfId="8"/>
  </cellStyles>
  <dxfs count="0"/>
  <tableStyles count="0" defaultTableStyle="TableStyleMedium2" defaultPivotStyle="PivotStyleLight16"/>
  <colors>
    <mruColors>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a:extLst>
            <a:ext uri="{FF2B5EF4-FFF2-40B4-BE49-F238E27FC236}">
              <a16:creationId xmlns="" xmlns:a16="http://schemas.microsoft.com/office/drawing/2014/main" id="{00000000-0008-0000-2C00-000002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a:extLst>
            <a:ext uri="{FF2B5EF4-FFF2-40B4-BE49-F238E27FC236}">
              <a16:creationId xmlns="" xmlns:a16="http://schemas.microsoft.com/office/drawing/2014/main" id="{00000000-0008-0000-2C00-000003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a:extLst>
            <a:ext uri="{FF2B5EF4-FFF2-40B4-BE49-F238E27FC236}">
              <a16:creationId xmlns="" xmlns:a16="http://schemas.microsoft.com/office/drawing/2014/main" id="{00000000-0008-0000-2C00-000004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5" name="Text Box 18">
          <a:extLst>
            <a:ext uri="{FF2B5EF4-FFF2-40B4-BE49-F238E27FC236}">
              <a16:creationId xmlns="" xmlns:a16="http://schemas.microsoft.com/office/drawing/2014/main" id="{00000000-0008-0000-2C00-000005000000}"/>
            </a:ext>
          </a:extLst>
        </xdr:cNvPr>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6" name="Text Box 19">
          <a:extLst>
            <a:ext uri="{FF2B5EF4-FFF2-40B4-BE49-F238E27FC236}">
              <a16:creationId xmlns="" xmlns:a16="http://schemas.microsoft.com/office/drawing/2014/main" id="{00000000-0008-0000-2C00-000006000000}"/>
            </a:ext>
          </a:extLst>
        </xdr:cNvPr>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6</xdr:col>
      <xdr:colOff>28575</xdr:colOff>
      <xdr:row>3</xdr:row>
      <xdr:rowOff>0</xdr:rowOff>
    </xdr:from>
    <xdr:to>
      <xdr:col>7</xdr:col>
      <xdr:colOff>125413</xdr:colOff>
      <xdr:row>3</xdr:row>
      <xdr:rowOff>0</xdr:rowOff>
    </xdr:to>
    <xdr:sp macro="" textlink="">
      <xdr:nvSpPr>
        <xdr:cNvPr id="7" name="Text Box 20">
          <a:extLst>
            <a:ext uri="{FF2B5EF4-FFF2-40B4-BE49-F238E27FC236}">
              <a16:creationId xmlns="" xmlns:a16="http://schemas.microsoft.com/office/drawing/2014/main" id="{00000000-0008-0000-2C00-000007000000}"/>
            </a:ext>
          </a:extLst>
        </xdr:cNvPr>
        <xdr:cNvSpPr txBox="1">
          <a:spLocks noChangeArrowheads="1"/>
        </xdr:cNvSpPr>
      </xdr:nvSpPr>
      <xdr:spPr bwMode="auto">
        <a:xfrm>
          <a:off x="4143375"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8" name="Text Box 18">
          <a:extLst>
            <a:ext uri="{FF2B5EF4-FFF2-40B4-BE49-F238E27FC236}">
              <a16:creationId xmlns="" xmlns:a16="http://schemas.microsoft.com/office/drawing/2014/main" id="{00000000-0008-0000-2C00-000008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9" name="Text Box 19">
          <a:extLst>
            <a:ext uri="{FF2B5EF4-FFF2-40B4-BE49-F238E27FC236}">
              <a16:creationId xmlns="" xmlns:a16="http://schemas.microsoft.com/office/drawing/2014/main" id="{00000000-0008-0000-2C00-000009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10" name="Text Box 20">
          <a:extLst>
            <a:ext uri="{FF2B5EF4-FFF2-40B4-BE49-F238E27FC236}">
              <a16:creationId xmlns="" xmlns:a16="http://schemas.microsoft.com/office/drawing/2014/main" id="{00000000-0008-0000-2C00-00000A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1" name="Text Box 18">
          <a:extLst>
            <a:ext uri="{FF2B5EF4-FFF2-40B4-BE49-F238E27FC236}">
              <a16:creationId xmlns="" xmlns:a16="http://schemas.microsoft.com/office/drawing/2014/main" id="{00000000-0008-0000-2C00-00000B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2" name="Text Box 19">
          <a:extLst>
            <a:ext uri="{FF2B5EF4-FFF2-40B4-BE49-F238E27FC236}">
              <a16:creationId xmlns="" xmlns:a16="http://schemas.microsoft.com/office/drawing/2014/main" id="{00000000-0008-0000-2C00-00000C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3" name="Text Box 20">
          <a:extLst>
            <a:ext uri="{FF2B5EF4-FFF2-40B4-BE49-F238E27FC236}">
              <a16:creationId xmlns="" xmlns:a16="http://schemas.microsoft.com/office/drawing/2014/main" id="{00000000-0008-0000-2C00-00000D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4" name="Text Box 18">
          <a:extLst>
            <a:ext uri="{FF2B5EF4-FFF2-40B4-BE49-F238E27FC236}">
              <a16:creationId xmlns="" xmlns:a16="http://schemas.microsoft.com/office/drawing/2014/main" id="{00000000-0008-0000-2C00-00000E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5" name="Text Box 19">
          <a:extLst>
            <a:ext uri="{FF2B5EF4-FFF2-40B4-BE49-F238E27FC236}">
              <a16:creationId xmlns="" xmlns:a16="http://schemas.microsoft.com/office/drawing/2014/main" id="{00000000-0008-0000-2C00-00000F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16" name="Text Box 20">
          <a:extLst>
            <a:ext uri="{FF2B5EF4-FFF2-40B4-BE49-F238E27FC236}">
              <a16:creationId xmlns="" xmlns:a16="http://schemas.microsoft.com/office/drawing/2014/main" id="{00000000-0008-0000-2C00-000010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7" name="Text Box 18">
          <a:extLst>
            <a:ext uri="{FF2B5EF4-FFF2-40B4-BE49-F238E27FC236}">
              <a16:creationId xmlns="" xmlns:a16="http://schemas.microsoft.com/office/drawing/2014/main" id="{00000000-0008-0000-2C00-000011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8" name="Text Box 19">
          <a:extLst>
            <a:ext uri="{FF2B5EF4-FFF2-40B4-BE49-F238E27FC236}">
              <a16:creationId xmlns="" xmlns:a16="http://schemas.microsoft.com/office/drawing/2014/main" id="{00000000-0008-0000-2C00-000012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19" name="Text Box 20">
          <a:extLst>
            <a:ext uri="{FF2B5EF4-FFF2-40B4-BE49-F238E27FC236}">
              <a16:creationId xmlns="" xmlns:a16="http://schemas.microsoft.com/office/drawing/2014/main" id="{00000000-0008-0000-2C00-000013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0" name="Text Box 18">
          <a:extLst>
            <a:ext uri="{FF2B5EF4-FFF2-40B4-BE49-F238E27FC236}">
              <a16:creationId xmlns="" xmlns:a16="http://schemas.microsoft.com/office/drawing/2014/main" id="{00000000-0008-0000-2C00-000014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1" name="Text Box 19">
          <a:extLst>
            <a:ext uri="{FF2B5EF4-FFF2-40B4-BE49-F238E27FC236}">
              <a16:creationId xmlns="" xmlns:a16="http://schemas.microsoft.com/office/drawing/2014/main" id="{00000000-0008-0000-2C00-000015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8</xdr:col>
      <xdr:colOff>22225</xdr:colOff>
      <xdr:row>3</xdr:row>
      <xdr:rowOff>0</xdr:rowOff>
    </xdr:from>
    <xdr:to>
      <xdr:col>9</xdr:col>
      <xdr:colOff>130175</xdr:colOff>
      <xdr:row>3</xdr:row>
      <xdr:rowOff>0</xdr:rowOff>
    </xdr:to>
    <xdr:sp macro="" textlink="">
      <xdr:nvSpPr>
        <xdr:cNvPr id="22" name="Text Box 20">
          <a:extLst>
            <a:ext uri="{FF2B5EF4-FFF2-40B4-BE49-F238E27FC236}">
              <a16:creationId xmlns="" xmlns:a16="http://schemas.microsoft.com/office/drawing/2014/main" id="{00000000-0008-0000-2C00-000016000000}"/>
            </a:ext>
          </a:extLst>
        </xdr:cNvPr>
        <xdr:cNvSpPr txBox="1">
          <a:spLocks noChangeArrowheads="1"/>
        </xdr:cNvSpPr>
      </xdr:nvSpPr>
      <xdr:spPr bwMode="auto">
        <a:xfrm>
          <a:off x="5508625" y="514350"/>
          <a:ext cx="793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3" name="Text Box 18">
          <a:extLst>
            <a:ext uri="{FF2B5EF4-FFF2-40B4-BE49-F238E27FC236}">
              <a16:creationId xmlns="" xmlns:a16="http://schemas.microsoft.com/office/drawing/2014/main" id="{00000000-0008-0000-2C00-000017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4" name="Text Box 19">
          <a:extLst>
            <a:ext uri="{FF2B5EF4-FFF2-40B4-BE49-F238E27FC236}">
              <a16:creationId xmlns="" xmlns:a16="http://schemas.microsoft.com/office/drawing/2014/main" id="{00000000-0008-0000-2C00-000018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5" name="Text Box 20">
          <a:extLst>
            <a:ext uri="{FF2B5EF4-FFF2-40B4-BE49-F238E27FC236}">
              <a16:creationId xmlns="" xmlns:a16="http://schemas.microsoft.com/office/drawing/2014/main" id="{00000000-0008-0000-2C00-000019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6" name="Text Box 18">
          <a:extLst>
            <a:ext uri="{FF2B5EF4-FFF2-40B4-BE49-F238E27FC236}">
              <a16:creationId xmlns="" xmlns:a16="http://schemas.microsoft.com/office/drawing/2014/main" id="{00000000-0008-0000-2C00-00001A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7" name="Text Box 19">
          <a:extLst>
            <a:ext uri="{FF2B5EF4-FFF2-40B4-BE49-F238E27FC236}">
              <a16:creationId xmlns="" xmlns:a16="http://schemas.microsoft.com/office/drawing/2014/main" id="{00000000-0008-0000-2C00-00001B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10</xdr:col>
      <xdr:colOff>25400</xdr:colOff>
      <xdr:row>3</xdr:row>
      <xdr:rowOff>0</xdr:rowOff>
    </xdr:from>
    <xdr:to>
      <xdr:col>11</xdr:col>
      <xdr:colOff>122238</xdr:colOff>
      <xdr:row>3</xdr:row>
      <xdr:rowOff>0</xdr:rowOff>
    </xdr:to>
    <xdr:sp macro="" textlink="">
      <xdr:nvSpPr>
        <xdr:cNvPr id="28" name="Text Box 20">
          <a:extLst>
            <a:ext uri="{FF2B5EF4-FFF2-40B4-BE49-F238E27FC236}">
              <a16:creationId xmlns="" xmlns:a16="http://schemas.microsoft.com/office/drawing/2014/main" id="{00000000-0008-0000-2C00-00001C000000}"/>
            </a:ext>
          </a:extLst>
        </xdr:cNvPr>
        <xdr:cNvSpPr txBox="1">
          <a:spLocks noChangeArrowheads="1"/>
        </xdr:cNvSpPr>
      </xdr:nvSpPr>
      <xdr:spPr bwMode="auto">
        <a:xfrm>
          <a:off x="6883400" y="514350"/>
          <a:ext cx="7826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29" name="Text Box 18">
          <a:extLst>
            <a:ext uri="{FF2B5EF4-FFF2-40B4-BE49-F238E27FC236}">
              <a16:creationId xmlns="" xmlns:a16="http://schemas.microsoft.com/office/drawing/2014/main" id="{00000000-0008-0000-2C00-00001D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0" name="Text Box 19">
          <a:extLst>
            <a:ext uri="{FF2B5EF4-FFF2-40B4-BE49-F238E27FC236}">
              <a16:creationId xmlns="" xmlns:a16="http://schemas.microsoft.com/office/drawing/2014/main" id="{00000000-0008-0000-2C00-00001E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1" name="Text Box 20">
          <a:extLst>
            <a:ext uri="{FF2B5EF4-FFF2-40B4-BE49-F238E27FC236}">
              <a16:creationId xmlns="" xmlns:a16="http://schemas.microsoft.com/office/drawing/2014/main" id="{00000000-0008-0000-2C00-00001F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2" name="Text Box 18">
          <a:extLst>
            <a:ext uri="{FF2B5EF4-FFF2-40B4-BE49-F238E27FC236}">
              <a16:creationId xmlns="" xmlns:a16="http://schemas.microsoft.com/office/drawing/2014/main" id="{00000000-0008-0000-2C00-000020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3" name="Text Box 19">
          <a:extLst>
            <a:ext uri="{FF2B5EF4-FFF2-40B4-BE49-F238E27FC236}">
              <a16:creationId xmlns="" xmlns:a16="http://schemas.microsoft.com/office/drawing/2014/main" id="{00000000-0008-0000-2C00-000021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12</xdr:col>
      <xdr:colOff>28575</xdr:colOff>
      <xdr:row>3</xdr:row>
      <xdr:rowOff>0</xdr:rowOff>
    </xdr:from>
    <xdr:to>
      <xdr:col>13</xdr:col>
      <xdr:colOff>0</xdr:colOff>
      <xdr:row>3</xdr:row>
      <xdr:rowOff>0</xdr:rowOff>
    </xdr:to>
    <xdr:sp macro="" textlink="">
      <xdr:nvSpPr>
        <xdr:cNvPr id="34" name="Text Box 20">
          <a:extLst>
            <a:ext uri="{FF2B5EF4-FFF2-40B4-BE49-F238E27FC236}">
              <a16:creationId xmlns="" xmlns:a16="http://schemas.microsoft.com/office/drawing/2014/main" id="{00000000-0008-0000-2C00-000022000000}"/>
            </a:ext>
          </a:extLst>
        </xdr:cNvPr>
        <xdr:cNvSpPr txBox="1">
          <a:spLocks noChangeArrowheads="1"/>
        </xdr:cNvSpPr>
      </xdr:nvSpPr>
      <xdr:spPr bwMode="auto">
        <a:xfrm>
          <a:off x="8258175" y="5143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3</xdr:row>
      <xdr:rowOff>0</xdr:rowOff>
    </xdr:from>
    <xdr:to>
      <xdr:col>5</xdr:col>
      <xdr:colOff>9525</xdr:colOff>
      <xdr:row>3</xdr:row>
      <xdr:rowOff>0</xdr:rowOff>
    </xdr:to>
    <xdr:sp macro="" textlink="">
      <xdr:nvSpPr>
        <xdr:cNvPr id="2" name="Text Box 18">
          <a:extLst>
            <a:ext uri="{FF2B5EF4-FFF2-40B4-BE49-F238E27FC236}">
              <a16:creationId xmlns="" xmlns:a16="http://schemas.microsoft.com/office/drawing/2014/main" id="{00000000-0008-0000-2E00-000002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3" name="Text Box 19">
          <a:extLst>
            <a:ext uri="{FF2B5EF4-FFF2-40B4-BE49-F238E27FC236}">
              <a16:creationId xmlns="" xmlns:a16="http://schemas.microsoft.com/office/drawing/2014/main" id="{00000000-0008-0000-2E00-000003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ゴム製品</a:t>
          </a:r>
        </a:p>
        <a:p>
          <a:pPr algn="dist" rtl="0">
            <a:defRPr sz="1000"/>
          </a:pPr>
          <a:r>
            <a:rPr lang="ja-JP" altLang="en-US" sz="1000" b="0" i="0" u="none" strike="noStrike" baseline="0">
              <a:solidFill>
                <a:srgbClr val="000000"/>
              </a:solidFill>
              <a:latin typeface="ＭＳ 明朝"/>
              <a:ea typeface="ＭＳ 明朝"/>
            </a:rPr>
            <a:t>製造業</a:t>
          </a:r>
        </a:p>
      </xdr:txBody>
    </xdr:sp>
    <xdr:clientData/>
  </xdr:twoCellAnchor>
  <xdr:twoCellAnchor>
    <xdr:from>
      <xdr:col>4</xdr:col>
      <xdr:colOff>28575</xdr:colOff>
      <xdr:row>3</xdr:row>
      <xdr:rowOff>0</xdr:rowOff>
    </xdr:from>
    <xdr:to>
      <xdr:col>5</xdr:col>
      <xdr:colOff>9525</xdr:colOff>
      <xdr:row>3</xdr:row>
      <xdr:rowOff>0</xdr:rowOff>
    </xdr:to>
    <xdr:sp macro="" textlink="">
      <xdr:nvSpPr>
        <xdr:cNvPr id="4" name="Text Box 20">
          <a:extLst>
            <a:ext uri="{FF2B5EF4-FFF2-40B4-BE49-F238E27FC236}">
              <a16:creationId xmlns="" xmlns:a16="http://schemas.microsoft.com/office/drawing/2014/main" id="{00000000-0008-0000-2E00-000004000000}"/>
            </a:ext>
          </a:extLst>
        </xdr:cNvPr>
        <xdr:cNvSpPr txBox="1">
          <a:spLocks noChangeArrowheads="1"/>
        </xdr:cNvSpPr>
      </xdr:nvSpPr>
      <xdr:spPr bwMode="auto">
        <a:xfrm>
          <a:off x="2771775" y="5143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小　　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1"/>
  <sheetViews>
    <sheetView zoomScaleNormal="100" workbookViewId="0">
      <selection activeCell="A9" sqref="A9:I9"/>
    </sheetView>
  </sheetViews>
  <sheetFormatPr defaultRowHeight="13.5"/>
  <cols>
    <col min="1" max="5" width="9.625" customWidth="1"/>
  </cols>
  <sheetData>
    <row r="1" spans="1:9" ht="21.75" customHeight="1">
      <c r="A1" s="2"/>
      <c r="B1" s="2"/>
      <c r="C1" s="2"/>
      <c r="D1" s="2"/>
    </row>
    <row r="2" spans="1:9" ht="21.75" customHeight="1"/>
    <row r="3" spans="1:9" ht="21.75" customHeight="1"/>
    <row r="4" spans="1:9" ht="21.75" customHeight="1"/>
    <row r="5" spans="1:9" ht="21.75" customHeight="1"/>
    <row r="6" spans="1:9" ht="21.75" customHeight="1"/>
    <row r="7" spans="1:9" ht="21.75" customHeight="1"/>
    <row r="8" spans="1:9" ht="21.75" customHeight="1"/>
    <row r="9" spans="1:9" ht="24">
      <c r="A9" s="201" t="s">
        <v>387</v>
      </c>
      <c r="B9" s="201"/>
      <c r="C9" s="201"/>
      <c r="D9" s="201"/>
      <c r="E9" s="201"/>
      <c r="F9" s="201"/>
      <c r="G9" s="201"/>
      <c r="H9" s="201"/>
      <c r="I9" s="201"/>
    </row>
    <row r="10" spans="1:9" ht="67.5" customHeight="1">
      <c r="A10" s="1"/>
    </row>
    <row r="11" spans="1:9" ht="24">
      <c r="A11" s="201" t="s">
        <v>0</v>
      </c>
      <c r="B11" s="201"/>
      <c r="C11" s="201"/>
      <c r="D11" s="201"/>
      <c r="E11" s="201"/>
      <c r="F11" s="201"/>
      <c r="G11" s="201"/>
      <c r="H11" s="201"/>
      <c r="I11" s="201"/>
    </row>
  </sheetData>
  <mergeCells count="2">
    <mergeCell ref="A9:I9"/>
    <mergeCell ref="A11:I11"/>
  </mergeCells>
  <phoneticPr fontId="2"/>
  <pageMargins left="0.75" right="0.75" top="1" bottom="1" header="0.51200000000000001" footer="0.51200000000000001"/>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4"/>
  <sheetViews>
    <sheetView showGridLines="0" view="pageBreakPreview" zoomScaleNormal="85" zoomScaleSheetLayoutView="100" workbookViewId="0">
      <selection activeCell="L13" sqref="L13"/>
    </sheetView>
  </sheetViews>
  <sheetFormatPr defaultRowHeight="13.5"/>
  <cols>
    <col min="1" max="2" width="2.625" style="4" customWidth="1"/>
    <col min="3" max="3" width="1.375" style="4" customWidth="1"/>
    <col min="4" max="4" width="27.625" style="4" customWidth="1"/>
    <col min="5" max="5" width="1.375" style="4" customWidth="1"/>
    <col min="6" max="14" width="9.625" style="3" customWidth="1"/>
    <col min="15" max="15" width="9" style="3"/>
    <col min="16" max="26" width="9" style="71"/>
    <col min="27" max="16384" width="9" style="3"/>
  </cols>
  <sheetData>
    <row r="1" spans="1:29" ht="14.25">
      <c r="A1" s="18" t="s">
        <v>123</v>
      </c>
    </row>
    <row r="3" spans="1:29">
      <c r="A3" s="216" t="s">
        <v>64</v>
      </c>
      <c r="B3" s="217"/>
      <c r="C3" s="217"/>
      <c r="D3" s="217"/>
      <c r="E3" s="218"/>
      <c r="F3" s="225" t="s">
        <v>122</v>
      </c>
      <c r="G3" s="264" t="s">
        <v>490</v>
      </c>
      <c r="H3" s="232"/>
      <c r="I3" s="264" t="s">
        <v>491</v>
      </c>
      <c r="J3" s="232"/>
      <c r="K3" s="264" t="s">
        <v>120</v>
      </c>
      <c r="L3" s="264"/>
      <c r="M3" s="264" t="s">
        <v>145</v>
      </c>
      <c r="N3" s="232"/>
    </row>
    <row r="4" spans="1:29" ht="42" customHeight="1">
      <c r="A4" s="219"/>
      <c r="B4" s="220"/>
      <c r="C4" s="220"/>
      <c r="D4" s="220"/>
      <c r="E4" s="221"/>
      <c r="F4" s="226"/>
      <c r="G4" s="232"/>
      <c r="H4" s="232"/>
      <c r="I4" s="232"/>
      <c r="J4" s="232"/>
      <c r="K4" s="264"/>
      <c r="L4" s="264"/>
      <c r="M4" s="232"/>
      <c r="N4" s="232"/>
    </row>
    <row r="5" spans="1:29" ht="15" customHeight="1" thickBot="1">
      <c r="A5" s="219"/>
      <c r="B5" s="220"/>
      <c r="C5" s="220"/>
      <c r="D5" s="220"/>
      <c r="E5" s="221"/>
      <c r="F5" s="226"/>
      <c r="G5" s="227" t="s">
        <v>74</v>
      </c>
      <c r="H5" s="265" t="s">
        <v>51</v>
      </c>
      <c r="I5" s="227" t="s">
        <v>74</v>
      </c>
      <c r="J5" s="265" t="s">
        <v>51</v>
      </c>
      <c r="K5" s="227" t="s">
        <v>74</v>
      </c>
      <c r="L5" s="265" t="s">
        <v>51</v>
      </c>
      <c r="M5" s="227" t="s">
        <v>74</v>
      </c>
      <c r="N5" s="265" t="s">
        <v>51</v>
      </c>
    </row>
    <row r="6" spans="1:29" ht="15" customHeight="1" thickBot="1">
      <c r="A6" s="222"/>
      <c r="B6" s="223"/>
      <c r="C6" s="223"/>
      <c r="D6" s="223"/>
      <c r="E6" s="224"/>
      <c r="F6" s="226"/>
      <c r="G6" s="228"/>
      <c r="H6" s="266"/>
      <c r="I6" s="228"/>
      <c r="J6" s="266"/>
      <c r="K6" s="228"/>
      <c r="L6" s="266"/>
      <c r="M6" s="228"/>
      <c r="N6" s="266"/>
      <c r="P6" s="78"/>
      <c r="Q6" s="78"/>
      <c r="R6" s="78"/>
      <c r="T6" s="78"/>
      <c r="V6" s="78"/>
      <c r="X6" s="78"/>
      <c r="AA6" s="139">
        <f>SUM(AB7:AD53,F66:AD70)</f>
        <v>0</v>
      </c>
    </row>
    <row r="7" spans="1:29" ht="23.1" customHeight="1">
      <c r="A7" s="211" t="s">
        <v>50</v>
      </c>
      <c r="B7" s="212"/>
      <c r="C7" s="212"/>
      <c r="D7" s="212"/>
      <c r="E7" s="213"/>
      <c r="F7" s="10">
        <f>SUM(G7,I7,K7,M7)</f>
        <v>78176</v>
      </c>
      <c r="G7" s="9">
        <f>SUM(G8:G12)</f>
        <v>198</v>
      </c>
      <c r="H7" s="8">
        <f t="shared" ref="H7:H53" si="0">IF(G7=0,0,G7/$F7*100)</f>
        <v>0.25327466230045026</v>
      </c>
      <c r="I7" s="9">
        <f>SUM(I8:I12)</f>
        <v>223</v>
      </c>
      <c r="J7" s="8">
        <f t="shared" ref="J7:J53" si="1">IF(I7=0,0,I7/$F7*100)</f>
        <v>0.28525378632828491</v>
      </c>
      <c r="K7" s="9">
        <f>SUM(K8:K12)</f>
        <v>70982</v>
      </c>
      <c r="L7" s="8">
        <f t="shared" ref="L7:L53" si="2">IF(K7=0,0,K7/$F7*100)</f>
        <v>90.797687269750298</v>
      </c>
      <c r="M7" s="9">
        <f>SUM(M8:M12)</f>
        <v>6773</v>
      </c>
      <c r="N7" s="8">
        <f t="shared" ref="N7:N53" si="3">IF(M7=0,0,M7/$F7*100)</f>
        <v>8.6637842816209574</v>
      </c>
      <c r="O7" s="160"/>
      <c r="Z7" s="78"/>
      <c r="AA7" s="138">
        <v>78176</v>
      </c>
      <c r="AB7" s="135" t="str">
        <f>IF(F7=AA7,"",1)</f>
        <v/>
      </c>
      <c r="AC7" s="173" t="str">
        <f>IF(SUM(H7,J7,L7,N7)=100,"",1)</f>
        <v/>
      </c>
    </row>
    <row r="8" spans="1:29" ht="23.1" customHeight="1">
      <c r="A8" s="205" t="s">
        <v>49</v>
      </c>
      <c r="B8" s="208" t="s">
        <v>48</v>
      </c>
      <c r="C8" s="209"/>
      <c r="D8" s="209"/>
      <c r="E8" s="210"/>
      <c r="F8" s="10">
        <f>SUM(G8,I8,K8,M8)</f>
        <v>3680</v>
      </c>
      <c r="G8" s="9">
        <v>172</v>
      </c>
      <c r="H8" s="8">
        <f t="shared" si="0"/>
        <v>4.6739130434782608</v>
      </c>
      <c r="I8" s="9">
        <v>50</v>
      </c>
      <c r="J8" s="8">
        <f t="shared" si="1"/>
        <v>1.3586956521739131</v>
      </c>
      <c r="K8" s="9">
        <v>3025</v>
      </c>
      <c r="L8" s="8">
        <f t="shared" si="2"/>
        <v>82.201086956521735</v>
      </c>
      <c r="M8" s="9">
        <v>433</v>
      </c>
      <c r="N8" s="8">
        <f t="shared" si="3"/>
        <v>11.766304347826088</v>
      </c>
      <c r="O8" s="160"/>
      <c r="P8" s="182"/>
      <c r="Q8" s="77"/>
      <c r="R8" s="79"/>
      <c r="T8" s="79"/>
      <c r="V8" s="77"/>
      <c r="X8" s="77"/>
      <c r="Z8" s="77"/>
      <c r="AA8" s="9">
        <v>3680</v>
      </c>
      <c r="AB8" s="136" t="str">
        <f t="shared" ref="AB8:AB53" si="4">IF(F8=AA8,"",1)</f>
        <v/>
      </c>
      <c r="AC8" s="136" t="str">
        <f t="shared" ref="AC8:AC53" si="5">IF(SUM(H8,J8,L8,N8)=100,"",1)</f>
        <v/>
      </c>
    </row>
    <row r="9" spans="1:29" ht="23.1" customHeight="1">
      <c r="A9" s="206"/>
      <c r="B9" s="208" t="s">
        <v>47</v>
      </c>
      <c r="C9" s="209"/>
      <c r="D9" s="209"/>
      <c r="E9" s="210"/>
      <c r="F9" s="10">
        <f t="shared" ref="F9:F53" si="6">SUM(G9,I9,K9,M9)</f>
        <v>4811</v>
      </c>
      <c r="G9" s="9">
        <v>26</v>
      </c>
      <c r="H9" s="8">
        <f t="shared" si="0"/>
        <v>0.54042818540843895</v>
      </c>
      <c r="I9" s="9">
        <v>65</v>
      </c>
      <c r="J9" s="8">
        <f t="shared" si="1"/>
        <v>1.3510704635210975</v>
      </c>
      <c r="K9" s="9">
        <v>4466</v>
      </c>
      <c r="L9" s="8">
        <f t="shared" si="2"/>
        <v>92.828933693618794</v>
      </c>
      <c r="M9" s="9">
        <v>254</v>
      </c>
      <c r="N9" s="8">
        <f t="shared" si="3"/>
        <v>5.2795676574516737</v>
      </c>
      <c r="O9" s="160"/>
      <c r="P9" s="182"/>
      <c r="Q9" s="77"/>
      <c r="R9" s="79"/>
      <c r="T9" s="79"/>
      <c r="V9" s="77"/>
      <c r="X9" s="77"/>
      <c r="Z9" s="77"/>
      <c r="AA9" s="9">
        <v>4811</v>
      </c>
      <c r="AB9" s="136" t="str">
        <f t="shared" si="4"/>
        <v/>
      </c>
      <c r="AC9" s="136" t="str">
        <f t="shared" si="5"/>
        <v/>
      </c>
    </row>
    <row r="10" spans="1:29" ht="23.1" customHeight="1">
      <c r="A10" s="206"/>
      <c r="B10" s="208" t="s">
        <v>46</v>
      </c>
      <c r="C10" s="209"/>
      <c r="D10" s="209"/>
      <c r="E10" s="210"/>
      <c r="F10" s="10">
        <f t="shared" si="6"/>
        <v>21455</v>
      </c>
      <c r="G10" s="35">
        <v>0</v>
      </c>
      <c r="H10" s="8">
        <f t="shared" si="0"/>
        <v>0</v>
      </c>
      <c r="I10" s="9">
        <v>108</v>
      </c>
      <c r="J10" s="8">
        <f t="shared" si="1"/>
        <v>0.50337916569564212</v>
      </c>
      <c r="K10" s="9">
        <v>18793</v>
      </c>
      <c r="L10" s="8">
        <f t="shared" si="2"/>
        <v>87.592635749242604</v>
      </c>
      <c r="M10" s="9">
        <v>2554</v>
      </c>
      <c r="N10" s="8">
        <f t="shared" si="3"/>
        <v>11.903985085061757</v>
      </c>
      <c r="O10" s="160"/>
      <c r="P10" s="182"/>
      <c r="Q10" s="77"/>
      <c r="R10" s="79"/>
      <c r="T10" s="79"/>
      <c r="V10" s="77"/>
      <c r="X10" s="77"/>
      <c r="Z10" s="77"/>
      <c r="AA10" s="9">
        <v>21455</v>
      </c>
      <c r="AB10" s="136" t="str">
        <f t="shared" si="4"/>
        <v/>
      </c>
      <c r="AC10" s="136" t="str">
        <f t="shared" si="5"/>
        <v/>
      </c>
    </row>
    <row r="11" spans="1:29" ht="23.1" customHeight="1">
      <c r="A11" s="206"/>
      <c r="B11" s="208" t="s">
        <v>45</v>
      </c>
      <c r="C11" s="209"/>
      <c r="D11" s="209"/>
      <c r="E11" s="210"/>
      <c r="F11" s="10">
        <f t="shared" si="6"/>
        <v>13938</v>
      </c>
      <c r="G11" s="9">
        <v>0</v>
      </c>
      <c r="H11" s="8">
        <f t="shared" si="0"/>
        <v>0</v>
      </c>
      <c r="I11" s="35">
        <v>0</v>
      </c>
      <c r="J11" s="8">
        <f t="shared" si="1"/>
        <v>0</v>
      </c>
      <c r="K11" s="9">
        <v>13171</v>
      </c>
      <c r="L11" s="8">
        <f t="shared" si="2"/>
        <v>94.497058401492325</v>
      </c>
      <c r="M11" s="9">
        <v>767</v>
      </c>
      <c r="N11" s="8">
        <f t="shared" si="3"/>
        <v>5.5029415985076771</v>
      </c>
      <c r="O11" s="160"/>
      <c r="P11" s="182"/>
      <c r="Q11" s="77"/>
      <c r="R11" s="79"/>
      <c r="T11" s="79"/>
      <c r="V11" s="77"/>
      <c r="X11" s="79"/>
      <c r="Z11" s="77"/>
      <c r="AA11" s="9">
        <v>13938</v>
      </c>
      <c r="AB11" s="136" t="str">
        <f t="shared" si="4"/>
        <v/>
      </c>
      <c r="AC11" s="136" t="str">
        <f t="shared" si="5"/>
        <v/>
      </c>
    </row>
    <row r="12" spans="1:29" ht="23.1" customHeight="1">
      <c r="A12" s="207"/>
      <c r="B12" s="208" t="s">
        <v>44</v>
      </c>
      <c r="C12" s="209"/>
      <c r="D12" s="209"/>
      <c r="E12" s="210"/>
      <c r="F12" s="10">
        <f t="shared" si="6"/>
        <v>34292</v>
      </c>
      <c r="G12" s="9">
        <v>0</v>
      </c>
      <c r="H12" s="8">
        <f t="shared" si="0"/>
        <v>0</v>
      </c>
      <c r="I12" s="35">
        <v>0</v>
      </c>
      <c r="J12" s="8">
        <f t="shared" si="1"/>
        <v>0</v>
      </c>
      <c r="K12" s="9">
        <v>31527</v>
      </c>
      <c r="L12" s="8">
        <f t="shared" si="2"/>
        <v>91.936894902601182</v>
      </c>
      <c r="M12" s="9">
        <v>2765</v>
      </c>
      <c r="N12" s="8">
        <f t="shared" si="3"/>
        <v>8.063105097398811</v>
      </c>
      <c r="O12" s="160"/>
      <c r="P12" s="182"/>
      <c r="Q12" s="77"/>
      <c r="R12" s="79"/>
      <c r="T12" s="79"/>
      <c r="V12" s="77"/>
      <c r="X12" s="79"/>
      <c r="Z12" s="77"/>
      <c r="AA12" s="9">
        <v>34292</v>
      </c>
      <c r="AB12" s="136" t="str">
        <f t="shared" si="4"/>
        <v/>
      </c>
      <c r="AC12" s="136" t="str">
        <f t="shared" si="5"/>
        <v/>
      </c>
    </row>
    <row r="13" spans="1:29" ht="23.1" customHeight="1">
      <c r="A13" s="202" t="s">
        <v>43</v>
      </c>
      <c r="B13" s="202" t="s">
        <v>42</v>
      </c>
      <c r="C13" s="13"/>
      <c r="D13" s="14" t="s">
        <v>16</v>
      </c>
      <c r="E13" s="11"/>
      <c r="F13" s="10">
        <f>SUM(G13,I13,K13,M13)</f>
        <v>36492</v>
      </c>
      <c r="G13" s="9">
        <f>SUM(G14:G37)</f>
        <v>0</v>
      </c>
      <c r="H13" s="8">
        <f t="shared" si="0"/>
        <v>0</v>
      </c>
      <c r="I13" s="9">
        <f>SUM(I14:I37)</f>
        <v>37</v>
      </c>
      <c r="J13" s="8">
        <f t="shared" si="1"/>
        <v>0.10139208593664364</v>
      </c>
      <c r="K13" s="9">
        <f>SUM(K14:K37)</f>
        <v>33081</v>
      </c>
      <c r="L13" s="8">
        <f t="shared" si="2"/>
        <v>90.652745807300221</v>
      </c>
      <c r="M13" s="9">
        <f>SUM(M14:M37)</f>
        <v>3374</v>
      </c>
      <c r="N13" s="8">
        <f t="shared" si="3"/>
        <v>9.245862106763127</v>
      </c>
      <c r="O13" s="160"/>
      <c r="P13" s="182"/>
      <c r="Q13" s="77"/>
      <c r="R13" s="79"/>
      <c r="T13" s="79"/>
      <c r="V13" s="77"/>
      <c r="X13" s="79"/>
      <c r="AA13" s="9">
        <v>36492</v>
      </c>
      <c r="AB13" s="136" t="str">
        <f t="shared" si="4"/>
        <v/>
      </c>
      <c r="AC13" s="136" t="str">
        <f t="shared" si="5"/>
        <v/>
      </c>
    </row>
    <row r="14" spans="1:29" ht="23.1" customHeight="1">
      <c r="A14" s="203"/>
      <c r="B14" s="203"/>
      <c r="C14" s="13"/>
      <c r="D14" s="14" t="s">
        <v>41</v>
      </c>
      <c r="E14" s="11"/>
      <c r="F14" s="10">
        <f>SUM(G14,I14,K14,M14)</f>
        <v>4217</v>
      </c>
      <c r="G14" s="9">
        <v>0</v>
      </c>
      <c r="H14" s="8">
        <f t="shared" si="0"/>
        <v>0</v>
      </c>
      <c r="I14" s="35">
        <v>0</v>
      </c>
      <c r="J14" s="8">
        <f t="shared" si="1"/>
        <v>0</v>
      </c>
      <c r="K14" s="9">
        <v>2407</v>
      </c>
      <c r="L14" s="8">
        <f t="shared" si="2"/>
        <v>57.078491818828546</v>
      </c>
      <c r="M14" s="9">
        <v>1810</v>
      </c>
      <c r="N14" s="8">
        <f t="shared" si="3"/>
        <v>42.921508181171447</v>
      </c>
      <c r="O14" s="160"/>
      <c r="P14" s="182"/>
      <c r="Q14" s="77"/>
      <c r="R14" s="79"/>
      <c r="T14" s="77"/>
      <c r="V14" s="77"/>
      <c r="X14" s="77"/>
      <c r="Y14" s="78"/>
      <c r="AA14" s="9">
        <v>4217</v>
      </c>
      <c r="AB14" s="136" t="str">
        <f t="shared" si="4"/>
        <v/>
      </c>
      <c r="AC14" s="136" t="str">
        <f t="shared" si="5"/>
        <v/>
      </c>
    </row>
    <row r="15" spans="1:29" ht="23.1" customHeight="1">
      <c r="A15" s="203"/>
      <c r="B15" s="203"/>
      <c r="C15" s="13"/>
      <c r="D15" s="14" t="s">
        <v>40</v>
      </c>
      <c r="E15" s="11"/>
      <c r="F15" s="10">
        <f t="shared" si="6"/>
        <v>361</v>
      </c>
      <c r="G15" s="35">
        <v>0</v>
      </c>
      <c r="H15" s="8">
        <f t="shared" si="0"/>
        <v>0</v>
      </c>
      <c r="I15" s="35">
        <v>0</v>
      </c>
      <c r="J15" s="8">
        <f t="shared" si="1"/>
        <v>0</v>
      </c>
      <c r="K15" s="9">
        <v>352</v>
      </c>
      <c r="L15" s="8">
        <f t="shared" si="2"/>
        <v>97.50692520775624</v>
      </c>
      <c r="M15" s="35">
        <v>9</v>
      </c>
      <c r="N15" s="8">
        <f t="shared" si="3"/>
        <v>2.4930747922437675</v>
      </c>
      <c r="O15" s="160"/>
      <c r="P15" s="182"/>
      <c r="Q15" s="77"/>
      <c r="R15" s="79"/>
      <c r="T15" s="79"/>
      <c r="V15" s="77"/>
      <c r="X15" s="77"/>
      <c r="Y15" s="77"/>
      <c r="AA15" s="9">
        <v>361</v>
      </c>
      <c r="AB15" s="136" t="str">
        <f t="shared" si="4"/>
        <v/>
      </c>
      <c r="AC15" s="136" t="str">
        <f t="shared" si="5"/>
        <v/>
      </c>
    </row>
    <row r="16" spans="1:29" ht="23.1" customHeight="1">
      <c r="A16" s="203"/>
      <c r="B16" s="203"/>
      <c r="C16" s="13"/>
      <c r="D16" s="14" t="s">
        <v>39</v>
      </c>
      <c r="E16" s="11"/>
      <c r="F16" s="10">
        <f t="shared" si="6"/>
        <v>1544</v>
      </c>
      <c r="G16" s="35">
        <v>0</v>
      </c>
      <c r="H16" s="8">
        <f t="shared" si="0"/>
        <v>0</v>
      </c>
      <c r="I16" s="35">
        <v>0</v>
      </c>
      <c r="J16" s="8">
        <f t="shared" si="1"/>
        <v>0</v>
      </c>
      <c r="K16" s="9">
        <v>1198</v>
      </c>
      <c r="L16" s="8">
        <f t="shared" si="2"/>
        <v>77.590673575129529</v>
      </c>
      <c r="M16" s="9">
        <v>346</v>
      </c>
      <c r="N16" s="8">
        <f t="shared" si="3"/>
        <v>22.409326424870464</v>
      </c>
      <c r="O16" s="160"/>
      <c r="P16" s="182"/>
      <c r="Q16" s="77"/>
      <c r="R16" s="79"/>
      <c r="T16" s="79"/>
      <c r="V16" s="77"/>
      <c r="X16" s="79"/>
      <c r="Y16" s="79"/>
      <c r="AA16" s="9">
        <v>1544</v>
      </c>
      <c r="AB16" s="136" t="str">
        <f t="shared" si="4"/>
        <v/>
      </c>
      <c r="AC16" s="136" t="str">
        <f t="shared" si="5"/>
        <v/>
      </c>
    </row>
    <row r="17" spans="1:29" ht="23.1" customHeight="1">
      <c r="A17" s="203"/>
      <c r="B17" s="203"/>
      <c r="C17" s="13"/>
      <c r="D17" s="14" t="s">
        <v>38</v>
      </c>
      <c r="E17" s="11"/>
      <c r="F17" s="10">
        <f t="shared" si="6"/>
        <v>15</v>
      </c>
      <c r="G17" s="9">
        <v>0</v>
      </c>
      <c r="H17" s="8">
        <f t="shared" si="0"/>
        <v>0</v>
      </c>
      <c r="I17" s="35">
        <v>0</v>
      </c>
      <c r="J17" s="8">
        <f t="shared" si="1"/>
        <v>0</v>
      </c>
      <c r="K17" s="9">
        <v>15</v>
      </c>
      <c r="L17" s="8">
        <f t="shared" si="2"/>
        <v>100</v>
      </c>
      <c r="M17" s="9">
        <v>0</v>
      </c>
      <c r="N17" s="8">
        <f t="shared" si="3"/>
        <v>0</v>
      </c>
      <c r="O17" s="160"/>
      <c r="P17" s="182"/>
      <c r="Q17" s="77"/>
      <c r="R17" s="79"/>
      <c r="T17" s="79"/>
      <c r="V17" s="77"/>
      <c r="X17" s="79"/>
      <c r="Y17" s="77"/>
      <c r="AA17" s="9">
        <v>15</v>
      </c>
      <c r="AB17" s="136" t="str">
        <f t="shared" si="4"/>
        <v/>
      </c>
      <c r="AC17" s="136" t="str">
        <f t="shared" si="5"/>
        <v/>
      </c>
    </row>
    <row r="18" spans="1:29" ht="23.1" customHeight="1">
      <c r="A18" s="203"/>
      <c r="B18" s="203"/>
      <c r="C18" s="13"/>
      <c r="D18" s="14" t="s">
        <v>37</v>
      </c>
      <c r="E18" s="11"/>
      <c r="F18" s="10">
        <f t="shared" si="6"/>
        <v>672</v>
      </c>
      <c r="G18" s="35">
        <v>0</v>
      </c>
      <c r="H18" s="8">
        <f t="shared" si="0"/>
        <v>0</v>
      </c>
      <c r="I18" s="9">
        <v>0</v>
      </c>
      <c r="J18" s="8">
        <f t="shared" si="1"/>
        <v>0</v>
      </c>
      <c r="K18" s="9">
        <v>672</v>
      </c>
      <c r="L18" s="8">
        <f t="shared" si="2"/>
        <v>100</v>
      </c>
      <c r="M18" s="9">
        <v>0</v>
      </c>
      <c r="N18" s="8">
        <f t="shared" si="3"/>
        <v>0</v>
      </c>
      <c r="O18" s="160"/>
      <c r="P18" s="182"/>
      <c r="Q18" s="77"/>
      <c r="R18" s="79"/>
      <c r="T18" s="79"/>
      <c r="V18" s="77"/>
      <c r="X18" s="79"/>
      <c r="Y18" s="79"/>
      <c r="AA18" s="9">
        <v>672</v>
      </c>
      <c r="AB18" s="136" t="str">
        <f t="shared" si="4"/>
        <v/>
      </c>
      <c r="AC18" s="136" t="str">
        <f t="shared" si="5"/>
        <v/>
      </c>
    </row>
    <row r="19" spans="1:29" ht="23.1" customHeight="1">
      <c r="A19" s="203"/>
      <c r="B19" s="203"/>
      <c r="C19" s="13"/>
      <c r="D19" s="14" t="s">
        <v>36</v>
      </c>
      <c r="E19" s="11"/>
      <c r="F19" s="10">
        <f t="shared" si="6"/>
        <v>27</v>
      </c>
      <c r="G19" s="35">
        <v>0</v>
      </c>
      <c r="H19" s="8">
        <f t="shared" si="0"/>
        <v>0</v>
      </c>
      <c r="I19" s="35">
        <v>0</v>
      </c>
      <c r="J19" s="8">
        <f t="shared" si="1"/>
        <v>0</v>
      </c>
      <c r="K19" s="9">
        <v>27</v>
      </c>
      <c r="L19" s="8">
        <f t="shared" si="2"/>
        <v>100</v>
      </c>
      <c r="M19" s="35">
        <v>0</v>
      </c>
      <c r="N19" s="8">
        <f t="shared" si="3"/>
        <v>0</v>
      </c>
      <c r="O19" s="160"/>
      <c r="P19" s="182"/>
      <c r="Q19" s="77"/>
      <c r="R19" s="79"/>
      <c r="T19" s="77"/>
      <c r="V19" s="77"/>
      <c r="X19" s="79"/>
      <c r="Y19" s="79"/>
      <c r="AA19" s="9">
        <v>27</v>
      </c>
      <c r="AB19" s="136" t="str">
        <f t="shared" si="4"/>
        <v/>
      </c>
      <c r="AC19" s="136" t="str">
        <f t="shared" si="5"/>
        <v/>
      </c>
    </row>
    <row r="20" spans="1:29" ht="23.1" customHeight="1">
      <c r="A20" s="203"/>
      <c r="B20" s="203"/>
      <c r="C20" s="13"/>
      <c r="D20" s="14" t="s">
        <v>35</v>
      </c>
      <c r="E20" s="11"/>
      <c r="F20" s="10">
        <f t="shared" si="6"/>
        <v>608</v>
      </c>
      <c r="G20" s="35">
        <v>0</v>
      </c>
      <c r="H20" s="8">
        <f t="shared" si="0"/>
        <v>0</v>
      </c>
      <c r="I20" s="35">
        <v>19</v>
      </c>
      <c r="J20" s="8">
        <f t="shared" si="1"/>
        <v>3.125</v>
      </c>
      <c r="K20" s="9">
        <v>301</v>
      </c>
      <c r="L20" s="8">
        <f t="shared" si="2"/>
        <v>49.506578947368425</v>
      </c>
      <c r="M20" s="9">
        <v>288</v>
      </c>
      <c r="N20" s="8">
        <f t="shared" si="3"/>
        <v>47.368421052631575</v>
      </c>
      <c r="O20" s="160"/>
      <c r="P20" s="182"/>
      <c r="Q20" s="77"/>
      <c r="R20" s="79"/>
      <c r="T20" s="79"/>
      <c r="V20" s="77"/>
      <c r="X20" s="77"/>
      <c r="Y20" s="79"/>
      <c r="AA20" s="9">
        <v>608</v>
      </c>
      <c r="AB20" s="136" t="str">
        <f t="shared" si="4"/>
        <v/>
      </c>
      <c r="AC20" s="136" t="str">
        <f t="shared" si="5"/>
        <v/>
      </c>
    </row>
    <row r="21" spans="1:29" ht="23.1" customHeight="1">
      <c r="A21" s="203"/>
      <c r="B21" s="203"/>
      <c r="C21" s="13"/>
      <c r="D21" s="14" t="s">
        <v>34</v>
      </c>
      <c r="E21" s="11"/>
      <c r="F21" s="10">
        <f t="shared" si="6"/>
        <v>2087</v>
      </c>
      <c r="G21" s="35">
        <v>0</v>
      </c>
      <c r="H21" s="8">
        <f t="shared" si="0"/>
        <v>0</v>
      </c>
      <c r="I21" s="35">
        <v>0</v>
      </c>
      <c r="J21" s="8">
        <f t="shared" si="1"/>
        <v>0</v>
      </c>
      <c r="K21" s="9">
        <v>2049</v>
      </c>
      <c r="L21" s="8">
        <f t="shared" si="2"/>
        <v>98.179204599904168</v>
      </c>
      <c r="M21" s="9">
        <v>38</v>
      </c>
      <c r="N21" s="8">
        <f t="shared" si="3"/>
        <v>1.8207954000958311</v>
      </c>
      <c r="O21" s="160"/>
      <c r="P21" s="182"/>
      <c r="Q21" s="77"/>
      <c r="R21" s="79"/>
      <c r="T21" s="79"/>
      <c r="V21" s="77"/>
      <c r="X21" s="79"/>
      <c r="Y21" s="77"/>
      <c r="AA21" s="9">
        <v>2087</v>
      </c>
      <c r="AB21" s="136" t="str">
        <f t="shared" si="4"/>
        <v/>
      </c>
      <c r="AC21" s="136" t="str">
        <f t="shared" si="5"/>
        <v/>
      </c>
    </row>
    <row r="22" spans="1:29" ht="23.1" customHeight="1">
      <c r="A22" s="203"/>
      <c r="B22" s="203"/>
      <c r="C22" s="13"/>
      <c r="D22" s="14" t="s">
        <v>33</v>
      </c>
      <c r="E22" s="11"/>
      <c r="F22" s="10">
        <f t="shared" si="6"/>
        <v>5</v>
      </c>
      <c r="G22" s="35">
        <v>0</v>
      </c>
      <c r="H22" s="8">
        <f t="shared" si="0"/>
        <v>0</v>
      </c>
      <c r="I22" s="35">
        <v>0</v>
      </c>
      <c r="J22" s="8">
        <f t="shared" si="1"/>
        <v>0</v>
      </c>
      <c r="K22" s="9">
        <v>5</v>
      </c>
      <c r="L22" s="8">
        <f t="shared" si="2"/>
        <v>100</v>
      </c>
      <c r="M22" s="35">
        <v>0</v>
      </c>
      <c r="N22" s="8">
        <f t="shared" si="3"/>
        <v>0</v>
      </c>
      <c r="O22" s="160"/>
      <c r="P22" s="182"/>
      <c r="Q22" s="77"/>
      <c r="R22" s="79"/>
      <c r="T22" s="79"/>
      <c r="V22" s="77"/>
      <c r="X22" s="79"/>
      <c r="Y22" s="79"/>
      <c r="AA22" s="9">
        <v>5</v>
      </c>
      <c r="AB22" s="136" t="str">
        <f t="shared" si="4"/>
        <v/>
      </c>
      <c r="AC22" s="136" t="str">
        <f t="shared" si="5"/>
        <v/>
      </c>
    </row>
    <row r="23" spans="1:29" ht="23.1" customHeight="1">
      <c r="A23" s="203"/>
      <c r="B23" s="203"/>
      <c r="C23" s="13"/>
      <c r="D23" s="14" t="s">
        <v>32</v>
      </c>
      <c r="E23" s="11"/>
      <c r="F23" s="10">
        <f t="shared" si="6"/>
        <v>1049</v>
      </c>
      <c r="G23" s="35">
        <v>0</v>
      </c>
      <c r="H23" s="8">
        <f t="shared" si="0"/>
        <v>0</v>
      </c>
      <c r="I23" s="35">
        <v>0</v>
      </c>
      <c r="J23" s="8">
        <f t="shared" si="1"/>
        <v>0</v>
      </c>
      <c r="K23" s="9">
        <v>1049</v>
      </c>
      <c r="L23" s="8">
        <f t="shared" si="2"/>
        <v>100</v>
      </c>
      <c r="M23" s="35">
        <v>0</v>
      </c>
      <c r="N23" s="8">
        <f t="shared" si="3"/>
        <v>0</v>
      </c>
      <c r="O23" s="160"/>
      <c r="P23" s="182"/>
      <c r="Q23" s="77"/>
      <c r="R23" s="79"/>
      <c r="T23" s="79"/>
      <c r="V23" s="77"/>
      <c r="X23" s="77"/>
      <c r="Y23" s="79"/>
      <c r="AA23" s="9">
        <v>1049</v>
      </c>
      <c r="AB23" s="136" t="str">
        <f t="shared" si="4"/>
        <v/>
      </c>
      <c r="AC23" s="136" t="str">
        <f t="shared" si="5"/>
        <v/>
      </c>
    </row>
    <row r="24" spans="1:29" ht="23.1" customHeight="1">
      <c r="A24" s="203"/>
      <c r="B24" s="203"/>
      <c r="C24" s="13"/>
      <c r="D24" s="14" t="s">
        <v>31</v>
      </c>
      <c r="E24" s="11"/>
      <c r="F24" s="10">
        <f>SUM(G24,I24,K24,M24)</f>
        <v>9</v>
      </c>
      <c r="G24" s="80">
        <v>0</v>
      </c>
      <c r="H24" s="81">
        <f t="shared" si="0"/>
        <v>0</v>
      </c>
      <c r="I24" s="80">
        <v>0</v>
      </c>
      <c r="J24" s="81">
        <f t="shared" si="1"/>
        <v>0</v>
      </c>
      <c r="K24" s="33">
        <v>9</v>
      </c>
      <c r="L24" s="81">
        <f t="shared" si="2"/>
        <v>100</v>
      </c>
      <c r="M24" s="80">
        <v>0</v>
      </c>
      <c r="N24" s="81">
        <f t="shared" si="3"/>
        <v>0</v>
      </c>
      <c r="O24" s="160"/>
      <c r="P24" s="182"/>
      <c r="Q24" s="77"/>
      <c r="R24" s="79"/>
      <c r="T24" s="79"/>
      <c r="V24" s="77"/>
      <c r="X24" s="79"/>
      <c r="Y24" s="79"/>
      <c r="AA24" s="9">
        <v>9</v>
      </c>
      <c r="AB24" s="136" t="str">
        <f t="shared" si="4"/>
        <v/>
      </c>
      <c r="AC24" s="136" t="str">
        <f t="shared" si="5"/>
        <v/>
      </c>
    </row>
    <row r="25" spans="1:29" ht="23.1" customHeight="1">
      <c r="A25" s="203"/>
      <c r="B25" s="203"/>
      <c r="C25" s="13"/>
      <c r="D25" s="12" t="s">
        <v>30</v>
      </c>
      <c r="E25" s="11"/>
      <c r="F25" s="10">
        <f t="shared" si="6"/>
        <v>156</v>
      </c>
      <c r="G25" s="9">
        <v>0</v>
      </c>
      <c r="H25" s="8">
        <f t="shared" si="0"/>
        <v>0</v>
      </c>
      <c r="I25" s="35">
        <v>18</v>
      </c>
      <c r="J25" s="8">
        <f t="shared" si="1"/>
        <v>11.538461538461538</v>
      </c>
      <c r="K25" s="9">
        <v>138</v>
      </c>
      <c r="L25" s="8">
        <f t="shared" si="2"/>
        <v>88.461538461538453</v>
      </c>
      <c r="M25" s="35">
        <v>0</v>
      </c>
      <c r="N25" s="8">
        <f t="shared" si="3"/>
        <v>0</v>
      </c>
      <c r="O25" s="160"/>
      <c r="P25" s="182"/>
      <c r="Q25" s="77"/>
      <c r="R25" s="79"/>
      <c r="T25" s="79"/>
      <c r="V25" s="77"/>
      <c r="X25" s="77"/>
      <c r="Y25" s="79"/>
      <c r="AA25" s="9">
        <v>156</v>
      </c>
      <c r="AB25" s="136" t="str">
        <f t="shared" si="4"/>
        <v/>
      </c>
      <c r="AC25" s="136" t="str">
        <f t="shared" si="5"/>
        <v/>
      </c>
    </row>
    <row r="26" spans="1:29" ht="23.1" customHeight="1">
      <c r="A26" s="203"/>
      <c r="B26" s="203"/>
      <c r="C26" s="13"/>
      <c r="D26" s="109" t="s">
        <v>29</v>
      </c>
      <c r="E26" s="110"/>
      <c r="F26" s="31">
        <f t="shared" si="6"/>
        <v>1050</v>
      </c>
      <c r="G26" s="112">
        <v>0</v>
      </c>
      <c r="H26" s="111">
        <f t="shared" si="0"/>
        <v>0</v>
      </c>
      <c r="I26" s="112">
        <v>0</v>
      </c>
      <c r="J26" s="8">
        <f t="shared" si="1"/>
        <v>0</v>
      </c>
      <c r="K26" s="9">
        <v>1038</v>
      </c>
      <c r="L26" s="8">
        <f t="shared" si="2"/>
        <v>98.857142857142861</v>
      </c>
      <c r="M26" s="35">
        <v>12</v>
      </c>
      <c r="N26" s="8">
        <f t="shared" si="3"/>
        <v>1.1428571428571428</v>
      </c>
      <c r="O26" s="160"/>
      <c r="P26" s="182"/>
      <c r="Q26" s="77"/>
      <c r="R26" s="79"/>
      <c r="T26" s="79"/>
      <c r="V26" s="77"/>
      <c r="X26" s="79"/>
      <c r="Y26" s="79"/>
      <c r="AA26" s="30">
        <v>1050</v>
      </c>
      <c r="AB26" s="136" t="str">
        <f t="shared" si="4"/>
        <v/>
      </c>
      <c r="AC26" s="136" t="str">
        <f t="shared" si="5"/>
        <v/>
      </c>
    </row>
    <row r="27" spans="1:29" ht="23.1" customHeight="1">
      <c r="A27" s="203"/>
      <c r="B27" s="203"/>
      <c r="C27" s="13"/>
      <c r="D27" s="14" t="s">
        <v>28</v>
      </c>
      <c r="E27" s="11"/>
      <c r="F27" s="10">
        <f t="shared" si="6"/>
        <v>321</v>
      </c>
      <c r="G27" s="35">
        <v>0</v>
      </c>
      <c r="H27" s="8">
        <f t="shared" si="0"/>
        <v>0</v>
      </c>
      <c r="I27" s="35">
        <v>0</v>
      </c>
      <c r="J27" s="8">
        <f t="shared" si="1"/>
        <v>0</v>
      </c>
      <c r="K27" s="9">
        <v>321</v>
      </c>
      <c r="L27" s="8">
        <f t="shared" si="2"/>
        <v>100</v>
      </c>
      <c r="M27" s="35">
        <v>0</v>
      </c>
      <c r="N27" s="8">
        <f t="shared" si="3"/>
        <v>0</v>
      </c>
      <c r="O27" s="160"/>
      <c r="P27" s="182"/>
      <c r="Q27" s="77"/>
      <c r="R27" s="79"/>
      <c r="T27" s="79"/>
      <c r="V27" s="77"/>
      <c r="X27" s="79"/>
      <c r="Y27" s="77"/>
      <c r="AA27" s="9">
        <v>321</v>
      </c>
      <c r="AB27" s="136" t="str">
        <f t="shared" si="4"/>
        <v/>
      </c>
      <c r="AC27" s="136" t="str">
        <f t="shared" si="5"/>
        <v/>
      </c>
    </row>
    <row r="28" spans="1:29" ht="23.1" customHeight="1">
      <c r="A28" s="203"/>
      <c r="B28" s="203"/>
      <c r="C28" s="13"/>
      <c r="D28" s="14" t="s">
        <v>27</v>
      </c>
      <c r="E28" s="11"/>
      <c r="F28" s="10">
        <f t="shared" si="6"/>
        <v>997</v>
      </c>
      <c r="G28" s="35">
        <v>0</v>
      </c>
      <c r="H28" s="8">
        <f t="shared" si="0"/>
        <v>0</v>
      </c>
      <c r="I28" s="35">
        <v>0</v>
      </c>
      <c r="J28" s="8">
        <f t="shared" si="1"/>
        <v>0</v>
      </c>
      <c r="K28" s="9">
        <v>997</v>
      </c>
      <c r="L28" s="8">
        <f t="shared" si="2"/>
        <v>100</v>
      </c>
      <c r="M28" s="35">
        <v>0</v>
      </c>
      <c r="N28" s="8">
        <f t="shared" si="3"/>
        <v>0</v>
      </c>
      <c r="O28" s="160"/>
      <c r="P28" s="182"/>
      <c r="Q28" s="77"/>
      <c r="R28" s="79"/>
      <c r="T28" s="79"/>
      <c r="V28" s="77"/>
      <c r="X28" s="77"/>
      <c r="Y28" s="79"/>
      <c r="AA28" s="9">
        <v>997</v>
      </c>
      <c r="AB28" s="136" t="str">
        <f t="shared" si="4"/>
        <v/>
      </c>
      <c r="AC28" s="136" t="str">
        <f t="shared" si="5"/>
        <v/>
      </c>
    </row>
    <row r="29" spans="1:29" ht="23.1" customHeight="1">
      <c r="A29" s="203"/>
      <c r="B29" s="203"/>
      <c r="C29" s="13"/>
      <c r="D29" s="14" t="s">
        <v>26</v>
      </c>
      <c r="E29" s="11"/>
      <c r="F29" s="10">
        <f t="shared" si="6"/>
        <v>892</v>
      </c>
      <c r="G29" s="35">
        <v>0</v>
      </c>
      <c r="H29" s="8">
        <f t="shared" si="0"/>
        <v>0</v>
      </c>
      <c r="I29" s="35">
        <v>0</v>
      </c>
      <c r="J29" s="8">
        <f t="shared" si="1"/>
        <v>0</v>
      </c>
      <c r="K29" s="9">
        <v>884</v>
      </c>
      <c r="L29" s="8">
        <f t="shared" si="2"/>
        <v>99.103139013452918</v>
      </c>
      <c r="M29" s="9">
        <v>8</v>
      </c>
      <c r="N29" s="8">
        <f t="shared" si="3"/>
        <v>0.89686098654708524</v>
      </c>
      <c r="O29" s="160"/>
      <c r="P29" s="182"/>
      <c r="Q29" s="77"/>
      <c r="R29" s="79"/>
      <c r="T29" s="79"/>
      <c r="V29" s="77"/>
      <c r="X29" s="79"/>
      <c r="Y29" s="79"/>
      <c r="AA29" s="9">
        <v>892</v>
      </c>
      <c r="AB29" s="136" t="str">
        <f t="shared" si="4"/>
        <v/>
      </c>
      <c r="AC29" s="136" t="str">
        <f t="shared" si="5"/>
        <v/>
      </c>
    </row>
    <row r="30" spans="1:29" ht="23.1" customHeight="1">
      <c r="A30" s="203"/>
      <c r="B30" s="203"/>
      <c r="C30" s="13"/>
      <c r="D30" s="14" t="s">
        <v>25</v>
      </c>
      <c r="E30" s="11"/>
      <c r="F30" s="10">
        <f t="shared" si="6"/>
        <v>859</v>
      </c>
      <c r="G30" s="35">
        <v>0</v>
      </c>
      <c r="H30" s="8">
        <f t="shared" si="0"/>
        <v>0</v>
      </c>
      <c r="I30" s="35">
        <v>0</v>
      </c>
      <c r="J30" s="8">
        <f t="shared" si="1"/>
        <v>0</v>
      </c>
      <c r="K30" s="9">
        <v>859</v>
      </c>
      <c r="L30" s="8">
        <f t="shared" si="2"/>
        <v>100</v>
      </c>
      <c r="M30" s="35">
        <v>0</v>
      </c>
      <c r="N30" s="8">
        <f t="shared" si="3"/>
        <v>0</v>
      </c>
      <c r="O30" s="160"/>
      <c r="P30" s="182"/>
      <c r="Q30" s="77"/>
      <c r="R30" s="79"/>
      <c r="T30" s="79"/>
      <c r="V30" s="77"/>
      <c r="X30" s="79"/>
      <c r="Y30" s="79"/>
      <c r="AA30" s="9">
        <v>859</v>
      </c>
      <c r="AB30" s="136" t="str">
        <f t="shared" si="4"/>
        <v/>
      </c>
      <c r="AC30" s="136" t="str">
        <f t="shared" si="5"/>
        <v/>
      </c>
    </row>
    <row r="31" spans="1:29" ht="23.1" customHeight="1">
      <c r="A31" s="203"/>
      <c r="B31" s="203"/>
      <c r="C31" s="13"/>
      <c r="D31" s="14" t="s">
        <v>24</v>
      </c>
      <c r="E31" s="11"/>
      <c r="F31" s="10">
        <f t="shared" si="6"/>
        <v>3646</v>
      </c>
      <c r="G31" s="35">
        <v>0</v>
      </c>
      <c r="H31" s="8">
        <f t="shared" si="0"/>
        <v>0</v>
      </c>
      <c r="I31" s="35">
        <v>0</v>
      </c>
      <c r="J31" s="8">
        <f t="shared" si="1"/>
        <v>0</v>
      </c>
      <c r="K31" s="9">
        <v>3485</v>
      </c>
      <c r="L31" s="8">
        <f t="shared" si="2"/>
        <v>95.584201865057594</v>
      </c>
      <c r="M31" s="9">
        <v>161</v>
      </c>
      <c r="N31" s="8">
        <f t="shared" si="3"/>
        <v>4.4157981349424027</v>
      </c>
      <c r="O31" s="160"/>
      <c r="P31" s="182"/>
      <c r="Q31" s="77"/>
      <c r="R31" s="79"/>
      <c r="T31" s="79"/>
      <c r="V31" s="77"/>
      <c r="X31" s="77"/>
      <c r="Y31" s="77"/>
      <c r="AA31" s="9">
        <v>3646</v>
      </c>
      <c r="AB31" s="136" t="str">
        <f t="shared" si="4"/>
        <v/>
      </c>
      <c r="AC31" s="136" t="str">
        <f t="shared" si="5"/>
        <v/>
      </c>
    </row>
    <row r="32" spans="1:29" ht="23.1" customHeight="1">
      <c r="A32" s="203"/>
      <c r="B32" s="203"/>
      <c r="C32" s="13"/>
      <c r="D32" s="14" t="s">
        <v>23</v>
      </c>
      <c r="E32" s="11"/>
      <c r="F32" s="10">
        <f t="shared" si="6"/>
        <v>1167</v>
      </c>
      <c r="G32" s="35">
        <v>0</v>
      </c>
      <c r="H32" s="8">
        <f t="shared" si="0"/>
        <v>0</v>
      </c>
      <c r="I32" s="35">
        <v>0</v>
      </c>
      <c r="J32" s="8">
        <f t="shared" si="1"/>
        <v>0</v>
      </c>
      <c r="K32" s="9">
        <v>1167</v>
      </c>
      <c r="L32" s="8">
        <f t="shared" si="2"/>
        <v>100</v>
      </c>
      <c r="M32" s="35">
        <v>0</v>
      </c>
      <c r="N32" s="8">
        <f t="shared" si="3"/>
        <v>0</v>
      </c>
      <c r="O32" s="160"/>
      <c r="Y32" s="77"/>
      <c r="AA32" s="9">
        <v>1167</v>
      </c>
      <c r="AB32" s="136" t="str">
        <f t="shared" si="4"/>
        <v/>
      </c>
      <c r="AC32" s="136" t="str">
        <f t="shared" si="5"/>
        <v/>
      </c>
    </row>
    <row r="33" spans="1:29" ht="24" customHeight="1">
      <c r="A33" s="203"/>
      <c r="B33" s="203"/>
      <c r="C33" s="13"/>
      <c r="D33" s="14" t="s">
        <v>22</v>
      </c>
      <c r="E33" s="11"/>
      <c r="F33" s="10">
        <f t="shared" si="6"/>
        <v>7213</v>
      </c>
      <c r="G33" s="35">
        <v>0</v>
      </c>
      <c r="H33" s="8">
        <f t="shared" si="0"/>
        <v>0</v>
      </c>
      <c r="I33" s="35">
        <v>0</v>
      </c>
      <c r="J33" s="8">
        <f t="shared" si="1"/>
        <v>0</v>
      </c>
      <c r="K33" s="9">
        <v>7213</v>
      </c>
      <c r="L33" s="8">
        <f t="shared" si="2"/>
        <v>100</v>
      </c>
      <c r="M33" s="9">
        <v>0</v>
      </c>
      <c r="N33" s="8">
        <f t="shared" si="3"/>
        <v>0</v>
      </c>
      <c r="O33" s="160"/>
      <c r="P33" s="182"/>
      <c r="Q33" s="77"/>
      <c r="R33" s="77"/>
      <c r="T33" s="79"/>
      <c r="V33" s="77"/>
      <c r="X33" s="77"/>
      <c r="Y33" s="79"/>
      <c r="AA33" s="9">
        <v>7213</v>
      </c>
      <c r="AB33" s="136" t="str">
        <f t="shared" si="4"/>
        <v/>
      </c>
      <c r="AC33" s="136" t="str">
        <f t="shared" si="5"/>
        <v/>
      </c>
    </row>
    <row r="34" spans="1:29" ht="23.1" customHeight="1">
      <c r="A34" s="203"/>
      <c r="B34" s="203"/>
      <c r="C34" s="13"/>
      <c r="D34" s="14" t="s">
        <v>21</v>
      </c>
      <c r="E34" s="11"/>
      <c r="F34" s="10">
        <f t="shared" si="6"/>
        <v>1900</v>
      </c>
      <c r="G34" s="35">
        <v>0</v>
      </c>
      <c r="H34" s="8">
        <f t="shared" si="0"/>
        <v>0</v>
      </c>
      <c r="I34" s="35">
        <v>0</v>
      </c>
      <c r="J34" s="8">
        <f t="shared" si="1"/>
        <v>0</v>
      </c>
      <c r="K34" s="9">
        <v>1750</v>
      </c>
      <c r="L34" s="8">
        <f t="shared" si="2"/>
        <v>92.10526315789474</v>
      </c>
      <c r="M34" s="9">
        <v>150</v>
      </c>
      <c r="N34" s="8">
        <f t="shared" si="3"/>
        <v>7.8947368421052628</v>
      </c>
      <c r="O34" s="160"/>
      <c r="P34" s="182"/>
      <c r="Q34" s="77"/>
      <c r="R34" s="77"/>
      <c r="T34" s="77"/>
      <c r="V34" s="77"/>
      <c r="X34" s="77"/>
      <c r="Y34" s="79"/>
      <c r="AA34" s="9">
        <v>1900</v>
      </c>
      <c r="AB34" s="136" t="str">
        <f t="shared" si="4"/>
        <v/>
      </c>
      <c r="AC34" s="136" t="str">
        <f t="shared" si="5"/>
        <v/>
      </c>
    </row>
    <row r="35" spans="1:29" ht="23.1" customHeight="1">
      <c r="A35" s="203"/>
      <c r="B35" s="203"/>
      <c r="C35" s="13"/>
      <c r="D35" s="14" t="s">
        <v>20</v>
      </c>
      <c r="E35" s="11"/>
      <c r="F35" s="10">
        <f t="shared" si="6"/>
        <v>2131</v>
      </c>
      <c r="G35" s="35">
        <v>0</v>
      </c>
      <c r="H35" s="8">
        <f t="shared" si="0"/>
        <v>0</v>
      </c>
      <c r="I35" s="35">
        <v>0</v>
      </c>
      <c r="J35" s="8">
        <f t="shared" si="1"/>
        <v>0</v>
      </c>
      <c r="K35" s="9">
        <v>2131</v>
      </c>
      <c r="L35" s="8">
        <f t="shared" si="2"/>
        <v>100</v>
      </c>
      <c r="M35" s="35">
        <v>0</v>
      </c>
      <c r="N35" s="8">
        <f t="shared" si="3"/>
        <v>0</v>
      </c>
      <c r="O35" s="160"/>
      <c r="P35" s="182"/>
      <c r="Q35" s="77"/>
      <c r="R35" s="79"/>
      <c r="T35" s="79"/>
      <c r="V35" s="77"/>
      <c r="X35" s="79"/>
      <c r="Y35" s="77"/>
      <c r="AA35" s="9">
        <v>2131</v>
      </c>
      <c r="AB35" s="136" t="str">
        <f t="shared" si="4"/>
        <v/>
      </c>
      <c r="AC35" s="136" t="str">
        <f t="shared" si="5"/>
        <v/>
      </c>
    </row>
    <row r="36" spans="1:29" ht="23.1" customHeight="1">
      <c r="A36" s="203"/>
      <c r="B36" s="203"/>
      <c r="C36" s="13"/>
      <c r="D36" s="14" t="s">
        <v>19</v>
      </c>
      <c r="E36" s="11"/>
      <c r="F36" s="10">
        <f t="shared" si="6"/>
        <v>4151</v>
      </c>
      <c r="G36" s="35">
        <v>0</v>
      </c>
      <c r="H36" s="8">
        <f t="shared" si="0"/>
        <v>0</v>
      </c>
      <c r="I36" s="35">
        <v>0</v>
      </c>
      <c r="J36" s="8">
        <f t="shared" si="1"/>
        <v>0</v>
      </c>
      <c r="K36" s="9">
        <v>4151</v>
      </c>
      <c r="L36" s="8">
        <f t="shared" si="2"/>
        <v>100</v>
      </c>
      <c r="M36" s="9">
        <v>0</v>
      </c>
      <c r="N36" s="8">
        <f t="shared" si="3"/>
        <v>0</v>
      </c>
      <c r="O36" s="160"/>
      <c r="P36" s="182"/>
      <c r="Q36" s="77"/>
      <c r="R36" s="79"/>
      <c r="T36" s="79"/>
      <c r="V36" s="77"/>
      <c r="X36" s="79"/>
      <c r="Y36" s="77"/>
      <c r="AA36" s="9">
        <v>4151</v>
      </c>
      <c r="AB36" s="136" t="str">
        <f t="shared" si="4"/>
        <v/>
      </c>
      <c r="AC36" s="136" t="str">
        <f t="shared" si="5"/>
        <v/>
      </c>
    </row>
    <row r="37" spans="1:29" ht="23.1" customHeight="1">
      <c r="A37" s="203"/>
      <c r="B37" s="204"/>
      <c r="C37" s="13"/>
      <c r="D37" s="14" t="s">
        <v>18</v>
      </c>
      <c r="E37" s="11"/>
      <c r="F37" s="10">
        <f t="shared" si="6"/>
        <v>1415</v>
      </c>
      <c r="G37" s="35">
        <v>0</v>
      </c>
      <c r="H37" s="8">
        <f t="shared" si="0"/>
        <v>0</v>
      </c>
      <c r="I37" s="35">
        <v>0</v>
      </c>
      <c r="J37" s="8">
        <f t="shared" si="1"/>
        <v>0</v>
      </c>
      <c r="K37" s="9">
        <v>863</v>
      </c>
      <c r="L37" s="8">
        <f t="shared" si="2"/>
        <v>60.989399293286219</v>
      </c>
      <c r="M37" s="9">
        <v>552</v>
      </c>
      <c r="N37" s="8">
        <f t="shared" si="3"/>
        <v>39.010600706713781</v>
      </c>
      <c r="O37" s="160"/>
      <c r="P37" s="182"/>
      <c r="Q37" s="77"/>
      <c r="R37" s="77"/>
      <c r="T37" s="79"/>
      <c r="V37" s="77"/>
      <c r="X37" s="77"/>
      <c r="Y37" s="77"/>
      <c r="AA37" s="9">
        <v>1415</v>
      </c>
      <c r="AB37" s="136" t="str">
        <f t="shared" si="4"/>
        <v/>
      </c>
      <c r="AC37" s="136" t="str">
        <f t="shared" si="5"/>
        <v/>
      </c>
    </row>
    <row r="38" spans="1:29" ht="23.1" customHeight="1">
      <c r="A38" s="203"/>
      <c r="B38" s="202" t="s">
        <v>17</v>
      </c>
      <c r="C38" s="13"/>
      <c r="D38" s="14" t="s">
        <v>16</v>
      </c>
      <c r="E38" s="11"/>
      <c r="F38" s="10">
        <f>SUM(G38,I38,K38,M38)</f>
        <v>41684</v>
      </c>
      <c r="G38" s="9">
        <f>SUM(G39:G53)</f>
        <v>198</v>
      </c>
      <c r="H38" s="8">
        <f t="shared" si="0"/>
        <v>0.47500239900201519</v>
      </c>
      <c r="I38" s="9">
        <f>SUM(I39:I53)</f>
        <v>186</v>
      </c>
      <c r="J38" s="8">
        <f t="shared" si="1"/>
        <v>0.44621437482007487</v>
      </c>
      <c r="K38" s="9">
        <f>SUM(K39:K53)</f>
        <v>37901</v>
      </c>
      <c r="L38" s="8">
        <f t="shared" si="2"/>
        <v>90.924575376643318</v>
      </c>
      <c r="M38" s="9">
        <f>SUM(M39:M53)</f>
        <v>3399</v>
      </c>
      <c r="N38" s="8">
        <f t="shared" si="3"/>
        <v>8.1542078495345933</v>
      </c>
      <c r="O38" s="160"/>
      <c r="P38" s="182"/>
      <c r="Q38" s="77"/>
      <c r="R38" s="77"/>
      <c r="T38" s="77"/>
      <c r="V38" s="77"/>
      <c r="X38" s="77"/>
      <c r="Y38" s="77"/>
      <c r="AA38" s="9">
        <v>41684</v>
      </c>
      <c r="AB38" s="136" t="str">
        <f t="shared" si="4"/>
        <v/>
      </c>
      <c r="AC38" s="136" t="str">
        <f t="shared" si="5"/>
        <v/>
      </c>
    </row>
    <row r="39" spans="1:29" ht="23.1" customHeight="1">
      <c r="A39" s="203"/>
      <c r="B39" s="203"/>
      <c r="C39" s="13"/>
      <c r="D39" s="14" t="s">
        <v>15</v>
      </c>
      <c r="E39" s="11"/>
      <c r="F39" s="10">
        <f>SUM(G39,I39,K39,M39)</f>
        <v>108</v>
      </c>
      <c r="G39" s="9">
        <v>7</v>
      </c>
      <c r="H39" s="8">
        <f t="shared" si="0"/>
        <v>6.481481481481481</v>
      </c>
      <c r="I39" s="35">
        <v>0</v>
      </c>
      <c r="J39" s="8">
        <f t="shared" si="1"/>
        <v>0</v>
      </c>
      <c r="K39" s="9">
        <v>76</v>
      </c>
      <c r="L39" s="8">
        <f t="shared" si="2"/>
        <v>70.370370370370367</v>
      </c>
      <c r="M39" s="9">
        <v>25</v>
      </c>
      <c r="N39" s="8">
        <f t="shared" si="3"/>
        <v>23.148148148148149</v>
      </c>
      <c r="O39" s="160"/>
      <c r="P39" s="182"/>
      <c r="Q39" s="77"/>
      <c r="R39" s="79"/>
      <c r="T39" s="79"/>
      <c r="V39" s="77"/>
      <c r="X39" s="79"/>
      <c r="Y39" s="77"/>
      <c r="AA39" s="9">
        <v>108</v>
      </c>
      <c r="AB39" s="136" t="str">
        <f t="shared" si="4"/>
        <v/>
      </c>
      <c r="AC39" s="136" t="str">
        <f t="shared" si="5"/>
        <v/>
      </c>
    </row>
    <row r="40" spans="1:29" ht="23.1" customHeight="1">
      <c r="A40" s="203"/>
      <c r="B40" s="203"/>
      <c r="C40" s="13"/>
      <c r="D40" s="14" t="s">
        <v>14</v>
      </c>
      <c r="E40" s="11"/>
      <c r="F40" s="10">
        <f t="shared" si="6"/>
        <v>2446</v>
      </c>
      <c r="G40" s="9">
        <v>55</v>
      </c>
      <c r="H40" s="8">
        <f t="shared" si="0"/>
        <v>2.2485690923957482</v>
      </c>
      <c r="I40" s="9">
        <v>6</v>
      </c>
      <c r="J40" s="8">
        <f t="shared" si="1"/>
        <v>0.24529844644317253</v>
      </c>
      <c r="K40" s="9">
        <v>1867</v>
      </c>
      <c r="L40" s="8">
        <f t="shared" si="2"/>
        <v>76.328699918233852</v>
      </c>
      <c r="M40" s="9">
        <v>518</v>
      </c>
      <c r="N40" s="8">
        <f t="shared" si="3"/>
        <v>21.177432542927228</v>
      </c>
      <c r="O40" s="160"/>
      <c r="P40" s="182"/>
      <c r="Q40" s="77"/>
      <c r="R40" s="77"/>
      <c r="T40" s="79"/>
      <c r="V40" s="77"/>
      <c r="X40" s="79"/>
      <c r="Y40" s="77"/>
      <c r="AA40" s="9">
        <v>2446</v>
      </c>
      <c r="AB40" s="136" t="str">
        <f t="shared" si="4"/>
        <v/>
      </c>
      <c r="AC40" s="136" t="str">
        <f t="shared" si="5"/>
        <v/>
      </c>
    </row>
    <row r="41" spans="1:29" ht="23.1" customHeight="1">
      <c r="A41" s="203"/>
      <c r="B41" s="203"/>
      <c r="C41" s="13"/>
      <c r="D41" s="14" t="s">
        <v>13</v>
      </c>
      <c r="E41" s="11"/>
      <c r="F41" s="10">
        <f t="shared" si="6"/>
        <v>762</v>
      </c>
      <c r="G41" s="35">
        <v>0</v>
      </c>
      <c r="H41" s="8">
        <f t="shared" si="0"/>
        <v>0</v>
      </c>
      <c r="I41" s="35">
        <v>0</v>
      </c>
      <c r="J41" s="8">
        <f t="shared" si="1"/>
        <v>0</v>
      </c>
      <c r="K41" s="9">
        <v>762</v>
      </c>
      <c r="L41" s="8">
        <f t="shared" si="2"/>
        <v>100</v>
      </c>
      <c r="M41" s="35">
        <v>0</v>
      </c>
      <c r="N41" s="8">
        <f t="shared" si="3"/>
        <v>0</v>
      </c>
      <c r="O41" s="160"/>
      <c r="P41" s="182"/>
      <c r="Q41" s="77"/>
      <c r="R41" s="79"/>
      <c r="T41" s="79"/>
      <c r="V41" s="77"/>
      <c r="X41" s="77"/>
      <c r="Y41" s="77"/>
      <c r="AA41" s="9">
        <v>762</v>
      </c>
      <c r="AB41" s="136" t="str">
        <f t="shared" si="4"/>
        <v/>
      </c>
      <c r="AC41" s="136" t="str">
        <f t="shared" si="5"/>
        <v/>
      </c>
    </row>
    <row r="42" spans="1:29" ht="23.1" customHeight="1">
      <c r="A42" s="203"/>
      <c r="B42" s="203"/>
      <c r="C42" s="13"/>
      <c r="D42" s="14" t="s">
        <v>12</v>
      </c>
      <c r="E42" s="11"/>
      <c r="F42" s="10">
        <f t="shared" si="6"/>
        <v>889</v>
      </c>
      <c r="G42" s="9">
        <v>0</v>
      </c>
      <c r="H42" s="8">
        <f t="shared" si="0"/>
        <v>0</v>
      </c>
      <c r="I42" s="35">
        <v>0</v>
      </c>
      <c r="J42" s="8">
        <f t="shared" si="1"/>
        <v>0</v>
      </c>
      <c r="K42" s="9">
        <v>889</v>
      </c>
      <c r="L42" s="8">
        <f t="shared" si="2"/>
        <v>100</v>
      </c>
      <c r="M42" s="9">
        <v>0</v>
      </c>
      <c r="N42" s="8">
        <f t="shared" si="3"/>
        <v>0</v>
      </c>
      <c r="O42" s="160"/>
      <c r="P42" s="182"/>
      <c r="Q42" s="77"/>
      <c r="R42" s="77"/>
      <c r="T42" s="77"/>
      <c r="V42" s="77"/>
      <c r="X42" s="77"/>
      <c r="Y42" s="77"/>
      <c r="AA42" s="9">
        <v>889</v>
      </c>
      <c r="AB42" s="136" t="str">
        <f t="shared" si="4"/>
        <v/>
      </c>
      <c r="AC42" s="136" t="str">
        <f t="shared" si="5"/>
        <v/>
      </c>
    </row>
    <row r="43" spans="1:29" ht="23.1" customHeight="1">
      <c r="A43" s="203"/>
      <c r="B43" s="203"/>
      <c r="C43" s="13"/>
      <c r="D43" s="14" t="s">
        <v>11</v>
      </c>
      <c r="E43" s="11"/>
      <c r="F43" s="10">
        <f t="shared" si="6"/>
        <v>1806</v>
      </c>
      <c r="G43" s="9">
        <v>22</v>
      </c>
      <c r="H43" s="8">
        <f t="shared" si="0"/>
        <v>1.2181616832779625</v>
      </c>
      <c r="I43" s="9">
        <v>0</v>
      </c>
      <c r="J43" s="8">
        <f t="shared" si="1"/>
        <v>0</v>
      </c>
      <c r="K43" s="9">
        <v>1551</v>
      </c>
      <c r="L43" s="8">
        <f t="shared" si="2"/>
        <v>85.880398671096344</v>
      </c>
      <c r="M43" s="9">
        <v>233</v>
      </c>
      <c r="N43" s="8">
        <f t="shared" si="3"/>
        <v>12.901439645625693</v>
      </c>
      <c r="O43" s="160"/>
      <c r="P43" s="182"/>
      <c r="Q43" s="77"/>
      <c r="R43" s="77"/>
      <c r="T43" s="79"/>
      <c r="V43" s="77"/>
      <c r="X43" s="77"/>
      <c r="Y43" s="77"/>
      <c r="AA43" s="9">
        <v>1806</v>
      </c>
      <c r="AB43" s="136" t="str">
        <f t="shared" si="4"/>
        <v/>
      </c>
      <c r="AC43" s="136" t="str">
        <f t="shared" si="5"/>
        <v/>
      </c>
    </row>
    <row r="44" spans="1:29" ht="23.1" customHeight="1">
      <c r="A44" s="203"/>
      <c r="B44" s="203"/>
      <c r="C44" s="13"/>
      <c r="D44" s="14" t="s">
        <v>10</v>
      </c>
      <c r="E44" s="11"/>
      <c r="F44" s="10">
        <f t="shared" si="6"/>
        <v>5401</v>
      </c>
      <c r="G44" s="9">
        <v>14</v>
      </c>
      <c r="H44" s="8">
        <f t="shared" si="0"/>
        <v>0.25921125717459725</v>
      </c>
      <c r="I44" s="9">
        <v>47</v>
      </c>
      <c r="J44" s="8">
        <f t="shared" si="1"/>
        <v>0.87020922051471938</v>
      </c>
      <c r="K44" s="9">
        <v>4656</v>
      </c>
      <c r="L44" s="8">
        <f t="shared" si="2"/>
        <v>86.206258100351789</v>
      </c>
      <c r="M44" s="9">
        <v>684</v>
      </c>
      <c r="N44" s="8">
        <f t="shared" si="3"/>
        <v>12.664321421958896</v>
      </c>
      <c r="O44" s="160"/>
      <c r="P44" s="182"/>
      <c r="Q44" s="77"/>
      <c r="R44" s="79"/>
      <c r="T44" s="79"/>
      <c r="V44" s="77"/>
      <c r="X44" s="77"/>
      <c r="Y44" s="77"/>
      <c r="AA44" s="9">
        <v>5401</v>
      </c>
      <c r="AB44" s="136" t="str">
        <f t="shared" si="4"/>
        <v/>
      </c>
      <c r="AC44" s="136" t="str">
        <f t="shared" si="5"/>
        <v/>
      </c>
    </row>
    <row r="45" spans="1:29" ht="23.1" customHeight="1">
      <c r="A45" s="203"/>
      <c r="B45" s="203"/>
      <c r="C45" s="13"/>
      <c r="D45" s="14" t="s">
        <v>9</v>
      </c>
      <c r="E45" s="11"/>
      <c r="F45" s="10">
        <f t="shared" si="6"/>
        <v>565</v>
      </c>
      <c r="G45" s="35">
        <v>0</v>
      </c>
      <c r="H45" s="8">
        <f t="shared" si="0"/>
        <v>0</v>
      </c>
      <c r="I45" s="35">
        <v>0</v>
      </c>
      <c r="J45" s="8">
        <f t="shared" si="1"/>
        <v>0</v>
      </c>
      <c r="K45" s="9">
        <v>565</v>
      </c>
      <c r="L45" s="8">
        <f t="shared" si="2"/>
        <v>100</v>
      </c>
      <c r="M45" s="35">
        <v>0</v>
      </c>
      <c r="N45" s="8">
        <f t="shared" si="3"/>
        <v>0</v>
      </c>
      <c r="O45" s="160"/>
      <c r="P45" s="182"/>
      <c r="Q45" s="77"/>
      <c r="R45" s="77"/>
      <c r="T45" s="77"/>
      <c r="V45" s="77"/>
      <c r="X45" s="77"/>
      <c r="Y45" s="77"/>
      <c r="AA45" s="9">
        <v>565</v>
      </c>
      <c r="AB45" s="136" t="str">
        <f t="shared" si="4"/>
        <v/>
      </c>
      <c r="AC45" s="136" t="str">
        <f t="shared" si="5"/>
        <v/>
      </c>
    </row>
    <row r="46" spans="1:29" ht="23.1" customHeight="1">
      <c r="A46" s="203"/>
      <c r="B46" s="203"/>
      <c r="C46" s="13"/>
      <c r="D46" s="14" t="s">
        <v>8</v>
      </c>
      <c r="E46" s="11"/>
      <c r="F46" s="10">
        <f t="shared" si="6"/>
        <v>150</v>
      </c>
      <c r="G46" s="9">
        <v>7</v>
      </c>
      <c r="H46" s="8">
        <f t="shared" si="0"/>
        <v>4.666666666666667</v>
      </c>
      <c r="I46" s="35">
        <v>0</v>
      </c>
      <c r="J46" s="8">
        <f t="shared" si="1"/>
        <v>0</v>
      </c>
      <c r="K46" s="9">
        <v>143</v>
      </c>
      <c r="L46" s="8">
        <f t="shared" si="2"/>
        <v>95.333333333333343</v>
      </c>
      <c r="M46" s="35">
        <v>0</v>
      </c>
      <c r="N46" s="8">
        <f t="shared" si="3"/>
        <v>0</v>
      </c>
      <c r="O46" s="160"/>
      <c r="P46" s="182"/>
      <c r="Q46" s="77"/>
      <c r="R46" s="79"/>
      <c r="T46" s="79"/>
      <c r="V46" s="77"/>
      <c r="X46" s="77"/>
      <c r="Y46" s="79"/>
      <c r="AA46" s="9">
        <v>150</v>
      </c>
      <c r="AB46" s="136" t="str">
        <f t="shared" si="4"/>
        <v/>
      </c>
      <c r="AC46" s="136" t="str">
        <f t="shared" si="5"/>
        <v/>
      </c>
    </row>
    <row r="47" spans="1:29" ht="24" customHeight="1">
      <c r="A47" s="203"/>
      <c r="B47" s="203"/>
      <c r="C47" s="13"/>
      <c r="D47" s="12" t="s">
        <v>7</v>
      </c>
      <c r="E47" s="11"/>
      <c r="F47" s="10">
        <f t="shared" si="6"/>
        <v>488</v>
      </c>
      <c r="G47" s="35">
        <v>0</v>
      </c>
      <c r="H47" s="8">
        <f t="shared" si="0"/>
        <v>0</v>
      </c>
      <c r="I47" s="35">
        <v>0</v>
      </c>
      <c r="J47" s="8">
        <f t="shared" si="1"/>
        <v>0</v>
      </c>
      <c r="K47" s="9">
        <v>481</v>
      </c>
      <c r="L47" s="8">
        <f t="shared" si="2"/>
        <v>98.565573770491795</v>
      </c>
      <c r="M47" s="35">
        <v>7</v>
      </c>
      <c r="N47" s="8">
        <f t="shared" si="3"/>
        <v>1.4344262295081966</v>
      </c>
      <c r="O47" s="160"/>
      <c r="P47" s="182"/>
      <c r="Q47" s="77"/>
      <c r="R47" s="77"/>
      <c r="T47" s="79"/>
      <c r="V47" s="77"/>
      <c r="X47" s="77"/>
      <c r="Y47" s="79"/>
      <c r="AA47" s="9">
        <v>488</v>
      </c>
      <c r="AB47" s="136" t="str">
        <f t="shared" si="4"/>
        <v/>
      </c>
      <c r="AC47" s="136" t="str">
        <f t="shared" si="5"/>
        <v/>
      </c>
    </row>
    <row r="48" spans="1:29" ht="23.1" customHeight="1">
      <c r="A48" s="203"/>
      <c r="B48" s="203"/>
      <c r="C48" s="13"/>
      <c r="D48" s="14" t="s">
        <v>6</v>
      </c>
      <c r="E48" s="11"/>
      <c r="F48" s="10">
        <f t="shared" si="6"/>
        <v>1710</v>
      </c>
      <c r="G48" s="9">
        <v>12</v>
      </c>
      <c r="H48" s="8">
        <f t="shared" si="0"/>
        <v>0.70175438596491224</v>
      </c>
      <c r="I48" s="9">
        <v>108</v>
      </c>
      <c r="J48" s="8">
        <f t="shared" si="1"/>
        <v>6.3157894736842106</v>
      </c>
      <c r="K48" s="9">
        <v>1584</v>
      </c>
      <c r="L48" s="8">
        <f t="shared" si="2"/>
        <v>92.631578947368425</v>
      </c>
      <c r="M48" s="9">
        <v>6</v>
      </c>
      <c r="N48" s="8">
        <f t="shared" si="3"/>
        <v>0.35087719298245612</v>
      </c>
      <c r="O48" s="160"/>
      <c r="P48" s="77"/>
      <c r="Q48" s="77"/>
      <c r="R48" s="79"/>
      <c r="S48" s="79"/>
      <c r="T48" s="79"/>
      <c r="U48" s="79"/>
      <c r="V48" s="79"/>
      <c r="W48" s="77"/>
      <c r="X48" s="77"/>
      <c r="Y48" s="77"/>
      <c r="AA48" s="9">
        <v>1710</v>
      </c>
      <c r="AB48" s="136" t="str">
        <f t="shared" si="4"/>
        <v/>
      </c>
      <c r="AC48" s="136" t="str">
        <f t="shared" si="5"/>
        <v/>
      </c>
    </row>
    <row r="49" spans="1:30" ht="23.1" customHeight="1">
      <c r="A49" s="203"/>
      <c r="B49" s="203"/>
      <c r="C49" s="13"/>
      <c r="D49" s="14" t="s">
        <v>5</v>
      </c>
      <c r="E49" s="11"/>
      <c r="F49" s="10">
        <f t="shared" si="6"/>
        <v>553</v>
      </c>
      <c r="G49" s="9">
        <v>11</v>
      </c>
      <c r="H49" s="8">
        <f t="shared" si="0"/>
        <v>1.9891500904159132</v>
      </c>
      <c r="I49" s="35">
        <v>0</v>
      </c>
      <c r="J49" s="8">
        <f t="shared" si="1"/>
        <v>0</v>
      </c>
      <c r="K49" s="9">
        <v>328</v>
      </c>
      <c r="L49" s="8">
        <f t="shared" si="2"/>
        <v>59.312839059674502</v>
      </c>
      <c r="M49" s="9">
        <v>214</v>
      </c>
      <c r="N49" s="8">
        <f t="shared" si="3"/>
        <v>38.698010849909586</v>
      </c>
      <c r="O49" s="160"/>
      <c r="P49" s="77"/>
      <c r="Q49" s="77"/>
      <c r="R49" s="77"/>
      <c r="S49" s="77"/>
      <c r="T49" s="77"/>
      <c r="U49" s="77"/>
      <c r="V49" s="77"/>
      <c r="W49" s="77"/>
      <c r="X49" s="77"/>
      <c r="Y49" s="77"/>
      <c r="AA49" s="9">
        <v>553</v>
      </c>
      <c r="AB49" s="136" t="str">
        <f t="shared" si="4"/>
        <v/>
      </c>
      <c r="AC49" s="136" t="str">
        <f t="shared" si="5"/>
        <v/>
      </c>
    </row>
    <row r="50" spans="1:30" ht="23.1" customHeight="1">
      <c r="A50" s="203"/>
      <c r="B50" s="203"/>
      <c r="C50" s="13"/>
      <c r="D50" s="14" t="s">
        <v>4</v>
      </c>
      <c r="E50" s="11"/>
      <c r="F50" s="10">
        <f t="shared" si="6"/>
        <v>2179</v>
      </c>
      <c r="G50" s="35">
        <v>0</v>
      </c>
      <c r="H50" s="8">
        <f t="shared" si="0"/>
        <v>0</v>
      </c>
      <c r="I50" s="35">
        <v>0</v>
      </c>
      <c r="J50" s="8">
        <f t="shared" si="1"/>
        <v>0</v>
      </c>
      <c r="K50" s="9">
        <v>2167</v>
      </c>
      <c r="L50" s="8">
        <f t="shared" si="2"/>
        <v>99.449288664525014</v>
      </c>
      <c r="M50" s="35">
        <v>12</v>
      </c>
      <c r="N50" s="8">
        <f t="shared" si="3"/>
        <v>0.55071133547498852</v>
      </c>
      <c r="O50" s="160"/>
      <c r="P50" s="77"/>
      <c r="Q50" s="77"/>
      <c r="R50" s="79"/>
      <c r="S50" s="77"/>
      <c r="T50" s="77"/>
      <c r="U50" s="79"/>
      <c r="V50" s="79"/>
      <c r="W50" s="77"/>
      <c r="X50" s="77"/>
      <c r="Y50" s="77"/>
      <c r="AA50" s="9">
        <v>2179</v>
      </c>
      <c r="AB50" s="136" t="str">
        <f t="shared" si="4"/>
        <v/>
      </c>
      <c r="AC50" s="136" t="str">
        <f t="shared" si="5"/>
        <v/>
      </c>
    </row>
    <row r="51" spans="1:30" ht="23.1" customHeight="1">
      <c r="A51" s="203"/>
      <c r="B51" s="203"/>
      <c r="C51" s="13"/>
      <c r="D51" s="14" t="s">
        <v>3</v>
      </c>
      <c r="E51" s="11"/>
      <c r="F51" s="10">
        <f t="shared" si="6"/>
        <v>16138</v>
      </c>
      <c r="G51" s="9">
        <v>61</v>
      </c>
      <c r="H51" s="8">
        <f t="shared" si="0"/>
        <v>0.37798983765026645</v>
      </c>
      <c r="I51" s="9">
        <v>25</v>
      </c>
      <c r="J51" s="8">
        <f t="shared" si="1"/>
        <v>0.15491386788945347</v>
      </c>
      <c r="K51" s="9">
        <v>14688</v>
      </c>
      <c r="L51" s="8">
        <f t="shared" si="2"/>
        <v>91.014995662411707</v>
      </c>
      <c r="M51" s="9">
        <v>1364</v>
      </c>
      <c r="N51" s="8">
        <f t="shared" si="3"/>
        <v>8.4521006320485821</v>
      </c>
      <c r="O51" s="160"/>
      <c r="P51" s="77"/>
      <c r="Q51" s="77"/>
      <c r="R51" s="79"/>
      <c r="S51" s="79"/>
      <c r="T51" s="79"/>
      <c r="U51" s="77"/>
      <c r="V51" s="77"/>
      <c r="W51" s="77"/>
      <c r="X51" s="77"/>
      <c r="Y51" s="79"/>
      <c r="AA51" s="9">
        <v>16138</v>
      </c>
      <c r="AB51" s="136" t="str">
        <f t="shared" si="4"/>
        <v/>
      </c>
      <c r="AC51" s="136" t="str">
        <f t="shared" si="5"/>
        <v/>
      </c>
    </row>
    <row r="52" spans="1:30" ht="23.1" customHeight="1">
      <c r="A52" s="203"/>
      <c r="B52" s="203"/>
      <c r="C52" s="13"/>
      <c r="D52" s="14" t="s">
        <v>2</v>
      </c>
      <c r="E52" s="11"/>
      <c r="F52" s="10">
        <f t="shared" si="6"/>
        <v>2058</v>
      </c>
      <c r="G52" s="35">
        <v>0</v>
      </c>
      <c r="H52" s="8">
        <f t="shared" si="0"/>
        <v>0</v>
      </c>
      <c r="I52" s="35">
        <v>0</v>
      </c>
      <c r="J52" s="8">
        <f t="shared" si="1"/>
        <v>0</v>
      </c>
      <c r="K52" s="9">
        <v>2054</v>
      </c>
      <c r="L52" s="8">
        <f t="shared" si="2"/>
        <v>99.805636540330426</v>
      </c>
      <c r="M52" s="35">
        <v>4</v>
      </c>
      <c r="N52" s="8">
        <f t="shared" si="3"/>
        <v>0.1943634596695821</v>
      </c>
      <c r="O52" s="160"/>
      <c r="P52" s="77"/>
      <c r="Q52" s="77"/>
      <c r="R52" s="79"/>
      <c r="S52" s="77"/>
      <c r="T52" s="77"/>
      <c r="U52" s="77"/>
      <c r="V52" s="77"/>
      <c r="W52" s="77"/>
      <c r="X52" s="77"/>
      <c r="Y52" s="77"/>
      <c r="AA52" s="9">
        <v>2058</v>
      </c>
      <c r="AB52" s="136" t="str">
        <f t="shared" si="4"/>
        <v/>
      </c>
      <c r="AC52" s="136" t="str">
        <f t="shared" si="5"/>
        <v/>
      </c>
    </row>
    <row r="53" spans="1:30" ht="24" customHeight="1" thickBot="1">
      <c r="A53" s="204"/>
      <c r="B53" s="204"/>
      <c r="C53" s="13"/>
      <c r="D53" s="12" t="s">
        <v>1</v>
      </c>
      <c r="E53" s="11"/>
      <c r="F53" s="10">
        <f t="shared" si="6"/>
        <v>6431</v>
      </c>
      <c r="G53" s="9">
        <v>9</v>
      </c>
      <c r="H53" s="8">
        <f t="shared" si="0"/>
        <v>0.13994713108381279</v>
      </c>
      <c r="I53" s="35">
        <v>0</v>
      </c>
      <c r="J53" s="8">
        <f t="shared" si="1"/>
        <v>0</v>
      </c>
      <c r="K53" s="9">
        <v>6090</v>
      </c>
      <c r="L53" s="8">
        <f t="shared" si="2"/>
        <v>94.697558700046642</v>
      </c>
      <c r="M53" s="9">
        <v>332</v>
      </c>
      <c r="N53" s="8">
        <f t="shared" si="3"/>
        <v>5.1624941688695376</v>
      </c>
      <c r="O53" s="160"/>
      <c r="P53" s="77"/>
      <c r="Q53" s="77"/>
      <c r="R53" s="79"/>
      <c r="S53" s="79"/>
      <c r="T53" s="79"/>
      <c r="U53" s="79"/>
      <c r="V53" s="79"/>
      <c r="W53" s="77"/>
      <c r="X53" s="77"/>
      <c r="Y53" s="77"/>
      <c r="AA53" s="9">
        <v>6431</v>
      </c>
      <c r="AB53" s="137" t="str">
        <f t="shared" si="4"/>
        <v/>
      </c>
      <c r="AC53" s="137" t="str">
        <f t="shared" si="5"/>
        <v/>
      </c>
    </row>
    <row r="54" spans="1:30">
      <c r="P54" s="77"/>
      <c r="Q54" s="77"/>
      <c r="R54" s="79"/>
      <c r="S54" s="77"/>
      <c r="T54" s="77"/>
      <c r="U54" s="79"/>
      <c r="V54" s="79"/>
      <c r="W54" s="77"/>
      <c r="X54" s="77"/>
      <c r="Y54" s="77"/>
    </row>
    <row r="55" spans="1:30">
      <c r="D55" s="5"/>
    </row>
    <row r="60" spans="1:30">
      <c r="D60" s="164" t="s">
        <v>495</v>
      </c>
      <c r="E60" s="162"/>
      <c r="F60" s="163">
        <v>78176</v>
      </c>
      <c r="G60" s="163">
        <v>198</v>
      </c>
      <c r="H60" s="163"/>
      <c r="I60" s="163">
        <v>223</v>
      </c>
      <c r="J60" s="163"/>
      <c r="K60" s="163">
        <v>70982</v>
      </c>
      <c r="L60" s="163"/>
      <c r="M60" s="163">
        <v>6773</v>
      </c>
      <c r="N60" s="163"/>
      <c r="O60" s="179"/>
      <c r="Z60" s="181"/>
      <c r="AA60" s="163"/>
      <c r="AB60" s="163"/>
      <c r="AC60" s="163"/>
      <c r="AD60" s="163"/>
    </row>
    <row r="61" spans="1:30">
      <c r="D61" s="165" t="s">
        <v>49</v>
      </c>
      <c r="E61" s="162"/>
      <c r="F61" s="166">
        <f>IF(F60="","",SUM(F8:F12))</f>
        <v>78176</v>
      </c>
      <c r="G61" s="166">
        <f>IF(G60="","",SUM(G8:G12))</f>
        <v>198</v>
      </c>
      <c r="H61" s="163"/>
      <c r="I61" s="166">
        <f>IF(I60="","",SUM(I8:I12))</f>
        <v>223</v>
      </c>
      <c r="J61" s="163"/>
      <c r="K61" s="166">
        <f>IF(K60="","",SUM(K8:K12))</f>
        <v>70982</v>
      </c>
      <c r="L61" s="163"/>
      <c r="M61" s="166">
        <f>IF(M60="","",SUM(M8:M12))</f>
        <v>6773</v>
      </c>
      <c r="N61" s="163"/>
      <c r="O61" s="180" t="str">
        <f>IF(O60="","",SUM(O8:O12))</f>
        <v/>
      </c>
      <c r="Q61" s="74"/>
      <c r="S61" s="74"/>
      <c r="U61" s="74"/>
      <c r="W61" s="74"/>
      <c r="Y61" s="74"/>
      <c r="Z61" s="181"/>
      <c r="AA61" s="166" t="str">
        <f>IF(AA60="","",SUM(AA8:AA12))</f>
        <v/>
      </c>
      <c r="AB61" s="163"/>
      <c r="AC61" s="166" t="str">
        <f>IF(AC60="","",SUM(AC8:AC12))</f>
        <v/>
      </c>
      <c r="AD61" s="163"/>
    </row>
    <row r="62" spans="1:30">
      <c r="D62" s="165" t="s">
        <v>43</v>
      </c>
      <c r="E62" s="162"/>
      <c r="F62" s="166">
        <f>IF(F60="","",SUM(F13,F38))</f>
        <v>78176</v>
      </c>
      <c r="G62" s="166">
        <f>IF(G60="","",SUM(G13,G38))</f>
        <v>198</v>
      </c>
      <c r="H62" s="163"/>
      <c r="I62" s="166">
        <f>IF(I60="","",SUM(I13,I38))</f>
        <v>223</v>
      </c>
      <c r="J62" s="163"/>
      <c r="K62" s="166">
        <f>IF(K60="","",SUM(K13,K38))</f>
        <v>70982</v>
      </c>
      <c r="L62" s="163"/>
      <c r="M62" s="166">
        <f>IF(M60="","",SUM(M13,M38))</f>
        <v>6773</v>
      </c>
      <c r="N62" s="163"/>
      <c r="O62" s="180" t="str">
        <f>IF(O60="","",SUM(O13,O38))</f>
        <v/>
      </c>
      <c r="Q62" s="74"/>
      <c r="S62" s="74"/>
      <c r="U62" s="74"/>
      <c r="W62" s="74"/>
      <c r="Y62" s="74"/>
      <c r="Z62" s="181"/>
      <c r="AA62" s="166" t="str">
        <f>IF(AA60="","",SUM(AA13,AA38))</f>
        <v/>
      </c>
      <c r="AB62" s="163"/>
      <c r="AC62" s="166" t="str">
        <f>IF(AC60="","",SUM(AC13,AC38))</f>
        <v/>
      </c>
      <c r="AD62" s="163"/>
    </row>
    <row r="63" spans="1:30">
      <c r="D63" s="167" t="s">
        <v>42</v>
      </c>
      <c r="F63" s="166">
        <f>IF(F60="","",SUM(F14:F37))</f>
        <v>36492</v>
      </c>
      <c r="G63" s="166">
        <f>IF(G60="","",SUM(G14:G37))</f>
        <v>0</v>
      </c>
      <c r="H63" s="163"/>
      <c r="I63" s="166">
        <f>IF(I60="","",SUM(I14:I37))</f>
        <v>37</v>
      </c>
      <c r="J63" s="163"/>
      <c r="K63" s="166">
        <f>IF(K60="","",SUM(K14:K37))</f>
        <v>33081</v>
      </c>
      <c r="L63" s="163"/>
      <c r="M63" s="166">
        <f>IF(M60="","",SUM(M14:M37))</f>
        <v>3374</v>
      </c>
      <c r="N63" s="163"/>
      <c r="O63" s="180" t="str">
        <f>IF(O60="","",SUM(O14:O37))</f>
        <v/>
      </c>
      <c r="Q63" s="74"/>
      <c r="S63" s="74"/>
      <c r="U63" s="74"/>
      <c r="W63" s="74"/>
      <c r="Y63" s="74"/>
      <c r="Z63" s="181"/>
      <c r="AA63" s="166" t="str">
        <f>IF(AA60="","",SUM(AA14:AA37))</f>
        <v/>
      </c>
      <c r="AB63" s="163"/>
      <c r="AC63" s="166" t="str">
        <f>IF(AC60="","",SUM(AC14:AC37))</f>
        <v/>
      </c>
      <c r="AD63" s="163"/>
    </row>
    <row r="64" spans="1:30">
      <c r="D64" s="168" t="s">
        <v>496</v>
      </c>
      <c r="F64" s="166">
        <f>IF(F60="","",SUM(F39:F53))</f>
        <v>41684</v>
      </c>
      <c r="G64" s="166">
        <f>IF(G60="","",SUM(G39:G53))</f>
        <v>198</v>
      </c>
      <c r="H64" s="163"/>
      <c r="I64" s="166">
        <f>IF(I60="","",SUM(I39:I53))</f>
        <v>186</v>
      </c>
      <c r="J64" s="163"/>
      <c r="K64" s="166">
        <f>IF(K60="","",SUM(K39:K53))</f>
        <v>37901</v>
      </c>
      <c r="L64" s="163"/>
      <c r="M64" s="166">
        <f>IF(M60="","",SUM(M39:M53))</f>
        <v>3399</v>
      </c>
      <c r="N64" s="163"/>
      <c r="O64" s="180" t="str">
        <f>IF(O60="","",SUM(O39:O53))</f>
        <v/>
      </c>
      <c r="Q64" s="74"/>
      <c r="S64" s="74"/>
      <c r="U64" s="74"/>
      <c r="W64" s="74"/>
      <c r="Y64" s="74"/>
      <c r="Z64" s="181"/>
      <c r="AA64" s="166" t="str">
        <f>IF(AA60="","",SUM(AA39:AA53))</f>
        <v/>
      </c>
      <c r="AB64" s="163"/>
      <c r="AC64" s="166" t="str">
        <f>IF(AC60="","",SUM(AC39:AC53))</f>
        <v/>
      </c>
      <c r="AD64" s="163"/>
    </row>
    <row r="65" spans="4:30">
      <c r="Z65" s="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79" t="str">
        <f>IF(O60="","",IF(O7=O60,"",1))</f>
        <v/>
      </c>
      <c r="Z66" s="181"/>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79" t="str">
        <f>IF(O60="","",IF(O60=O61,"",1))</f>
        <v/>
      </c>
      <c r="Z67" s="181"/>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79" t="str">
        <f>IF(O60="","",IF(O60=O62,"",1))</f>
        <v/>
      </c>
      <c r="Z68" s="181"/>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79" t="str">
        <f>IF(O60="","",IF(O13=O63,"",1))</f>
        <v/>
      </c>
      <c r="Z69" s="181"/>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79" t="str">
        <f>IF(O60="","",IF(O38=O64,"",1))</f>
        <v/>
      </c>
      <c r="Z70" s="181"/>
      <c r="AA70" s="163" t="str">
        <f>IF(AA60="","",IF(AA38=AA64,"",1))</f>
        <v/>
      </c>
      <c r="AB70" s="163"/>
      <c r="AC70" s="163" t="str">
        <f>IF(AC60="","",IF(AC38=AC64,"",1))</f>
        <v/>
      </c>
      <c r="AD70" s="163"/>
    </row>
    <row r="73" spans="4:30">
      <c r="D73" s="5"/>
    </row>
    <row r="75" spans="4:30">
      <c r="D75" s="5"/>
    </row>
    <row r="77" spans="4:30">
      <c r="D77" s="5"/>
    </row>
    <row r="79" spans="4:30">
      <c r="D79" s="5"/>
    </row>
    <row r="81" spans="4:4" ht="13.5" customHeight="1">
      <c r="D81" s="6"/>
    </row>
    <row r="82" spans="4:4" ht="13.5" customHeight="1"/>
    <row r="83" spans="4:4">
      <c r="D83" s="5"/>
    </row>
    <row r="85" spans="4:4">
      <c r="D85" s="5"/>
    </row>
    <row r="87" spans="4:4">
      <c r="D87" s="5"/>
    </row>
    <row r="89" spans="4:4">
      <c r="D89" s="5"/>
    </row>
    <row r="93" spans="4:4" ht="12.75" customHeight="1"/>
    <row r="94" spans="4:4" ht="12.75" customHeight="1"/>
  </sheetData>
  <mergeCells count="24">
    <mergeCell ref="G3:H4"/>
    <mergeCell ref="A3:E6"/>
    <mergeCell ref="F3:F6"/>
    <mergeCell ref="A7:E7"/>
    <mergeCell ref="M3:N4"/>
    <mergeCell ref="G5:G6"/>
    <mergeCell ref="H5:H6"/>
    <mergeCell ref="I5:I6"/>
    <mergeCell ref="J5:J6"/>
    <mergeCell ref="M5:M6"/>
    <mergeCell ref="K3:L4"/>
    <mergeCell ref="I3:J4"/>
    <mergeCell ref="N5:N6"/>
    <mergeCell ref="K5:K6"/>
    <mergeCell ref="L5:L6"/>
    <mergeCell ref="A13:A53"/>
    <mergeCell ref="B13:B37"/>
    <mergeCell ref="B38:B53"/>
    <mergeCell ref="B8:E8"/>
    <mergeCell ref="B9:E9"/>
    <mergeCell ref="A8:A12"/>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5"/>
  <sheetViews>
    <sheetView showGridLines="0" view="pageBreakPreview" zoomScaleNormal="100" zoomScaleSheetLayoutView="100" workbookViewId="0">
      <selection activeCell="B10" sqref="B10:E10"/>
    </sheetView>
  </sheetViews>
  <sheetFormatPr defaultRowHeight="13.5"/>
  <cols>
    <col min="1" max="2" width="2.625" style="4" customWidth="1"/>
    <col min="3" max="3" width="1.375" style="4" customWidth="1"/>
    <col min="4" max="4" width="27.625" style="4" customWidth="1"/>
    <col min="5" max="5" width="1.375" style="4" customWidth="1"/>
    <col min="6" max="10" width="15.625" style="3" customWidth="1"/>
    <col min="11" max="11" width="9" style="3"/>
    <col min="12" max="21" width="9" style="83"/>
    <col min="22" max="16384" width="9" style="3"/>
  </cols>
  <sheetData>
    <row r="1" spans="1:21" ht="14.25">
      <c r="A1" s="18" t="s">
        <v>507</v>
      </c>
    </row>
    <row r="3" spans="1:21" ht="14.25" customHeight="1">
      <c r="A3" s="216" t="s">
        <v>64</v>
      </c>
      <c r="B3" s="217"/>
      <c r="C3" s="217"/>
      <c r="D3" s="217"/>
      <c r="E3" s="218"/>
      <c r="F3" s="267" t="s">
        <v>518</v>
      </c>
      <c r="G3" s="268" t="s">
        <v>127</v>
      </c>
      <c r="H3" s="268" t="s">
        <v>126</v>
      </c>
      <c r="I3" s="268" t="s">
        <v>125</v>
      </c>
      <c r="J3" s="264" t="s">
        <v>124</v>
      </c>
    </row>
    <row r="4" spans="1:21" ht="24.75" customHeight="1">
      <c r="A4" s="219"/>
      <c r="B4" s="220"/>
      <c r="C4" s="220"/>
      <c r="D4" s="220"/>
      <c r="E4" s="221"/>
      <c r="F4" s="232"/>
      <c r="G4" s="269"/>
      <c r="H4" s="269"/>
      <c r="I4" s="269"/>
      <c r="J4" s="232"/>
    </row>
    <row r="5" spans="1:21" ht="15" customHeight="1">
      <c r="A5" s="219"/>
      <c r="B5" s="220"/>
      <c r="C5" s="220"/>
      <c r="D5" s="220"/>
      <c r="E5" s="221"/>
      <c r="F5" s="232"/>
      <c r="G5" s="269"/>
      <c r="H5" s="269"/>
      <c r="I5" s="269"/>
      <c r="J5" s="232"/>
    </row>
    <row r="6" spans="1:21" ht="15" customHeight="1">
      <c r="A6" s="222"/>
      <c r="B6" s="223"/>
      <c r="C6" s="223"/>
      <c r="D6" s="223"/>
      <c r="E6" s="224"/>
      <c r="F6" s="232"/>
      <c r="G6" s="270"/>
      <c r="H6" s="270"/>
      <c r="I6" s="270"/>
      <c r="J6" s="232"/>
    </row>
    <row r="7" spans="1:21" ht="23.1" customHeight="1">
      <c r="A7" s="211" t="s">
        <v>50</v>
      </c>
      <c r="B7" s="212"/>
      <c r="C7" s="212"/>
      <c r="D7" s="212"/>
      <c r="E7" s="213"/>
      <c r="F7" s="10">
        <v>901</v>
      </c>
      <c r="G7" s="10">
        <v>70021</v>
      </c>
      <c r="H7" s="36">
        <v>17.178417903200469</v>
      </c>
      <c r="I7" s="36">
        <v>10.384670313191757</v>
      </c>
      <c r="J7" s="82">
        <f>I7/H7*100</f>
        <v>60.451843538263297</v>
      </c>
      <c r="K7" s="183"/>
      <c r="L7" s="84"/>
      <c r="M7" s="84"/>
      <c r="N7" s="84"/>
      <c r="O7" s="84"/>
      <c r="P7" s="84"/>
      <c r="T7" s="84"/>
      <c r="U7" s="84"/>
    </row>
    <row r="8" spans="1:21" ht="23.1" customHeight="1">
      <c r="A8" s="205" t="s">
        <v>49</v>
      </c>
      <c r="B8" s="208" t="s">
        <v>48</v>
      </c>
      <c r="C8" s="209"/>
      <c r="D8" s="209"/>
      <c r="E8" s="210"/>
      <c r="F8" s="10">
        <v>266</v>
      </c>
      <c r="G8" s="9">
        <v>2795</v>
      </c>
      <c r="H8" s="36">
        <v>15.657960644007156</v>
      </c>
      <c r="I8" s="36">
        <v>8.9295169946332731</v>
      </c>
      <c r="J8" s="82">
        <f t="shared" ref="J8:J19" si="0">I8/H8*100</f>
        <v>57.028607988300884</v>
      </c>
      <c r="K8" s="183"/>
      <c r="L8" s="85"/>
      <c r="M8" s="85"/>
      <c r="N8" s="85"/>
      <c r="O8" s="85"/>
      <c r="P8" s="85"/>
      <c r="T8" s="85"/>
      <c r="U8" s="85"/>
    </row>
    <row r="9" spans="1:21" ht="23.1" customHeight="1">
      <c r="A9" s="206"/>
      <c r="B9" s="208" t="s">
        <v>47</v>
      </c>
      <c r="C9" s="209"/>
      <c r="D9" s="209"/>
      <c r="E9" s="210"/>
      <c r="F9" s="10">
        <v>137</v>
      </c>
      <c r="G9" s="9">
        <v>4480</v>
      </c>
      <c r="H9" s="36">
        <v>16.947991071428572</v>
      </c>
      <c r="I9" s="36">
        <v>8.9107142857142865</v>
      </c>
      <c r="J9" s="82">
        <f t="shared" si="0"/>
        <v>52.576817206000506</v>
      </c>
      <c r="K9" s="183"/>
      <c r="L9" s="85"/>
      <c r="M9" s="85"/>
      <c r="N9" s="85"/>
      <c r="O9" s="85"/>
      <c r="P9" s="85"/>
      <c r="T9" s="85"/>
      <c r="U9" s="85"/>
    </row>
    <row r="10" spans="1:21" ht="23.1" customHeight="1">
      <c r="A10" s="206"/>
      <c r="B10" s="208" t="s">
        <v>46</v>
      </c>
      <c r="C10" s="209"/>
      <c r="D10" s="209"/>
      <c r="E10" s="210"/>
      <c r="F10" s="10">
        <v>210</v>
      </c>
      <c r="G10" s="9">
        <v>19657</v>
      </c>
      <c r="H10" s="36">
        <v>16.862033881060182</v>
      </c>
      <c r="I10" s="36">
        <v>10.192908378694613</v>
      </c>
      <c r="J10" s="82">
        <f t="shared" si="0"/>
        <v>60.448866670488179</v>
      </c>
      <c r="K10" s="183"/>
      <c r="L10" s="85"/>
      <c r="M10" s="85"/>
      <c r="N10" s="85"/>
      <c r="O10" s="85"/>
      <c r="P10" s="85"/>
      <c r="T10" s="85"/>
      <c r="U10" s="85"/>
    </row>
    <row r="11" spans="1:21" ht="23.1" customHeight="1">
      <c r="A11" s="206"/>
      <c r="B11" s="208" t="s">
        <v>45</v>
      </c>
      <c r="C11" s="209"/>
      <c r="D11" s="209"/>
      <c r="E11" s="210"/>
      <c r="F11" s="10">
        <v>75</v>
      </c>
      <c r="G11" s="9">
        <v>12702</v>
      </c>
      <c r="H11" s="36">
        <v>18.210990395213351</v>
      </c>
      <c r="I11" s="36">
        <v>11.346323413635648</v>
      </c>
      <c r="J11" s="82">
        <f t="shared" si="0"/>
        <v>62.30481246433451</v>
      </c>
      <c r="K11" s="183"/>
      <c r="L11" s="85"/>
      <c r="M11" s="85"/>
      <c r="N11" s="85"/>
      <c r="O11" s="85"/>
      <c r="P11" s="85"/>
      <c r="T11" s="85"/>
      <c r="U11" s="85"/>
    </row>
    <row r="12" spans="1:21" ht="23.1" customHeight="1">
      <c r="A12" s="207"/>
      <c r="B12" s="208" t="s">
        <v>44</v>
      </c>
      <c r="C12" s="209"/>
      <c r="D12" s="209"/>
      <c r="E12" s="210"/>
      <c r="F12" s="10">
        <v>213</v>
      </c>
      <c r="G12" s="9">
        <v>30387</v>
      </c>
      <c r="H12" s="36">
        <v>17.125283838483561</v>
      </c>
      <c r="I12" s="36">
        <v>10.457893178003751</v>
      </c>
      <c r="J12" s="82">
        <f t="shared" si="0"/>
        <v>61.066977205382159</v>
      </c>
      <c r="K12" s="183"/>
      <c r="L12" s="85"/>
      <c r="M12" s="85"/>
      <c r="N12" s="85"/>
      <c r="O12" s="85"/>
      <c r="P12" s="85"/>
      <c r="T12" s="85"/>
      <c r="U12" s="85"/>
    </row>
    <row r="13" spans="1:21" ht="23.1" customHeight="1">
      <c r="A13" s="202" t="s">
        <v>43</v>
      </c>
      <c r="B13" s="202" t="s">
        <v>42</v>
      </c>
      <c r="C13" s="13"/>
      <c r="D13" s="14" t="s">
        <v>16</v>
      </c>
      <c r="E13" s="11"/>
      <c r="F13" s="10">
        <v>239</v>
      </c>
      <c r="G13" s="10">
        <v>33438</v>
      </c>
      <c r="H13" s="36">
        <v>17.927776780907948</v>
      </c>
      <c r="I13" s="36">
        <v>11.74283749028052</v>
      </c>
      <c r="J13" s="82">
        <f t="shared" si="0"/>
        <v>65.500801542698625</v>
      </c>
      <c r="K13" s="183"/>
      <c r="L13" s="84"/>
      <c r="M13" s="84"/>
      <c r="N13" s="84"/>
      <c r="O13" s="84"/>
      <c r="P13" s="84"/>
      <c r="T13" s="84"/>
      <c r="U13" s="84"/>
    </row>
    <row r="14" spans="1:21" ht="23.1" customHeight="1">
      <c r="A14" s="203"/>
      <c r="B14" s="203"/>
      <c r="C14" s="13"/>
      <c r="D14" s="14" t="s">
        <v>41</v>
      </c>
      <c r="E14" s="11"/>
      <c r="F14" s="10">
        <v>26</v>
      </c>
      <c r="G14" s="9">
        <v>3966</v>
      </c>
      <c r="H14" s="36">
        <v>16.609682299546144</v>
      </c>
      <c r="I14" s="36">
        <v>10.845940494200706</v>
      </c>
      <c r="J14" s="82">
        <f t="shared" si="0"/>
        <v>65.298903968181676</v>
      </c>
      <c r="K14" s="183"/>
      <c r="L14" s="85"/>
      <c r="M14" s="85"/>
      <c r="N14" s="85"/>
      <c r="O14" s="85"/>
      <c r="P14" s="85"/>
      <c r="T14" s="85"/>
      <c r="U14" s="85"/>
    </row>
    <row r="15" spans="1:21" ht="23.1" customHeight="1">
      <c r="A15" s="203"/>
      <c r="B15" s="203"/>
      <c r="C15" s="13"/>
      <c r="D15" s="14" t="s">
        <v>40</v>
      </c>
      <c r="E15" s="11"/>
      <c r="F15" s="10">
        <v>5</v>
      </c>
      <c r="G15" s="9">
        <v>340</v>
      </c>
      <c r="H15" s="36">
        <v>18.229411764705883</v>
      </c>
      <c r="I15" s="36">
        <v>11.502941176470589</v>
      </c>
      <c r="J15" s="82">
        <f t="shared" si="0"/>
        <v>63.10100032268474</v>
      </c>
      <c r="K15" s="183"/>
      <c r="L15" s="85"/>
      <c r="M15" s="85"/>
      <c r="N15" s="85"/>
      <c r="O15" s="85"/>
      <c r="P15" s="85"/>
      <c r="T15" s="85"/>
      <c r="U15" s="85"/>
    </row>
    <row r="16" spans="1:21" ht="23.1" customHeight="1">
      <c r="A16" s="203"/>
      <c r="B16" s="203"/>
      <c r="C16" s="13"/>
      <c r="D16" s="14" t="s">
        <v>39</v>
      </c>
      <c r="E16" s="11"/>
      <c r="F16" s="10">
        <v>19</v>
      </c>
      <c r="G16" s="9">
        <v>1472</v>
      </c>
      <c r="H16" s="36">
        <v>15.066576086956522</v>
      </c>
      <c r="I16" s="36">
        <v>8.3111413043478262</v>
      </c>
      <c r="J16" s="82">
        <f t="shared" si="0"/>
        <v>55.162773920101003</v>
      </c>
      <c r="K16" s="183"/>
      <c r="L16" s="85"/>
      <c r="M16" s="85"/>
      <c r="N16" s="85"/>
      <c r="O16" s="85"/>
      <c r="P16" s="85"/>
      <c r="T16" s="85"/>
      <c r="U16" s="85"/>
    </row>
    <row r="17" spans="1:21" ht="23.1" customHeight="1">
      <c r="A17" s="203"/>
      <c r="B17" s="203"/>
      <c r="C17" s="13"/>
      <c r="D17" s="14" t="s">
        <v>38</v>
      </c>
      <c r="E17" s="11"/>
      <c r="F17" s="10">
        <v>2</v>
      </c>
      <c r="G17" s="9">
        <v>11</v>
      </c>
      <c r="H17" s="36">
        <v>13.636363636363637</v>
      </c>
      <c r="I17" s="36">
        <v>5.2727272727272725</v>
      </c>
      <c r="J17" s="82">
        <f t="shared" si="0"/>
        <v>38.666666666666664</v>
      </c>
      <c r="K17" s="183"/>
      <c r="L17" s="85"/>
      <c r="M17" s="85"/>
      <c r="N17" s="85"/>
      <c r="O17" s="85"/>
      <c r="P17" s="85"/>
      <c r="T17" s="85"/>
      <c r="U17" s="85"/>
    </row>
    <row r="18" spans="1:21" ht="23.1" customHeight="1">
      <c r="A18" s="203"/>
      <c r="B18" s="203"/>
      <c r="C18" s="13"/>
      <c r="D18" s="14" t="s">
        <v>37</v>
      </c>
      <c r="E18" s="11"/>
      <c r="F18" s="10">
        <v>7</v>
      </c>
      <c r="G18" s="9">
        <v>648</v>
      </c>
      <c r="H18" s="36">
        <v>17.651234567901234</v>
      </c>
      <c r="I18" s="36">
        <v>11.904320987654321</v>
      </c>
      <c r="J18" s="82">
        <f t="shared" si="0"/>
        <v>67.441860465116278</v>
      </c>
      <c r="K18" s="183"/>
      <c r="L18" s="85"/>
      <c r="M18" s="85"/>
      <c r="N18" s="85"/>
      <c r="O18" s="85"/>
      <c r="P18" s="85"/>
      <c r="T18" s="85"/>
      <c r="U18" s="85"/>
    </row>
    <row r="19" spans="1:21" ht="23.1" customHeight="1">
      <c r="A19" s="203"/>
      <c r="B19" s="203"/>
      <c r="C19" s="13"/>
      <c r="D19" s="14" t="s">
        <v>36</v>
      </c>
      <c r="E19" s="11"/>
      <c r="F19" s="10">
        <v>1</v>
      </c>
      <c r="G19" s="9">
        <v>27</v>
      </c>
      <c r="H19" s="36">
        <v>17</v>
      </c>
      <c r="I19" s="36">
        <v>6.8888888888888893</v>
      </c>
      <c r="J19" s="82">
        <f t="shared" si="0"/>
        <v>40.522875816993462</v>
      </c>
      <c r="K19" s="183"/>
      <c r="L19" s="85"/>
      <c r="M19" s="85"/>
      <c r="N19" s="85"/>
      <c r="O19" s="85"/>
      <c r="P19" s="85"/>
      <c r="T19" s="85"/>
      <c r="U19" s="85"/>
    </row>
    <row r="20" spans="1:21" ht="23.1" customHeight="1">
      <c r="A20" s="203"/>
      <c r="B20" s="203"/>
      <c r="C20" s="13"/>
      <c r="D20" s="14" t="s">
        <v>35</v>
      </c>
      <c r="E20" s="11"/>
      <c r="F20" s="10">
        <v>7</v>
      </c>
      <c r="G20" s="9">
        <v>567</v>
      </c>
      <c r="H20" s="36">
        <v>18.176366843033509</v>
      </c>
      <c r="I20" s="36">
        <v>8.6737213403880062</v>
      </c>
      <c r="J20" s="82">
        <f>I20/H20*100</f>
        <v>47.719774888414513</v>
      </c>
      <c r="K20" s="183"/>
      <c r="L20" s="85"/>
      <c r="M20" s="85"/>
      <c r="N20" s="85"/>
      <c r="O20" s="85"/>
      <c r="P20" s="85"/>
      <c r="T20" s="85"/>
      <c r="U20" s="85"/>
    </row>
    <row r="21" spans="1:21" ht="23.1" customHeight="1">
      <c r="A21" s="203"/>
      <c r="B21" s="203"/>
      <c r="C21" s="13"/>
      <c r="D21" s="14" t="s">
        <v>34</v>
      </c>
      <c r="E21" s="11"/>
      <c r="F21" s="10">
        <v>8</v>
      </c>
      <c r="G21" s="9">
        <v>1922</v>
      </c>
      <c r="H21" s="36">
        <v>15.72840790842872</v>
      </c>
      <c r="I21" s="36">
        <v>10.844432882414152</v>
      </c>
      <c r="J21" s="82">
        <f>I21/H21*100</f>
        <v>68.948064836255369</v>
      </c>
      <c r="K21" s="183"/>
      <c r="L21" s="85"/>
      <c r="M21" s="85"/>
      <c r="N21" s="85"/>
      <c r="O21" s="85"/>
      <c r="P21" s="85"/>
      <c r="T21" s="85"/>
      <c r="U21" s="85"/>
    </row>
    <row r="22" spans="1:21" ht="23.1" customHeight="1">
      <c r="A22" s="203"/>
      <c r="B22" s="203"/>
      <c r="C22" s="13"/>
      <c r="D22" s="14" t="s">
        <v>33</v>
      </c>
      <c r="E22" s="11"/>
      <c r="F22" s="10">
        <v>1</v>
      </c>
      <c r="G22" s="9">
        <v>5</v>
      </c>
      <c r="H22" s="36">
        <v>19</v>
      </c>
      <c r="I22" s="36">
        <v>6</v>
      </c>
      <c r="J22" s="82">
        <f>I22/H22*100</f>
        <v>31.578947368421051</v>
      </c>
      <c r="K22" s="183"/>
      <c r="L22" s="85"/>
      <c r="M22" s="85"/>
      <c r="N22" s="85"/>
      <c r="O22" s="85"/>
      <c r="P22" s="85"/>
      <c r="T22" s="85"/>
      <c r="U22" s="85"/>
    </row>
    <row r="23" spans="1:21" ht="23.1" customHeight="1">
      <c r="A23" s="203"/>
      <c r="B23" s="203"/>
      <c r="C23" s="13"/>
      <c r="D23" s="14" t="s">
        <v>32</v>
      </c>
      <c r="E23" s="11"/>
      <c r="F23" s="10">
        <v>6</v>
      </c>
      <c r="G23" s="9">
        <v>810</v>
      </c>
      <c r="H23" s="36">
        <v>16.980246913580245</v>
      </c>
      <c r="I23" s="36">
        <v>10.57037037037037</v>
      </c>
      <c r="J23" s="82">
        <f>I23/H23*100</f>
        <v>62.250981532645042</v>
      </c>
      <c r="K23" s="183"/>
      <c r="L23" s="85"/>
      <c r="M23" s="85"/>
      <c r="N23" s="85"/>
      <c r="O23" s="85"/>
      <c r="P23" s="85"/>
      <c r="T23" s="85"/>
      <c r="U23" s="85"/>
    </row>
    <row r="24" spans="1:21" ht="23.1" customHeight="1">
      <c r="A24" s="203"/>
      <c r="B24" s="203"/>
      <c r="C24" s="13"/>
      <c r="D24" s="14" t="s">
        <v>31</v>
      </c>
      <c r="E24" s="11"/>
      <c r="F24" s="65">
        <v>1</v>
      </c>
      <c r="G24" s="33">
        <v>9</v>
      </c>
      <c r="H24" s="64">
        <v>20</v>
      </c>
      <c r="I24" s="64">
        <v>15</v>
      </c>
      <c r="J24" s="82">
        <f>I24/H24*100</f>
        <v>75</v>
      </c>
      <c r="K24" s="183"/>
      <c r="L24" s="85"/>
      <c r="M24" s="85"/>
      <c r="N24" s="85"/>
      <c r="O24" s="85"/>
      <c r="P24" s="85"/>
      <c r="T24" s="85"/>
      <c r="U24" s="85"/>
    </row>
    <row r="25" spans="1:21" ht="23.1" customHeight="1">
      <c r="A25" s="203"/>
      <c r="B25" s="203"/>
      <c r="C25" s="13"/>
      <c r="D25" s="113" t="s">
        <v>30</v>
      </c>
      <c r="E25" s="110"/>
      <c r="F25" s="31">
        <v>2</v>
      </c>
      <c r="G25" s="30">
        <v>155</v>
      </c>
      <c r="H25" s="114">
        <v>17.754838709677419</v>
      </c>
      <c r="I25" s="114">
        <v>11.35483870967742</v>
      </c>
      <c r="J25" s="82">
        <f t="shared" ref="J25:J53" si="1">I25/H25*100</f>
        <v>63.953488372093027</v>
      </c>
      <c r="K25" s="183"/>
      <c r="L25" s="85"/>
      <c r="M25" s="85"/>
      <c r="N25" s="85"/>
      <c r="O25" s="85"/>
      <c r="P25" s="85"/>
      <c r="T25" s="85"/>
      <c r="U25" s="85"/>
    </row>
    <row r="26" spans="1:21" ht="23.1" customHeight="1">
      <c r="A26" s="203"/>
      <c r="B26" s="203"/>
      <c r="C26" s="13"/>
      <c r="D26" s="109" t="s">
        <v>29</v>
      </c>
      <c r="E26" s="110"/>
      <c r="F26" s="31">
        <v>8</v>
      </c>
      <c r="G26" s="30">
        <v>1007</v>
      </c>
      <c r="H26" s="114">
        <v>17.068520357497519</v>
      </c>
      <c r="I26" s="114">
        <v>15.047666335650447</v>
      </c>
      <c r="J26" s="82">
        <f t="shared" si="1"/>
        <v>88.160344426343954</v>
      </c>
      <c r="K26" s="183"/>
      <c r="L26" s="85"/>
      <c r="M26" s="85"/>
      <c r="N26" s="85"/>
      <c r="O26" s="85"/>
      <c r="P26" s="85"/>
      <c r="T26" s="85"/>
      <c r="U26" s="85"/>
    </row>
    <row r="27" spans="1:21" ht="23.1" customHeight="1">
      <c r="A27" s="203"/>
      <c r="B27" s="203"/>
      <c r="C27" s="13"/>
      <c r="D27" s="14" t="s">
        <v>28</v>
      </c>
      <c r="E27" s="11"/>
      <c r="F27" s="10">
        <v>4</v>
      </c>
      <c r="G27" s="9">
        <v>170</v>
      </c>
      <c r="H27" s="36">
        <v>16.776470588235295</v>
      </c>
      <c r="I27" s="36">
        <v>7.8588235294117643</v>
      </c>
      <c r="J27" s="82">
        <f>I27/H27*100</f>
        <v>46.844319775596063</v>
      </c>
      <c r="K27" s="183"/>
      <c r="L27" s="85"/>
      <c r="M27" s="85"/>
      <c r="N27" s="85"/>
      <c r="O27" s="85"/>
      <c r="P27" s="85"/>
      <c r="T27" s="85"/>
      <c r="U27" s="85"/>
    </row>
    <row r="28" spans="1:21" ht="23.1" customHeight="1">
      <c r="A28" s="203"/>
      <c r="B28" s="203"/>
      <c r="C28" s="13"/>
      <c r="D28" s="14" t="s">
        <v>27</v>
      </c>
      <c r="E28" s="11"/>
      <c r="F28" s="10">
        <v>4</v>
      </c>
      <c r="G28" s="9">
        <v>637</v>
      </c>
      <c r="H28" s="36">
        <v>18.985871271585559</v>
      </c>
      <c r="I28" s="36">
        <v>14.208791208791208</v>
      </c>
      <c r="J28" s="82">
        <f t="shared" si="1"/>
        <v>74.838763022986598</v>
      </c>
      <c r="K28" s="183"/>
      <c r="L28" s="85"/>
      <c r="M28" s="85"/>
      <c r="N28" s="85"/>
      <c r="O28" s="85"/>
      <c r="P28" s="85"/>
      <c r="T28" s="85"/>
      <c r="U28" s="85"/>
    </row>
    <row r="29" spans="1:21" ht="23.1" customHeight="1">
      <c r="A29" s="203"/>
      <c r="B29" s="203"/>
      <c r="C29" s="13"/>
      <c r="D29" s="14" t="s">
        <v>26</v>
      </c>
      <c r="E29" s="11"/>
      <c r="F29" s="10">
        <v>14</v>
      </c>
      <c r="G29" s="9">
        <v>862</v>
      </c>
      <c r="H29" s="36">
        <v>17.730858468677493</v>
      </c>
      <c r="I29" s="36">
        <v>10.365429234338746</v>
      </c>
      <c r="J29" s="82">
        <f t="shared" si="1"/>
        <v>58.459827270348072</v>
      </c>
      <c r="K29" s="183"/>
      <c r="L29" s="85"/>
      <c r="M29" s="85"/>
      <c r="N29" s="85"/>
      <c r="O29" s="85"/>
      <c r="P29" s="85"/>
      <c r="T29" s="85"/>
      <c r="U29" s="85"/>
    </row>
    <row r="30" spans="1:21" ht="23.1" customHeight="1">
      <c r="A30" s="203"/>
      <c r="B30" s="203"/>
      <c r="C30" s="13"/>
      <c r="D30" s="14" t="s">
        <v>25</v>
      </c>
      <c r="E30" s="11"/>
      <c r="F30" s="10">
        <v>5</v>
      </c>
      <c r="G30" s="9">
        <v>854</v>
      </c>
      <c r="H30" s="36">
        <v>17.948477751756439</v>
      </c>
      <c r="I30" s="36">
        <v>13.494145199063231</v>
      </c>
      <c r="J30" s="82">
        <f t="shared" si="1"/>
        <v>75.182672233820455</v>
      </c>
      <c r="K30" s="183"/>
      <c r="L30" s="85"/>
      <c r="M30" s="85"/>
      <c r="N30" s="85"/>
      <c r="O30" s="85"/>
      <c r="P30" s="85"/>
      <c r="T30" s="85"/>
      <c r="U30" s="85"/>
    </row>
    <row r="31" spans="1:21" ht="23.1" customHeight="1">
      <c r="A31" s="203"/>
      <c r="B31" s="203"/>
      <c r="C31" s="13"/>
      <c r="D31" s="14" t="s">
        <v>24</v>
      </c>
      <c r="E31" s="11"/>
      <c r="F31" s="10">
        <v>33</v>
      </c>
      <c r="G31" s="9">
        <v>3494</v>
      </c>
      <c r="H31" s="36">
        <v>17.941614195764167</v>
      </c>
      <c r="I31" s="36">
        <v>10.643961076130509</v>
      </c>
      <c r="J31" s="82">
        <f t="shared" si="1"/>
        <v>59.325548749361921</v>
      </c>
      <c r="K31" s="183"/>
      <c r="L31" s="85"/>
      <c r="M31" s="85"/>
      <c r="N31" s="85"/>
      <c r="O31" s="85"/>
      <c r="P31" s="85"/>
      <c r="T31" s="85"/>
      <c r="U31" s="85"/>
    </row>
    <row r="32" spans="1:21" ht="23.1" customHeight="1">
      <c r="A32" s="203"/>
      <c r="B32" s="203"/>
      <c r="C32" s="13"/>
      <c r="D32" s="14" t="s">
        <v>23</v>
      </c>
      <c r="E32" s="11"/>
      <c r="F32" s="10">
        <v>8</v>
      </c>
      <c r="G32" s="9">
        <v>1142</v>
      </c>
      <c r="H32" s="36">
        <v>19.588441330998247</v>
      </c>
      <c r="I32" s="36">
        <v>14.771453590192644</v>
      </c>
      <c r="J32" s="82">
        <f t="shared" si="1"/>
        <v>75.409029950827005</v>
      </c>
      <c r="K32" s="183"/>
      <c r="L32" s="85"/>
      <c r="M32" s="85"/>
      <c r="N32" s="85"/>
      <c r="O32" s="85"/>
      <c r="P32" s="85"/>
      <c r="T32" s="85"/>
      <c r="U32" s="85"/>
    </row>
    <row r="33" spans="1:21" ht="24" customHeight="1">
      <c r="A33" s="203"/>
      <c r="B33" s="203"/>
      <c r="C33" s="13"/>
      <c r="D33" s="14" t="s">
        <v>22</v>
      </c>
      <c r="E33" s="11"/>
      <c r="F33" s="10">
        <v>26</v>
      </c>
      <c r="G33" s="9">
        <v>6073</v>
      </c>
      <c r="H33" s="36">
        <v>19.398979087765518</v>
      </c>
      <c r="I33" s="36">
        <v>13.219660793676931</v>
      </c>
      <c r="J33" s="82">
        <f t="shared" si="1"/>
        <v>68.146167557932273</v>
      </c>
      <c r="K33" s="183"/>
      <c r="L33" s="85"/>
      <c r="M33" s="85"/>
      <c r="N33" s="85"/>
      <c r="O33" s="85"/>
      <c r="P33" s="85"/>
      <c r="T33" s="85"/>
      <c r="U33" s="85"/>
    </row>
    <row r="34" spans="1:21" ht="23.1" customHeight="1">
      <c r="A34" s="203"/>
      <c r="B34" s="203"/>
      <c r="C34" s="13"/>
      <c r="D34" s="14" t="s">
        <v>21</v>
      </c>
      <c r="E34" s="11"/>
      <c r="F34" s="10">
        <v>12</v>
      </c>
      <c r="G34" s="9">
        <v>1827</v>
      </c>
      <c r="H34" s="36">
        <v>18.834701696770662</v>
      </c>
      <c r="I34" s="36">
        <v>11.988505747126437</v>
      </c>
      <c r="J34" s="82">
        <f t="shared" si="1"/>
        <v>63.651158059922707</v>
      </c>
      <c r="K34" s="183"/>
      <c r="L34" s="85"/>
      <c r="M34" s="85"/>
      <c r="N34" s="85"/>
      <c r="O34" s="85"/>
      <c r="P34" s="85"/>
      <c r="T34" s="85"/>
      <c r="U34" s="85"/>
    </row>
    <row r="35" spans="1:21" ht="23.1" customHeight="1">
      <c r="A35" s="203"/>
      <c r="B35" s="203"/>
      <c r="C35" s="13"/>
      <c r="D35" s="14" t="s">
        <v>20</v>
      </c>
      <c r="E35" s="11"/>
      <c r="F35" s="10">
        <v>11</v>
      </c>
      <c r="G35" s="9">
        <v>2011</v>
      </c>
      <c r="H35" s="36">
        <v>18.728990551964198</v>
      </c>
      <c r="I35" s="36">
        <v>13.9035305818001</v>
      </c>
      <c r="J35" s="82">
        <f t="shared" si="1"/>
        <v>74.235344095157174</v>
      </c>
      <c r="K35" s="183"/>
      <c r="L35" s="85"/>
      <c r="M35" s="85"/>
      <c r="N35" s="85"/>
      <c r="O35" s="85"/>
      <c r="P35" s="85"/>
      <c r="T35" s="85"/>
      <c r="U35" s="85"/>
    </row>
    <row r="36" spans="1:21" ht="23.1" customHeight="1">
      <c r="A36" s="203"/>
      <c r="B36" s="203"/>
      <c r="C36" s="13"/>
      <c r="D36" s="14" t="s">
        <v>19</v>
      </c>
      <c r="E36" s="11"/>
      <c r="F36" s="10">
        <v>21</v>
      </c>
      <c r="G36" s="9">
        <v>4021</v>
      </c>
      <c r="H36" s="36">
        <v>17.923650833126089</v>
      </c>
      <c r="I36" s="36">
        <v>10.872419796070629</v>
      </c>
      <c r="J36" s="82">
        <f t="shared" si="1"/>
        <v>60.659627311956257</v>
      </c>
      <c r="K36" s="183"/>
      <c r="L36" s="85"/>
      <c r="M36" s="85"/>
      <c r="N36" s="85"/>
      <c r="O36" s="85"/>
      <c r="P36" s="85"/>
      <c r="T36" s="85"/>
      <c r="U36" s="85"/>
    </row>
    <row r="37" spans="1:21" ht="23.1" customHeight="1">
      <c r="A37" s="203"/>
      <c r="B37" s="204"/>
      <c r="C37" s="13"/>
      <c r="D37" s="14" t="s">
        <v>18</v>
      </c>
      <c r="E37" s="11"/>
      <c r="F37" s="10">
        <v>8</v>
      </c>
      <c r="G37" s="9">
        <v>1408</v>
      </c>
      <c r="H37" s="36">
        <v>18.533380681818183</v>
      </c>
      <c r="I37" s="36">
        <v>10.915482954545455</v>
      </c>
      <c r="J37" s="82">
        <f t="shared" si="1"/>
        <v>58.896340295075674</v>
      </c>
      <c r="K37" s="183"/>
      <c r="L37" s="85"/>
      <c r="M37" s="85"/>
      <c r="N37" s="85"/>
      <c r="O37" s="85"/>
      <c r="P37" s="85"/>
      <c r="T37" s="85"/>
      <c r="U37" s="85"/>
    </row>
    <row r="38" spans="1:21" ht="23.1" customHeight="1">
      <c r="A38" s="203"/>
      <c r="B38" s="202" t="s">
        <v>17</v>
      </c>
      <c r="C38" s="13"/>
      <c r="D38" s="14" t="s">
        <v>16</v>
      </c>
      <c r="E38" s="11"/>
      <c r="F38" s="10">
        <v>662</v>
      </c>
      <c r="G38" s="10">
        <v>36583</v>
      </c>
      <c r="H38" s="36">
        <v>16.493480578410736</v>
      </c>
      <c r="I38" s="36">
        <v>9.1432632643577616</v>
      </c>
      <c r="J38" s="82">
        <f t="shared" si="1"/>
        <v>55.435620279723764</v>
      </c>
      <c r="K38" s="183"/>
      <c r="L38" s="85"/>
      <c r="M38" s="85"/>
      <c r="N38" s="85"/>
      <c r="O38" s="85"/>
      <c r="P38" s="85"/>
      <c r="T38" s="85"/>
      <c r="U38" s="85"/>
    </row>
    <row r="39" spans="1:21" ht="23.1" customHeight="1">
      <c r="A39" s="203"/>
      <c r="B39" s="203"/>
      <c r="C39" s="13"/>
      <c r="D39" s="14" t="s">
        <v>15</v>
      </c>
      <c r="E39" s="11"/>
      <c r="F39" s="10">
        <v>4</v>
      </c>
      <c r="G39" s="9">
        <v>85</v>
      </c>
      <c r="H39" s="36">
        <v>17.28235294117647</v>
      </c>
      <c r="I39" s="36">
        <v>11.023529411764706</v>
      </c>
      <c r="J39" s="82">
        <f t="shared" si="1"/>
        <v>63.784887678692989</v>
      </c>
      <c r="K39" s="183"/>
      <c r="L39" s="85"/>
      <c r="M39" s="85"/>
      <c r="N39" s="85"/>
      <c r="O39" s="85"/>
      <c r="P39" s="85"/>
      <c r="T39" s="85"/>
      <c r="U39" s="85"/>
    </row>
    <row r="40" spans="1:21" ht="23.1" customHeight="1">
      <c r="A40" s="203"/>
      <c r="B40" s="203"/>
      <c r="C40" s="13"/>
      <c r="D40" s="14" t="s">
        <v>14</v>
      </c>
      <c r="E40" s="11"/>
      <c r="F40" s="10">
        <v>77</v>
      </c>
      <c r="G40" s="9">
        <v>2185</v>
      </c>
      <c r="H40" s="36">
        <v>16.832036613272312</v>
      </c>
      <c r="I40" s="36">
        <v>8.5697940503432495</v>
      </c>
      <c r="J40" s="82">
        <f t="shared" si="1"/>
        <v>50.913589645984011</v>
      </c>
      <c r="K40" s="183"/>
      <c r="L40" s="85"/>
      <c r="M40" s="85"/>
      <c r="N40" s="85"/>
      <c r="O40" s="85"/>
      <c r="P40" s="85"/>
      <c r="T40" s="85"/>
      <c r="U40" s="85"/>
    </row>
    <row r="41" spans="1:21" ht="23.1" customHeight="1">
      <c r="A41" s="203"/>
      <c r="B41" s="203"/>
      <c r="C41" s="13"/>
      <c r="D41" s="14" t="s">
        <v>13</v>
      </c>
      <c r="E41" s="11"/>
      <c r="F41" s="10">
        <v>16</v>
      </c>
      <c r="G41" s="9">
        <v>538</v>
      </c>
      <c r="H41" s="36">
        <v>19.03717472118959</v>
      </c>
      <c r="I41" s="36">
        <v>10.979553903345725</v>
      </c>
      <c r="J41" s="82">
        <f t="shared" si="1"/>
        <v>57.674282366725251</v>
      </c>
      <c r="K41" s="183"/>
      <c r="L41" s="85"/>
      <c r="M41" s="85"/>
      <c r="N41" s="85"/>
      <c r="O41" s="85"/>
      <c r="P41" s="85"/>
      <c r="T41" s="85"/>
      <c r="U41" s="85"/>
    </row>
    <row r="42" spans="1:21" ht="23.1" customHeight="1">
      <c r="A42" s="203"/>
      <c r="B42" s="203"/>
      <c r="C42" s="13"/>
      <c r="D42" s="14" t="s">
        <v>12</v>
      </c>
      <c r="E42" s="11"/>
      <c r="F42" s="10">
        <v>14</v>
      </c>
      <c r="G42" s="9">
        <v>874</v>
      </c>
      <c r="H42" s="36">
        <v>18.751716247139587</v>
      </c>
      <c r="I42" s="36">
        <v>12.415331807780321</v>
      </c>
      <c r="J42" s="82">
        <f t="shared" si="1"/>
        <v>66.209042650558303</v>
      </c>
      <c r="K42" s="183"/>
      <c r="L42" s="85"/>
      <c r="M42" s="85"/>
      <c r="N42" s="85"/>
      <c r="O42" s="85"/>
      <c r="P42" s="85"/>
      <c r="T42" s="85"/>
      <c r="U42" s="85"/>
    </row>
    <row r="43" spans="1:21" ht="23.1" customHeight="1">
      <c r="A43" s="203"/>
      <c r="B43" s="203"/>
      <c r="C43" s="13"/>
      <c r="D43" s="14" t="s">
        <v>11</v>
      </c>
      <c r="E43" s="11"/>
      <c r="F43" s="10">
        <v>34</v>
      </c>
      <c r="G43" s="9">
        <v>1690</v>
      </c>
      <c r="H43" s="36">
        <v>16.884023668639053</v>
      </c>
      <c r="I43" s="36">
        <v>11.039644970414201</v>
      </c>
      <c r="J43" s="82">
        <f t="shared" si="1"/>
        <v>65.385154552463732</v>
      </c>
      <c r="K43" s="183"/>
      <c r="L43" s="85"/>
      <c r="M43" s="85"/>
      <c r="N43" s="85"/>
      <c r="O43" s="85"/>
      <c r="P43" s="85"/>
      <c r="T43" s="85"/>
      <c r="U43" s="85"/>
    </row>
    <row r="44" spans="1:21" ht="23.1" customHeight="1">
      <c r="A44" s="203"/>
      <c r="B44" s="203"/>
      <c r="C44" s="13"/>
      <c r="D44" s="14" t="s">
        <v>10</v>
      </c>
      <c r="E44" s="11"/>
      <c r="F44" s="10">
        <v>166</v>
      </c>
      <c r="G44" s="9">
        <v>4253</v>
      </c>
      <c r="H44" s="36">
        <v>16.047966141547143</v>
      </c>
      <c r="I44" s="36">
        <v>7.4848342346578889</v>
      </c>
      <c r="J44" s="82">
        <f t="shared" si="1"/>
        <v>46.640391490359264</v>
      </c>
      <c r="K44" s="183"/>
      <c r="L44" s="85"/>
      <c r="M44" s="85"/>
      <c r="N44" s="85"/>
      <c r="O44" s="85"/>
      <c r="P44" s="85"/>
      <c r="T44" s="85"/>
      <c r="U44" s="85"/>
    </row>
    <row r="45" spans="1:21" ht="23.1" customHeight="1">
      <c r="A45" s="203"/>
      <c r="B45" s="203"/>
      <c r="C45" s="13"/>
      <c r="D45" s="14" t="s">
        <v>9</v>
      </c>
      <c r="E45" s="11"/>
      <c r="F45" s="10">
        <v>19</v>
      </c>
      <c r="G45" s="9">
        <v>535</v>
      </c>
      <c r="H45" s="36">
        <v>18.50841121495327</v>
      </c>
      <c r="I45" s="36">
        <v>10.459813084112149</v>
      </c>
      <c r="J45" s="82">
        <f t="shared" si="1"/>
        <v>56.513835588769943</v>
      </c>
      <c r="K45" s="183"/>
      <c r="L45" s="85"/>
      <c r="M45" s="85"/>
      <c r="N45" s="85"/>
      <c r="O45" s="85"/>
      <c r="P45" s="85"/>
      <c r="T45" s="85"/>
      <c r="U45" s="85"/>
    </row>
    <row r="46" spans="1:21" ht="23.1" customHeight="1">
      <c r="A46" s="203"/>
      <c r="B46" s="203"/>
      <c r="C46" s="13"/>
      <c r="D46" s="14" t="s">
        <v>8</v>
      </c>
      <c r="E46" s="11"/>
      <c r="F46" s="10">
        <v>7</v>
      </c>
      <c r="G46" s="9">
        <v>115</v>
      </c>
      <c r="H46" s="36">
        <v>15.42608695652174</v>
      </c>
      <c r="I46" s="36">
        <v>6.982608695652174</v>
      </c>
      <c r="J46" s="82">
        <f t="shared" si="1"/>
        <v>45.264937993235627</v>
      </c>
      <c r="K46" s="183"/>
      <c r="L46" s="85"/>
      <c r="M46" s="85"/>
      <c r="N46" s="85"/>
      <c r="O46" s="85"/>
      <c r="P46" s="85"/>
      <c r="T46" s="85"/>
      <c r="U46" s="85"/>
    </row>
    <row r="47" spans="1:21" ht="24" customHeight="1">
      <c r="A47" s="203"/>
      <c r="B47" s="203"/>
      <c r="C47" s="13"/>
      <c r="D47" s="12" t="s">
        <v>7</v>
      </c>
      <c r="E47" s="11"/>
      <c r="F47" s="10">
        <v>17</v>
      </c>
      <c r="G47" s="9">
        <v>438</v>
      </c>
      <c r="H47" s="36">
        <v>16.69406392694064</v>
      </c>
      <c r="I47" s="36">
        <v>11.093607305936073</v>
      </c>
      <c r="J47" s="82">
        <f>I47/H47*100</f>
        <v>66.452407002188181</v>
      </c>
      <c r="K47" s="183"/>
      <c r="L47" s="85"/>
      <c r="M47" s="85"/>
      <c r="N47" s="85"/>
      <c r="O47" s="85"/>
      <c r="P47" s="85"/>
      <c r="T47" s="85"/>
      <c r="U47" s="85"/>
    </row>
    <row r="48" spans="1:21" ht="23.1" customHeight="1">
      <c r="A48" s="203"/>
      <c r="B48" s="203"/>
      <c r="C48" s="13"/>
      <c r="D48" s="14" t="s">
        <v>6</v>
      </c>
      <c r="E48" s="11"/>
      <c r="F48" s="10">
        <v>34</v>
      </c>
      <c r="G48" s="9">
        <v>1183</v>
      </c>
      <c r="H48" s="36">
        <v>15.625528317836011</v>
      </c>
      <c r="I48" s="36">
        <v>6.6221470836855456</v>
      </c>
      <c r="J48" s="82">
        <f t="shared" si="1"/>
        <v>42.380308358128211</v>
      </c>
      <c r="K48" s="183"/>
      <c r="L48" s="85"/>
      <c r="M48" s="85"/>
      <c r="N48" s="85"/>
      <c r="O48" s="85"/>
      <c r="P48" s="85"/>
      <c r="T48" s="85"/>
      <c r="U48" s="85"/>
    </row>
    <row r="49" spans="1:30" ht="23.1" customHeight="1">
      <c r="A49" s="203"/>
      <c r="B49" s="203"/>
      <c r="C49" s="13"/>
      <c r="D49" s="14" t="s">
        <v>5</v>
      </c>
      <c r="E49" s="11"/>
      <c r="F49" s="10">
        <v>23</v>
      </c>
      <c r="G49" s="9">
        <v>459</v>
      </c>
      <c r="H49" s="36">
        <v>14.882352941176471</v>
      </c>
      <c r="I49" s="36">
        <v>6.0501089324618738</v>
      </c>
      <c r="J49" s="82">
        <f t="shared" si="1"/>
        <v>40.652905870297175</v>
      </c>
      <c r="K49" s="183"/>
      <c r="L49" s="85"/>
      <c r="M49" s="85"/>
      <c r="N49" s="85"/>
      <c r="O49" s="85"/>
      <c r="P49" s="85"/>
      <c r="T49" s="85"/>
      <c r="U49" s="85"/>
    </row>
    <row r="50" spans="1:30" ht="23.1" customHeight="1">
      <c r="A50" s="203"/>
      <c r="B50" s="203"/>
      <c r="C50" s="13"/>
      <c r="D50" s="14" t="s">
        <v>4</v>
      </c>
      <c r="E50" s="11"/>
      <c r="F50" s="10">
        <v>21</v>
      </c>
      <c r="G50" s="9">
        <v>1578</v>
      </c>
      <c r="H50" s="36">
        <v>17.517110266159698</v>
      </c>
      <c r="I50" s="36">
        <v>10.788973384030419</v>
      </c>
      <c r="J50" s="82">
        <f t="shared" si="1"/>
        <v>61.591057087041456</v>
      </c>
      <c r="K50" s="183"/>
      <c r="L50" s="85"/>
      <c r="M50" s="85"/>
      <c r="N50" s="85"/>
      <c r="O50" s="85"/>
      <c r="P50" s="85"/>
      <c r="T50" s="85"/>
      <c r="U50" s="85"/>
    </row>
    <row r="51" spans="1:30" ht="23.1" customHeight="1">
      <c r="A51" s="203"/>
      <c r="B51" s="203"/>
      <c r="C51" s="13"/>
      <c r="D51" s="14" t="s">
        <v>3</v>
      </c>
      <c r="E51" s="11"/>
      <c r="F51" s="10">
        <v>157</v>
      </c>
      <c r="G51" s="9">
        <v>14808</v>
      </c>
      <c r="H51" s="36">
        <v>16.817666126418153</v>
      </c>
      <c r="I51" s="36">
        <v>9.781739600216099</v>
      </c>
      <c r="J51" s="82">
        <f t="shared" si="1"/>
        <v>58.163478372604757</v>
      </c>
      <c r="K51" s="183"/>
      <c r="L51" s="85"/>
      <c r="M51" s="85"/>
      <c r="N51" s="85"/>
      <c r="O51" s="85"/>
      <c r="P51" s="85"/>
      <c r="T51" s="85"/>
      <c r="U51" s="85"/>
    </row>
    <row r="52" spans="1:30" ht="23.1" customHeight="1">
      <c r="A52" s="203"/>
      <c r="B52" s="203"/>
      <c r="C52" s="13"/>
      <c r="D52" s="14" t="s">
        <v>2</v>
      </c>
      <c r="E52" s="11"/>
      <c r="F52" s="10">
        <v>21</v>
      </c>
      <c r="G52" s="9">
        <v>2019</v>
      </c>
      <c r="H52" s="36">
        <v>17.688459633481923</v>
      </c>
      <c r="I52" s="36">
        <v>12.901931649331353</v>
      </c>
      <c r="J52" s="82">
        <f t="shared" si="1"/>
        <v>72.939825833730012</v>
      </c>
      <c r="K52" s="183"/>
      <c r="L52" s="85"/>
      <c r="M52" s="85"/>
      <c r="N52" s="85"/>
      <c r="O52" s="85"/>
      <c r="P52" s="85"/>
      <c r="T52" s="85"/>
      <c r="U52" s="85"/>
    </row>
    <row r="53" spans="1:30" ht="24" customHeight="1">
      <c r="A53" s="204"/>
      <c r="B53" s="204"/>
      <c r="C53" s="13"/>
      <c r="D53" s="12" t="s">
        <v>1</v>
      </c>
      <c r="E53" s="11"/>
      <c r="F53" s="10">
        <v>52</v>
      </c>
      <c r="G53" s="9">
        <v>5823</v>
      </c>
      <c r="H53" s="36">
        <v>14.601064743259489</v>
      </c>
      <c r="I53" s="36">
        <v>6.4892667010132232</v>
      </c>
      <c r="J53" s="82">
        <f t="shared" si="1"/>
        <v>44.443791018795132</v>
      </c>
      <c r="K53" s="183"/>
      <c r="L53" s="85"/>
      <c r="M53" s="85"/>
      <c r="N53" s="85"/>
      <c r="O53" s="85"/>
      <c r="P53" s="85"/>
      <c r="T53" s="85"/>
      <c r="U53" s="85"/>
    </row>
    <row r="54" spans="1:30">
      <c r="L54" s="85"/>
      <c r="M54" s="85"/>
      <c r="N54" s="85"/>
      <c r="O54" s="85"/>
      <c r="P54" s="85"/>
    </row>
    <row r="55" spans="1:30" ht="12.75" customHeight="1">
      <c r="L55" s="85"/>
      <c r="M55" s="85"/>
      <c r="N55" s="85"/>
      <c r="O55" s="85"/>
      <c r="P55" s="85"/>
    </row>
    <row r="56" spans="1:30">
      <c r="D56" s="5"/>
      <c r="M56" s="85"/>
      <c r="N56" s="85"/>
      <c r="O56" s="85"/>
      <c r="P56" s="85"/>
    </row>
    <row r="57" spans="1:30">
      <c r="M57" s="85"/>
      <c r="N57" s="85"/>
      <c r="O57" s="85"/>
      <c r="P57" s="85"/>
    </row>
    <row r="60" spans="1:30">
      <c r="D60" s="164" t="s">
        <v>495</v>
      </c>
      <c r="E60" s="162"/>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row>
    <row r="61" spans="1:30">
      <c r="D61" s="165" t="s">
        <v>49</v>
      </c>
      <c r="E61" s="162"/>
      <c r="F61" s="166"/>
      <c r="G61" s="166"/>
      <c r="H61" s="163"/>
      <c r="I61" s="166"/>
      <c r="J61" s="163"/>
      <c r="K61" s="166"/>
      <c r="L61" s="163"/>
      <c r="M61" s="166" t="str">
        <f>IF(M60="","",SUM(M8:M12))</f>
        <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c r="G62" s="166"/>
      <c r="H62" s="163"/>
      <c r="I62" s="166"/>
      <c r="J62" s="163"/>
      <c r="K62" s="166"/>
      <c r="L62" s="163"/>
      <c r="M62" s="166" t="str">
        <f>IF(M60="","",SUM(M13,M38))</f>
        <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c r="G63" s="166"/>
      <c r="H63" s="163"/>
      <c r="I63" s="166"/>
      <c r="J63" s="163"/>
      <c r="K63" s="166"/>
      <c r="L63" s="163"/>
      <c r="M63" s="166" t="str">
        <f>IF(M60="","",SUM(M14:M37))</f>
        <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c r="G64" s="166"/>
      <c r="H64" s="163"/>
      <c r="I64" s="166"/>
      <c r="J64" s="163"/>
      <c r="K64" s="166"/>
      <c r="L64" s="163"/>
      <c r="M64" s="166" t="str">
        <f>IF(M60="","",SUM(M39:M53))</f>
        <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5" spans="4:30">
      <c r="L65" s="3"/>
      <c r="M65" s="3"/>
      <c r="N65" s="3"/>
      <c r="O65" s="3"/>
      <c r="P65" s="3"/>
      <c r="Q65" s="3"/>
      <c r="R65" s="3"/>
      <c r="S65" s="3"/>
      <c r="T65" s="3"/>
      <c r="U65" s="3"/>
    </row>
    <row r="66" spans="4:30">
      <c r="D66" s="164" t="s">
        <v>495</v>
      </c>
      <c r="F66" s="163"/>
      <c r="G66" s="163"/>
      <c r="H66" s="163"/>
      <c r="I66" s="163"/>
      <c r="J66" s="163"/>
      <c r="K66" s="163"/>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c r="G67" s="163"/>
      <c r="H67" s="163"/>
      <c r="I67" s="163"/>
      <c r="J67" s="163"/>
      <c r="K67" s="163"/>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c r="G68" s="163"/>
      <c r="H68" s="163"/>
      <c r="I68" s="163"/>
      <c r="J68" s="163"/>
      <c r="K68" s="163"/>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c r="G69" s="163"/>
      <c r="H69" s="163"/>
      <c r="I69" s="163"/>
      <c r="J69" s="163"/>
      <c r="K69" s="163"/>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c r="G70" s="163"/>
      <c r="H70" s="163"/>
      <c r="I70" s="163"/>
      <c r="J70" s="163"/>
      <c r="K70" s="163"/>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4" spans="4:30">
      <c r="D74" s="5"/>
    </row>
    <row r="76" spans="4:30">
      <c r="D76" s="5"/>
    </row>
    <row r="78" spans="4:30">
      <c r="D78" s="5"/>
    </row>
    <row r="80" spans="4:30">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16">
    <mergeCell ref="J3:J6"/>
    <mergeCell ref="A3:E6"/>
    <mergeCell ref="F3:F6"/>
    <mergeCell ref="G3:G6"/>
    <mergeCell ref="H3:H6"/>
    <mergeCell ref="I3:I6"/>
    <mergeCell ref="A13:A53"/>
    <mergeCell ref="B13:B37"/>
    <mergeCell ref="B38:B53"/>
    <mergeCell ref="A7:E7"/>
    <mergeCell ref="A8:A12"/>
    <mergeCell ref="B8:E8"/>
    <mergeCell ref="B9:E9"/>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J20" sqref="J20"/>
    </sheetView>
  </sheetViews>
  <sheetFormatPr defaultRowHeight="13.5"/>
  <cols>
    <col min="1" max="2" width="2.625" style="4" customWidth="1"/>
    <col min="3" max="3" width="1.375" style="4" customWidth="1"/>
    <col min="4" max="4" width="27.625" style="4" customWidth="1"/>
    <col min="5" max="5" width="1.375" style="4" customWidth="1"/>
    <col min="6" max="15" width="10.125" style="3" customWidth="1"/>
    <col min="16" max="16" width="9" style="3"/>
    <col min="17" max="17" width="28.125" style="83" customWidth="1"/>
    <col min="18" max="18" width="9" style="83"/>
    <col min="19" max="19" width="11.25" style="83" customWidth="1"/>
    <col min="20" max="27" width="9" style="83"/>
    <col min="28" max="28" width="11.25" style="83" customWidth="1"/>
    <col min="29" max="16384" width="9" style="3"/>
  </cols>
  <sheetData>
    <row r="1" spans="1:28" ht="14.25">
      <c r="A1" s="18" t="s">
        <v>497</v>
      </c>
    </row>
    <row r="2" spans="1:28">
      <c r="O2" s="46" t="s">
        <v>139</v>
      </c>
    </row>
    <row r="3" spans="1:28" ht="13.5" customHeight="1">
      <c r="A3" s="280" t="s">
        <v>64</v>
      </c>
      <c r="B3" s="281"/>
      <c r="C3" s="281"/>
      <c r="D3" s="281"/>
      <c r="E3" s="282"/>
      <c r="F3" s="225" t="s">
        <v>138</v>
      </c>
      <c r="G3" s="275" t="s">
        <v>137</v>
      </c>
      <c r="H3" s="268" t="s">
        <v>136</v>
      </c>
      <c r="I3" s="268" t="s">
        <v>135</v>
      </c>
      <c r="J3" s="268" t="s">
        <v>134</v>
      </c>
      <c r="K3" s="268" t="s">
        <v>133</v>
      </c>
      <c r="L3" s="268" t="s">
        <v>132</v>
      </c>
      <c r="M3" s="268" t="s">
        <v>131</v>
      </c>
      <c r="N3" s="268" t="s">
        <v>130</v>
      </c>
      <c r="O3" s="268" t="s">
        <v>488</v>
      </c>
    </row>
    <row r="4" spans="1:28" ht="42" customHeight="1">
      <c r="A4" s="283"/>
      <c r="B4" s="284"/>
      <c r="C4" s="284"/>
      <c r="D4" s="284"/>
      <c r="E4" s="285"/>
      <c r="F4" s="226"/>
      <c r="G4" s="276"/>
      <c r="H4" s="273"/>
      <c r="I4" s="273"/>
      <c r="J4" s="273"/>
      <c r="K4" s="273"/>
      <c r="L4" s="273"/>
      <c r="M4" s="273"/>
      <c r="N4" s="273"/>
      <c r="O4" s="273"/>
    </row>
    <row r="5" spans="1:28" ht="14.25" customHeight="1" thickBot="1">
      <c r="A5" s="283"/>
      <c r="B5" s="284"/>
      <c r="C5" s="284"/>
      <c r="D5" s="284"/>
      <c r="E5" s="285"/>
      <c r="F5" s="226"/>
      <c r="G5" s="276"/>
      <c r="H5" s="273"/>
      <c r="I5" s="273"/>
      <c r="J5" s="273"/>
      <c r="K5" s="273"/>
      <c r="L5" s="273"/>
      <c r="M5" s="273"/>
      <c r="N5" s="273"/>
      <c r="O5" s="273"/>
    </row>
    <row r="6" spans="1:28" ht="24.75" customHeight="1" thickBot="1">
      <c r="A6" s="286"/>
      <c r="B6" s="287"/>
      <c r="C6" s="287"/>
      <c r="D6" s="287"/>
      <c r="E6" s="288"/>
      <c r="F6" s="226"/>
      <c r="G6" s="277"/>
      <c r="H6" s="274"/>
      <c r="I6" s="274"/>
      <c r="J6" s="274"/>
      <c r="K6" s="274"/>
      <c r="L6" s="274"/>
      <c r="M6" s="274"/>
      <c r="N6" s="274"/>
      <c r="O6" s="274"/>
      <c r="Q6" s="91"/>
      <c r="R6" s="91"/>
      <c r="S6" s="91"/>
      <c r="T6" s="91"/>
      <c r="U6" s="91"/>
      <c r="AA6" s="157">
        <f>SUM(AB7:AB100,F116:R120)</f>
        <v>0</v>
      </c>
      <c r="AB6" s="91"/>
    </row>
    <row r="7" spans="1:28" ht="12" customHeight="1">
      <c r="A7" s="216" t="s">
        <v>50</v>
      </c>
      <c r="B7" s="217"/>
      <c r="C7" s="217"/>
      <c r="D7" s="217"/>
      <c r="E7" s="218"/>
      <c r="F7" s="41">
        <f t="shared" ref="F7:F70" si="0">SUM(G7:N7)</f>
        <v>948</v>
      </c>
      <c r="G7" s="41">
        <f>SUM(G9,G11,G13,G15,G17)</f>
        <v>4</v>
      </c>
      <c r="H7" s="41">
        <f t="shared" ref="H7:N7" si="1">SUM(H9,H11,H13,H15,H17)</f>
        <v>5</v>
      </c>
      <c r="I7" s="41">
        <f t="shared" si="1"/>
        <v>22</v>
      </c>
      <c r="J7" s="41">
        <f t="shared" si="1"/>
        <v>56</v>
      </c>
      <c r="K7" s="41">
        <f t="shared" si="1"/>
        <v>78</v>
      </c>
      <c r="L7" s="41">
        <f t="shared" si="1"/>
        <v>292</v>
      </c>
      <c r="M7" s="41">
        <f t="shared" si="1"/>
        <v>152</v>
      </c>
      <c r="N7" s="41">
        <f t="shared" si="1"/>
        <v>339</v>
      </c>
      <c r="O7" s="271">
        <v>111.28533755274262</v>
      </c>
      <c r="Q7" s="92"/>
      <c r="AA7" s="151">
        <v>948</v>
      </c>
      <c r="AB7" s="151" t="str">
        <f>IF(F7=AA7,"",1)</f>
        <v/>
      </c>
    </row>
    <row r="8" spans="1:28" ht="12" customHeight="1">
      <c r="A8" s="219"/>
      <c r="B8" s="220"/>
      <c r="C8" s="220"/>
      <c r="D8" s="220"/>
      <c r="E8" s="221"/>
      <c r="F8" s="44">
        <f t="shared" si="0"/>
        <v>1</v>
      </c>
      <c r="G8" s="37">
        <f t="shared" ref="G8:N8" si="2">IF(G7=0,0,G7/$F7)</f>
        <v>4.2194092827004216E-3</v>
      </c>
      <c r="H8" s="37">
        <f t="shared" si="2"/>
        <v>5.2742616033755272E-3</v>
      </c>
      <c r="I8" s="37">
        <f t="shared" si="2"/>
        <v>2.3206751054852322E-2</v>
      </c>
      <c r="J8" s="37">
        <f t="shared" si="2"/>
        <v>5.9071729957805907E-2</v>
      </c>
      <c r="K8" s="37">
        <f t="shared" si="2"/>
        <v>8.2278481012658222E-2</v>
      </c>
      <c r="L8" s="37">
        <f t="shared" si="2"/>
        <v>0.30801687763713081</v>
      </c>
      <c r="M8" s="37">
        <f t="shared" si="2"/>
        <v>0.16033755274261605</v>
      </c>
      <c r="N8" s="37">
        <f t="shared" si="2"/>
        <v>0.35759493670886078</v>
      </c>
      <c r="O8" s="272"/>
      <c r="Q8" s="87"/>
      <c r="R8" s="87"/>
      <c r="S8" s="87"/>
      <c r="T8" s="87"/>
      <c r="U8" s="87"/>
      <c r="AA8" s="152"/>
      <c r="AB8" s="152"/>
    </row>
    <row r="9" spans="1:28" ht="12" customHeight="1">
      <c r="A9" s="205" t="s">
        <v>49</v>
      </c>
      <c r="B9" s="289" t="s">
        <v>48</v>
      </c>
      <c r="C9" s="290"/>
      <c r="D9" s="290"/>
      <c r="E9" s="291"/>
      <c r="F9" s="41">
        <f t="shared" si="0"/>
        <v>301</v>
      </c>
      <c r="G9" s="41">
        <v>4</v>
      </c>
      <c r="H9" s="41">
        <v>5</v>
      </c>
      <c r="I9" s="41">
        <v>14</v>
      </c>
      <c r="J9" s="41">
        <v>44</v>
      </c>
      <c r="K9" s="41">
        <v>41</v>
      </c>
      <c r="L9" s="41">
        <v>91</v>
      </c>
      <c r="M9" s="41">
        <v>27</v>
      </c>
      <c r="N9" s="41">
        <v>75</v>
      </c>
      <c r="O9" s="271">
        <v>104.71428571428571</v>
      </c>
      <c r="Q9" s="92"/>
      <c r="AA9" s="153">
        <v>301</v>
      </c>
      <c r="AB9" s="153" t="str">
        <f>IF(F9=AA9,"",1)</f>
        <v/>
      </c>
    </row>
    <row r="10" spans="1:28" ht="12" customHeight="1">
      <c r="A10" s="206"/>
      <c r="B10" s="292"/>
      <c r="C10" s="293"/>
      <c r="D10" s="293"/>
      <c r="E10" s="294"/>
      <c r="F10" s="44">
        <f t="shared" si="0"/>
        <v>1</v>
      </c>
      <c r="G10" s="37">
        <f t="shared" ref="G10:N10" si="3">IF(G9=0,0,G9/$F9)</f>
        <v>1.3289036544850499E-2</v>
      </c>
      <c r="H10" s="37">
        <f t="shared" si="3"/>
        <v>1.6611295681063124E-2</v>
      </c>
      <c r="I10" s="37">
        <f t="shared" si="3"/>
        <v>4.6511627906976744E-2</v>
      </c>
      <c r="J10" s="37">
        <f t="shared" si="3"/>
        <v>0.1461794019933555</v>
      </c>
      <c r="K10" s="37">
        <f t="shared" si="3"/>
        <v>0.13621262458471761</v>
      </c>
      <c r="L10" s="37">
        <f t="shared" si="3"/>
        <v>0.30232558139534882</v>
      </c>
      <c r="M10" s="37">
        <f t="shared" si="3"/>
        <v>8.9700996677740868E-2</v>
      </c>
      <c r="N10" s="37">
        <f t="shared" si="3"/>
        <v>0.24916943521594684</v>
      </c>
      <c r="O10" s="272"/>
      <c r="Q10" s="87"/>
      <c r="R10" s="87"/>
      <c r="S10" s="87"/>
      <c r="T10" s="87"/>
      <c r="U10" s="87"/>
      <c r="AA10" s="152"/>
      <c r="AB10" s="152"/>
    </row>
    <row r="11" spans="1:28" ht="12" customHeight="1">
      <c r="A11" s="206"/>
      <c r="B11" s="289" t="s">
        <v>47</v>
      </c>
      <c r="C11" s="290"/>
      <c r="D11" s="290"/>
      <c r="E11" s="291"/>
      <c r="F11" s="41">
        <f t="shared" si="0"/>
        <v>140</v>
      </c>
      <c r="G11" s="41">
        <v>0</v>
      </c>
      <c r="H11" s="41">
        <v>0</v>
      </c>
      <c r="I11" s="41">
        <v>4</v>
      </c>
      <c r="J11" s="41">
        <v>9</v>
      </c>
      <c r="K11" s="41">
        <v>14</v>
      </c>
      <c r="L11" s="41">
        <v>54</v>
      </c>
      <c r="M11" s="41">
        <v>16</v>
      </c>
      <c r="N11" s="41">
        <v>43</v>
      </c>
      <c r="O11" s="271">
        <v>109.61785714285715</v>
      </c>
      <c r="Q11" s="92"/>
      <c r="AA11" s="153">
        <v>140</v>
      </c>
      <c r="AB11" s="153" t="str">
        <f>IF(F11=AA11,"",1)</f>
        <v/>
      </c>
    </row>
    <row r="12" spans="1:28" ht="12" customHeight="1">
      <c r="A12" s="206"/>
      <c r="B12" s="292"/>
      <c r="C12" s="293"/>
      <c r="D12" s="293"/>
      <c r="E12" s="294"/>
      <c r="F12" s="44">
        <f t="shared" si="0"/>
        <v>1</v>
      </c>
      <c r="G12" s="37">
        <f t="shared" ref="G12:N12" si="4">IF(G11=0,0,G11/$F11)</f>
        <v>0</v>
      </c>
      <c r="H12" s="37">
        <f t="shared" si="4"/>
        <v>0</v>
      </c>
      <c r="I12" s="37">
        <f t="shared" si="4"/>
        <v>2.8571428571428571E-2</v>
      </c>
      <c r="J12" s="37">
        <f t="shared" si="4"/>
        <v>6.4285714285714279E-2</v>
      </c>
      <c r="K12" s="37">
        <f t="shared" si="4"/>
        <v>0.1</v>
      </c>
      <c r="L12" s="37">
        <f t="shared" si="4"/>
        <v>0.38571428571428573</v>
      </c>
      <c r="M12" s="37">
        <f t="shared" si="4"/>
        <v>0.11428571428571428</v>
      </c>
      <c r="N12" s="37">
        <f t="shared" si="4"/>
        <v>0.30714285714285716</v>
      </c>
      <c r="O12" s="272"/>
      <c r="Q12" s="87"/>
      <c r="R12" s="87"/>
      <c r="S12" s="87"/>
      <c r="T12" s="87"/>
      <c r="U12" s="87"/>
      <c r="AA12" s="152"/>
      <c r="AB12" s="152"/>
    </row>
    <row r="13" spans="1:28" ht="12" customHeight="1">
      <c r="A13" s="206"/>
      <c r="B13" s="289" t="s">
        <v>46</v>
      </c>
      <c r="C13" s="290"/>
      <c r="D13" s="290"/>
      <c r="E13" s="291"/>
      <c r="F13" s="41">
        <f t="shared" si="0"/>
        <v>216</v>
      </c>
      <c r="G13" s="41">
        <v>0</v>
      </c>
      <c r="H13" s="41">
        <v>0</v>
      </c>
      <c r="I13" s="41">
        <v>3</v>
      </c>
      <c r="J13" s="41">
        <v>2</v>
      </c>
      <c r="K13" s="41">
        <v>17</v>
      </c>
      <c r="L13" s="41">
        <v>85</v>
      </c>
      <c r="M13" s="41">
        <v>45</v>
      </c>
      <c r="N13" s="41">
        <v>64</v>
      </c>
      <c r="O13" s="271">
        <v>112.04398148148148</v>
      </c>
      <c r="Q13" s="92"/>
      <c r="AA13" s="153">
        <v>216</v>
      </c>
      <c r="AB13" s="153" t="str">
        <f>IF(F13=AA13,"",1)</f>
        <v/>
      </c>
    </row>
    <row r="14" spans="1:28" ht="12" customHeight="1">
      <c r="A14" s="206"/>
      <c r="B14" s="292"/>
      <c r="C14" s="293"/>
      <c r="D14" s="293"/>
      <c r="E14" s="294"/>
      <c r="F14" s="44">
        <f t="shared" si="0"/>
        <v>1</v>
      </c>
      <c r="G14" s="37">
        <f t="shared" ref="G14:N14" si="5">IF(G13=0,0,G13/$F13)</f>
        <v>0</v>
      </c>
      <c r="H14" s="37">
        <f t="shared" si="5"/>
        <v>0</v>
      </c>
      <c r="I14" s="37">
        <f t="shared" si="5"/>
        <v>1.3888888888888888E-2</v>
      </c>
      <c r="J14" s="37">
        <f t="shared" si="5"/>
        <v>9.2592592592592587E-3</v>
      </c>
      <c r="K14" s="37">
        <f t="shared" si="5"/>
        <v>7.8703703703703706E-2</v>
      </c>
      <c r="L14" s="37">
        <f t="shared" si="5"/>
        <v>0.39351851851851855</v>
      </c>
      <c r="M14" s="37">
        <f t="shared" si="5"/>
        <v>0.20833333333333334</v>
      </c>
      <c r="N14" s="37">
        <f t="shared" si="5"/>
        <v>0.29629629629629628</v>
      </c>
      <c r="O14" s="272"/>
      <c r="Q14" s="87"/>
      <c r="R14" s="87"/>
      <c r="S14" s="87"/>
      <c r="T14" s="87"/>
      <c r="U14" s="87"/>
      <c r="AA14" s="152"/>
      <c r="AB14" s="152"/>
    </row>
    <row r="15" spans="1:28" ht="12" customHeight="1">
      <c r="A15" s="206"/>
      <c r="B15" s="289" t="s">
        <v>45</v>
      </c>
      <c r="C15" s="290"/>
      <c r="D15" s="290"/>
      <c r="E15" s="291"/>
      <c r="F15" s="41">
        <f t="shared" si="0"/>
        <v>76</v>
      </c>
      <c r="G15" s="41">
        <v>0</v>
      </c>
      <c r="H15" s="41">
        <v>0</v>
      </c>
      <c r="I15" s="41">
        <v>1</v>
      </c>
      <c r="J15" s="41">
        <v>0</v>
      </c>
      <c r="K15" s="41">
        <v>4</v>
      </c>
      <c r="L15" s="41">
        <v>21</v>
      </c>
      <c r="M15" s="41">
        <v>13</v>
      </c>
      <c r="N15" s="41">
        <v>37</v>
      </c>
      <c r="O15" s="271">
        <v>115.75657894736842</v>
      </c>
      <c r="Q15" s="92"/>
      <c r="AA15" s="153">
        <v>76</v>
      </c>
      <c r="AB15" s="153" t="str">
        <f>IF(F15=AA15,"",1)</f>
        <v/>
      </c>
    </row>
    <row r="16" spans="1:28" ht="12" customHeight="1">
      <c r="A16" s="206"/>
      <c r="B16" s="292"/>
      <c r="C16" s="293"/>
      <c r="D16" s="293"/>
      <c r="E16" s="294"/>
      <c r="F16" s="44">
        <f t="shared" si="0"/>
        <v>1</v>
      </c>
      <c r="G16" s="37">
        <f t="shared" ref="G16:N16" si="6">IF(G15=0,0,G15/$F15)</f>
        <v>0</v>
      </c>
      <c r="H16" s="37">
        <f t="shared" si="6"/>
        <v>0</v>
      </c>
      <c r="I16" s="37">
        <f t="shared" si="6"/>
        <v>1.3157894736842105E-2</v>
      </c>
      <c r="J16" s="37">
        <f t="shared" si="6"/>
        <v>0</v>
      </c>
      <c r="K16" s="37">
        <f t="shared" si="6"/>
        <v>5.2631578947368418E-2</v>
      </c>
      <c r="L16" s="37">
        <f t="shared" si="6"/>
        <v>0.27631578947368424</v>
      </c>
      <c r="M16" s="37">
        <f t="shared" si="6"/>
        <v>0.17105263157894737</v>
      </c>
      <c r="N16" s="37">
        <f t="shared" si="6"/>
        <v>0.48684210526315791</v>
      </c>
      <c r="O16" s="272"/>
      <c r="Q16" s="87"/>
      <c r="R16" s="87"/>
      <c r="S16" s="87"/>
      <c r="T16" s="87"/>
      <c r="U16" s="87"/>
      <c r="AA16" s="152"/>
      <c r="AB16" s="152"/>
    </row>
    <row r="17" spans="1:28" ht="12" customHeight="1">
      <c r="A17" s="206"/>
      <c r="B17" s="289" t="s">
        <v>44</v>
      </c>
      <c r="C17" s="290"/>
      <c r="D17" s="290"/>
      <c r="E17" s="291"/>
      <c r="F17" s="41">
        <f t="shared" si="0"/>
        <v>215</v>
      </c>
      <c r="G17" s="41">
        <v>0</v>
      </c>
      <c r="H17" s="41">
        <v>0</v>
      </c>
      <c r="I17" s="41">
        <v>0</v>
      </c>
      <c r="J17" s="41">
        <v>1</v>
      </c>
      <c r="K17" s="41">
        <v>2</v>
      </c>
      <c r="L17" s="41">
        <v>41</v>
      </c>
      <c r="M17" s="41">
        <v>51</v>
      </c>
      <c r="N17" s="41">
        <v>120</v>
      </c>
      <c r="O17" s="271">
        <v>119.22790697674418</v>
      </c>
      <c r="Q17" s="92"/>
      <c r="AA17" s="153">
        <v>215</v>
      </c>
      <c r="AB17" s="153" t="str">
        <f>IF(F17=AA17,"",1)</f>
        <v/>
      </c>
    </row>
    <row r="18" spans="1:28" ht="12" customHeight="1">
      <c r="A18" s="207"/>
      <c r="B18" s="292"/>
      <c r="C18" s="293"/>
      <c r="D18" s="293"/>
      <c r="E18" s="294"/>
      <c r="F18" s="44">
        <f t="shared" si="0"/>
        <v>1</v>
      </c>
      <c r="G18" s="37">
        <f t="shared" ref="G18:N18" si="7">IF(G17=0,0,G17/$F17)</f>
        <v>0</v>
      </c>
      <c r="H18" s="37">
        <f t="shared" si="7"/>
        <v>0</v>
      </c>
      <c r="I18" s="37">
        <f t="shared" si="7"/>
        <v>0</v>
      </c>
      <c r="J18" s="37">
        <f t="shared" si="7"/>
        <v>4.6511627906976744E-3</v>
      </c>
      <c r="K18" s="37">
        <f t="shared" si="7"/>
        <v>9.3023255813953487E-3</v>
      </c>
      <c r="L18" s="37">
        <f t="shared" si="7"/>
        <v>0.19069767441860466</v>
      </c>
      <c r="M18" s="37">
        <f t="shared" si="7"/>
        <v>0.23720930232558141</v>
      </c>
      <c r="N18" s="37">
        <f t="shared" si="7"/>
        <v>0.55813953488372092</v>
      </c>
      <c r="O18" s="272"/>
      <c r="Q18" s="91"/>
      <c r="R18" s="91"/>
      <c r="S18" s="91"/>
      <c r="T18" s="91"/>
      <c r="U18" s="91"/>
      <c r="AA18" s="154"/>
      <c r="AB18" s="152"/>
    </row>
    <row r="19" spans="1:28" ht="12" customHeight="1">
      <c r="A19" s="202" t="s">
        <v>43</v>
      </c>
      <c r="B19" s="202" t="s">
        <v>42</v>
      </c>
      <c r="C19" s="43"/>
      <c r="D19" s="278" t="s">
        <v>16</v>
      </c>
      <c r="E19" s="42"/>
      <c r="F19" s="41">
        <f>SUM(G19:N19)</f>
        <v>246</v>
      </c>
      <c r="G19" s="41">
        <f>SUM(G21,G23,G25,G27,G29,G31,G33,G35,G37,G39,G41,G43,G45,G47,G49,G51,G53,G55,G57,G59,G61,G63,G65,G67)</f>
        <v>0</v>
      </c>
      <c r="H19" s="41">
        <f t="shared" ref="H19:N19" si="8">SUM(H21,H23,H25,H27,H29,H31,H33,H35,H37,H39,H41,H43,H45,H47,H49,H51,H53,H55,H57,H59,H61,H63,H65,H67)</f>
        <v>0</v>
      </c>
      <c r="I19" s="41">
        <f t="shared" si="8"/>
        <v>0</v>
      </c>
      <c r="J19" s="41">
        <f t="shared" si="8"/>
        <v>8</v>
      </c>
      <c r="K19" s="41">
        <f t="shared" si="8"/>
        <v>15</v>
      </c>
      <c r="L19" s="41">
        <f t="shared" si="8"/>
        <v>79</v>
      </c>
      <c r="M19" s="41">
        <f t="shared" si="8"/>
        <v>52</v>
      </c>
      <c r="N19" s="41">
        <f t="shared" si="8"/>
        <v>92</v>
      </c>
      <c r="O19" s="271">
        <v>113.71747967479675</v>
      </c>
      <c r="Q19" s="92"/>
      <c r="AA19" s="153">
        <v>246</v>
      </c>
      <c r="AB19" s="153" t="str">
        <f>IF(F19=AA19,"",1)</f>
        <v/>
      </c>
    </row>
    <row r="20" spans="1:28" ht="12" customHeight="1">
      <c r="A20" s="203"/>
      <c r="B20" s="203"/>
      <c r="C20" s="40"/>
      <c r="D20" s="279"/>
      <c r="E20" s="39"/>
      <c r="F20" s="44">
        <f t="shared" si="0"/>
        <v>1</v>
      </c>
      <c r="G20" s="37">
        <f t="shared" ref="G20:N20" si="9">IF(G19=0,0,G19/$F19)</f>
        <v>0</v>
      </c>
      <c r="H20" s="37">
        <f t="shared" si="9"/>
        <v>0</v>
      </c>
      <c r="I20" s="37">
        <f t="shared" si="9"/>
        <v>0</v>
      </c>
      <c r="J20" s="37">
        <f t="shared" si="9"/>
        <v>3.2520325203252036E-2</v>
      </c>
      <c r="K20" s="37">
        <f t="shared" si="9"/>
        <v>6.097560975609756E-2</v>
      </c>
      <c r="L20" s="37">
        <f t="shared" si="9"/>
        <v>0.32113821138211385</v>
      </c>
      <c r="M20" s="37">
        <f t="shared" si="9"/>
        <v>0.21138211382113822</v>
      </c>
      <c r="N20" s="37">
        <f t="shared" si="9"/>
        <v>0.37398373983739835</v>
      </c>
      <c r="O20" s="272"/>
      <c r="Q20" s="87"/>
      <c r="R20" s="87"/>
      <c r="S20" s="87"/>
      <c r="T20" s="87"/>
      <c r="U20" s="87"/>
      <c r="AA20" s="152"/>
      <c r="AB20" s="152"/>
    </row>
    <row r="21" spans="1:28" ht="12" customHeight="1">
      <c r="A21" s="203"/>
      <c r="B21" s="203"/>
      <c r="C21" s="43"/>
      <c r="D21" s="278" t="s">
        <v>339</v>
      </c>
      <c r="E21" s="42"/>
      <c r="F21" s="41">
        <f t="shared" si="0"/>
        <v>28</v>
      </c>
      <c r="G21" s="41">
        <v>0</v>
      </c>
      <c r="H21" s="41">
        <v>0</v>
      </c>
      <c r="I21" s="41">
        <v>0</v>
      </c>
      <c r="J21" s="41">
        <v>1</v>
      </c>
      <c r="K21" s="41">
        <v>2</v>
      </c>
      <c r="L21" s="41">
        <v>15</v>
      </c>
      <c r="M21" s="41">
        <v>8</v>
      </c>
      <c r="N21" s="41">
        <v>2</v>
      </c>
      <c r="O21" s="271">
        <v>106.71428571428571</v>
      </c>
      <c r="Q21" s="92"/>
      <c r="AA21" s="153">
        <v>28</v>
      </c>
      <c r="AB21" s="153" t="str">
        <f>IF(F21=AA21,"",1)</f>
        <v/>
      </c>
    </row>
    <row r="22" spans="1:28" ht="12" customHeight="1">
      <c r="A22" s="203"/>
      <c r="B22" s="203"/>
      <c r="C22" s="40"/>
      <c r="D22" s="279"/>
      <c r="E22" s="39"/>
      <c r="F22" s="44">
        <f t="shared" si="0"/>
        <v>0.99999999999999989</v>
      </c>
      <c r="G22" s="37">
        <f t="shared" ref="G22:N22" si="10">IF(G21=0,0,G21/$F21)</f>
        <v>0</v>
      </c>
      <c r="H22" s="37">
        <f t="shared" si="10"/>
        <v>0</v>
      </c>
      <c r="I22" s="37">
        <f t="shared" si="10"/>
        <v>0</v>
      </c>
      <c r="J22" s="37">
        <f t="shared" si="10"/>
        <v>3.5714285714285712E-2</v>
      </c>
      <c r="K22" s="37">
        <f t="shared" si="10"/>
        <v>7.1428571428571425E-2</v>
      </c>
      <c r="L22" s="37">
        <f t="shared" si="10"/>
        <v>0.5357142857142857</v>
      </c>
      <c r="M22" s="37">
        <f t="shared" si="10"/>
        <v>0.2857142857142857</v>
      </c>
      <c r="N22" s="37">
        <f t="shared" si="10"/>
        <v>7.1428571428571425E-2</v>
      </c>
      <c r="O22" s="272"/>
      <c r="Q22" s="87"/>
      <c r="R22" s="87"/>
      <c r="S22" s="87"/>
      <c r="T22" s="87"/>
      <c r="U22" s="87"/>
      <c r="AA22" s="152"/>
      <c r="AB22" s="152"/>
    </row>
    <row r="23" spans="1:28" ht="12" customHeight="1">
      <c r="A23" s="203"/>
      <c r="B23" s="203"/>
      <c r="C23" s="43"/>
      <c r="D23" s="278" t="s">
        <v>340</v>
      </c>
      <c r="E23" s="42"/>
      <c r="F23" s="41">
        <f t="shared" si="0"/>
        <v>5</v>
      </c>
      <c r="G23" s="41">
        <v>0</v>
      </c>
      <c r="H23" s="41">
        <v>0</v>
      </c>
      <c r="I23" s="41">
        <v>0</v>
      </c>
      <c r="J23" s="41">
        <v>1</v>
      </c>
      <c r="K23" s="41">
        <v>1</v>
      </c>
      <c r="L23" s="41">
        <v>3</v>
      </c>
      <c r="M23" s="41">
        <v>0</v>
      </c>
      <c r="N23" s="41">
        <v>0</v>
      </c>
      <c r="O23" s="271">
        <v>99.2</v>
      </c>
      <c r="Q23" s="92"/>
      <c r="AA23" s="153">
        <v>5</v>
      </c>
      <c r="AB23" s="153" t="str">
        <f>IF(F23=AA23,"",1)</f>
        <v/>
      </c>
    </row>
    <row r="24" spans="1:28" ht="12" customHeight="1">
      <c r="A24" s="203"/>
      <c r="B24" s="203"/>
      <c r="C24" s="40"/>
      <c r="D24" s="279"/>
      <c r="E24" s="39"/>
      <c r="F24" s="44">
        <f t="shared" si="0"/>
        <v>1</v>
      </c>
      <c r="G24" s="37">
        <f t="shared" ref="G24:N24" si="11">IF(G23=0,0,G23/$F23)</f>
        <v>0</v>
      </c>
      <c r="H24" s="37">
        <f t="shared" si="11"/>
        <v>0</v>
      </c>
      <c r="I24" s="37">
        <f t="shared" si="11"/>
        <v>0</v>
      </c>
      <c r="J24" s="37">
        <f t="shared" si="11"/>
        <v>0.2</v>
      </c>
      <c r="K24" s="37">
        <f t="shared" si="11"/>
        <v>0.2</v>
      </c>
      <c r="L24" s="37">
        <f t="shared" si="11"/>
        <v>0.6</v>
      </c>
      <c r="M24" s="37">
        <f t="shared" si="11"/>
        <v>0</v>
      </c>
      <c r="N24" s="37">
        <f t="shared" si="11"/>
        <v>0</v>
      </c>
      <c r="O24" s="272"/>
      <c r="Q24" s="87"/>
      <c r="R24" s="87"/>
      <c r="S24" s="87"/>
      <c r="T24" s="87"/>
      <c r="U24" s="87"/>
      <c r="AA24" s="152"/>
      <c r="AB24" s="152"/>
    </row>
    <row r="25" spans="1:28" ht="12" customHeight="1">
      <c r="A25" s="203"/>
      <c r="B25" s="203"/>
      <c r="C25" s="43"/>
      <c r="D25" s="295" t="s">
        <v>341</v>
      </c>
      <c r="E25" s="115"/>
      <c r="F25" s="104">
        <f t="shared" si="0"/>
        <v>19</v>
      </c>
      <c r="G25" s="104">
        <v>0</v>
      </c>
      <c r="H25" s="104">
        <v>0</v>
      </c>
      <c r="I25" s="41">
        <v>0</v>
      </c>
      <c r="J25" s="41">
        <v>0</v>
      </c>
      <c r="K25" s="41">
        <v>6</v>
      </c>
      <c r="L25" s="41">
        <v>9</v>
      </c>
      <c r="M25" s="41">
        <v>1</v>
      </c>
      <c r="N25" s="41">
        <v>3</v>
      </c>
      <c r="O25" s="271">
        <v>106</v>
      </c>
      <c r="Q25" s="92"/>
      <c r="AA25" s="153">
        <v>19</v>
      </c>
      <c r="AB25" s="153" t="str">
        <f>IF(F25=AA25,"",1)</f>
        <v/>
      </c>
    </row>
    <row r="26" spans="1:28" ht="12" customHeight="1">
      <c r="A26" s="203"/>
      <c r="B26" s="203"/>
      <c r="C26" s="40"/>
      <c r="D26" s="296"/>
      <c r="E26" s="116"/>
      <c r="F26" s="117">
        <f t="shared" si="0"/>
        <v>1</v>
      </c>
      <c r="G26" s="107">
        <f t="shared" ref="G26:N26" si="12">IF(G25=0,0,G25/$F25)</f>
        <v>0</v>
      </c>
      <c r="H26" s="107">
        <f t="shared" si="12"/>
        <v>0</v>
      </c>
      <c r="I26" s="37">
        <f t="shared" si="12"/>
        <v>0</v>
      </c>
      <c r="J26" s="37">
        <f t="shared" si="12"/>
        <v>0</v>
      </c>
      <c r="K26" s="37">
        <f t="shared" si="12"/>
        <v>0.31578947368421051</v>
      </c>
      <c r="L26" s="37">
        <f t="shared" si="12"/>
        <v>0.47368421052631576</v>
      </c>
      <c r="M26" s="37">
        <f t="shared" si="12"/>
        <v>5.2631578947368418E-2</v>
      </c>
      <c r="N26" s="37">
        <f t="shared" si="12"/>
        <v>0.15789473684210525</v>
      </c>
      <c r="O26" s="272"/>
      <c r="Q26" s="87"/>
      <c r="R26" s="87"/>
      <c r="S26" s="87"/>
      <c r="T26" s="87"/>
      <c r="U26" s="87"/>
      <c r="AA26" s="152"/>
      <c r="AB26" s="152"/>
    </row>
    <row r="27" spans="1:28" ht="12" customHeight="1">
      <c r="A27" s="203"/>
      <c r="B27" s="203"/>
      <c r="C27" s="43"/>
      <c r="D27" s="278" t="s">
        <v>342</v>
      </c>
      <c r="E27" s="42"/>
      <c r="F27" s="41">
        <f t="shared" si="0"/>
        <v>2</v>
      </c>
      <c r="G27" s="41">
        <v>0</v>
      </c>
      <c r="H27" s="41">
        <v>0</v>
      </c>
      <c r="I27" s="41">
        <v>0</v>
      </c>
      <c r="J27" s="41">
        <v>0</v>
      </c>
      <c r="K27" s="41">
        <v>0</v>
      </c>
      <c r="L27" s="41">
        <v>1</v>
      </c>
      <c r="M27" s="41">
        <v>1</v>
      </c>
      <c r="N27" s="41">
        <v>0</v>
      </c>
      <c r="O27" s="271">
        <v>107</v>
      </c>
      <c r="Q27" s="92"/>
      <c r="AA27" s="153">
        <v>2</v>
      </c>
      <c r="AB27" s="153" t="str">
        <f>IF(F27=AA27,"",1)</f>
        <v/>
      </c>
    </row>
    <row r="28" spans="1:28" ht="12" customHeight="1">
      <c r="A28" s="203"/>
      <c r="B28" s="203"/>
      <c r="C28" s="40"/>
      <c r="D28" s="279"/>
      <c r="E28" s="39"/>
      <c r="F28" s="44">
        <f t="shared" si="0"/>
        <v>1</v>
      </c>
      <c r="G28" s="37">
        <f t="shared" ref="G28:N28" si="13">IF(G27=0,0,G27/$F27)</f>
        <v>0</v>
      </c>
      <c r="H28" s="37">
        <f t="shared" si="13"/>
        <v>0</v>
      </c>
      <c r="I28" s="37">
        <f t="shared" si="13"/>
        <v>0</v>
      </c>
      <c r="J28" s="37">
        <f t="shared" si="13"/>
        <v>0</v>
      </c>
      <c r="K28" s="37">
        <f t="shared" si="13"/>
        <v>0</v>
      </c>
      <c r="L28" s="37">
        <f t="shared" si="13"/>
        <v>0.5</v>
      </c>
      <c r="M28" s="37">
        <f t="shared" si="13"/>
        <v>0.5</v>
      </c>
      <c r="N28" s="37">
        <f t="shared" si="13"/>
        <v>0</v>
      </c>
      <c r="O28" s="272"/>
      <c r="Q28" s="87"/>
      <c r="R28" s="87"/>
      <c r="S28" s="87"/>
      <c r="T28" s="87"/>
      <c r="U28" s="87"/>
      <c r="AA28" s="152"/>
      <c r="AB28" s="152"/>
    </row>
    <row r="29" spans="1:28" ht="12" customHeight="1">
      <c r="A29" s="203"/>
      <c r="B29" s="203"/>
      <c r="C29" s="43"/>
      <c r="D29" s="278" t="s">
        <v>343</v>
      </c>
      <c r="E29" s="42"/>
      <c r="F29" s="41">
        <f t="shared" si="0"/>
        <v>7</v>
      </c>
      <c r="G29" s="41">
        <v>0</v>
      </c>
      <c r="H29" s="41">
        <v>0</v>
      </c>
      <c r="I29" s="41">
        <v>0</v>
      </c>
      <c r="J29" s="41">
        <v>0</v>
      </c>
      <c r="K29" s="41">
        <v>0</v>
      </c>
      <c r="L29" s="41">
        <v>4</v>
      </c>
      <c r="M29" s="41">
        <v>0</v>
      </c>
      <c r="N29" s="41">
        <v>3</v>
      </c>
      <c r="O29" s="271">
        <v>111</v>
      </c>
      <c r="Q29" s="92"/>
      <c r="AA29" s="153">
        <v>7</v>
      </c>
      <c r="AB29" s="153" t="str">
        <f>IF(F29=AA29,"",1)</f>
        <v/>
      </c>
    </row>
    <row r="30" spans="1:28" ht="12" customHeight="1">
      <c r="A30" s="203"/>
      <c r="B30" s="203"/>
      <c r="C30" s="40"/>
      <c r="D30" s="279"/>
      <c r="E30" s="39"/>
      <c r="F30" s="44">
        <f t="shared" si="0"/>
        <v>1</v>
      </c>
      <c r="G30" s="37">
        <f t="shared" ref="G30:N30" si="14">IF(G29=0,0,G29/$F29)</f>
        <v>0</v>
      </c>
      <c r="H30" s="37">
        <f t="shared" si="14"/>
        <v>0</v>
      </c>
      <c r="I30" s="37">
        <f t="shared" si="14"/>
        <v>0</v>
      </c>
      <c r="J30" s="37">
        <f t="shared" si="14"/>
        <v>0</v>
      </c>
      <c r="K30" s="37">
        <f t="shared" si="14"/>
        <v>0</v>
      </c>
      <c r="L30" s="37">
        <f t="shared" si="14"/>
        <v>0.5714285714285714</v>
      </c>
      <c r="M30" s="37">
        <f t="shared" si="14"/>
        <v>0</v>
      </c>
      <c r="N30" s="37">
        <f t="shared" si="14"/>
        <v>0.42857142857142855</v>
      </c>
      <c r="O30" s="272"/>
      <c r="Q30" s="87"/>
      <c r="R30" s="87"/>
      <c r="S30" s="87"/>
      <c r="T30" s="87"/>
      <c r="U30" s="87"/>
      <c r="AA30" s="152"/>
      <c r="AB30" s="152"/>
    </row>
    <row r="31" spans="1:28" ht="12" customHeight="1">
      <c r="A31" s="203"/>
      <c r="B31" s="203"/>
      <c r="C31" s="43"/>
      <c r="D31" s="278" t="s">
        <v>344</v>
      </c>
      <c r="E31" s="42"/>
      <c r="F31" s="41">
        <f t="shared" si="0"/>
        <v>1</v>
      </c>
      <c r="G31" s="41">
        <v>0</v>
      </c>
      <c r="H31" s="41">
        <v>0</v>
      </c>
      <c r="I31" s="41">
        <v>0</v>
      </c>
      <c r="J31" s="41">
        <v>0</v>
      </c>
      <c r="K31" s="41">
        <v>0</v>
      </c>
      <c r="L31" s="41">
        <v>1</v>
      </c>
      <c r="M31" s="41">
        <v>0</v>
      </c>
      <c r="N31" s="41">
        <v>0</v>
      </c>
      <c r="O31" s="271">
        <v>107</v>
      </c>
      <c r="Q31" s="92"/>
      <c r="AA31" s="153">
        <v>1</v>
      </c>
      <c r="AB31" s="153" t="str">
        <f>IF(F31=AA31,"",1)</f>
        <v/>
      </c>
    </row>
    <row r="32" spans="1:28" ht="12" customHeight="1">
      <c r="A32" s="203"/>
      <c r="B32" s="203"/>
      <c r="C32" s="40"/>
      <c r="D32" s="279"/>
      <c r="E32" s="39"/>
      <c r="F32" s="44">
        <f t="shared" si="0"/>
        <v>1</v>
      </c>
      <c r="G32" s="37">
        <f t="shared" ref="G32:N32" si="15">IF(G31=0,0,G31/$F31)</f>
        <v>0</v>
      </c>
      <c r="H32" s="37">
        <f t="shared" si="15"/>
        <v>0</v>
      </c>
      <c r="I32" s="37">
        <f t="shared" si="15"/>
        <v>0</v>
      </c>
      <c r="J32" s="37">
        <f t="shared" si="15"/>
        <v>0</v>
      </c>
      <c r="K32" s="37">
        <f t="shared" si="15"/>
        <v>0</v>
      </c>
      <c r="L32" s="37">
        <f t="shared" si="15"/>
        <v>1</v>
      </c>
      <c r="M32" s="37">
        <f t="shared" si="15"/>
        <v>0</v>
      </c>
      <c r="N32" s="37">
        <f t="shared" si="15"/>
        <v>0</v>
      </c>
      <c r="O32" s="272"/>
      <c r="Q32" s="87"/>
      <c r="R32" s="87"/>
      <c r="S32" s="87"/>
      <c r="T32" s="87"/>
      <c r="U32" s="87"/>
      <c r="AA32" s="152"/>
      <c r="AB32" s="152"/>
    </row>
    <row r="33" spans="1:28" ht="12" customHeight="1">
      <c r="A33" s="203"/>
      <c r="B33" s="203"/>
      <c r="C33" s="43"/>
      <c r="D33" s="278" t="s">
        <v>345</v>
      </c>
      <c r="E33" s="42"/>
      <c r="F33" s="41">
        <f t="shared" si="0"/>
        <v>7</v>
      </c>
      <c r="G33" s="41">
        <v>0</v>
      </c>
      <c r="H33" s="41">
        <v>0</v>
      </c>
      <c r="I33" s="41">
        <v>0</v>
      </c>
      <c r="J33" s="41">
        <v>0</v>
      </c>
      <c r="K33" s="41">
        <v>1</v>
      </c>
      <c r="L33" s="41">
        <v>4</v>
      </c>
      <c r="M33" s="41">
        <v>2</v>
      </c>
      <c r="N33" s="41">
        <v>0</v>
      </c>
      <c r="O33" s="271">
        <v>106.42857142857143</v>
      </c>
      <c r="AA33" s="153">
        <v>7</v>
      </c>
      <c r="AB33" s="153" t="str">
        <f>IF(F33=AA33,"",1)</f>
        <v/>
      </c>
    </row>
    <row r="34" spans="1:28" ht="12" customHeight="1">
      <c r="A34" s="203"/>
      <c r="B34" s="203"/>
      <c r="C34" s="40"/>
      <c r="D34" s="279"/>
      <c r="E34" s="39"/>
      <c r="F34" s="44">
        <f t="shared" si="0"/>
        <v>0.99999999999999989</v>
      </c>
      <c r="G34" s="37">
        <f t="shared" ref="G34:N34" si="16">IF(G33=0,0,G33/$F33)</f>
        <v>0</v>
      </c>
      <c r="H34" s="37">
        <f t="shared" si="16"/>
        <v>0</v>
      </c>
      <c r="I34" s="37">
        <f t="shared" si="16"/>
        <v>0</v>
      </c>
      <c r="J34" s="37">
        <f t="shared" si="16"/>
        <v>0</v>
      </c>
      <c r="K34" s="37">
        <f>IF(K33=0,0,K33/$F33)</f>
        <v>0.14285714285714285</v>
      </c>
      <c r="L34" s="37">
        <f t="shared" si="16"/>
        <v>0.5714285714285714</v>
      </c>
      <c r="M34" s="37">
        <f t="shared" si="16"/>
        <v>0.2857142857142857</v>
      </c>
      <c r="N34" s="37">
        <f t="shared" si="16"/>
        <v>0</v>
      </c>
      <c r="O34" s="272"/>
      <c r="Q34" s="87"/>
      <c r="R34" s="87"/>
      <c r="S34" s="87"/>
      <c r="T34" s="87"/>
      <c r="U34" s="87"/>
      <c r="AA34" s="152"/>
      <c r="AB34" s="152"/>
    </row>
    <row r="35" spans="1:28" ht="12" customHeight="1">
      <c r="A35" s="203"/>
      <c r="B35" s="203"/>
      <c r="C35" s="43"/>
      <c r="D35" s="278" t="s">
        <v>346</v>
      </c>
      <c r="E35" s="42"/>
      <c r="F35" s="41">
        <f t="shared" si="0"/>
        <v>8</v>
      </c>
      <c r="G35" s="41">
        <v>0</v>
      </c>
      <c r="H35" s="41">
        <v>0</v>
      </c>
      <c r="I35" s="41">
        <v>0</v>
      </c>
      <c r="J35" s="41">
        <v>1</v>
      </c>
      <c r="K35" s="41">
        <v>0</v>
      </c>
      <c r="L35" s="41">
        <v>0</v>
      </c>
      <c r="M35" s="41">
        <v>1</v>
      </c>
      <c r="N35" s="41">
        <v>6</v>
      </c>
      <c r="O35" s="271">
        <v>119.5</v>
      </c>
      <c r="AA35" s="153">
        <v>8</v>
      </c>
      <c r="AB35" s="153" t="str">
        <f>IF(F35=AA35,"",1)</f>
        <v/>
      </c>
    </row>
    <row r="36" spans="1:28" ht="12" customHeight="1">
      <c r="A36" s="203"/>
      <c r="B36" s="203"/>
      <c r="C36" s="40"/>
      <c r="D36" s="279"/>
      <c r="E36" s="39"/>
      <c r="F36" s="44">
        <f t="shared" si="0"/>
        <v>1</v>
      </c>
      <c r="G36" s="37">
        <f t="shared" ref="G36:N36" si="17">IF(G35=0,0,G35/$F35)</f>
        <v>0</v>
      </c>
      <c r="H36" s="37">
        <f t="shared" si="17"/>
        <v>0</v>
      </c>
      <c r="I36" s="37">
        <f t="shared" si="17"/>
        <v>0</v>
      </c>
      <c r="J36" s="37">
        <f t="shared" si="17"/>
        <v>0.125</v>
      </c>
      <c r="K36" s="37">
        <f t="shared" si="17"/>
        <v>0</v>
      </c>
      <c r="L36" s="37">
        <f t="shared" si="17"/>
        <v>0</v>
      </c>
      <c r="M36" s="37">
        <f t="shared" si="17"/>
        <v>0.125</v>
      </c>
      <c r="N36" s="37">
        <f t="shared" si="17"/>
        <v>0.75</v>
      </c>
      <c r="O36" s="272"/>
      <c r="Q36" s="87"/>
      <c r="R36" s="87"/>
      <c r="S36" s="87"/>
      <c r="T36" s="87"/>
      <c r="U36" s="87"/>
      <c r="AA36" s="152"/>
      <c r="AB36" s="152"/>
    </row>
    <row r="37" spans="1:28" ht="12" customHeight="1">
      <c r="A37" s="203"/>
      <c r="B37" s="203"/>
      <c r="C37" s="43"/>
      <c r="D37" s="278" t="s">
        <v>347</v>
      </c>
      <c r="E37" s="42"/>
      <c r="F37" s="41">
        <f t="shared" si="0"/>
        <v>1</v>
      </c>
      <c r="G37" s="41">
        <v>0</v>
      </c>
      <c r="H37" s="41">
        <v>0</v>
      </c>
      <c r="I37" s="41">
        <v>0</v>
      </c>
      <c r="J37" s="41">
        <v>0</v>
      </c>
      <c r="K37" s="41">
        <v>0</v>
      </c>
      <c r="L37" s="41">
        <v>0</v>
      </c>
      <c r="M37" s="41">
        <v>0</v>
      </c>
      <c r="N37" s="41">
        <v>1</v>
      </c>
      <c r="O37" s="271">
        <v>130</v>
      </c>
      <c r="AA37" s="153">
        <v>1</v>
      </c>
      <c r="AB37" s="153" t="str">
        <f>IF(F37=AA37,"",1)</f>
        <v/>
      </c>
    </row>
    <row r="38" spans="1:28" ht="12" customHeight="1">
      <c r="A38" s="203"/>
      <c r="B38" s="203"/>
      <c r="C38" s="40"/>
      <c r="D38" s="279"/>
      <c r="E38" s="39"/>
      <c r="F38" s="44">
        <f t="shared" si="0"/>
        <v>1</v>
      </c>
      <c r="G38" s="37">
        <f t="shared" ref="G38:N38" si="18">IF(G37=0,0,G37/$F37)</f>
        <v>0</v>
      </c>
      <c r="H38" s="37">
        <f t="shared" si="18"/>
        <v>0</v>
      </c>
      <c r="I38" s="37">
        <f t="shared" si="18"/>
        <v>0</v>
      </c>
      <c r="J38" s="37">
        <f t="shared" si="18"/>
        <v>0</v>
      </c>
      <c r="K38" s="37">
        <f t="shared" si="18"/>
        <v>0</v>
      </c>
      <c r="L38" s="37">
        <f t="shared" si="18"/>
        <v>0</v>
      </c>
      <c r="M38" s="37">
        <f t="shared" si="18"/>
        <v>0</v>
      </c>
      <c r="N38" s="37">
        <f t="shared" si="18"/>
        <v>1</v>
      </c>
      <c r="O38" s="272"/>
      <c r="Q38" s="87"/>
      <c r="R38" s="87"/>
      <c r="S38" s="87"/>
      <c r="T38" s="87"/>
      <c r="U38" s="87"/>
      <c r="AA38" s="152"/>
      <c r="AB38" s="152"/>
    </row>
    <row r="39" spans="1:28" ht="12" customHeight="1">
      <c r="A39" s="203"/>
      <c r="B39" s="203"/>
      <c r="C39" s="43"/>
      <c r="D39" s="278" t="s">
        <v>348</v>
      </c>
      <c r="E39" s="42"/>
      <c r="F39" s="41">
        <f t="shared" si="0"/>
        <v>7</v>
      </c>
      <c r="G39" s="41">
        <v>0</v>
      </c>
      <c r="H39" s="41">
        <v>0</v>
      </c>
      <c r="I39" s="41">
        <v>0</v>
      </c>
      <c r="J39" s="41">
        <v>0</v>
      </c>
      <c r="K39" s="41">
        <v>0</v>
      </c>
      <c r="L39" s="41">
        <v>1</v>
      </c>
      <c r="M39" s="41">
        <v>3</v>
      </c>
      <c r="N39" s="41">
        <v>3</v>
      </c>
      <c r="O39" s="271">
        <v>115.14285714285714</v>
      </c>
      <c r="AA39" s="153">
        <v>7</v>
      </c>
      <c r="AB39" s="153" t="str">
        <f>IF(F39=AA39,"",1)</f>
        <v/>
      </c>
    </row>
    <row r="40" spans="1:28" ht="12" customHeight="1">
      <c r="A40" s="203"/>
      <c r="B40" s="203"/>
      <c r="C40" s="40"/>
      <c r="D40" s="279"/>
      <c r="E40" s="39"/>
      <c r="F40" s="44">
        <f t="shared" si="0"/>
        <v>1</v>
      </c>
      <c r="G40" s="37">
        <f t="shared" ref="G40:N40" si="19">IF(G39=0,0,G39/$F39)</f>
        <v>0</v>
      </c>
      <c r="H40" s="37">
        <f t="shared" si="19"/>
        <v>0</v>
      </c>
      <c r="I40" s="37">
        <f t="shared" si="19"/>
        <v>0</v>
      </c>
      <c r="J40" s="37">
        <f t="shared" si="19"/>
        <v>0</v>
      </c>
      <c r="K40" s="37">
        <f t="shared" si="19"/>
        <v>0</v>
      </c>
      <c r="L40" s="37">
        <f t="shared" si="19"/>
        <v>0.14285714285714285</v>
      </c>
      <c r="M40" s="37">
        <f t="shared" si="19"/>
        <v>0.42857142857142855</v>
      </c>
      <c r="N40" s="37">
        <f t="shared" si="19"/>
        <v>0.42857142857142855</v>
      </c>
      <c r="O40" s="272"/>
      <c r="Q40" s="87"/>
      <c r="R40" s="87"/>
      <c r="S40" s="87"/>
      <c r="T40" s="87"/>
      <c r="U40" s="87"/>
      <c r="AA40" s="152"/>
      <c r="AB40" s="152"/>
    </row>
    <row r="41" spans="1:28" ht="12" customHeight="1">
      <c r="A41" s="203"/>
      <c r="B41" s="203"/>
      <c r="C41" s="43"/>
      <c r="D41" s="278" t="s">
        <v>349</v>
      </c>
      <c r="E41" s="42"/>
      <c r="F41" s="41">
        <f t="shared" si="0"/>
        <v>1</v>
      </c>
      <c r="G41" s="41">
        <v>0</v>
      </c>
      <c r="H41" s="41">
        <v>0</v>
      </c>
      <c r="I41" s="41">
        <v>0</v>
      </c>
      <c r="J41" s="41">
        <v>0</v>
      </c>
      <c r="K41" s="41">
        <v>0</v>
      </c>
      <c r="L41" s="41">
        <v>0</v>
      </c>
      <c r="M41" s="41">
        <v>1</v>
      </c>
      <c r="N41" s="41">
        <v>0</v>
      </c>
      <c r="O41" s="271">
        <v>111</v>
      </c>
      <c r="AA41" s="153">
        <v>1</v>
      </c>
      <c r="AB41" s="153" t="str">
        <f>IF(F41=AA41,"",1)</f>
        <v/>
      </c>
    </row>
    <row r="42" spans="1:28" ht="12" customHeight="1">
      <c r="A42" s="203"/>
      <c r="B42" s="203"/>
      <c r="C42" s="40"/>
      <c r="D42" s="279"/>
      <c r="E42" s="39"/>
      <c r="F42" s="44">
        <f t="shared" si="0"/>
        <v>1</v>
      </c>
      <c r="G42" s="37">
        <f t="shared" ref="G42:N42" si="20">IF(G41=0,0,G41/$F41)</f>
        <v>0</v>
      </c>
      <c r="H42" s="37">
        <f t="shared" si="20"/>
        <v>0</v>
      </c>
      <c r="I42" s="37">
        <f t="shared" si="20"/>
        <v>0</v>
      </c>
      <c r="J42" s="37">
        <f t="shared" si="20"/>
        <v>0</v>
      </c>
      <c r="K42" s="37">
        <f t="shared" si="20"/>
        <v>0</v>
      </c>
      <c r="L42" s="37">
        <f t="shared" si="20"/>
        <v>0</v>
      </c>
      <c r="M42" s="37">
        <f t="shared" si="20"/>
        <v>1</v>
      </c>
      <c r="N42" s="37">
        <f t="shared" si="20"/>
        <v>0</v>
      </c>
      <c r="O42" s="272"/>
      <c r="Q42" s="87"/>
      <c r="R42" s="87"/>
      <c r="S42" s="87"/>
      <c r="T42" s="87"/>
      <c r="U42" s="87"/>
      <c r="AA42" s="152"/>
      <c r="AB42" s="152"/>
    </row>
    <row r="43" spans="1:28" ht="12" customHeight="1">
      <c r="A43" s="203"/>
      <c r="B43" s="203"/>
      <c r="C43" s="43"/>
      <c r="D43" s="278" t="s">
        <v>350</v>
      </c>
      <c r="E43" s="42"/>
      <c r="F43" s="41">
        <f t="shared" si="0"/>
        <v>2</v>
      </c>
      <c r="G43" s="41">
        <v>0</v>
      </c>
      <c r="H43" s="41">
        <v>0</v>
      </c>
      <c r="I43" s="41">
        <v>0</v>
      </c>
      <c r="J43" s="41">
        <v>0</v>
      </c>
      <c r="K43" s="41">
        <v>0</v>
      </c>
      <c r="L43" s="41">
        <v>0</v>
      </c>
      <c r="M43" s="41">
        <v>2</v>
      </c>
      <c r="N43" s="41">
        <v>0</v>
      </c>
      <c r="O43" s="271">
        <v>113</v>
      </c>
      <c r="AA43" s="153">
        <v>2</v>
      </c>
      <c r="AB43" s="153" t="str">
        <f>IF(F43=AA43,"",1)</f>
        <v/>
      </c>
    </row>
    <row r="44" spans="1:28" ht="12" customHeight="1">
      <c r="A44" s="203"/>
      <c r="B44" s="203"/>
      <c r="C44" s="40"/>
      <c r="D44" s="279"/>
      <c r="E44" s="45"/>
      <c r="F44" s="44">
        <f t="shared" si="0"/>
        <v>1</v>
      </c>
      <c r="G44" s="37">
        <f t="shared" ref="G44:N44" si="21">IF(G43=0,0,G43/$F43)</f>
        <v>0</v>
      </c>
      <c r="H44" s="37">
        <f t="shared" si="21"/>
        <v>0</v>
      </c>
      <c r="I44" s="37">
        <f t="shared" si="21"/>
        <v>0</v>
      </c>
      <c r="J44" s="37">
        <f t="shared" si="21"/>
        <v>0</v>
      </c>
      <c r="K44" s="37">
        <f t="shared" si="21"/>
        <v>0</v>
      </c>
      <c r="L44" s="37">
        <f t="shared" si="21"/>
        <v>0</v>
      </c>
      <c r="M44" s="37">
        <f t="shared" si="21"/>
        <v>1</v>
      </c>
      <c r="N44" s="37">
        <f t="shared" si="21"/>
        <v>0</v>
      </c>
      <c r="O44" s="272"/>
      <c r="Q44" s="87"/>
      <c r="R44" s="87"/>
      <c r="S44" s="87"/>
      <c r="T44" s="87"/>
      <c r="U44" s="87"/>
      <c r="AA44" s="152"/>
      <c r="AB44" s="152"/>
    </row>
    <row r="45" spans="1:28" ht="12" customHeight="1">
      <c r="A45" s="203"/>
      <c r="B45" s="203"/>
      <c r="C45" s="43"/>
      <c r="D45" s="278" t="s">
        <v>351</v>
      </c>
      <c r="E45" s="42"/>
      <c r="F45" s="41">
        <f t="shared" si="0"/>
        <v>8</v>
      </c>
      <c r="G45" s="41">
        <v>0</v>
      </c>
      <c r="H45" s="41">
        <v>0</v>
      </c>
      <c r="I45" s="41">
        <v>0</v>
      </c>
      <c r="J45" s="41">
        <v>0</v>
      </c>
      <c r="K45" s="41">
        <v>2</v>
      </c>
      <c r="L45" s="41">
        <v>3</v>
      </c>
      <c r="M45" s="41">
        <v>0</v>
      </c>
      <c r="N45" s="41">
        <v>3</v>
      </c>
      <c r="O45" s="271">
        <v>110.375</v>
      </c>
      <c r="AA45" s="153">
        <v>8</v>
      </c>
      <c r="AB45" s="153" t="str">
        <f>IF(F45=AA45,"",1)</f>
        <v/>
      </c>
    </row>
    <row r="46" spans="1:28" ht="12" customHeight="1">
      <c r="A46" s="203"/>
      <c r="B46" s="203"/>
      <c r="C46" s="40"/>
      <c r="D46" s="279"/>
      <c r="E46" s="39"/>
      <c r="F46" s="44">
        <f t="shared" si="0"/>
        <v>1</v>
      </c>
      <c r="G46" s="37">
        <f t="shared" ref="G46:N46" si="22">IF(G45=0,0,G45/$F45)</f>
        <v>0</v>
      </c>
      <c r="H46" s="37">
        <f t="shared" si="22"/>
        <v>0</v>
      </c>
      <c r="I46" s="37">
        <f t="shared" si="22"/>
        <v>0</v>
      </c>
      <c r="J46" s="37">
        <f t="shared" si="22"/>
        <v>0</v>
      </c>
      <c r="K46" s="37">
        <f t="shared" si="22"/>
        <v>0.25</v>
      </c>
      <c r="L46" s="37">
        <f t="shared" si="22"/>
        <v>0.375</v>
      </c>
      <c r="M46" s="37">
        <f t="shared" si="22"/>
        <v>0</v>
      </c>
      <c r="N46" s="37">
        <f t="shared" si="22"/>
        <v>0.375</v>
      </c>
      <c r="O46" s="272"/>
      <c r="Q46" s="87"/>
      <c r="R46" s="87"/>
      <c r="S46" s="87"/>
      <c r="T46" s="87"/>
      <c r="U46" s="87"/>
      <c r="AA46" s="152"/>
      <c r="AB46" s="152"/>
    </row>
    <row r="47" spans="1:28" ht="12" customHeight="1">
      <c r="A47" s="203"/>
      <c r="B47" s="203"/>
      <c r="C47" s="43"/>
      <c r="D47" s="278" t="s">
        <v>352</v>
      </c>
      <c r="E47" s="42"/>
      <c r="F47" s="41">
        <f t="shared" si="0"/>
        <v>5</v>
      </c>
      <c r="G47" s="41">
        <v>0</v>
      </c>
      <c r="H47" s="41">
        <v>0</v>
      </c>
      <c r="I47" s="41">
        <v>0</v>
      </c>
      <c r="J47" s="41">
        <v>0</v>
      </c>
      <c r="K47" s="41">
        <v>1</v>
      </c>
      <c r="L47" s="41">
        <v>3</v>
      </c>
      <c r="M47" s="41">
        <v>1</v>
      </c>
      <c r="N47" s="41">
        <v>0</v>
      </c>
      <c r="O47" s="271">
        <v>104.2</v>
      </c>
      <c r="AA47" s="153">
        <v>5</v>
      </c>
      <c r="AB47" s="153" t="str">
        <f>IF(F47=AA47,"",1)</f>
        <v/>
      </c>
    </row>
    <row r="48" spans="1:28" ht="12" customHeight="1">
      <c r="A48" s="203"/>
      <c r="B48" s="203"/>
      <c r="C48" s="40"/>
      <c r="D48" s="279"/>
      <c r="E48" s="39"/>
      <c r="F48" s="44">
        <f t="shared" si="0"/>
        <v>1</v>
      </c>
      <c r="G48" s="37">
        <f t="shared" ref="G48:N48" si="23">IF(G47=0,0,G47/$F47)</f>
        <v>0</v>
      </c>
      <c r="H48" s="37">
        <f t="shared" si="23"/>
        <v>0</v>
      </c>
      <c r="I48" s="37">
        <f t="shared" si="23"/>
        <v>0</v>
      </c>
      <c r="J48" s="37">
        <f t="shared" si="23"/>
        <v>0</v>
      </c>
      <c r="K48" s="37">
        <f t="shared" si="23"/>
        <v>0.2</v>
      </c>
      <c r="L48" s="37">
        <f t="shared" si="23"/>
        <v>0.6</v>
      </c>
      <c r="M48" s="37">
        <f t="shared" si="23"/>
        <v>0.2</v>
      </c>
      <c r="N48" s="37">
        <f t="shared" si="23"/>
        <v>0</v>
      </c>
      <c r="O48" s="272"/>
      <c r="Q48" s="87"/>
      <c r="R48" s="87"/>
      <c r="S48" s="87"/>
      <c r="T48" s="87"/>
      <c r="U48" s="87"/>
      <c r="AA48" s="152"/>
      <c r="AB48" s="152"/>
    </row>
    <row r="49" spans="1:28" ht="12" customHeight="1">
      <c r="A49" s="203"/>
      <c r="B49" s="203"/>
      <c r="C49" s="43"/>
      <c r="D49" s="278" t="s">
        <v>353</v>
      </c>
      <c r="E49" s="42"/>
      <c r="F49" s="41">
        <f t="shared" si="0"/>
        <v>5</v>
      </c>
      <c r="G49" s="41">
        <v>0</v>
      </c>
      <c r="H49" s="41">
        <v>0</v>
      </c>
      <c r="I49" s="41">
        <v>0</v>
      </c>
      <c r="J49" s="41">
        <v>1</v>
      </c>
      <c r="K49" s="41">
        <v>0</v>
      </c>
      <c r="L49" s="41">
        <v>1</v>
      </c>
      <c r="M49" s="41">
        <v>1</v>
      </c>
      <c r="N49" s="41">
        <v>2</v>
      </c>
      <c r="O49" s="271">
        <v>111</v>
      </c>
      <c r="AA49" s="153">
        <v>5</v>
      </c>
      <c r="AB49" s="153" t="str">
        <f>IF(F49=AA49,"",1)</f>
        <v/>
      </c>
    </row>
    <row r="50" spans="1:28" ht="12" customHeight="1">
      <c r="A50" s="203"/>
      <c r="B50" s="203"/>
      <c r="C50" s="40"/>
      <c r="D50" s="279"/>
      <c r="E50" s="39"/>
      <c r="F50" s="44">
        <f t="shared" si="0"/>
        <v>1</v>
      </c>
      <c r="G50" s="37">
        <f t="shared" ref="G50:N50" si="24">IF(G49=0,0,G49/$F49)</f>
        <v>0</v>
      </c>
      <c r="H50" s="37">
        <f t="shared" si="24"/>
        <v>0</v>
      </c>
      <c r="I50" s="37">
        <f t="shared" si="24"/>
        <v>0</v>
      </c>
      <c r="J50" s="37">
        <f t="shared" si="24"/>
        <v>0.2</v>
      </c>
      <c r="K50" s="37">
        <f t="shared" si="24"/>
        <v>0</v>
      </c>
      <c r="L50" s="37">
        <f t="shared" si="24"/>
        <v>0.2</v>
      </c>
      <c r="M50" s="37">
        <f t="shared" si="24"/>
        <v>0.2</v>
      </c>
      <c r="N50" s="37">
        <f t="shared" si="24"/>
        <v>0.4</v>
      </c>
      <c r="O50" s="272"/>
      <c r="Q50" s="87"/>
      <c r="R50" s="87"/>
      <c r="S50" s="87"/>
      <c r="T50" s="87"/>
      <c r="U50" s="87"/>
      <c r="AA50" s="152"/>
      <c r="AB50" s="152"/>
    </row>
    <row r="51" spans="1:28" ht="12" customHeight="1">
      <c r="A51" s="203"/>
      <c r="B51" s="203"/>
      <c r="C51" s="43"/>
      <c r="D51" s="278" t="s">
        <v>354</v>
      </c>
      <c r="E51" s="42"/>
      <c r="F51" s="41">
        <f t="shared" si="0"/>
        <v>15</v>
      </c>
      <c r="G51" s="41">
        <v>0</v>
      </c>
      <c r="H51" s="41">
        <v>0</v>
      </c>
      <c r="I51" s="41">
        <v>0</v>
      </c>
      <c r="J51" s="41">
        <v>1</v>
      </c>
      <c r="K51" s="41">
        <v>0</v>
      </c>
      <c r="L51" s="41">
        <v>7</v>
      </c>
      <c r="M51" s="41">
        <v>4</v>
      </c>
      <c r="N51" s="41">
        <v>3</v>
      </c>
      <c r="O51" s="271">
        <v>109.73333333333333</v>
      </c>
      <c r="AA51" s="153">
        <v>15</v>
      </c>
      <c r="AB51" s="153" t="str">
        <f>IF(F51=AA51,"",1)</f>
        <v/>
      </c>
    </row>
    <row r="52" spans="1:28" ht="12" customHeight="1">
      <c r="A52" s="203"/>
      <c r="B52" s="203"/>
      <c r="C52" s="40"/>
      <c r="D52" s="279"/>
      <c r="E52" s="39"/>
      <c r="F52" s="44">
        <f t="shared" si="0"/>
        <v>1</v>
      </c>
      <c r="G52" s="37">
        <f t="shared" ref="G52:N52" si="25">IF(G51=0,0,G51/$F51)</f>
        <v>0</v>
      </c>
      <c r="H52" s="37">
        <f t="shared" si="25"/>
        <v>0</v>
      </c>
      <c r="I52" s="37">
        <f t="shared" si="25"/>
        <v>0</v>
      </c>
      <c r="J52" s="37">
        <f t="shared" si="25"/>
        <v>6.6666666666666666E-2</v>
      </c>
      <c r="K52" s="37">
        <f t="shared" si="25"/>
        <v>0</v>
      </c>
      <c r="L52" s="37">
        <f t="shared" si="25"/>
        <v>0.46666666666666667</v>
      </c>
      <c r="M52" s="37">
        <f t="shared" si="25"/>
        <v>0.26666666666666666</v>
      </c>
      <c r="N52" s="37">
        <f t="shared" si="25"/>
        <v>0.2</v>
      </c>
      <c r="O52" s="272"/>
      <c r="Q52" s="87"/>
      <c r="R52" s="87"/>
      <c r="S52" s="87"/>
      <c r="T52" s="87"/>
      <c r="U52" s="87"/>
      <c r="AA52" s="152"/>
      <c r="AB52" s="152"/>
    </row>
    <row r="53" spans="1:28" ht="12" customHeight="1">
      <c r="A53" s="203"/>
      <c r="B53" s="203"/>
      <c r="C53" s="43"/>
      <c r="D53" s="278" t="s">
        <v>355</v>
      </c>
      <c r="E53" s="42"/>
      <c r="F53" s="41">
        <f t="shared" si="0"/>
        <v>5</v>
      </c>
      <c r="G53" s="41">
        <v>0</v>
      </c>
      <c r="H53" s="41">
        <v>0</v>
      </c>
      <c r="I53" s="41">
        <v>0</v>
      </c>
      <c r="J53" s="41">
        <v>0</v>
      </c>
      <c r="K53" s="41">
        <v>0</v>
      </c>
      <c r="L53" s="41">
        <v>3</v>
      </c>
      <c r="M53" s="41">
        <v>0</v>
      </c>
      <c r="N53" s="41">
        <v>2</v>
      </c>
      <c r="O53" s="271">
        <v>112.2</v>
      </c>
      <c r="AA53" s="153">
        <v>5</v>
      </c>
      <c r="AB53" s="153" t="str">
        <f>IF(F53=AA53,"",1)</f>
        <v/>
      </c>
    </row>
    <row r="54" spans="1:28" ht="12" customHeight="1">
      <c r="A54" s="203"/>
      <c r="B54" s="203"/>
      <c r="C54" s="40"/>
      <c r="D54" s="279"/>
      <c r="E54" s="39"/>
      <c r="F54" s="44">
        <f t="shared" si="0"/>
        <v>1</v>
      </c>
      <c r="G54" s="37">
        <f t="shared" ref="G54:N54" si="26">IF(G53=0,0,G53/$F53)</f>
        <v>0</v>
      </c>
      <c r="H54" s="37">
        <f t="shared" si="26"/>
        <v>0</v>
      </c>
      <c r="I54" s="37">
        <f t="shared" si="26"/>
        <v>0</v>
      </c>
      <c r="J54" s="37">
        <f t="shared" si="26"/>
        <v>0</v>
      </c>
      <c r="K54" s="37">
        <f t="shared" si="26"/>
        <v>0</v>
      </c>
      <c r="L54" s="37">
        <f t="shared" si="26"/>
        <v>0.6</v>
      </c>
      <c r="M54" s="37">
        <f t="shared" si="26"/>
        <v>0</v>
      </c>
      <c r="N54" s="37">
        <f t="shared" si="26"/>
        <v>0.4</v>
      </c>
      <c r="O54" s="272"/>
      <c r="Q54" s="87"/>
      <c r="R54" s="87"/>
      <c r="S54" s="87"/>
      <c r="T54" s="87"/>
      <c r="U54" s="87"/>
      <c r="AA54" s="152"/>
      <c r="AB54" s="152"/>
    </row>
    <row r="55" spans="1:28" ht="12" customHeight="1">
      <c r="A55" s="203"/>
      <c r="B55" s="203"/>
      <c r="C55" s="43"/>
      <c r="D55" s="278" t="s">
        <v>356</v>
      </c>
      <c r="E55" s="42"/>
      <c r="F55" s="41">
        <f t="shared" si="0"/>
        <v>32</v>
      </c>
      <c r="G55" s="41">
        <v>0</v>
      </c>
      <c r="H55" s="41">
        <v>0</v>
      </c>
      <c r="I55" s="41">
        <v>0</v>
      </c>
      <c r="J55" s="41">
        <v>0</v>
      </c>
      <c r="K55" s="41">
        <v>2</v>
      </c>
      <c r="L55" s="41">
        <v>11</v>
      </c>
      <c r="M55" s="41">
        <v>6</v>
      </c>
      <c r="N55" s="41">
        <v>13</v>
      </c>
      <c r="O55" s="271">
        <v>116.109375</v>
      </c>
      <c r="AA55" s="153">
        <v>32</v>
      </c>
      <c r="AB55" s="153" t="str">
        <f>IF(F55=AA55,"",1)</f>
        <v/>
      </c>
    </row>
    <row r="56" spans="1:28" ht="12" customHeight="1">
      <c r="A56" s="203"/>
      <c r="B56" s="203"/>
      <c r="C56" s="40"/>
      <c r="D56" s="279"/>
      <c r="E56" s="39"/>
      <c r="F56" s="44">
        <f t="shared" si="0"/>
        <v>1</v>
      </c>
      <c r="G56" s="37">
        <f t="shared" ref="G56:N56" si="27">IF(G55=0,0,G55/$F55)</f>
        <v>0</v>
      </c>
      <c r="H56" s="37">
        <f t="shared" si="27"/>
        <v>0</v>
      </c>
      <c r="I56" s="37">
        <f t="shared" si="27"/>
        <v>0</v>
      </c>
      <c r="J56" s="37">
        <f t="shared" si="27"/>
        <v>0</v>
      </c>
      <c r="K56" s="37">
        <f t="shared" si="27"/>
        <v>6.25E-2</v>
      </c>
      <c r="L56" s="37">
        <f t="shared" si="27"/>
        <v>0.34375</v>
      </c>
      <c r="M56" s="37">
        <f t="shared" si="27"/>
        <v>0.1875</v>
      </c>
      <c r="N56" s="37">
        <f t="shared" si="27"/>
        <v>0.40625</v>
      </c>
      <c r="O56" s="272"/>
      <c r="Q56" s="87"/>
      <c r="R56" s="87"/>
      <c r="S56" s="87"/>
      <c r="T56" s="87"/>
      <c r="U56" s="87"/>
      <c r="AA56" s="152"/>
      <c r="AB56" s="152"/>
    </row>
    <row r="57" spans="1:28" ht="12" customHeight="1">
      <c r="A57" s="203"/>
      <c r="B57" s="203"/>
      <c r="C57" s="43"/>
      <c r="D57" s="278" t="s">
        <v>357</v>
      </c>
      <c r="E57" s="42"/>
      <c r="F57" s="41">
        <f t="shared" si="0"/>
        <v>8</v>
      </c>
      <c r="G57" s="41">
        <v>0</v>
      </c>
      <c r="H57" s="41">
        <v>0</v>
      </c>
      <c r="I57" s="41">
        <v>0</v>
      </c>
      <c r="J57" s="41">
        <v>0</v>
      </c>
      <c r="K57" s="41">
        <v>0</v>
      </c>
      <c r="L57" s="41">
        <v>2</v>
      </c>
      <c r="M57" s="41">
        <v>2</v>
      </c>
      <c r="N57" s="41">
        <v>4</v>
      </c>
      <c r="O57" s="271">
        <v>118.75</v>
      </c>
      <c r="AA57" s="153">
        <v>8</v>
      </c>
      <c r="AB57" s="153" t="str">
        <f>IF(F57=AA57,"",1)</f>
        <v/>
      </c>
    </row>
    <row r="58" spans="1:28" ht="12" customHeight="1">
      <c r="A58" s="203"/>
      <c r="B58" s="203"/>
      <c r="C58" s="40"/>
      <c r="D58" s="279"/>
      <c r="E58" s="39"/>
      <c r="F58" s="44">
        <f t="shared" si="0"/>
        <v>1</v>
      </c>
      <c r="G58" s="37">
        <f t="shared" ref="G58:N58" si="28">IF(G57=0,0,G57/$F57)</f>
        <v>0</v>
      </c>
      <c r="H58" s="37">
        <f t="shared" si="28"/>
        <v>0</v>
      </c>
      <c r="I58" s="37">
        <f t="shared" si="28"/>
        <v>0</v>
      </c>
      <c r="J58" s="37">
        <f t="shared" si="28"/>
        <v>0</v>
      </c>
      <c r="K58" s="37">
        <f t="shared" si="28"/>
        <v>0</v>
      </c>
      <c r="L58" s="37">
        <f t="shared" si="28"/>
        <v>0.25</v>
      </c>
      <c r="M58" s="37">
        <f t="shared" si="28"/>
        <v>0.25</v>
      </c>
      <c r="N58" s="37">
        <f t="shared" si="28"/>
        <v>0.5</v>
      </c>
      <c r="O58" s="272"/>
      <c r="Q58" s="87"/>
      <c r="R58" s="87"/>
      <c r="S58" s="87"/>
      <c r="T58" s="87"/>
      <c r="U58" s="87"/>
      <c r="AA58" s="152"/>
      <c r="AB58" s="152"/>
    </row>
    <row r="59" spans="1:28" ht="12.75" customHeight="1">
      <c r="A59" s="203"/>
      <c r="B59" s="203"/>
      <c r="C59" s="43"/>
      <c r="D59" s="278" t="s">
        <v>358</v>
      </c>
      <c r="E59" s="42"/>
      <c r="F59" s="41">
        <f t="shared" si="0"/>
        <v>28</v>
      </c>
      <c r="G59" s="41">
        <v>0</v>
      </c>
      <c r="H59" s="41">
        <v>0</v>
      </c>
      <c r="I59" s="41">
        <v>0</v>
      </c>
      <c r="J59" s="41">
        <v>0</v>
      </c>
      <c r="K59" s="41">
        <v>0</v>
      </c>
      <c r="L59" s="41">
        <v>4</v>
      </c>
      <c r="M59" s="41">
        <v>4</v>
      </c>
      <c r="N59" s="41">
        <v>20</v>
      </c>
      <c r="O59" s="271">
        <v>121.5</v>
      </c>
      <c r="AA59" s="153">
        <v>28</v>
      </c>
      <c r="AB59" s="153" t="str">
        <f>IF(F59=AA59,"",1)</f>
        <v/>
      </c>
    </row>
    <row r="60" spans="1:28" ht="12.75" customHeight="1">
      <c r="A60" s="203"/>
      <c r="B60" s="203"/>
      <c r="C60" s="40"/>
      <c r="D60" s="279"/>
      <c r="E60" s="39"/>
      <c r="F60" s="44">
        <f t="shared" si="0"/>
        <v>1</v>
      </c>
      <c r="G60" s="37">
        <f t="shared" ref="G60:N60" si="29">IF(G59=0,0,G59/$F59)</f>
        <v>0</v>
      </c>
      <c r="H60" s="37">
        <f t="shared" si="29"/>
        <v>0</v>
      </c>
      <c r="I60" s="37">
        <f t="shared" si="29"/>
        <v>0</v>
      </c>
      <c r="J60" s="37">
        <f t="shared" si="29"/>
        <v>0</v>
      </c>
      <c r="K60" s="37">
        <f t="shared" si="29"/>
        <v>0</v>
      </c>
      <c r="L60" s="37">
        <f t="shared" si="29"/>
        <v>0.14285714285714285</v>
      </c>
      <c r="M60" s="37">
        <f t="shared" si="29"/>
        <v>0.14285714285714285</v>
      </c>
      <c r="N60" s="37">
        <f t="shared" si="29"/>
        <v>0.7142857142857143</v>
      </c>
      <c r="O60" s="272"/>
      <c r="Q60" s="87"/>
      <c r="R60" s="87"/>
      <c r="S60" s="87"/>
      <c r="T60" s="87"/>
      <c r="U60" s="87"/>
      <c r="AA60" s="152"/>
      <c r="AB60" s="152"/>
    </row>
    <row r="61" spans="1:28" ht="12" customHeight="1">
      <c r="A61" s="203"/>
      <c r="B61" s="203"/>
      <c r="C61" s="43"/>
      <c r="D61" s="278" t="s">
        <v>21</v>
      </c>
      <c r="E61" s="42"/>
      <c r="F61" s="41">
        <f t="shared" si="0"/>
        <v>12</v>
      </c>
      <c r="G61" s="41">
        <v>0</v>
      </c>
      <c r="H61" s="41">
        <v>0</v>
      </c>
      <c r="I61" s="41">
        <v>0</v>
      </c>
      <c r="J61" s="41">
        <v>1</v>
      </c>
      <c r="K61" s="41">
        <v>0</v>
      </c>
      <c r="L61" s="41">
        <v>2</v>
      </c>
      <c r="M61" s="41">
        <v>2</v>
      </c>
      <c r="N61" s="41">
        <v>7</v>
      </c>
      <c r="O61" s="271">
        <v>116.58333333333333</v>
      </c>
      <c r="AA61" s="153">
        <v>12</v>
      </c>
      <c r="AB61" s="153" t="str">
        <f>IF(F61=AA61,"",1)</f>
        <v/>
      </c>
    </row>
    <row r="62" spans="1:28" ht="12" customHeight="1">
      <c r="A62" s="203"/>
      <c r="B62" s="203"/>
      <c r="C62" s="40"/>
      <c r="D62" s="279"/>
      <c r="E62" s="39"/>
      <c r="F62" s="44">
        <f t="shared" si="0"/>
        <v>1</v>
      </c>
      <c r="G62" s="37">
        <f t="shared" ref="G62:N62" si="30">IF(G61=0,0,G61/$F61)</f>
        <v>0</v>
      </c>
      <c r="H62" s="37">
        <f t="shared" si="30"/>
        <v>0</v>
      </c>
      <c r="I62" s="37">
        <f t="shared" si="30"/>
        <v>0</v>
      </c>
      <c r="J62" s="37">
        <f t="shared" si="30"/>
        <v>8.3333333333333329E-2</v>
      </c>
      <c r="K62" s="37">
        <f t="shared" si="30"/>
        <v>0</v>
      </c>
      <c r="L62" s="37">
        <f t="shared" si="30"/>
        <v>0.16666666666666666</v>
      </c>
      <c r="M62" s="37">
        <f t="shared" si="30"/>
        <v>0.16666666666666666</v>
      </c>
      <c r="N62" s="37">
        <f t="shared" si="30"/>
        <v>0.58333333333333337</v>
      </c>
      <c r="O62" s="272"/>
      <c r="Q62" s="87"/>
      <c r="R62" s="87"/>
      <c r="S62" s="87"/>
      <c r="T62" s="87"/>
      <c r="U62" s="87"/>
      <c r="AA62" s="152"/>
      <c r="AB62" s="152"/>
    </row>
    <row r="63" spans="1:28" ht="12" customHeight="1">
      <c r="A63" s="203"/>
      <c r="B63" s="203"/>
      <c r="C63" s="43"/>
      <c r="D63" s="278" t="s">
        <v>359</v>
      </c>
      <c r="E63" s="42"/>
      <c r="F63" s="41">
        <f t="shared" si="0"/>
        <v>11</v>
      </c>
      <c r="G63" s="41">
        <v>0</v>
      </c>
      <c r="H63" s="41">
        <v>0</v>
      </c>
      <c r="I63" s="41">
        <v>0</v>
      </c>
      <c r="J63" s="41">
        <v>0</v>
      </c>
      <c r="K63" s="41">
        <v>0</v>
      </c>
      <c r="L63" s="41">
        <v>0</v>
      </c>
      <c r="M63" s="41">
        <v>3</v>
      </c>
      <c r="N63" s="41">
        <v>8</v>
      </c>
      <c r="O63" s="271">
        <v>124.90909090909091</v>
      </c>
      <c r="AA63" s="153">
        <v>11</v>
      </c>
      <c r="AB63" s="153" t="str">
        <f>IF(F63=AA63,"",1)</f>
        <v/>
      </c>
    </row>
    <row r="64" spans="1:28" ht="12" customHeight="1">
      <c r="A64" s="203"/>
      <c r="B64" s="203"/>
      <c r="C64" s="40"/>
      <c r="D64" s="279"/>
      <c r="E64" s="39"/>
      <c r="F64" s="44">
        <f t="shared" si="0"/>
        <v>1</v>
      </c>
      <c r="G64" s="37">
        <f t="shared" ref="G64:N64" si="31">IF(G63=0,0,G63/$F63)</f>
        <v>0</v>
      </c>
      <c r="H64" s="37">
        <f t="shared" si="31"/>
        <v>0</v>
      </c>
      <c r="I64" s="37">
        <f t="shared" si="31"/>
        <v>0</v>
      </c>
      <c r="J64" s="37">
        <f t="shared" si="31"/>
        <v>0</v>
      </c>
      <c r="K64" s="37">
        <f t="shared" si="31"/>
        <v>0</v>
      </c>
      <c r="L64" s="37">
        <f t="shared" si="31"/>
        <v>0</v>
      </c>
      <c r="M64" s="37">
        <f t="shared" si="31"/>
        <v>0.27272727272727271</v>
      </c>
      <c r="N64" s="37">
        <f t="shared" si="31"/>
        <v>0.72727272727272729</v>
      </c>
      <c r="O64" s="272"/>
      <c r="Q64" s="87"/>
      <c r="R64" s="87"/>
      <c r="S64" s="87"/>
      <c r="T64" s="87"/>
      <c r="U64" s="87"/>
      <c r="AA64" s="152"/>
      <c r="AB64" s="152"/>
    </row>
    <row r="65" spans="1:28" ht="12" customHeight="1">
      <c r="A65" s="203"/>
      <c r="B65" s="203"/>
      <c r="C65" s="43"/>
      <c r="D65" s="278" t="s">
        <v>360</v>
      </c>
      <c r="E65" s="42"/>
      <c r="F65" s="41">
        <f t="shared" si="0"/>
        <v>21</v>
      </c>
      <c r="G65" s="41">
        <v>0</v>
      </c>
      <c r="H65" s="41">
        <v>0</v>
      </c>
      <c r="I65" s="41">
        <v>0</v>
      </c>
      <c r="J65" s="41">
        <v>0</v>
      </c>
      <c r="K65" s="41">
        <v>0</v>
      </c>
      <c r="L65" s="41">
        <v>4</v>
      </c>
      <c r="M65" s="41">
        <v>8</v>
      </c>
      <c r="N65" s="41">
        <v>9</v>
      </c>
      <c r="O65" s="271">
        <v>116.38095238095238</v>
      </c>
      <c r="AA65" s="153">
        <v>21</v>
      </c>
      <c r="AB65" s="153" t="str">
        <f>IF(F65=AA65,"",1)</f>
        <v/>
      </c>
    </row>
    <row r="66" spans="1:28" ht="12" customHeight="1">
      <c r="A66" s="203"/>
      <c r="B66" s="203"/>
      <c r="C66" s="40"/>
      <c r="D66" s="279"/>
      <c r="E66" s="39"/>
      <c r="F66" s="44">
        <f t="shared" si="0"/>
        <v>1</v>
      </c>
      <c r="G66" s="37">
        <f t="shared" ref="G66:N66" si="32">IF(G65=0,0,G65/$F65)</f>
        <v>0</v>
      </c>
      <c r="H66" s="37">
        <f t="shared" si="32"/>
        <v>0</v>
      </c>
      <c r="I66" s="37">
        <f t="shared" si="32"/>
        <v>0</v>
      </c>
      <c r="J66" s="37">
        <f t="shared" si="32"/>
        <v>0</v>
      </c>
      <c r="K66" s="37">
        <f t="shared" si="32"/>
        <v>0</v>
      </c>
      <c r="L66" s="37">
        <f t="shared" si="32"/>
        <v>0.19047619047619047</v>
      </c>
      <c r="M66" s="37">
        <f t="shared" si="32"/>
        <v>0.38095238095238093</v>
      </c>
      <c r="N66" s="37">
        <f t="shared" si="32"/>
        <v>0.42857142857142855</v>
      </c>
      <c r="O66" s="272"/>
      <c r="Q66" s="87"/>
      <c r="R66" s="87"/>
      <c r="S66" s="87"/>
      <c r="T66" s="87"/>
      <c r="U66" s="87"/>
      <c r="AA66" s="152"/>
      <c r="AB66" s="152"/>
    </row>
    <row r="67" spans="1:28" ht="12" customHeight="1">
      <c r="A67" s="203"/>
      <c r="B67" s="203"/>
      <c r="C67" s="43"/>
      <c r="D67" s="278" t="s">
        <v>361</v>
      </c>
      <c r="E67" s="42"/>
      <c r="F67" s="41">
        <f t="shared" si="0"/>
        <v>8</v>
      </c>
      <c r="G67" s="41">
        <v>0</v>
      </c>
      <c r="H67" s="41">
        <v>0</v>
      </c>
      <c r="I67" s="41">
        <v>0</v>
      </c>
      <c r="J67" s="41">
        <v>2</v>
      </c>
      <c r="K67" s="41">
        <v>0</v>
      </c>
      <c r="L67" s="41">
        <v>1</v>
      </c>
      <c r="M67" s="41">
        <v>2</v>
      </c>
      <c r="N67" s="41">
        <v>3</v>
      </c>
      <c r="O67" s="271">
        <v>119.25</v>
      </c>
      <c r="AA67" s="153">
        <v>8</v>
      </c>
      <c r="AB67" s="153" t="str">
        <f>IF(F67=AA67,"",1)</f>
        <v/>
      </c>
    </row>
    <row r="68" spans="1:28" ht="12" customHeight="1">
      <c r="A68" s="203"/>
      <c r="B68" s="204"/>
      <c r="C68" s="40"/>
      <c r="D68" s="279"/>
      <c r="E68" s="39"/>
      <c r="F68" s="44">
        <f t="shared" si="0"/>
        <v>1</v>
      </c>
      <c r="G68" s="37">
        <f t="shared" ref="G68:N68" si="33">IF(G67=0,0,G67/$F67)</f>
        <v>0</v>
      </c>
      <c r="H68" s="37">
        <f t="shared" si="33"/>
        <v>0</v>
      </c>
      <c r="I68" s="37">
        <f t="shared" si="33"/>
        <v>0</v>
      </c>
      <c r="J68" s="37">
        <f t="shared" si="33"/>
        <v>0.25</v>
      </c>
      <c r="K68" s="37">
        <f t="shared" si="33"/>
        <v>0</v>
      </c>
      <c r="L68" s="37">
        <f t="shared" si="33"/>
        <v>0.125</v>
      </c>
      <c r="M68" s="37">
        <f t="shared" si="33"/>
        <v>0.25</v>
      </c>
      <c r="N68" s="37">
        <f t="shared" si="33"/>
        <v>0.375</v>
      </c>
      <c r="O68" s="272"/>
      <c r="Q68" s="87"/>
      <c r="R68" s="87"/>
      <c r="S68" s="87"/>
      <c r="T68" s="87"/>
      <c r="U68" s="87"/>
      <c r="AA68" s="152"/>
      <c r="AB68" s="152"/>
    </row>
    <row r="69" spans="1:28" ht="12" customHeight="1">
      <c r="A69" s="203"/>
      <c r="B69" s="202" t="s">
        <v>17</v>
      </c>
      <c r="C69" s="43"/>
      <c r="D69" s="278" t="s">
        <v>16</v>
      </c>
      <c r="E69" s="42"/>
      <c r="F69" s="41">
        <f>SUM(G69:N69)</f>
        <v>702</v>
      </c>
      <c r="G69" s="41">
        <f>SUM(G71,G73,G75,G77,G79,G81,G83,G85,G87,G89,G91,G93,G95,G97,G99)</f>
        <v>4</v>
      </c>
      <c r="H69" s="41">
        <f t="shared" ref="H69:N69" si="34">SUM(H71,H73,H75,H77,H79,H81,H83,H85,H87,H89,H91,H93,H95,H97,H99)</f>
        <v>5</v>
      </c>
      <c r="I69" s="41">
        <f t="shared" si="34"/>
        <v>22</v>
      </c>
      <c r="J69" s="41">
        <f t="shared" si="34"/>
        <v>48</v>
      </c>
      <c r="K69" s="41">
        <f t="shared" si="34"/>
        <v>63</v>
      </c>
      <c r="L69" s="41">
        <f t="shared" si="34"/>
        <v>213</v>
      </c>
      <c r="M69" s="41">
        <f t="shared" si="34"/>
        <v>100</v>
      </c>
      <c r="N69" s="41">
        <f t="shared" si="34"/>
        <v>247</v>
      </c>
      <c r="O69" s="271">
        <v>110.43304843304843</v>
      </c>
      <c r="AA69" s="153">
        <v>702</v>
      </c>
      <c r="AB69" s="153" t="str">
        <f>IF(F69=AA69,"",1)</f>
        <v/>
      </c>
    </row>
    <row r="70" spans="1:28" ht="12" customHeight="1">
      <c r="A70" s="203"/>
      <c r="B70" s="203"/>
      <c r="C70" s="40"/>
      <c r="D70" s="279"/>
      <c r="E70" s="39"/>
      <c r="F70" s="44">
        <f t="shared" si="0"/>
        <v>1</v>
      </c>
      <c r="G70" s="37">
        <f t="shared" ref="G70:N70" si="35">IF(G69=0,0,G69/$F69)</f>
        <v>5.6980056980056983E-3</v>
      </c>
      <c r="H70" s="37">
        <f t="shared" si="35"/>
        <v>7.1225071225071226E-3</v>
      </c>
      <c r="I70" s="37">
        <f t="shared" si="35"/>
        <v>3.1339031339031341E-2</v>
      </c>
      <c r="J70" s="37">
        <f t="shared" si="35"/>
        <v>6.8376068376068383E-2</v>
      </c>
      <c r="K70" s="37">
        <f t="shared" si="35"/>
        <v>8.9743589743589744E-2</v>
      </c>
      <c r="L70" s="37">
        <f t="shared" si="35"/>
        <v>0.3034188034188034</v>
      </c>
      <c r="M70" s="37">
        <f t="shared" si="35"/>
        <v>0.14245014245014245</v>
      </c>
      <c r="N70" s="37">
        <f t="shared" si="35"/>
        <v>0.35185185185185186</v>
      </c>
      <c r="O70" s="272"/>
      <c r="Q70" s="87"/>
      <c r="R70" s="87"/>
      <c r="S70" s="87"/>
      <c r="T70" s="87"/>
      <c r="U70" s="87"/>
      <c r="AA70" s="152"/>
      <c r="AB70" s="152"/>
    </row>
    <row r="71" spans="1:28" ht="12" customHeight="1">
      <c r="A71" s="203"/>
      <c r="B71" s="203"/>
      <c r="C71" s="43"/>
      <c r="D71" s="278" t="s">
        <v>129</v>
      </c>
      <c r="E71" s="42"/>
      <c r="F71" s="41">
        <f>SUM(G71:N71)</f>
        <v>6</v>
      </c>
      <c r="G71" s="41">
        <v>0</v>
      </c>
      <c r="H71" s="41">
        <v>1</v>
      </c>
      <c r="I71" s="41">
        <v>0</v>
      </c>
      <c r="J71" s="41">
        <v>1</v>
      </c>
      <c r="K71" s="41">
        <v>0</v>
      </c>
      <c r="L71" s="41">
        <v>3</v>
      </c>
      <c r="M71" s="41">
        <v>0</v>
      </c>
      <c r="N71" s="41">
        <v>1</v>
      </c>
      <c r="O71" s="271">
        <v>99.333333333333329</v>
      </c>
      <c r="AA71" s="153">
        <v>6</v>
      </c>
      <c r="AB71" s="153" t="str">
        <f>IF(F71=AA71,"",1)</f>
        <v/>
      </c>
    </row>
    <row r="72" spans="1:28" ht="12" customHeight="1">
      <c r="A72" s="203"/>
      <c r="B72" s="203"/>
      <c r="C72" s="40"/>
      <c r="D72" s="279"/>
      <c r="E72" s="39"/>
      <c r="F72" s="44">
        <f t="shared" ref="F72:F100" si="36">SUM(G72:N72)</f>
        <v>0.99999999999999989</v>
      </c>
      <c r="G72" s="37">
        <f t="shared" ref="G72:N72" si="37">IF(G71=0,0,G71/$F71)</f>
        <v>0</v>
      </c>
      <c r="H72" s="37">
        <f t="shared" si="37"/>
        <v>0.16666666666666666</v>
      </c>
      <c r="I72" s="37">
        <f t="shared" si="37"/>
        <v>0</v>
      </c>
      <c r="J72" s="37">
        <f t="shared" si="37"/>
        <v>0.16666666666666666</v>
      </c>
      <c r="K72" s="37">
        <f t="shared" si="37"/>
        <v>0</v>
      </c>
      <c r="L72" s="37">
        <f t="shared" si="37"/>
        <v>0.5</v>
      </c>
      <c r="M72" s="37">
        <f t="shared" si="37"/>
        <v>0</v>
      </c>
      <c r="N72" s="37">
        <f t="shared" si="37"/>
        <v>0.16666666666666666</v>
      </c>
      <c r="O72" s="272"/>
      <c r="Q72" s="87"/>
      <c r="R72" s="87"/>
      <c r="S72" s="87"/>
      <c r="T72" s="87"/>
      <c r="U72" s="87"/>
      <c r="AA72" s="152"/>
      <c r="AB72" s="152"/>
    </row>
    <row r="73" spans="1:28" ht="12" customHeight="1">
      <c r="A73" s="203"/>
      <c r="B73" s="203"/>
      <c r="C73" s="43"/>
      <c r="D73" s="278" t="s">
        <v>14</v>
      </c>
      <c r="E73" s="42"/>
      <c r="F73" s="41">
        <f t="shared" si="36"/>
        <v>86</v>
      </c>
      <c r="G73" s="41">
        <v>0</v>
      </c>
      <c r="H73" s="41">
        <v>0</v>
      </c>
      <c r="I73" s="41">
        <v>4</v>
      </c>
      <c r="J73" s="41">
        <v>25</v>
      </c>
      <c r="K73" s="41">
        <v>20</v>
      </c>
      <c r="L73" s="41">
        <v>28</v>
      </c>
      <c r="M73" s="41">
        <v>3</v>
      </c>
      <c r="N73" s="41">
        <v>6</v>
      </c>
      <c r="O73" s="271">
        <v>97.412790697674424</v>
      </c>
      <c r="AA73" s="153">
        <v>86</v>
      </c>
      <c r="AB73" s="153" t="str">
        <f>IF(F73=AA73,"",1)</f>
        <v/>
      </c>
    </row>
    <row r="74" spans="1:28" ht="12" customHeight="1">
      <c r="A74" s="203"/>
      <c r="B74" s="203"/>
      <c r="C74" s="40"/>
      <c r="D74" s="279"/>
      <c r="E74" s="39"/>
      <c r="F74" s="44">
        <f t="shared" si="36"/>
        <v>1</v>
      </c>
      <c r="G74" s="37">
        <f t="shared" ref="G74:N74" si="38">IF(G73=0,0,G73/$F73)</f>
        <v>0</v>
      </c>
      <c r="H74" s="37">
        <f t="shared" si="38"/>
        <v>0</v>
      </c>
      <c r="I74" s="37">
        <f t="shared" si="38"/>
        <v>4.6511627906976744E-2</v>
      </c>
      <c r="J74" s="37">
        <f t="shared" si="38"/>
        <v>0.29069767441860467</v>
      </c>
      <c r="K74" s="37">
        <f t="shared" si="38"/>
        <v>0.23255813953488372</v>
      </c>
      <c r="L74" s="37">
        <f t="shared" si="38"/>
        <v>0.32558139534883723</v>
      </c>
      <c r="M74" s="37">
        <f t="shared" si="38"/>
        <v>3.4883720930232558E-2</v>
      </c>
      <c r="N74" s="37">
        <f t="shared" si="38"/>
        <v>6.9767441860465115E-2</v>
      </c>
      <c r="O74" s="272"/>
      <c r="Q74" s="87"/>
      <c r="R74" s="87"/>
      <c r="S74" s="87"/>
      <c r="T74" s="87"/>
      <c r="U74" s="87"/>
      <c r="AA74" s="152"/>
      <c r="AB74" s="152"/>
    </row>
    <row r="75" spans="1:28" ht="12" customHeight="1">
      <c r="A75" s="203"/>
      <c r="B75" s="203"/>
      <c r="C75" s="43"/>
      <c r="D75" s="278" t="s">
        <v>13</v>
      </c>
      <c r="E75" s="42"/>
      <c r="F75" s="41">
        <f t="shared" si="36"/>
        <v>18</v>
      </c>
      <c r="G75" s="41">
        <v>0</v>
      </c>
      <c r="H75" s="41">
        <v>0</v>
      </c>
      <c r="I75" s="41">
        <v>0</v>
      </c>
      <c r="J75" s="41">
        <v>0</v>
      </c>
      <c r="K75" s="41">
        <v>0</v>
      </c>
      <c r="L75" s="41">
        <v>1</v>
      </c>
      <c r="M75" s="41">
        <v>0</v>
      </c>
      <c r="N75" s="41">
        <v>17</v>
      </c>
      <c r="O75" s="271">
        <v>127.11111111111111</v>
      </c>
      <c r="AA75" s="153">
        <v>18</v>
      </c>
      <c r="AB75" s="153" t="str">
        <f>IF(F75=AA75,"",1)</f>
        <v/>
      </c>
    </row>
    <row r="76" spans="1:28" ht="12" customHeight="1">
      <c r="A76" s="203"/>
      <c r="B76" s="203"/>
      <c r="C76" s="40"/>
      <c r="D76" s="279"/>
      <c r="E76" s="39"/>
      <c r="F76" s="44">
        <f t="shared" si="36"/>
        <v>1</v>
      </c>
      <c r="G76" s="37">
        <f t="shared" ref="G76:N76" si="39">IF(G75=0,0,G75/$F75)</f>
        <v>0</v>
      </c>
      <c r="H76" s="37">
        <f t="shared" si="39"/>
        <v>0</v>
      </c>
      <c r="I76" s="37">
        <f t="shared" si="39"/>
        <v>0</v>
      </c>
      <c r="J76" s="37">
        <f t="shared" si="39"/>
        <v>0</v>
      </c>
      <c r="K76" s="37">
        <f t="shared" si="39"/>
        <v>0</v>
      </c>
      <c r="L76" s="37">
        <f t="shared" si="39"/>
        <v>5.5555555555555552E-2</v>
      </c>
      <c r="M76" s="37">
        <f t="shared" si="39"/>
        <v>0</v>
      </c>
      <c r="N76" s="37">
        <f t="shared" si="39"/>
        <v>0.94444444444444442</v>
      </c>
      <c r="O76" s="272"/>
      <c r="Q76" s="87"/>
      <c r="R76" s="87"/>
      <c r="S76" s="87"/>
      <c r="T76" s="87"/>
      <c r="U76" s="87"/>
      <c r="AA76" s="152"/>
      <c r="AB76" s="152"/>
    </row>
    <row r="77" spans="1:28" ht="12" customHeight="1">
      <c r="A77" s="203"/>
      <c r="B77" s="203"/>
      <c r="C77" s="43"/>
      <c r="D77" s="278" t="s">
        <v>12</v>
      </c>
      <c r="E77" s="42"/>
      <c r="F77" s="41">
        <f t="shared" si="36"/>
        <v>14</v>
      </c>
      <c r="G77" s="41">
        <v>0</v>
      </c>
      <c r="H77" s="41">
        <v>0</v>
      </c>
      <c r="I77" s="41">
        <v>0</v>
      </c>
      <c r="J77" s="41">
        <v>0</v>
      </c>
      <c r="K77" s="41">
        <v>1</v>
      </c>
      <c r="L77" s="41">
        <v>4</v>
      </c>
      <c r="M77" s="41">
        <v>3</v>
      </c>
      <c r="N77" s="41">
        <v>6</v>
      </c>
      <c r="O77" s="271">
        <v>117.07142857142857</v>
      </c>
      <c r="AA77" s="153">
        <v>14</v>
      </c>
      <c r="AB77" s="153" t="str">
        <f>IF(F77=AA77,"",1)</f>
        <v/>
      </c>
    </row>
    <row r="78" spans="1:28" ht="12" customHeight="1">
      <c r="A78" s="203"/>
      <c r="B78" s="203"/>
      <c r="C78" s="40"/>
      <c r="D78" s="279"/>
      <c r="E78" s="39"/>
      <c r="F78" s="44">
        <f t="shared" si="36"/>
        <v>1</v>
      </c>
      <c r="G78" s="37">
        <f t="shared" ref="G78:N78" si="40">IF(G77=0,0,G77/$F77)</f>
        <v>0</v>
      </c>
      <c r="H78" s="37">
        <f t="shared" si="40"/>
        <v>0</v>
      </c>
      <c r="I78" s="37">
        <f t="shared" si="40"/>
        <v>0</v>
      </c>
      <c r="J78" s="37">
        <f t="shared" si="40"/>
        <v>0</v>
      </c>
      <c r="K78" s="37">
        <f t="shared" si="40"/>
        <v>7.1428571428571425E-2</v>
      </c>
      <c r="L78" s="37">
        <f t="shared" si="40"/>
        <v>0.2857142857142857</v>
      </c>
      <c r="M78" s="37">
        <f t="shared" si="40"/>
        <v>0.21428571428571427</v>
      </c>
      <c r="N78" s="37">
        <f t="shared" si="40"/>
        <v>0.42857142857142855</v>
      </c>
      <c r="O78" s="272"/>
      <c r="Q78" s="87"/>
      <c r="R78" s="87"/>
      <c r="S78" s="87"/>
      <c r="T78" s="87"/>
      <c r="U78" s="87"/>
      <c r="AA78" s="152"/>
      <c r="AB78" s="152"/>
    </row>
    <row r="79" spans="1:28" ht="12" customHeight="1">
      <c r="A79" s="203"/>
      <c r="B79" s="203"/>
      <c r="C79" s="43"/>
      <c r="D79" s="278" t="s">
        <v>11</v>
      </c>
      <c r="E79" s="42"/>
      <c r="F79" s="41">
        <f t="shared" si="36"/>
        <v>35</v>
      </c>
      <c r="G79" s="41">
        <v>0</v>
      </c>
      <c r="H79" s="41">
        <v>0</v>
      </c>
      <c r="I79" s="41">
        <v>1</v>
      </c>
      <c r="J79" s="41">
        <v>4</v>
      </c>
      <c r="K79" s="41">
        <v>2</v>
      </c>
      <c r="L79" s="41">
        <v>14</v>
      </c>
      <c r="M79" s="41">
        <v>10</v>
      </c>
      <c r="N79" s="41">
        <v>4</v>
      </c>
      <c r="O79" s="271">
        <v>107.17142857142858</v>
      </c>
      <c r="AA79" s="153">
        <v>35</v>
      </c>
      <c r="AB79" s="153" t="str">
        <f>IF(F79=AA79,"",1)</f>
        <v/>
      </c>
    </row>
    <row r="80" spans="1:28" ht="12" customHeight="1">
      <c r="A80" s="203"/>
      <c r="B80" s="203"/>
      <c r="C80" s="40"/>
      <c r="D80" s="279"/>
      <c r="E80" s="39"/>
      <c r="F80" s="44">
        <f t="shared" si="36"/>
        <v>1</v>
      </c>
      <c r="G80" s="37">
        <f t="shared" ref="G80:N80" si="41">IF(G79=0,0,G79/$F79)</f>
        <v>0</v>
      </c>
      <c r="H80" s="37">
        <f t="shared" si="41"/>
        <v>0</v>
      </c>
      <c r="I80" s="37">
        <f t="shared" si="41"/>
        <v>2.8571428571428571E-2</v>
      </c>
      <c r="J80" s="37">
        <f t="shared" si="41"/>
        <v>0.11428571428571428</v>
      </c>
      <c r="K80" s="37">
        <f t="shared" si="41"/>
        <v>5.7142857142857141E-2</v>
      </c>
      <c r="L80" s="37">
        <f t="shared" si="41"/>
        <v>0.4</v>
      </c>
      <c r="M80" s="37">
        <f t="shared" si="41"/>
        <v>0.2857142857142857</v>
      </c>
      <c r="N80" s="37">
        <f t="shared" si="41"/>
        <v>0.11428571428571428</v>
      </c>
      <c r="O80" s="272"/>
      <c r="Q80" s="87"/>
      <c r="R80" s="87"/>
      <c r="S80" s="87"/>
      <c r="T80" s="87"/>
      <c r="U80" s="87"/>
      <c r="AA80" s="152"/>
      <c r="AB80" s="152"/>
    </row>
    <row r="81" spans="1:28" ht="12" customHeight="1">
      <c r="A81" s="203"/>
      <c r="B81" s="203"/>
      <c r="C81" s="43"/>
      <c r="D81" s="278" t="s">
        <v>10</v>
      </c>
      <c r="E81" s="42"/>
      <c r="F81" s="41">
        <f t="shared" si="36"/>
        <v>171</v>
      </c>
      <c r="G81" s="41">
        <v>1</v>
      </c>
      <c r="H81" s="41">
        <v>1</v>
      </c>
      <c r="I81" s="41">
        <v>1</v>
      </c>
      <c r="J81" s="41">
        <v>6</v>
      </c>
      <c r="K81" s="41">
        <v>17</v>
      </c>
      <c r="L81" s="41">
        <v>80</v>
      </c>
      <c r="M81" s="41">
        <v>28</v>
      </c>
      <c r="N81" s="41">
        <v>37</v>
      </c>
      <c r="O81" s="271">
        <v>108.47368421052632</v>
      </c>
      <c r="AA81" s="153">
        <v>171</v>
      </c>
      <c r="AB81" s="153" t="str">
        <f>IF(F81=AA81,"",1)</f>
        <v/>
      </c>
    </row>
    <row r="82" spans="1:28" ht="12" customHeight="1">
      <c r="A82" s="203"/>
      <c r="B82" s="203"/>
      <c r="C82" s="40"/>
      <c r="D82" s="279"/>
      <c r="E82" s="39"/>
      <c r="F82" s="44">
        <f t="shared" si="36"/>
        <v>1</v>
      </c>
      <c r="G82" s="37">
        <f t="shared" ref="G82:N82" si="42">IF(G81=0,0,G81/$F81)</f>
        <v>5.8479532163742687E-3</v>
      </c>
      <c r="H82" s="37">
        <f t="shared" si="42"/>
        <v>5.8479532163742687E-3</v>
      </c>
      <c r="I82" s="37">
        <f t="shared" si="42"/>
        <v>5.8479532163742687E-3</v>
      </c>
      <c r="J82" s="37">
        <f t="shared" si="42"/>
        <v>3.5087719298245612E-2</v>
      </c>
      <c r="K82" s="37">
        <f t="shared" si="42"/>
        <v>9.9415204678362568E-2</v>
      </c>
      <c r="L82" s="37">
        <f t="shared" si="42"/>
        <v>0.46783625730994149</v>
      </c>
      <c r="M82" s="37">
        <f t="shared" si="42"/>
        <v>0.16374269005847952</v>
      </c>
      <c r="N82" s="37">
        <f t="shared" si="42"/>
        <v>0.21637426900584794</v>
      </c>
      <c r="O82" s="272"/>
      <c r="Q82" s="87"/>
      <c r="R82" s="87"/>
      <c r="S82" s="87"/>
      <c r="T82" s="87"/>
      <c r="U82" s="87"/>
      <c r="AA82" s="152"/>
      <c r="AB82" s="152"/>
    </row>
    <row r="83" spans="1:28" ht="12" customHeight="1">
      <c r="A83" s="203"/>
      <c r="B83" s="203"/>
      <c r="C83" s="43"/>
      <c r="D83" s="278" t="s">
        <v>9</v>
      </c>
      <c r="E83" s="42"/>
      <c r="F83" s="41">
        <f t="shared" si="36"/>
        <v>20</v>
      </c>
      <c r="G83" s="41">
        <v>0</v>
      </c>
      <c r="H83" s="41">
        <v>0</v>
      </c>
      <c r="I83" s="41">
        <v>0</v>
      </c>
      <c r="J83" s="41">
        <v>0</v>
      </c>
      <c r="K83" s="41">
        <v>0</v>
      </c>
      <c r="L83" s="41">
        <v>1</v>
      </c>
      <c r="M83" s="41">
        <v>0</v>
      </c>
      <c r="N83" s="41">
        <v>19</v>
      </c>
      <c r="O83" s="271">
        <v>123.6</v>
      </c>
      <c r="AA83" s="153">
        <v>20</v>
      </c>
      <c r="AB83" s="153" t="str">
        <f>IF(F83=AA83,"",1)</f>
        <v/>
      </c>
    </row>
    <row r="84" spans="1:28" ht="12" customHeight="1">
      <c r="A84" s="203"/>
      <c r="B84" s="203"/>
      <c r="C84" s="40"/>
      <c r="D84" s="279"/>
      <c r="E84" s="39"/>
      <c r="F84" s="44">
        <f t="shared" si="36"/>
        <v>1</v>
      </c>
      <c r="G84" s="37">
        <f t="shared" ref="G84:N84" si="43">IF(G83=0,0,G83/$F83)</f>
        <v>0</v>
      </c>
      <c r="H84" s="37">
        <f t="shared" si="43"/>
        <v>0</v>
      </c>
      <c r="I84" s="37">
        <f t="shared" si="43"/>
        <v>0</v>
      </c>
      <c r="J84" s="37">
        <f t="shared" si="43"/>
        <v>0</v>
      </c>
      <c r="K84" s="37">
        <f t="shared" si="43"/>
        <v>0</v>
      </c>
      <c r="L84" s="37">
        <f t="shared" si="43"/>
        <v>0.05</v>
      </c>
      <c r="M84" s="37">
        <f t="shared" si="43"/>
        <v>0</v>
      </c>
      <c r="N84" s="37">
        <f t="shared" si="43"/>
        <v>0.95</v>
      </c>
      <c r="O84" s="272"/>
      <c r="Q84" s="87"/>
      <c r="R84" s="87"/>
      <c r="S84" s="87"/>
      <c r="T84" s="87"/>
      <c r="U84" s="87"/>
      <c r="AA84" s="152"/>
      <c r="AB84" s="152"/>
    </row>
    <row r="85" spans="1:28" ht="12" customHeight="1">
      <c r="A85" s="203"/>
      <c r="B85" s="203"/>
      <c r="C85" s="43"/>
      <c r="D85" s="278" t="s">
        <v>8</v>
      </c>
      <c r="E85" s="42"/>
      <c r="F85" s="41">
        <f t="shared" si="36"/>
        <v>9</v>
      </c>
      <c r="G85" s="41">
        <v>0</v>
      </c>
      <c r="H85" s="41">
        <v>0</v>
      </c>
      <c r="I85" s="41">
        <v>0</v>
      </c>
      <c r="J85" s="41">
        <v>1</v>
      </c>
      <c r="K85" s="41">
        <v>1</v>
      </c>
      <c r="L85" s="41">
        <v>3</v>
      </c>
      <c r="M85" s="41">
        <v>1</v>
      </c>
      <c r="N85" s="41">
        <v>3</v>
      </c>
      <c r="O85" s="271">
        <v>110.44444444444444</v>
      </c>
      <c r="AA85" s="153">
        <v>9</v>
      </c>
      <c r="AB85" s="153" t="str">
        <f>IF(F85=AA85,"",1)</f>
        <v/>
      </c>
    </row>
    <row r="86" spans="1:28" ht="12" customHeight="1">
      <c r="A86" s="203"/>
      <c r="B86" s="203"/>
      <c r="C86" s="40"/>
      <c r="D86" s="279"/>
      <c r="E86" s="39"/>
      <c r="F86" s="44">
        <f t="shared" si="36"/>
        <v>1</v>
      </c>
      <c r="G86" s="37">
        <f t="shared" ref="G86:N86" si="44">IF(G85=0,0,G85/$F85)</f>
        <v>0</v>
      </c>
      <c r="H86" s="37">
        <f t="shared" si="44"/>
        <v>0</v>
      </c>
      <c r="I86" s="37">
        <f t="shared" si="44"/>
        <v>0</v>
      </c>
      <c r="J86" s="37">
        <f t="shared" si="44"/>
        <v>0.1111111111111111</v>
      </c>
      <c r="K86" s="37">
        <f t="shared" si="44"/>
        <v>0.1111111111111111</v>
      </c>
      <c r="L86" s="37">
        <f t="shared" si="44"/>
        <v>0.33333333333333331</v>
      </c>
      <c r="M86" s="37">
        <f t="shared" si="44"/>
        <v>0.1111111111111111</v>
      </c>
      <c r="N86" s="37">
        <f t="shared" si="44"/>
        <v>0.33333333333333331</v>
      </c>
      <c r="O86" s="272"/>
      <c r="Q86" s="87"/>
      <c r="R86" s="87"/>
      <c r="S86" s="87"/>
      <c r="T86" s="87"/>
      <c r="U86" s="87"/>
      <c r="AA86" s="152"/>
      <c r="AB86" s="152"/>
    </row>
    <row r="87" spans="1:28" ht="13.5" customHeight="1">
      <c r="A87" s="203"/>
      <c r="B87" s="203"/>
      <c r="C87" s="43"/>
      <c r="D87" s="297" t="s">
        <v>128</v>
      </c>
      <c r="E87" s="42"/>
      <c r="F87" s="41">
        <f t="shared" si="36"/>
        <v>17</v>
      </c>
      <c r="G87" s="41">
        <v>0</v>
      </c>
      <c r="H87" s="41">
        <v>0</v>
      </c>
      <c r="I87" s="41">
        <v>1</v>
      </c>
      <c r="J87" s="41">
        <v>0</v>
      </c>
      <c r="K87" s="41">
        <v>1</v>
      </c>
      <c r="L87" s="41">
        <v>5</v>
      </c>
      <c r="M87" s="41">
        <v>0</v>
      </c>
      <c r="N87" s="41">
        <v>10</v>
      </c>
      <c r="O87" s="271">
        <v>116.88235294117646</v>
      </c>
      <c r="AA87" s="153">
        <v>17</v>
      </c>
      <c r="AB87" s="153" t="str">
        <f>IF(F87=AA87,"",1)</f>
        <v/>
      </c>
    </row>
    <row r="88" spans="1:28" ht="13.5" customHeight="1">
      <c r="A88" s="203"/>
      <c r="B88" s="203"/>
      <c r="C88" s="40"/>
      <c r="D88" s="279"/>
      <c r="E88" s="39"/>
      <c r="F88" s="44">
        <f t="shared" si="36"/>
        <v>1</v>
      </c>
      <c r="G88" s="37">
        <f t="shared" ref="G88:N88" si="45">IF(G87=0,0,G87/$F87)</f>
        <v>0</v>
      </c>
      <c r="H88" s="37">
        <f t="shared" si="45"/>
        <v>0</v>
      </c>
      <c r="I88" s="37">
        <f t="shared" si="45"/>
        <v>5.8823529411764705E-2</v>
      </c>
      <c r="J88" s="37">
        <f t="shared" si="45"/>
        <v>0</v>
      </c>
      <c r="K88" s="37">
        <f t="shared" si="45"/>
        <v>5.8823529411764705E-2</v>
      </c>
      <c r="L88" s="37">
        <f t="shared" si="45"/>
        <v>0.29411764705882354</v>
      </c>
      <c r="M88" s="37">
        <f t="shared" si="45"/>
        <v>0</v>
      </c>
      <c r="N88" s="37">
        <f t="shared" si="45"/>
        <v>0.58823529411764708</v>
      </c>
      <c r="O88" s="272"/>
      <c r="Q88" s="87"/>
      <c r="R88" s="87"/>
      <c r="S88" s="87"/>
      <c r="T88" s="87"/>
      <c r="U88" s="87"/>
      <c r="AA88" s="152"/>
      <c r="AB88" s="152"/>
    </row>
    <row r="89" spans="1:28" ht="12" customHeight="1">
      <c r="A89" s="203"/>
      <c r="B89" s="203"/>
      <c r="C89" s="43"/>
      <c r="D89" s="278" t="s">
        <v>6</v>
      </c>
      <c r="E89" s="42"/>
      <c r="F89" s="41">
        <f t="shared" si="36"/>
        <v>36</v>
      </c>
      <c r="G89" s="41">
        <v>1</v>
      </c>
      <c r="H89" s="41">
        <v>2</v>
      </c>
      <c r="I89" s="41">
        <v>0</v>
      </c>
      <c r="J89" s="41">
        <v>4</v>
      </c>
      <c r="K89" s="41">
        <v>3</v>
      </c>
      <c r="L89" s="41">
        <v>16</v>
      </c>
      <c r="M89" s="41">
        <v>6</v>
      </c>
      <c r="N89" s="41">
        <v>4</v>
      </c>
      <c r="O89" s="271">
        <v>102.25</v>
      </c>
      <c r="AA89" s="153">
        <v>36</v>
      </c>
      <c r="AB89" s="153" t="str">
        <f>IF(F89=AA89,"",1)</f>
        <v/>
      </c>
    </row>
    <row r="90" spans="1:28" ht="12" customHeight="1">
      <c r="A90" s="203"/>
      <c r="B90" s="203"/>
      <c r="C90" s="40"/>
      <c r="D90" s="279"/>
      <c r="E90" s="39"/>
      <c r="F90" s="44">
        <f t="shared" si="36"/>
        <v>0.99999999999999978</v>
      </c>
      <c r="G90" s="37">
        <f t="shared" ref="G90:N90" si="46">IF(G89=0,0,G89/$F89)</f>
        <v>2.7777777777777776E-2</v>
      </c>
      <c r="H90" s="37">
        <f t="shared" si="46"/>
        <v>5.5555555555555552E-2</v>
      </c>
      <c r="I90" s="37">
        <f t="shared" si="46"/>
        <v>0</v>
      </c>
      <c r="J90" s="37">
        <f t="shared" si="46"/>
        <v>0.1111111111111111</v>
      </c>
      <c r="K90" s="37">
        <f t="shared" si="46"/>
        <v>8.3333333333333329E-2</v>
      </c>
      <c r="L90" s="37">
        <f t="shared" si="46"/>
        <v>0.44444444444444442</v>
      </c>
      <c r="M90" s="37">
        <f t="shared" si="46"/>
        <v>0.16666666666666666</v>
      </c>
      <c r="N90" s="37">
        <f t="shared" si="46"/>
        <v>0.1111111111111111</v>
      </c>
      <c r="O90" s="272"/>
      <c r="Q90" s="87"/>
      <c r="R90" s="87"/>
      <c r="S90" s="87"/>
      <c r="T90" s="87"/>
      <c r="U90" s="87"/>
      <c r="AA90" s="152"/>
      <c r="AB90" s="152"/>
    </row>
    <row r="91" spans="1:28" ht="12" customHeight="1">
      <c r="A91" s="203"/>
      <c r="B91" s="203"/>
      <c r="C91" s="43"/>
      <c r="D91" s="278" t="s">
        <v>5</v>
      </c>
      <c r="E91" s="42"/>
      <c r="F91" s="41">
        <f t="shared" si="36"/>
        <v>25</v>
      </c>
      <c r="G91" s="41">
        <v>2</v>
      </c>
      <c r="H91" s="41">
        <v>1</v>
      </c>
      <c r="I91" s="41">
        <v>3</v>
      </c>
      <c r="J91" s="41">
        <v>2</v>
      </c>
      <c r="K91" s="41">
        <v>0</v>
      </c>
      <c r="L91" s="41">
        <v>14</v>
      </c>
      <c r="M91" s="41">
        <v>1</v>
      </c>
      <c r="N91" s="41">
        <v>2</v>
      </c>
      <c r="O91" s="271">
        <v>96.88</v>
      </c>
      <c r="AA91" s="153">
        <v>25</v>
      </c>
      <c r="AB91" s="153" t="str">
        <f>IF(F91=AA91,"",1)</f>
        <v/>
      </c>
    </row>
    <row r="92" spans="1:28" ht="12" customHeight="1">
      <c r="A92" s="203"/>
      <c r="B92" s="203"/>
      <c r="C92" s="40"/>
      <c r="D92" s="279"/>
      <c r="E92" s="39"/>
      <c r="F92" s="44">
        <f t="shared" si="36"/>
        <v>1.0000000000000002</v>
      </c>
      <c r="G92" s="37">
        <f t="shared" ref="G92:N92" si="47">IF(G91=0,0,G91/$F91)</f>
        <v>0.08</v>
      </c>
      <c r="H92" s="37">
        <f t="shared" si="47"/>
        <v>0.04</v>
      </c>
      <c r="I92" s="37">
        <f t="shared" si="47"/>
        <v>0.12</v>
      </c>
      <c r="J92" s="37">
        <f t="shared" si="47"/>
        <v>0.08</v>
      </c>
      <c r="K92" s="37">
        <f t="shared" si="47"/>
        <v>0</v>
      </c>
      <c r="L92" s="37">
        <f t="shared" si="47"/>
        <v>0.56000000000000005</v>
      </c>
      <c r="M92" s="37">
        <f t="shared" si="47"/>
        <v>0.04</v>
      </c>
      <c r="N92" s="37">
        <f t="shared" si="47"/>
        <v>0.08</v>
      </c>
      <c r="O92" s="272"/>
      <c r="Q92" s="87"/>
      <c r="R92" s="87"/>
      <c r="S92" s="87"/>
      <c r="T92" s="87"/>
      <c r="U92" s="87"/>
      <c r="AA92" s="152"/>
      <c r="AB92" s="152"/>
    </row>
    <row r="93" spans="1:28" ht="12" customHeight="1">
      <c r="A93" s="203"/>
      <c r="B93" s="203"/>
      <c r="C93" s="43"/>
      <c r="D93" s="278" t="s">
        <v>4</v>
      </c>
      <c r="E93" s="42"/>
      <c r="F93" s="41">
        <f t="shared" si="36"/>
        <v>21</v>
      </c>
      <c r="G93" s="41">
        <v>0</v>
      </c>
      <c r="H93" s="41">
        <v>0</v>
      </c>
      <c r="I93" s="41">
        <v>1</v>
      </c>
      <c r="J93" s="41">
        <v>2</v>
      </c>
      <c r="K93" s="41">
        <v>1</v>
      </c>
      <c r="L93" s="41">
        <v>1</v>
      </c>
      <c r="M93" s="41">
        <v>3</v>
      </c>
      <c r="N93" s="41">
        <v>13</v>
      </c>
      <c r="O93" s="271">
        <v>120.71428571428571</v>
      </c>
      <c r="AA93" s="153">
        <v>21</v>
      </c>
      <c r="AB93" s="153" t="str">
        <f>IF(F93=AA93,"",1)</f>
        <v/>
      </c>
    </row>
    <row r="94" spans="1:28" ht="12" customHeight="1">
      <c r="A94" s="203"/>
      <c r="B94" s="203"/>
      <c r="C94" s="40"/>
      <c r="D94" s="279"/>
      <c r="E94" s="39"/>
      <c r="F94" s="44">
        <f t="shared" si="36"/>
        <v>1</v>
      </c>
      <c r="G94" s="37">
        <f t="shared" ref="G94:N94" si="48">IF(G93=0,0,G93/$F93)</f>
        <v>0</v>
      </c>
      <c r="H94" s="37">
        <f t="shared" si="48"/>
        <v>0</v>
      </c>
      <c r="I94" s="37">
        <f t="shared" si="48"/>
        <v>4.7619047619047616E-2</v>
      </c>
      <c r="J94" s="37">
        <f t="shared" si="48"/>
        <v>9.5238095238095233E-2</v>
      </c>
      <c r="K94" s="37">
        <f t="shared" si="48"/>
        <v>4.7619047619047616E-2</v>
      </c>
      <c r="L94" s="37">
        <f t="shared" si="48"/>
        <v>4.7619047619047616E-2</v>
      </c>
      <c r="M94" s="37">
        <f t="shared" si="48"/>
        <v>0.14285714285714285</v>
      </c>
      <c r="N94" s="37">
        <f t="shared" si="48"/>
        <v>0.61904761904761907</v>
      </c>
      <c r="O94" s="272"/>
      <c r="Q94" s="87"/>
      <c r="R94" s="87"/>
      <c r="S94" s="87"/>
      <c r="T94" s="87"/>
      <c r="U94" s="87"/>
      <c r="AA94" s="152"/>
      <c r="AB94" s="152"/>
    </row>
    <row r="95" spans="1:28" ht="12" customHeight="1">
      <c r="A95" s="203"/>
      <c r="B95" s="203"/>
      <c r="C95" s="43"/>
      <c r="D95" s="278" t="s">
        <v>3</v>
      </c>
      <c r="E95" s="42"/>
      <c r="F95" s="41">
        <f t="shared" si="36"/>
        <v>170</v>
      </c>
      <c r="G95" s="41">
        <v>0</v>
      </c>
      <c r="H95" s="41">
        <v>0</v>
      </c>
      <c r="I95" s="41">
        <v>10</v>
      </c>
      <c r="J95" s="41">
        <v>1</v>
      </c>
      <c r="K95" s="41">
        <v>7</v>
      </c>
      <c r="L95" s="41">
        <v>31</v>
      </c>
      <c r="M95" s="41">
        <v>35</v>
      </c>
      <c r="N95" s="41">
        <v>86</v>
      </c>
      <c r="O95" s="271">
        <v>115.46764705882353</v>
      </c>
      <c r="AA95" s="153">
        <v>170</v>
      </c>
      <c r="AB95" s="153" t="str">
        <f>IF(F95=AA95,"",1)</f>
        <v/>
      </c>
    </row>
    <row r="96" spans="1:28" ht="12" customHeight="1">
      <c r="A96" s="203"/>
      <c r="B96" s="203"/>
      <c r="C96" s="40"/>
      <c r="D96" s="279"/>
      <c r="E96" s="39"/>
      <c r="F96" s="44">
        <f t="shared" si="36"/>
        <v>1</v>
      </c>
      <c r="G96" s="37">
        <f t="shared" ref="G96:N96" si="49">IF(G95=0,0,G95/$F95)</f>
        <v>0</v>
      </c>
      <c r="H96" s="37">
        <f t="shared" si="49"/>
        <v>0</v>
      </c>
      <c r="I96" s="37">
        <f t="shared" si="49"/>
        <v>5.8823529411764705E-2</v>
      </c>
      <c r="J96" s="37">
        <f t="shared" si="49"/>
        <v>5.8823529411764705E-3</v>
      </c>
      <c r="K96" s="37">
        <f t="shared" si="49"/>
        <v>4.1176470588235294E-2</v>
      </c>
      <c r="L96" s="37">
        <f t="shared" si="49"/>
        <v>0.18235294117647058</v>
      </c>
      <c r="M96" s="37">
        <f t="shared" si="49"/>
        <v>0.20588235294117646</v>
      </c>
      <c r="N96" s="37">
        <f t="shared" si="49"/>
        <v>0.50588235294117645</v>
      </c>
      <c r="O96" s="272"/>
      <c r="Q96" s="87"/>
      <c r="R96" s="87"/>
      <c r="S96" s="87"/>
      <c r="T96" s="87"/>
      <c r="U96" s="87"/>
      <c r="AA96" s="152"/>
      <c r="AB96" s="152"/>
    </row>
    <row r="97" spans="1:30" ht="12" customHeight="1">
      <c r="A97" s="203"/>
      <c r="B97" s="203"/>
      <c r="C97" s="43"/>
      <c r="D97" s="278" t="s">
        <v>2</v>
      </c>
      <c r="E97" s="42"/>
      <c r="F97" s="41">
        <f t="shared" si="36"/>
        <v>21</v>
      </c>
      <c r="G97" s="41">
        <v>0</v>
      </c>
      <c r="H97" s="41">
        <v>0</v>
      </c>
      <c r="I97" s="41">
        <v>0</v>
      </c>
      <c r="J97" s="41">
        <v>0</v>
      </c>
      <c r="K97" s="41">
        <v>2</v>
      </c>
      <c r="L97" s="41">
        <v>0</v>
      </c>
      <c r="M97" s="41">
        <v>4</v>
      </c>
      <c r="N97" s="41">
        <v>15</v>
      </c>
      <c r="O97" s="271">
        <v>122</v>
      </c>
      <c r="AA97" s="153">
        <v>21</v>
      </c>
      <c r="AB97" s="153" t="str">
        <f>IF(F97=AA97,"",1)</f>
        <v/>
      </c>
    </row>
    <row r="98" spans="1:30" ht="12" customHeight="1">
      <c r="A98" s="203"/>
      <c r="B98" s="203"/>
      <c r="C98" s="40"/>
      <c r="D98" s="279"/>
      <c r="E98" s="39"/>
      <c r="F98" s="44">
        <f t="shared" si="36"/>
        <v>1</v>
      </c>
      <c r="G98" s="37">
        <f t="shared" ref="G98:N98" si="50">IF(G97=0,0,G97/$F97)</f>
        <v>0</v>
      </c>
      <c r="H98" s="37">
        <f t="shared" si="50"/>
        <v>0</v>
      </c>
      <c r="I98" s="37">
        <f t="shared" si="50"/>
        <v>0</v>
      </c>
      <c r="J98" s="37">
        <f t="shared" si="50"/>
        <v>0</v>
      </c>
      <c r="K98" s="37">
        <f t="shared" si="50"/>
        <v>9.5238095238095233E-2</v>
      </c>
      <c r="L98" s="37">
        <f t="shared" si="50"/>
        <v>0</v>
      </c>
      <c r="M98" s="37">
        <f t="shared" si="50"/>
        <v>0.19047619047619047</v>
      </c>
      <c r="N98" s="37">
        <f t="shared" si="50"/>
        <v>0.7142857142857143</v>
      </c>
      <c r="O98" s="272"/>
      <c r="Q98" s="87"/>
      <c r="R98" s="87"/>
      <c r="S98" s="87"/>
      <c r="T98" s="87"/>
      <c r="U98" s="87"/>
      <c r="AA98" s="152"/>
      <c r="AB98" s="152"/>
    </row>
    <row r="99" spans="1:30" ht="12.75" customHeight="1">
      <c r="A99" s="203"/>
      <c r="B99" s="203"/>
      <c r="C99" s="43"/>
      <c r="D99" s="278" t="s">
        <v>1</v>
      </c>
      <c r="E99" s="42"/>
      <c r="F99" s="41">
        <f t="shared" si="36"/>
        <v>53</v>
      </c>
      <c r="G99" s="41">
        <v>0</v>
      </c>
      <c r="H99" s="41">
        <v>0</v>
      </c>
      <c r="I99" s="41">
        <v>1</v>
      </c>
      <c r="J99" s="41">
        <v>2</v>
      </c>
      <c r="K99" s="41">
        <v>8</v>
      </c>
      <c r="L99" s="41">
        <v>12</v>
      </c>
      <c r="M99" s="41">
        <v>6</v>
      </c>
      <c r="N99" s="41">
        <v>24</v>
      </c>
      <c r="O99" s="271">
        <v>113.98113207547169</v>
      </c>
      <c r="AA99" s="153">
        <v>53</v>
      </c>
      <c r="AB99" s="153" t="str">
        <f>IF(F99=AA99,"",1)</f>
        <v/>
      </c>
    </row>
    <row r="100" spans="1:30" ht="12.75" customHeight="1" thickBot="1">
      <c r="A100" s="204"/>
      <c r="B100" s="204"/>
      <c r="C100" s="40"/>
      <c r="D100" s="279"/>
      <c r="E100" s="39"/>
      <c r="F100" s="38">
        <f t="shared" si="36"/>
        <v>1</v>
      </c>
      <c r="G100" s="37">
        <f t="shared" ref="G100:N100" si="51">IF(G99=0,0,G99/$F99)</f>
        <v>0</v>
      </c>
      <c r="H100" s="37">
        <f t="shared" si="51"/>
        <v>0</v>
      </c>
      <c r="I100" s="37">
        <f t="shared" si="51"/>
        <v>1.8867924528301886E-2</v>
      </c>
      <c r="J100" s="37">
        <f t="shared" si="51"/>
        <v>3.7735849056603772E-2</v>
      </c>
      <c r="K100" s="37">
        <f t="shared" si="51"/>
        <v>0.15094339622641509</v>
      </c>
      <c r="L100" s="37">
        <f t="shared" si="51"/>
        <v>0.22641509433962265</v>
      </c>
      <c r="M100" s="37">
        <f t="shared" si="51"/>
        <v>0.11320754716981132</v>
      </c>
      <c r="N100" s="37">
        <f t="shared" si="51"/>
        <v>0.45283018867924529</v>
      </c>
      <c r="O100" s="272"/>
      <c r="AA100" s="155"/>
      <c r="AB100" s="156"/>
    </row>
    <row r="110" spans="1:30">
      <c r="D110" s="164" t="s">
        <v>495</v>
      </c>
      <c r="E110" s="162"/>
      <c r="F110" s="163">
        <v>948</v>
      </c>
      <c r="G110" s="163">
        <v>4</v>
      </c>
      <c r="H110" s="163">
        <v>5</v>
      </c>
      <c r="I110" s="163">
        <v>22</v>
      </c>
      <c r="J110" s="163">
        <v>56</v>
      </c>
      <c r="K110" s="163">
        <v>78</v>
      </c>
      <c r="L110" s="163">
        <v>292</v>
      </c>
      <c r="M110" s="163">
        <v>152</v>
      </c>
      <c r="N110" s="163">
        <v>339</v>
      </c>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948</v>
      </c>
      <c r="G111" s="166">
        <f t="shared" ref="G111:R111" si="52">IF(G110="","",SUM(G9,G11,G13,G15,G17))</f>
        <v>4</v>
      </c>
      <c r="H111" s="166">
        <f t="shared" si="52"/>
        <v>5</v>
      </c>
      <c r="I111" s="166">
        <f t="shared" si="52"/>
        <v>22</v>
      </c>
      <c r="J111" s="166">
        <f t="shared" si="52"/>
        <v>56</v>
      </c>
      <c r="K111" s="166">
        <f t="shared" si="52"/>
        <v>78</v>
      </c>
      <c r="L111" s="166">
        <f t="shared" si="52"/>
        <v>292</v>
      </c>
      <c r="M111" s="166">
        <f t="shared" si="52"/>
        <v>152</v>
      </c>
      <c r="N111" s="166">
        <f t="shared" si="52"/>
        <v>339</v>
      </c>
      <c r="O111" s="166" t="str">
        <f t="shared" si="52"/>
        <v/>
      </c>
      <c r="P111" s="166" t="str">
        <f t="shared" si="52"/>
        <v/>
      </c>
      <c r="Q111" s="166" t="str">
        <f t="shared" si="52"/>
        <v/>
      </c>
      <c r="R111" s="166" t="str">
        <f t="shared" si="52"/>
        <v/>
      </c>
      <c r="S111" s="74"/>
      <c r="T111" s="71"/>
      <c r="U111" s="74"/>
      <c r="V111" s="71"/>
      <c r="W111" s="74"/>
      <c r="X111" s="71"/>
      <c r="Y111" s="74"/>
      <c r="Z111" s="71"/>
      <c r="AA111" s="74"/>
      <c r="AB111" s="71"/>
      <c r="AC111" s="74"/>
      <c r="AD111" s="71"/>
    </row>
    <row r="112" spans="1:30">
      <c r="D112" s="165" t="s">
        <v>43</v>
      </c>
      <c r="E112" s="162"/>
      <c r="F112" s="166">
        <f>IF(F110="","",SUM(F19,F69))</f>
        <v>948</v>
      </c>
      <c r="G112" s="166">
        <f t="shared" ref="G112:R112" si="53">IF(G110="","",SUM(G19,G69))</f>
        <v>4</v>
      </c>
      <c r="H112" s="166">
        <f t="shared" si="53"/>
        <v>5</v>
      </c>
      <c r="I112" s="166">
        <f t="shared" si="53"/>
        <v>22</v>
      </c>
      <c r="J112" s="166">
        <f t="shared" si="53"/>
        <v>56</v>
      </c>
      <c r="K112" s="166">
        <f t="shared" si="53"/>
        <v>78</v>
      </c>
      <c r="L112" s="166">
        <f t="shared" si="53"/>
        <v>292</v>
      </c>
      <c r="M112" s="166">
        <f t="shared" si="53"/>
        <v>152</v>
      </c>
      <c r="N112" s="166">
        <f t="shared" si="53"/>
        <v>339</v>
      </c>
      <c r="O112" s="166" t="str">
        <f t="shared" si="53"/>
        <v/>
      </c>
      <c r="P112" s="166" t="str">
        <f t="shared" si="53"/>
        <v/>
      </c>
      <c r="Q112" s="166" t="str">
        <f t="shared" si="53"/>
        <v/>
      </c>
      <c r="R112" s="166" t="str">
        <f t="shared" si="53"/>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246</v>
      </c>
      <c r="G113" s="166">
        <f t="shared" ref="G113:R113" si="54">IF(G110="","",SUM(G21,G23,G25,G27,G29,G31,G33,G35,G37,G39,G41,G43,G45,G47,G49,G51,G53,G55,G57,G59,G61,G63,G65,G67))</f>
        <v>0</v>
      </c>
      <c r="H113" s="166">
        <f t="shared" si="54"/>
        <v>0</v>
      </c>
      <c r="I113" s="166">
        <f t="shared" si="54"/>
        <v>0</v>
      </c>
      <c r="J113" s="166">
        <f t="shared" si="54"/>
        <v>8</v>
      </c>
      <c r="K113" s="166">
        <f t="shared" si="54"/>
        <v>15</v>
      </c>
      <c r="L113" s="166">
        <f t="shared" si="54"/>
        <v>79</v>
      </c>
      <c r="M113" s="166">
        <f t="shared" si="54"/>
        <v>52</v>
      </c>
      <c r="N113" s="166">
        <f t="shared" si="54"/>
        <v>92</v>
      </c>
      <c r="O113" s="166" t="str">
        <f t="shared" si="54"/>
        <v/>
      </c>
      <c r="P113" s="166" t="str">
        <f t="shared" si="54"/>
        <v/>
      </c>
      <c r="Q113" s="166" t="str">
        <f t="shared" si="54"/>
        <v/>
      </c>
      <c r="R113" s="166" t="str">
        <f t="shared" si="54"/>
        <v/>
      </c>
      <c r="S113" s="74"/>
      <c r="T113" s="71"/>
      <c r="U113" s="74"/>
      <c r="V113" s="71"/>
      <c r="W113" s="74"/>
      <c r="X113" s="71"/>
      <c r="Y113" s="74"/>
      <c r="Z113" s="71"/>
      <c r="AA113" s="74"/>
      <c r="AB113" s="71"/>
      <c r="AC113" s="74"/>
      <c r="AD113" s="71"/>
    </row>
    <row r="114" spans="4:30">
      <c r="D114" s="168" t="s">
        <v>496</v>
      </c>
      <c r="F114" s="166">
        <f>IF(F110="","",SUM(F71,F73,F75,F77,F79,F81,F83,F85,F87,F89,F91,F93,F95,F97,F99))</f>
        <v>702</v>
      </c>
      <c r="G114" s="166">
        <f t="shared" ref="G114:R114" si="55">IF(G110="","",SUM(G71,G73,G75,G77,G79,G81,G83,G85,G87,G89,G91,G93,G95,G97,G99))</f>
        <v>4</v>
      </c>
      <c r="H114" s="166">
        <f t="shared" si="55"/>
        <v>5</v>
      </c>
      <c r="I114" s="166">
        <f t="shared" si="55"/>
        <v>22</v>
      </c>
      <c r="J114" s="166">
        <f t="shared" si="55"/>
        <v>48</v>
      </c>
      <c r="K114" s="166">
        <f t="shared" si="55"/>
        <v>63</v>
      </c>
      <c r="L114" s="166">
        <f t="shared" si="55"/>
        <v>213</v>
      </c>
      <c r="M114" s="166">
        <f t="shared" si="55"/>
        <v>100</v>
      </c>
      <c r="N114" s="166">
        <f t="shared" si="55"/>
        <v>247</v>
      </c>
      <c r="O114" s="166" t="str">
        <f t="shared" si="55"/>
        <v/>
      </c>
      <c r="P114" s="166" t="str">
        <f t="shared" si="55"/>
        <v/>
      </c>
      <c r="Q114" s="166" t="str">
        <f t="shared" si="55"/>
        <v/>
      </c>
      <c r="R114" s="166" t="str">
        <f t="shared" si="55"/>
        <v/>
      </c>
      <c r="S114" s="74"/>
      <c r="T114" s="71"/>
      <c r="U114" s="74"/>
      <c r="V114" s="71"/>
      <c r="W114" s="74"/>
      <c r="X114" s="71"/>
      <c r="Y114" s="74"/>
      <c r="Z114" s="71"/>
      <c r="AA114" s="74"/>
      <c r="AB114" s="71"/>
      <c r="AC114" s="74"/>
      <c r="AD114" s="71"/>
    </row>
    <row r="115" spans="4:30">
      <c r="Q115" s="3"/>
      <c r="R115" s="3"/>
      <c r="S115" s="71"/>
      <c r="T115" s="71"/>
      <c r="U115" s="71"/>
      <c r="V115" s="71"/>
      <c r="W115" s="71"/>
      <c r="X115" s="71"/>
      <c r="Y115" s="71"/>
      <c r="Z115" s="71"/>
      <c r="AA115" s="71"/>
      <c r="AB115" s="71"/>
      <c r="AC115" s="71"/>
      <c r="AD115" s="71"/>
    </row>
    <row r="116" spans="4:30">
      <c r="D116" s="164" t="s">
        <v>495</v>
      </c>
      <c r="F116" s="163" t="str">
        <f>IF(F110="","",IF(F7=F110,"",1))</f>
        <v/>
      </c>
      <c r="G116" s="163" t="str">
        <f t="shared" ref="G116:R116" si="56">IF(G110="","",IF(G7=G110,"",1))</f>
        <v/>
      </c>
      <c r="H116" s="163" t="str">
        <f t="shared" si="56"/>
        <v/>
      </c>
      <c r="I116" s="163" t="str">
        <f t="shared" si="56"/>
        <v/>
      </c>
      <c r="J116" s="163" t="str">
        <f t="shared" si="56"/>
        <v/>
      </c>
      <c r="K116" s="163" t="str">
        <f t="shared" si="56"/>
        <v/>
      </c>
      <c r="L116" s="163" t="str">
        <f t="shared" si="56"/>
        <v/>
      </c>
      <c r="M116" s="163" t="str">
        <f t="shared" si="56"/>
        <v/>
      </c>
      <c r="N116" s="163" t="str">
        <f t="shared" si="56"/>
        <v/>
      </c>
      <c r="O116" s="163" t="str">
        <f t="shared" si="56"/>
        <v/>
      </c>
      <c r="P116" s="163" t="str">
        <f t="shared" si="56"/>
        <v/>
      </c>
      <c r="Q116" s="163" t="str">
        <f t="shared" si="56"/>
        <v/>
      </c>
      <c r="R116" s="163" t="str">
        <f t="shared" si="56"/>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7">IF(G110="","",IF(G110=G111,"",1))</f>
        <v/>
      </c>
      <c r="H117" s="163" t="str">
        <f t="shared" si="57"/>
        <v/>
      </c>
      <c r="I117" s="163" t="str">
        <f t="shared" si="57"/>
        <v/>
      </c>
      <c r="J117" s="163" t="str">
        <f t="shared" si="57"/>
        <v/>
      </c>
      <c r="K117" s="163" t="str">
        <f t="shared" si="57"/>
        <v/>
      </c>
      <c r="L117" s="163" t="str">
        <f t="shared" si="57"/>
        <v/>
      </c>
      <c r="M117" s="163" t="str">
        <f t="shared" si="57"/>
        <v/>
      </c>
      <c r="N117" s="163" t="str">
        <f t="shared" si="57"/>
        <v/>
      </c>
      <c r="O117" s="163" t="str">
        <f t="shared" si="57"/>
        <v/>
      </c>
      <c r="P117" s="163" t="str">
        <f t="shared" si="57"/>
        <v/>
      </c>
      <c r="Q117" s="163" t="str">
        <f t="shared" si="57"/>
        <v/>
      </c>
      <c r="R117" s="163" t="str">
        <f t="shared" si="57"/>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8">IF(G110="","",IF(G110=G112,"",1))</f>
        <v/>
      </c>
      <c r="H118" s="163" t="str">
        <f t="shared" si="58"/>
        <v/>
      </c>
      <c r="I118" s="163" t="str">
        <f t="shared" si="58"/>
        <v/>
      </c>
      <c r="J118" s="163" t="str">
        <f t="shared" si="58"/>
        <v/>
      </c>
      <c r="K118" s="163" t="str">
        <f t="shared" si="58"/>
        <v/>
      </c>
      <c r="L118" s="163" t="str">
        <f t="shared" si="58"/>
        <v/>
      </c>
      <c r="M118" s="163" t="str">
        <f t="shared" si="58"/>
        <v/>
      </c>
      <c r="N118" s="163" t="str">
        <f t="shared" si="58"/>
        <v/>
      </c>
      <c r="O118" s="163" t="str">
        <f t="shared" si="58"/>
        <v/>
      </c>
      <c r="P118" s="163" t="str">
        <f t="shared" si="58"/>
        <v/>
      </c>
      <c r="Q118" s="163" t="str">
        <f t="shared" si="58"/>
        <v/>
      </c>
      <c r="R118" s="163" t="str">
        <f t="shared" si="58"/>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9">IF(G110="","",IF(G19=G113,"",1))</f>
        <v/>
      </c>
      <c r="H119" s="163" t="str">
        <f t="shared" si="59"/>
        <v/>
      </c>
      <c r="I119" s="163" t="str">
        <f t="shared" si="59"/>
        <v/>
      </c>
      <c r="J119" s="163" t="str">
        <f t="shared" si="59"/>
        <v/>
      </c>
      <c r="K119" s="163" t="str">
        <f t="shared" si="59"/>
        <v/>
      </c>
      <c r="L119" s="163" t="str">
        <f t="shared" si="59"/>
        <v/>
      </c>
      <c r="M119" s="163" t="str">
        <f t="shared" si="59"/>
        <v/>
      </c>
      <c r="N119" s="163" t="str">
        <f t="shared" si="59"/>
        <v/>
      </c>
      <c r="O119" s="163" t="str">
        <f t="shared" si="59"/>
        <v/>
      </c>
      <c r="P119" s="163" t="str">
        <f t="shared" si="59"/>
        <v/>
      </c>
      <c r="Q119" s="163" t="str">
        <f t="shared" si="59"/>
        <v/>
      </c>
      <c r="R119" s="163" t="str">
        <f t="shared" si="59"/>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60">IF(G110="","",IF(G69=G114,"",1))</f>
        <v/>
      </c>
      <c r="H120" s="163" t="str">
        <f t="shared" si="60"/>
        <v/>
      </c>
      <c r="I120" s="163" t="str">
        <f t="shared" si="60"/>
        <v/>
      </c>
      <c r="J120" s="163" t="str">
        <f t="shared" si="60"/>
        <v/>
      </c>
      <c r="K120" s="163" t="str">
        <f t="shared" si="60"/>
        <v/>
      </c>
      <c r="L120" s="163" t="str">
        <f t="shared" si="60"/>
        <v/>
      </c>
      <c r="M120" s="163" t="str">
        <f t="shared" si="60"/>
        <v/>
      </c>
      <c r="N120" s="163" t="str">
        <f t="shared" si="60"/>
        <v/>
      </c>
      <c r="O120" s="163" t="str">
        <f t="shared" si="60"/>
        <v/>
      </c>
      <c r="P120" s="163" t="str">
        <f t="shared" si="60"/>
        <v/>
      </c>
      <c r="Q120" s="163" t="str">
        <f t="shared" si="60"/>
        <v/>
      </c>
      <c r="R120" s="163" t="str">
        <f t="shared" si="60"/>
        <v/>
      </c>
      <c r="S120" s="71"/>
      <c r="T120" s="71"/>
      <c r="U120" s="71"/>
      <c r="V120" s="71"/>
      <c r="W120" s="71"/>
      <c r="X120" s="71"/>
      <c r="Y120" s="71"/>
      <c r="Z120" s="71"/>
      <c r="AA120" s="71"/>
      <c r="AB120" s="71"/>
      <c r="AC120" s="71"/>
      <c r="AD120" s="71"/>
    </row>
  </sheetData>
  <sortState ref="Q6:X99">
    <sortCondition ref="X6:X99"/>
  </sortState>
  <mergeCells count="109">
    <mergeCell ref="D95:D96"/>
    <mergeCell ref="D97:D98"/>
    <mergeCell ref="D99:D100"/>
    <mergeCell ref="D77:D78"/>
    <mergeCell ref="B69:B100"/>
    <mergeCell ref="D69:D70"/>
    <mergeCell ref="D71:D72"/>
    <mergeCell ref="D73:D74"/>
    <mergeCell ref="D75:D76"/>
    <mergeCell ref="D83:D84"/>
    <mergeCell ref="D85:D86"/>
    <mergeCell ref="D87:D88"/>
    <mergeCell ref="D81:D82"/>
    <mergeCell ref="D89:D90"/>
    <mergeCell ref="D91:D92"/>
    <mergeCell ref="D93:D94"/>
    <mergeCell ref="D61:D62"/>
    <mergeCell ref="D63:D64"/>
    <mergeCell ref="D65:D66"/>
    <mergeCell ref="D67:D68"/>
    <mergeCell ref="D79:D80"/>
    <mergeCell ref="B19:B68"/>
    <mergeCell ref="D19:D20"/>
    <mergeCell ref="D21:D22"/>
    <mergeCell ref="D23:D24"/>
    <mergeCell ref="D25:D26"/>
    <mergeCell ref="D27:D28"/>
    <mergeCell ref="D29:D30"/>
    <mergeCell ref="D37:D38"/>
    <mergeCell ref="D39:D40"/>
    <mergeCell ref="D57:D58"/>
    <mergeCell ref="D47:D48"/>
    <mergeCell ref="G3:G6"/>
    <mergeCell ref="H3:H6"/>
    <mergeCell ref="I3:I6"/>
    <mergeCell ref="D55:D56"/>
    <mergeCell ref="D51:D52"/>
    <mergeCell ref="D53:D54"/>
    <mergeCell ref="D41:D42"/>
    <mergeCell ref="D43:D44"/>
    <mergeCell ref="D45:D46"/>
    <mergeCell ref="D35:D36"/>
    <mergeCell ref="D31:D32"/>
    <mergeCell ref="D33:D34"/>
    <mergeCell ref="D49:D50"/>
    <mergeCell ref="A3:E6"/>
    <mergeCell ref="F3:F6"/>
    <mergeCell ref="A7:E8"/>
    <mergeCell ref="A9:A18"/>
    <mergeCell ref="B9:E10"/>
    <mergeCell ref="B11:E12"/>
    <mergeCell ref="B13:E14"/>
    <mergeCell ref="B15:E16"/>
    <mergeCell ref="B17:E18"/>
    <mergeCell ref="A19:A100"/>
    <mergeCell ref="D59:D60"/>
    <mergeCell ref="O51:O52"/>
    <mergeCell ref="O53:O54"/>
    <mergeCell ref="O55:O56"/>
    <mergeCell ref="O43:O44"/>
    <mergeCell ref="O33:O34"/>
    <mergeCell ref="J3:J6"/>
    <mergeCell ref="L3:L6"/>
    <mergeCell ref="M3:M6"/>
    <mergeCell ref="N3:N6"/>
    <mergeCell ref="O3:O6"/>
    <mergeCell ref="O7:O8"/>
    <mergeCell ref="O35:O36"/>
    <mergeCell ref="O37:O38"/>
    <mergeCell ref="O27:O28"/>
    <mergeCell ref="O29:O30"/>
    <mergeCell ref="O31:O32"/>
    <mergeCell ref="O25:O26"/>
    <mergeCell ref="O39:O40"/>
    <mergeCell ref="O41:O42"/>
    <mergeCell ref="K3:K6"/>
    <mergeCell ref="O69:O70"/>
    <mergeCell ref="O71:O72"/>
    <mergeCell ref="O73:O74"/>
    <mergeCell ref="O63:O64"/>
    <mergeCell ref="O65:O66"/>
    <mergeCell ref="O67:O68"/>
    <mergeCell ref="O57:O58"/>
    <mergeCell ref="O59:O60"/>
    <mergeCell ref="O61:O62"/>
    <mergeCell ref="O99:O100"/>
    <mergeCell ref="O9:O10"/>
    <mergeCell ref="O11:O12"/>
    <mergeCell ref="O13:O14"/>
    <mergeCell ref="O15:O16"/>
    <mergeCell ref="O17:O18"/>
    <mergeCell ref="O19:O20"/>
    <mergeCell ref="O21:O22"/>
    <mergeCell ref="O23:O24"/>
    <mergeCell ref="O93:O94"/>
    <mergeCell ref="O45:O46"/>
    <mergeCell ref="O47:O48"/>
    <mergeCell ref="O49:O50"/>
    <mergeCell ref="O95:O96"/>
    <mergeCell ref="O97:O98"/>
    <mergeCell ref="O87:O88"/>
    <mergeCell ref="O89:O90"/>
    <mergeCell ref="O91:O92"/>
    <mergeCell ref="O81:O82"/>
    <mergeCell ref="O83:O84"/>
    <mergeCell ref="O85:O86"/>
    <mergeCell ref="O75:O76"/>
    <mergeCell ref="O77:O78"/>
    <mergeCell ref="O79:O80"/>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120"/>
  <sheetViews>
    <sheetView showGridLines="0" view="pageBreakPreview" zoomScaleNormal="100" zoomScaleSheetLayoutView="100" workbookViewId="0">
      <selection activeCell="H24" sqref="H24"/>
    </sheetView>
  </sheetViews>
  <sheetFormatPr defaultRowHeight="13.5"/>
  <cols>
    <col min="1" max="2" width="2.625" style="4" customWidth="1"/>
    <col min="3" max="3" width="1.375" style="4" customWidth="1"/>
    <col min="4" max="4" width="27.625" style="4" customWidth="1"/>
    <col min="5" max="5" width="1.375" style="4" customWidth="1"/>
    <col min="6" max="15" width="10.125" style="3" customWidth="1"/>
    <col min="16" max="16" width="9" style="3"/>
    <col min="17" max="27" width="9" style="83"/>
    <col min="28" max="28" width="11.25" style="83" customWidth="1"/>
    <col min="29" max="31" width="9" style="83"/>
    <col min="32" max="16384" width="9" style="3"/>
  </cols>
  <sheetData>
    <row r="1" spans="1:28" ht="14.25">
      <c r="A1" s="18" t="s">
        <v>498</v>
      </c>
    </row>
    <row r="2" spans="1:28">
      <c r="O2" s="46" t="s">
        <v>140</v>
      </c>
    </row>
    <row r="3" spans="1:28" ht="13.5" customHeight="1">
      <c r="A3" s="280" t="s">
        <v>64</v>
      </c>
      <c r="B3" s="281"/>
      <c r="C3" s="281"/>
      <c r="D3" s="281"/>
      <c r="E3" s="282"/>
      <c r="F3" s="267" t="s">
        <v>122</v>
      </c>
      <c r="G3" s="275" t="s">
        <v>137</v>
      </c>
      <c r="H3" s="268" t="s">
        <v>136</v>
      </c>
      <c r="I3" s="268" t="s">
        <v>135</v>
      </c>
      <c r="J3" s="268" t="s">
        <v>134</v>
      </c>
      <c r="K3" s="268" t="s">
        <v>133</v>
      </c>
      <c r="L3" s="268" t="s">
        <v>132</v>
      </c>
      <c r="M3" s="268" t="s">
        <v>131</v>
      </c>
      <c r="N3" s="268" t="s">
        <v>130</v>
      </c>
      <c r="O3" s="268" t="s">
        <v>489</v>
      </c>
    </row>
    <row r="4" spans="1:28" ht="42" customHeight="1">
      <c r="A4" s="283"/>
      <c r="B4" s="284"/>
      <c r="C4" s="284"/>
      <c r="D4" s="284"/>
      <c r="E4" s="285"/>
      <c r="F4" s="232"/>
      <c r="G4" s="276"/>
      <c r="H4" s="273"/>
      <c r="I4" s="273"/>
      <c r="J4" s="273"/>
      <c r="K4" s="273"/>
      <c r="L4" s="273"/>
      <c r="M4" s="273"/>
      <c r="N4" s="273"/>
      <c r="O4" s="273"/>
    </row>
    <row r="5" spans="1:28" ht="14.25" customHeight="1" thickBot="1">
      <c r="A5" s="283"/>
      <c r="B5" s="284"/>
      <c r="C5" s="284"/>
      <c r="D5" s="284"/>
      <c r="E5" s="285"/>
      <c r="F5" s="232"/>
      <c r="G5" s="276"/>
      <c r="H5" s="273"/>
      <c r="I5" s="273"/>
      <c r="J5" s="273"/>
      <c r="K5" s="273"/>
      <c r="L5" s="273"/>
      <c r="M5" s="273"/>
      <c r="N5" s="273"/>
      <c r="O5" s="273"/>
      <c r="R5" s="89"/>
      <c r="S5" s="89"/>
      <c r="U5" s="89"/>
      <c r="V5" s="89"/>
      <c r="W5" s="89"/>
      <c r="X5" s="89"/>
      <c r="Y5" s="89"/>
      <c r="Z5" s="89"/>
    </row>
    <row r="6" spans="1:28" ht="24.75" customHeight="1" thickBot="1">
      <c r="A6" s="286"/>
      <c r="B6" s="287"/>
      <c r="C6" s="287"/>
      <c r="D6" s="287"/>
      <c r="E6" s="288"/>
      <c r="F6" s="232"/>
      <c r="G6" s="277"/>
      <c r="H6" s="274"/>
      <c r="I6" s="274"/>
      <c r="J6" s="274"/>
      <c r="K6" s="274"/>
      <c r="L6" s="274"/>
      <c r="M6" s="274"/>
      <c r="N6" s="274"/>
      <c r="O6" s="274"/>
      <c r="T6" s="89"/>
      <c r="U6" s="89"/>
      <c r="V6" s="89"/>
      <c r="W6" s="89"/>
      <c r="X6" s="89"/>
      <c r="Y6" s="89"/>
      <c r="Z6" s="89"/>
      <c r="AA6" s="157">
        <f>SUM(AB7:AB100,F116:R120)</f>
        <v>0</v>
      </c>
      <c r="AB6" s="91"/>
    </row>
    <row r="7" spans="1:28" ht="12" customHeight="1">
      <c r="A7" s="216" t="s">
        <v>50</v>
      </c>
      <c r="B7" s="217"/>
      <c r="C7" s="217"/>
      <c r="D7" s="217"/>
      <c r="E7" s="218"/>
      <c r="F7" s="41">
        <f t="shared" ref="F7:F38" si="0">SUM(G7:N7)</f>
        <v>77197</v>
      </c>
      <c r="G7" s="41">
        <f>SUM(G9,G11,G13,G15,G17)</f>
        <v>43</v>
      </c>
      <c r="H7" s="41">
        <f t="shared" ref="H7:N7" si="1">SUM(H9,H11,H13,H15,H17)</f>
        <v>40</v>
      </c>
      <c r="I7" s="41">
        <f t="shared" si="1"/>
        <v>228</v>
      </c>
      <c r="J7" s="41">
        <f t="shared" si="1"/>
        <v>1015</v>
      </c>
      <c r="K7" s="41">
        <f t="shared" si="1"/>
        <v>3329</v>
      </c>
      <c r="L7" s="41">
        <f t="shared" si="1"/>
        <v>15243</v>
      </c>
      <c r="M7" s="41">
        <f t="shared" si="1"/>
        <v>13095</v>
      </c>
      <c r="N7" s="41">
        <f t="shared" si="1"/>
        <v>44204</v>
      </c>
      <c r="O7" s="271">
        <v>118.24267782426779</v>
      </c>
      <c r="AA7" s="151">
        <v>77197</v>
      </c>
      <c r="AB7" s="151" t="str">
        <f>IF(F7=AA7,"",1)</f>
        <v/>
      </c>
    </row>
    <row r="8" spans="1:28" ht="12" customHeight="1">
      <c r="A8" s="219"/>
      <c r="B8" s="220"/>
      <c r="C8" s="220"/>
      <c r="D8" s="220"/>
      <c r="E8" s="221"/>
      <c r="F8" s="44">
        <f t="shared" si="0"/>
        <v>1</v>
      </c>
      <c r="G8" s="37">
        <f t="shared" ref="G8:N8" si="2">IF(G7=0,0,G7/$F7)</f>
        <v>5.5701646437037713E-4</v>
      </c>
      <c r="H8" s="37">
        <f t="shared" si="2"/>
        <v>5.1815485057709492E-4</v>
      </c>
      <c r="I8" s="37">
        <f t="shared" si="2"/>
        <v>2.9534826482894411E-3</v>
      </c>
      <c r="J8" s="37">
        <f t="shared" si="2"/>
        <v>1.3148179333393784E-2</v>
      </c>
      <c r="K8" s="37">
        <f t="shared" si="2"/>
        <v>4.3123437439278725E-2</v>
      </c>
      <c r="L8" s="37">
        <f t="shared" si="2"/>
        <v>0.19745585968366647</v>
      </c>
      <c r="M8" s="37">
        <f t="shared" si="2"/>
        <v>0.16963094420767647</v>
      </c>
      <c r="N8" s="37">
        <f t="shared" si="2"/>
        <v>0.57261292537274766</v>
      </c>
      <c r="O8" s="272"/>
      <c r="R8" s="88"/>
      <c r="S8" s="88"/>
      <c r="T8" s="88"/>
      <c r="U8" s="88"/>
      <c r="V8" s="88"/>
      <c r="W8" s="88"/>
      <c r="X8" s="88"/>
      <c r="Y8" s="88"/>
      <c r="Z8" s="88"/>
      <c r="AA8" s="152"/>
      <c r="AB8" s="152"/>
    </row>
    <row r="9" spans="1:28" ht="12" customHeight="1">
      <c r="A9" s="205" t="s">
        <v>49</v>
      </c>
      <c r="B9" s="289" t="s">
        <v>48</v>
      </c>
      <c r="C9" s="290"/>
      <c r="D9" s="290"/>
      <c r="E9" s="291"/>
      <c r="F9" s="41">
        <f t="shared" si="0"/>
        <v>3469</v>
      </c>
      <c r="G9" s="41">
        <v>43</v>
      </c>
      <c r="H9" s="41">
        <v>40</v>
      </c>
      <c r="I9" s="41">
        <v>111</v>
      </c>
      <c r="J9" s="41">
        <v>573</v>
      </c>
      <c r="K9" s="41">
        <v>454</v>
      </c>
      <c r="L9" s="41">
        <v>1125</v>
      </c>
      <c r="M9" s="41">
        <v>318</v>
      </c>
      <c r="N9" s="41">
        <v>805</v>
      </c>
      <c r="O9" s="271">
        <v>104.51138656673393</v>
      </c>
      <c r="AA9" s="153">
        <v>3469</v>
      </c>
      <c r="AB9" s="153" t="str">
        <f>IF(F9=AA9,"",1)</f>
        <v/>
      </c>
    </row>
    <row r="10" spans="1:28" ht="12" customHeight="1">
      <c r="A10" s="206"/>
      <c r="B10" s="292"/>
      <c r="C10" s="293"/>
      <c r="D10" s="293"/>
      <c r="E10" s="294"/>
      <c r="F10" s="44">
        <f t="shared" si="0"/>
        <v>0.99999999999999989</v>
      </c>
      <c r="G10" s="37">
        <f t="shared" ref="G10:N10" si="3">IF(G9=0,0,G9/$F9)</f>
        <v>1.2395503026808878E-2</v>
      </c>
      <c r="H10" s="37">
        <f t="shared" si="3"/>
        <v>1.1530700490054771E-2</v>
      </c>
      <c r="I10" s="37">
        <f t="shared" si="3"/>
        <v>3.1997693859901991E-2</v>
      </c>
      <c r="J10" s="37">
        <f t="shared" si="3"/>
        <v>0.16517728452003458</v>
      </c>
      <c r="K10" s="37">
        <f t="shared" si="3"/>
        <v>0.13087345056212166</v>
      </c>
      <c r="L10" s="37">
        <f t="shared" si="3"/>
        <v>0.32430095128279041</v>
      </c>
      <c r="M10" s="37">
        <f t="shared" si="3"/>
        <v>9.1669068895935429E-2</v>
      </c>
      <c r="N10" s="37">
        <f t="shared" si="3"/>
        <v>0.23205534736235225</v>
      </c>
      <c r="O10" s="272"/>
      <c r="R10" s="88"/>
      <c r="S10" s="88"/>
      <c r="T10" s="88"/>
      <c r="U10" s="88"/>
      <c r="V10" s="90"/>
      <c r="W10" s="88"/>
      <c r="X10" s="88"/>
      <c r="Y10" s="88"/>
      <c r="Z10" s="88"/>
      <c r="AA10" s="152"/>
      <c r="AB10" s="152"/>
    </row>
    <row r="11" spans="1:28" ht="12" customHeight="1">
      <c r="A11" s="206"/>
      <c r="B11" s="289" t="s">
        <v>47</v>
      </c>
      <c r="C11" s="290"/>
      <c r="D11" s="290"/>
      <c r="E11" s="291"/>
      <c r="F11" s="41">
        <f t="shared" si="0"/>
        <v>4782</v>
      </c>
      <c r="G11" s="41">
        <v>0</v>
      </c>
      <c r="H11" s="41">
        <v>0</v>
      </c>
      <c r="I11" s="41">
        <v>69</v>
      </c>
      <c r="J11" s="41">
        <v>274</v>
      </c>
      <c r="K11" s="41">
        <v>483</v>
      </c>
      <c r="L11" s="41">
        <v>1804</v>
      </c>
      <c r="M11" s="41">
        <v>529</v>
      </c>
      <c r="N11" s="41">
        <v>1623</v>
      </c>
      <c r="O11" s="271">
        <v>110.74069427017984</v>
      </c>
      <c r="AA11" s="153">
        <v>4782</v>
      </c>
      <c r="AB11" s="153" t="str">
        <f>IF(F11=AA11,"",1)</f>
        <v/>
      </c>
    </row>
    <row r="12" spans="1:28" ht="12" customHeight="1">
      <c r="A12" s="206"/>
      <c r="B12" s="292"/>
      <c r="C12" s="293"/>
      <c r="D12" s="293"/>
      <c r="E12" s="294"/>
      <c r="F12" s="44">
        <f t="shared" si="0"/>
        <v>1</v>
      </c>
      <c r="G12" s="37">
        <f t="shared" ref="G12:N12" si="4">IF(G11=0,0,G11/$F11)</f>
        <v>0</v>
      </c>
      <c r="H12" s="37">
        <f t="shared" si="4"/>
        <v>0</v>
      </c>
      <c r="I12" s="37">
        <f t="shared" si="4"/>
        <v>1.4429109159347553E-2</v>
      </c>
      <c r="J12" s="37">
        <f t="shared" si="4"/>
        <v>5.7298201589293184E-2</v>
      </c>
      <c r="K12" s="37">
        <f t="shared" si="4"/>
        <v>0.10100376411543287</v>
      </c>
      <c r="L12" s="37">
        <f t="shared" si="4"/>
        <v>0.37724801338352154</v>
      </c>
      <c r="M12" s="37">
        <f t="shared" si="4"/>
        <v>0.11062317022166458</v>
      </c>
      <c r="N12" s="37">
        <f t="shared" si="4"/>
        <v>0.33939774153074026</v>
      </c>
      <c r="O12" s="272"/>
      <c r="R12" s="88"/>
      <c r="S12" s="88"/>
      <c r="T12" s="88"/>
      <c r="U12" s="90"/>
      <c r="V12" s="90"/>
      <c r="W12" s="90"/>
      <c r="X12" s="88"/>
      <c r="Y12" s="88"/>
      <c r="Z12" s="88"/>
      <c r="AA12" s="152"/>
      <c r="AB12" s="152"/>
    </row>
    <row r="13" spans="1:28" ht="12" customHeight="1">
      <c r="A13" s="206"/>
      <c r="B13" s="289" t="s">
        <v>46</v>
      </c>
      <c r="C13" s="290"/>
      <c r="D13" s="290"/>
      <c r="E13" s="291"/>
      <c r="F13" s="41">
        <f t="shared" si="0"/>
        <v>21424</v>
      </c>
      <c r="G13" s="41">
        <v>0</v>
      </c>
      <c r="H13" s="41">
        <v>0</v>
      </c>
      <c r="I13" s="41">
        <v>41</v>
      </c>
      <c r="J13" s="41">
        <v>140</v>
      </c>
      <c r="K13" s="41">
        <v>1718</v>
      </c>
      <c r="L13" s="41">
        <v>6656</v>
      </c>
      <c r="M13" s="41">
        <v>5427</v>
      </c>
      <c r="N13" s="41">
        <v>7442</v>
      </c>
      <c r="O13" s="271">
        <v>114.30419156086631</v>
      </c>
      <c r="AA13" s="153">
        <v>21424</v>
      </c>
      <c r="AB13" s="153" t="str">
        <f>IF(F13=AA13,"",1)</f>
        <v/>
      </c>
    </row>
    <row r="14" spans="1:28" ht="12" customHeight="1">
      <c r="A14" s="206"/>
      <c r="B14" s="292"/>
      <c r="C14" s="293"/>
      <c r="D14" s="293"/>
      <c r="E14" s="294"/>
      <c r="F14" s="44">
        <f t="shared" si="0"/>
        <v>1</v>
      </c>
      <c r="G14" s="37">
        <f t="shared" ref="G14:N14" si="5">IF(G13=0,0,G13/$F13)</f>
        <v>0</v>
      </c>
      <c r="H14" s="37">
        <f t="shared" si="5"/>
        <v>0</v>
      </c>
      <c r="I14" s="37">
        <f t="shared" si="5"/>
        <v>1.9137415982076176E-3</v>
      </c>
      <c r="J14" s="37">
        <f t="shared" si="5"/>
        <v>6.5347274085138162E-3</v>
      </c>
      <c r="K14" s="37">
        <f t="shared" si="5"/>
        <v>8.0190440627333825E-2</v>
      </c>
      <c r="L14" s="37">
        <f t="shared" si="5"/>
        <v>0.31067961165048541</v>
      </c>
      <c r="M14" s="37">
        <f t="shared" si="5"/>
        <v>0.25331404032860344</v>
      </c>
      <c r="N14" s="37">
        <f t="shared" si="5"/>
        <v>0.34736743838685585</v>
      </c>
      <c r="O14" s="272"/>
      <c r="R14" s="88"/>
      <c r="S14" s="88"/>
      <c r="T14" s="88"/>
      <c r="U14" s="90"/>
      <c r="V14" s="88"/>
      <c r="W14" s="90"/>
      <c r="X14" s="90"/>
      <c r="Y14" s="88"/>
      <c r="Z14" s="88"/>
      <c r="AA14" s="152"/>
      <c r="AB14" s="152"/>
    </row>
    <row r="15" spans="1:28" ht="12" customHeight="1">
      <c r="A15" s="206"/>
      <c r="B15" s="289" t="s">
        <v>45</v>
      </c>
      <c r="C15" s="290"/>
      <c r="D15" s="290"/>
      <c r="E15" s="291"/>
      <c r="F15" s="41">
        <f t="shared" si="0"/>
        <v>13812</v>
      </c>
      <c r="G15" s="41">
        <v>0</v>
      </c>
      <c r="H15" s="41">
        <v>0</v>
      </c>
      <c r="I15" s="41">
        <v>7</v>
      </c>
      <c r="J15" s="41">
        <v>0</v>
      </c>
      <c r="K15" s="41">
        <v>587</v>
      </c>
      <c r="L15" s="41">
        <v>1478</v>
      </c>
      <c r="M15" s="41">
        <v>2423</v>
      </c>
      <c r="N15" s="41">
        <v>9317</v>
      </c>
      <c r="O15" s="271">
        <v>120.52939472922097</v>
      </c>
      <c r="AA15" s="153">
        <v>13812</v>
      </c>
      <c r="AB15" s="153" t="str">
        <f>IF(F15=AA15,"",1)</f>
        <v/>
      </c>
    </row>
    <row r="16" spans="1:28" ht="12" customHeight="1">
      <c r="A16" s="206"/>
      <c r="B16" s="292"/>
      <c r="C16" s="293"/>
      <c r="D16" s="293"/>
      <c r="E16" s="294"/>
      <c r="F16" s="44">
        <f t="shared" si="0"/>
        <v>1</v>
      </c>
      <c r="G16" s="37">
        <f t="shared" ref="G16:N16" si="6">IF(G15=0,0,G15/$F15)</f>
        <v>0</v>
      </c>
      <c r="H16" s="37">
        <f t="shared" si="6"/>
        <v>0</v>
      </c>
      <c r="I16" s="37">
        <f t="shared" si="6"/>
        <v>5.068056762235737E-4</v>
      </c>
      <c r="J16" s="37">
        <f t="shared" si="6"/>
        <v>0</v>
      </c>
      <c r="K16" s="37">
        <f t="shared" si="6"/>
        <v>4.2499275991891107E-2</v>
      </c>
      <c r="L16" s="37">
        <f t="shared" si="6"/>
        <v>0.10700839849406313</v>
      </c>
      <c r="M16" s="37">
        <f t="shared" si="6"/>
        <v>0.17542716478424558</v>
      </c>
      <c r="N16" s="37">
        <f t="shared" si="6"/>
        <v>0.67455835505357664</v>
      </c>
      <c r="O16" s="272"/>
      <c r="R16" s="88"/>
      <c r="S16" s="88"/>
      <c r="T16" s="88"/>
      <c r="U16" s="90"/>
      <c r="V16" s="90"/>
      <c r="W16" s="88"/>
      <c r="X16" s="90"/>
      <c r="Y16" s="88"/>
      <c r="Z16" s="88"/>
      <c r="AA16" s="152"/>
      <c r="AB16" s="152"/>
    </row>
    <row r="17" spans="1:28" ht="12" customHeight="1">
      <c r="A17" s="206"/>
      <c r="B17" s="289" t="s">
        <v>44</v>
      </c>
      <c r="C17" s="290"/>
      <c r="D17" s="290"/>
      <c r="E17" s="291"/>
      <c r="F17" s="41">
        <f t="shared" si="0"/>
        <v>33710</v>
      </c>
      <c r="G17" s="41">
        <v>0</v>
      </c>
      <c r="H17" s="41">
        <v>0</v>
      </c>
      <c r="I17" s="41">
        <v>0</v>
      </c>
      <c r="J17" s="41">
        <v>28</v>
      </c>
      <c r="K17" s="41">
        <v>87</v>
      </c>
      <c r="L17" s="41">
        <v>4180</v>
      </c>
      <c r="M17" s="41">
        <v>4398</v>
      </c>
      <c r="N17" s="41">
        <v>25017</v>
      </c>
      <c r="O17" s="271">
        <v>122.28605754968852</v>
      </c>
      <c r="AA17" s="153">
        <v>33710</v>
      </c>
      <c r="AB17" s="153" t="str">
        <f>IF(F17=AA17,"",1)</f>
        <v/>
      </c>
    </row>
    <row r="18" spans="1:28" ht="12" customHeight="1">
      <c r="A18" s="207"/>
      <c r="B18" s="292"/>
      <c r="C18" s="293"/>
      <c r="D18" s="293"/>
      <c r="E18" s="294"/>
      <c r="F18" s="44">
        <f t="shared" si="0"/>
        <v>1</v>
      </c>
      <c r="G18" s="37">
        <f t="shared" ref="G18:N18" si="7">IF(G17=0,0,G17/$F17)</f>
        <v>0</v>
      </c>
      <c r="H18" s="37">
        <f t="shared" si="7"/>
        <v>0</v>
      </c>
      <c r="I18" s="37">
        <f t="shared" si="7"/>
        <v>0</v>
      </c>
      <c r="J18" s="37">
        <f t="shared" si="7"/>
        <v>8.3061406110946311E-4</v>
      </c>
      <c r="K18" s="37">
        <f t="shared" si="7"/>
        <v>2.580836547018689E-3</v>
      </c>
      <c r="L18" s="37">
        <f t="shared" si="7"/>
        <v>0.12399881340848413</v>
      </c>
      <c r="M18" s="37">
        <f t="shared" si="7"/>
        <v>0.13046573716997922</v>
      </c>
      <c r="N18" s="37">
        <f t="shared" si="7"/>
        <v>0.74212399881340851</v>
      </c>
      <c r="O18" s="272"/>
      <c r="R18" s="89"/>
      <c r="S18" s="89"/>
      <c r="T18" s="89"/>
      <c r="U18" s="89"/>
      <c r="V18" s="89"/>
      <c r="W18" s="89"/>
      <c r="X18" s="89"/>
      <c r="Y18" s="89"/>
      <c r="Z18" s="89"/>
      <c r="AA18" s="154"/>
      <c r="AB18" s="152"/>
    </row>
    <row r="19" spans="1:28" ht="12" customHeight="1">
      <c r="A19" s="202" t="s">
        <v>43</v>
      </c>
      <c r="B19" s="202" t="s">
        <v>42</v>
      </c>
      <c r="C19" s="43"/>
      <c r="D19" s="278" t="s">
        <v>16</v>
      </c>
      <c r="E19" s="42"/>
      <c r="F19" s="41">
        <f>SUM(G19:N19)</f>
        <v>36491</v>
      </c>
      <c r="G19" s="41">
        <f>SUM(G21,G23,G25,G27,G29,G31,G33,G35,G37,G39,G41,G43,G45,G47,G49,G51,G53,G55,G57,G59,G61,G63,G65,G67)</f>
        <v>0</v>
      </c>
      <c r="H19" s="41">
        <f t="shared" ref="H19:N19" si="8">SUM(H21,H23,H25,H27,H29,H31,H33,H35,H37,H39,H41,H43,H45,H47,H49,H51,H53,H55,H57,H59,H61,H63,H65,H67)</f>
        <v>0</v>
      </c>
      <c r="I19" s="41">
        <f t="shared" si="8"/>
        <v>0</v>
      </c>
      <c r="J19" s="41">
        <f t="shared" si="8"/>
        <v>242</v>
      </c>
      <c r="K19" s="41">
        <f t="shared" si="8"/>
        <v>832</v>
      </c>
      <c r="L19" s="41">
        <f t="shared" si="8"/>
        <v>6022</v>
      </c>
      <c r="M19" s="41">
        <f t="shared" si="8"/>
        <v>7063</v>
      </c>
      <c r="N19" s="41">
        <f t="shared" si="8"/>
        <v>22332</v>
      </c>
      <c r="O19" s="271">
        <v>119.71609437943603</v>
      </c>
      <c r="AA19" s="153">
        <v>36491</v>
      </c>
      <c r="AB19" s="153" t="str">
        <f>IF(F19=AA19,"",1)</f>
        <v/>
      </c>
    </row>
    <row r="20" spans="1:28" ht="12" customHeight="1">
      <c r="A20" s="203"/>
      <c r="B20" s="203"/>
      <c r="C20" s="40"/>
      <c r="D20" s="279"/>
      <c r="E20" s="39"/>
      <c r="F20" s="44">
        <f t="shared" si="0"/>
        <v>1</v>
      </c>
      <c r="G20" s="37">
        <f t="shared" ref="G20:N20" si="9">IF(G19=0,0,G19/$F19)</f>
        <v>0</v>
      </c>
      <c r="H20" s="37">
        <f t="shared" si="9"/>
        <v>0</v>
      </c>
      <c r="I20" s="37">
        <f t="shared" si="9"/>
        <v>0</v>
      </c>
      <c r="J20" s="37">
        <f t="shared" si="9"/>
        <v>6.6317722178071302E-3</v>
      </c>
      <c r="K20" s="37">
        <f t="shared" si="9"/>
        <v>2.280014250089063E-2</v>
      </c>
      <c r="L20" s="37">
        <f t="shared" si="9"/>
        <v>0.16502699295716752</v>
      </c>
      <c r="M20" s="37">
        <f t="shared" si="9"/>
        <v>0.19355457510070975</v>
      </c>
      <c r="N20" s="37">
        <f t="shared" si="9"/>
        <v>0.61198651722342501</v>
      </c>
      <c r="O20" s="272"/>
      <c r="R20" s="88"/>
      <c r="S20" s="88"/>
      <c r="T20" s="90"/>
      <c r="U20" s="90"/>
      <c r="V20" s="90"/>
      <c r="W20" s="90"/>
      <c r="X20" s="88"/>
      <c r="Y20" s="88"/>
      <c r="Z20" s="88"/>
      <c r="AA20" s="152"/>
      <c r="AB20" s="152"/>
    </row>
    <row r="21" spans="1:28" ht="12" customHeight="1">
      <c r="A21" s="203"/>
      <c r="B21" s="203"/>
      <c r="C21" s="43"/>
      <c r="D21" s="278" t="s">
        <v>339</v>
      </c>
      <c r="E21" s="42"/>
      <c r="F21" s="41">
        <f t="shared" si="0"/>
        <v>4217</v>
      </c>
      <c r="G21" s="41">
        <v>0</v>
      </c>
      <c r="H21" s="41">
        <v>0</v>
      </c>
      <c r="I21" s="41">
        <v>0</v>
      </c>
      <c r="J21" s="41">
        <v>19</v>
      </c>
      <c r="K21" s="41">
        <v>127</v>
      </c>
      <c r="L21" s="41">
        <v>1929</v>
      </c>
      <c r="M21" s="41">
        <v>1650</v>
      </c>
      <c r="N21" s="41">
        <v>492</v>
      </c>
      <c r="O21" s="271">
        <v>109.41617263457434</v>
      </c>
      <c r="AA21" s="153">
        <v>4217</v>
      </c>
      <c r="AB21" s="153" t="str">
        <f>IF(F21=AA21,"",1)</f>
        <v/>
      </c>
    </row>
    <row r="22" spans="1:28" ht="12" customHeight="1">
      <c r="A22" s="203"/>
      <c r="B22" s="203"/>
      <c r="C22" s="40"/>
      <c r="D22" s="279"/>
      <c r="E22" s="39"/>
      <c r="F22" s="44">
        <f t="shared" si="0"/>
        <v>1</v>
      </c>
      <c r="G22" s="37">
        <f t="shared" ref="G22:N22" si="10">IF(G21=0,0,G21/$F21)</f>
        <v>0</v>
      </c>
      <c r="H22" s="37">
        <f t="shared" si="10"/>
        <v>0</v>
      </c>
      <c r="I22" s="37">
        <f t="shared" si="10"/>
        <v>0</v>
      </c>
      <c r="J22" s="37">
        <f t="shared" si="10"/>
        <v>4.5055726820014226E-3</v>
      </c>
      <c r="K22" s="37">
        <f t="shared" si="10"/>
        <v>3.0116196348114774E-2</v>
      </c>
      <c r="L22" s="37">
        <f t="shared" si="10"/>
        <v>0.45743419492530235</v>
      </c>
      <c r="M22" s="37">
        <f t="shared" si="10"/>
        <v>0.39127341712117619</v>
      </c>
      <c r="N22" s="37">
        <f t="shared" si="10"/>
        <v>0.11667061892340526</v>
      </c>
      <c r="O22" s="272"/>
      <c r="R22" s="88"/>
      <c r="S22" s="88"/>
      <c r="T22" s="90"/>
      <c r="U22" s="90"/>
      <c r="V22" s="90"/>
      <c r="W22" s="90"/>
      <c r="X22" s="90"/>
      <c r="Y22" s="88"/>
      <c r="Z22" s="88"/>
      <c r="AA22" s="152"/>
      <c r="AB22" s="152"/>
    </row>
    <row r="23" spans="1:28" ht="12" customHeight="1">
      <c r="A23" s="203"/>
      <c r="B23" s="203"/>
      <c r="C23" s="43"/>
      <c r="D23" s="278" t="s">
        <v>340</v>
      </c>
      <c r="E23" s="42"/>
      <c r="F23" s="41">
        <f t="shared" si="0"/>
        <v>361</v>
      </c>
      <c r="G23" s="41">
        <v>0</v>
      </c>
      <c r="H23" s="41">
        <v>0</v>
      </c>
      <c r="I23" s="41">
        <v>0</v>
      </c>
      <c r="J23" s="41">
        <v>40</v>
      </c>
      <c r="K23" s="41">
        <v>9</v>
      </c>
      <c r="L23" s="41">
        <v>312</v>
      </c>
      <c r="M23" s="41">
        <v>0</v>
      </c>
      <c r="N23" s="41">
        <v>0</v>
      </c>
      <c r="O23" s="271">
        <v>102.59556786703601</v>
      </c>
      <c r="AA23" s="153">
        <v>361</v>
      </c>
      <c r="AB23" s="153" t="str">
        <f>IF(F23=AA23,"",1)</f>
        <v/>
      </c>
    </row>
    <row r="24" spans="1:28" ht="12" customHeight="1">
      <c r="A24" s="203"/>
      <c r="B24" s="203"/>
      <c r="C24" s="40"/>
      <c r="D24" s="279"/>
      <c r="E24" s="39"/>
      <c r="F24" s="44">
        <f t="shared" si="0"/>
        <v>1</v>
      </c>
      <c r="G24" s="37">
        <f t="shared" ref="G24:N24" si="11">IF(G23=0,0,G23/$F23)</f>
        <v>0</v>
      </c>
      <c r="H24" s="37">
        <f t="shared" si="11"/>
        <v>0</v>
      </c>
      <c r="I24" s="37">
        <f t="shared" si="11"/>
        <v>0</v>
      </c>
      <c r="J24" s="37">
        <f t="shared" si="11"/>
        <v>0.11080332409972299</v>
      </c>
      <c r="K24" s="37">
        <f t="shared" si="11"/>
        <v>2.4930747922437674E-2</v>
      </c>
      <c r="L24" s="37">
        <f t="shared" si="11"/>
        <v>0.8642659279778393</v>
      </c>
      <c r="M24" s="37">
        <f t="shared" si="11"/>
        <v>0</v>
      </c>
      <c r="N24" s="37">
        <f t="shared" si="11"/>
        <v>0</v>
      </c>
      <c r="O24" s="272"/>
      <c r="R24" s="88"/>
      <c r="S24" s="88"/>
      <c r="T24" s="90"/>
      <c r="U24" s="90"/>
      <c r="V24" s="90"/>
      <c r="W24" s="90"/>
      <c r="X24" s="88"/>
      <c r="Y24" s="88"/>
      <c r="Z24" s="88"/>
      <c r="AA24" s="152"/>
      <c r="AB24" s="152"/>
    </row>
    <row r="25" spans="1:28" ht="12" customHeight="1">
      <c r="A25" s="203"/>
      <c r="B25" s="203"/>
      <c r="C25" s="43"/>
      <c r="D25" s="295" t="s">
        <v>341</v>
      </c>
      <c r="E25" s="115"/>
      <c r="F25" s="104">
        <f t="shared" si="0"/>
        <v>1544</v>
      </c>
      <c r="G25" s="104">
        <v>0</v>
      </c>
      <c r="H25" s="104">
        <v>0</v>
      </c>
      <c r="I25" s="41">
        <v>0</v>
      </c>
      <c r="J25" s="41">
        <v>0</v>
      </c>
      <c r="K25" s="41">
        <v>512</v>
      </c>
      <c r="L25" s="41">
        <v>815</v>
      </c>
      <c r="M25" s="41">
        <v>166</v>
      </c>
      <c r="N25" s="41">
        <v>51</v>
      </c>
      <c r="O25" s="271">
        <v>103.35427461139896</v>
      </c>
      <c r="AA25" s="153">
        <v>1544</v>
      </c>
      <c r="AB25" s="153" t="str">
        <f>IF(F25=AA25,"",1)</f>
        <v/>
      </c>
    </row>
    <row r="26" spans="1:28" ht="12" customHeight="1">
      <c r="A26" s="203"/>
      <c r="B26" s="203"/>
      <c r="C26" s="40"/>
      <c r="D26" s="296"/>
      <c r="E26" s="116"/>
      <c r="F26" s="117">
        <f t="shared" si="0"/>
        <v>0.99999999999999989</v>
      </c>
      <c r="G26" s="107">
        <f t="shared" ref="G26:N26" si="12">IF(G25=0,0,G25/$F25)</f>
        <v>0</v>
      </c>
      <c r="H26" s="107">
        <f t="shared" si="12"/>
        <v>0</v>
      </c>
      <c r="I26" s="37">
        <f t="shared" si="12"/>
        <v>0</v>
      </c>
      <c r="J26" s="37">
        <f t="shared" si="12"/>
        <v>0</v>
      </c>
      <c r="K26" s="37">
        <f t="shared" si="12"/>
        <v>0.33160621761658032</v>
      </c>
      <c r="L26" s="37">
        <f t="shared" si="12"/>
        <v>0.52784974093264247</v>
      </c>
      <c r="M26" s="37">
        <f t="shared" si="12"/>
        <v>0.10751295336787564</v>
      </c>
      <c r="N26" s="37">
        <f t="shared" si="12"/>
        <v>3.3031088082901554E-2</v>
      </c>
      <c r="O26" s="272"/>
      <c r="R26" s="88"/>
      <c r="S26" s="88"/>
      <c r="T26" s="90"/>
      <c r="U26" s="90"/>
      <c r="V26" s="90"/>
      <c r="W26" s="90"/>
      <c r="X26" s="88"/>
      <c r="Y26" s="88"/>
      <c r="Z26" s="90"/>
      <c r="AA26" s="152"/>
      <c r="AB26" s="152"/>
    </row>
    <row r="27" spans="1:28" ht="12" customHeight="1">
      <c r="A27" s="203"/>
      <c r="B27" s="203"/>
      <c r="C27" s="43"/>
      <c r="D27" s="278" t="s">
        <v>342</v>
      </c>
      <c r="E27" s="42"/>
      <c r="F27" s="41">
        <f t="shared" si="0"/>
        <v>15</v>
      </c>
      <c r="G27" s="41">
        <v>0</v>
      </c>
      <c r="H27" s="41">
        <v>0</v>
      </c>
      <c r="I27" s="41">
        <v>0</v>
      </c>
      <c r="J27" s="41">
        <v>0</v>
      </c>
      <c r="K27" s="41">
        <v>0</v>
      </c>
      <c r="L27" s="41">
        <v>7</v>
      </c>
      <c r="M27" s="41">
        <v>8</v>
      </c>
      <c r="N27" s="41">
        <v>0</v>
      </c>
      <c r="O27" s="271">
        <v>107.33333333333333</v>
      </c>
      <c r="AA27" s="153">
        <v>15</v>
      </c>
      <c r="AB27" s="153" t="str">
        <f>IF(F27=AA27,"",1)</f>
        <v/>
      </c>
    </row>
    <row r="28" spans="1:28" ht="12" customHeight="1">
      <c r="A28" s="203"/>
      <c r="B28" s="203"/>
      <c r="C28" s="40"/>
      <c r="D28" s="279"/>
      <c r="E28" s="39"/>
      <c r="F28" s="44">
        <f t="shared" si="0"/>
        <v>1</v>
      </c>
      <c r="G28" s="37">
        <f t="shared" ref="G28:N28" si="13">IF(G27=0,0,G27/$F27)</f>
        <v>0</v>
      </c>
      <c r="H28" s="37">
        <f t="shared" si="13"/>
        <v>0</v>
      </c>
      <c r="I28" s="37">
        <f t="shared" si="13"/>
        <v>0</v>
      </c>
      <c r="J28" s="37">
        <f t="shared" si="13"/>
        <v>0</v>
      </c>
      <c r="K28" s="37">
        <f t="shared" si="13"/>
        <v>0</v>
      </c>
      <c r="L28" s="37">
        <f t="shared" si="13"/>
        <v>0.46666666666666667</v>
      </c>
      <c r="M28" s="37">
        <f t="shared" si="13"/>
        <v>0.53333333333333333</v>
      </c>
      <c r="N28" s="37">
        <f t="shared" si="13"/>
        <v>0</v>
      </c>
      <c r="O28" s="272"/>
      <c r="R28" s="88"/>
      <c r="S28" s="88"/>
      <c r="T28" s="90"/>
      <c r="U28" s="90"/>
      <c r="V28" s="90"/>
      <c r="W28" s="90"/>
      <c r="X28" s="88"/>
      <c r="Y28" s="90"/>
      <c r="Z28" s="88"/>
      <c r="AA28" s="152"/>
      <c r="AB28" s="152"/>
    </row>
    <row r="29" spans="1:28" ht="12" customHeight="1">
      <c r="A29" s="203"/>
      <c r="B29" s="203"/>
      <c r="C29" s="43"/>
      <c r="D29" s="278" t="s">
        <v>343</v>
      </c>
      <c r="E29" s="42"/>
      <c r="F29" s="41">
        <f t="shared" si="0"/>
        <v>672</v>
      </c>
      <c r="G29" s="41">
        <v>0</v>
      </c>
      <c r="H29" s="41">
        <v>0</v>
      </c>
      <c r="I29" s="41">
        <v>0</v>
      </c>
      <c r="J29" s="41">
        <v>0</v>
      </c>
      <c r="K29" s="41">
        <v>0</v>
      </c>
      <c r="L29" s="41">
        <v>168</v>
      </c>
      <c r="M29" s="41">
        <v>0</v>
      </c>
      <c r="N29" s="41">
        <v>504</v>
      </c>
      <c r="O29" s="271">
        <v>116.70833333333333</v>
      </c>
      <c r="AA29" s="153">
        <v>672</v>
      </c>
      <c r="AB29" s="153" t="str">
        <f>IF(F29=AA29,"",1)</f>
        <v/>
      </c>
    </row>
    <row r="30" spans="1:28" ht="12" customHeight="1">
      <c r="A30" s="203"/>
      <c r="B30" s="203"/>
      <c r="C30" s="40"/>
      <c r="D30" s="279"/>
      <c r="E30" s="39"/>
      <c r="F30" s="44">
        <f t="shared" si="0"/>
        <v>1</v>
      </c>
      <c r="G30" s="37">
        <f t="shared" ref="G30:N30" si="14">IF(G29=0,0,G29/$F29)</f>
        <v>0</v>
      </c>
      <c r="H30" s="37">
        <f t="shared" si="14"/>
        <v>0</v>
      </c>
      <c r="I30" s="37">
        <f t="shared" si="14"/>
        <v>0</v>
      </c>
      <c r="J30" s="37">
        <f t="shared" si="14"/>
        <v>0</v>
      </c>
      <c r="K30" s="37">
        <f t="shared" si="14"/>
        <v>0</v>
      </c>
      <c r="L30" s="37">
        <f t="shared" si="14"/>
        <v>0.25</v>
      </c>
      <c r="M30" s="37">
        <f t="shared" si="14"/>
        <v>0</v>
      </c>
      <c r="N30" s="37">
        <f t="shared" si="14"/>
        <v>0.75</v>
      </c>
      <c r="O30" s="272"/>
      <c r="R30" s="88"/>
      <c r="S30" s="88"/>
      <c r="T30" s="90"/>
      <c r="U30" s="90"/>
      <c r="V30" s="90"/>
      <c r="W30" s="90"/>
      <c r="X30" s="90"/>
      <c r="Y30" s="90"/>
      <c r="Z30" s="90"/>
      <c r="AA30" s="152"/>
      <c r="AB30" s="152"/>
    </row>
    <row r="31" spans="1:28" ht="12" customHeight="1">
      <c r="A31" s="203"/>
      <c r="B31" s="203"/>
      <c r="C31" s="43"/>
      <c r="D31" s="278" t="s">
        <v>344</v>
      </c>
      <c r="E31" s="42"/>
      <c r="F31" s="41">
        <f t="shared" si="0"/>
        <v>27</v>
      </c>
      <c r="G31" s="41">
        <v>0</v>
      </c>
      <c r="H31" s="41">
        <v>0</v>
      </c>
      <c r="I31" s="41">
        <v>0</v>
      </c>
      <c r="J31" s="41">
        <v>0</v>
      </c>
      <c r="K31" s="41">
        <v>0</v>
      </c>
      <c r="L31" s="41">
        <v>27</v>
      </c>
      <c r="M31" s="41">
        <v>0</v>
      </c>
      <c r="N31" s="41">
        <v>0</v>
      </c>
      <c r="O31" s="271">
        <v>107</v>
      </c>
      <c r="AA31" s="153">
        <v>27</v>
      </c>
      <c r="AB31" s="153" t="str">
        <f>IF(F31=AA31,"",1)</f>
        <v/>
      </c>
    </row>
    <row r="32" spans="1:28" ht="12" customHeight="1">
      <c r="A32" s="203"/>
      <c r="B32" s="203"/>
      <c r="C32" s="40"/>
      <c r="D32" s="279"/>
      <c r="E32" s="39"/>
      <c r="F32" s="44">
        <f t="shared" si="0"/>
        <v>1</v>
      </c>
      <c r="G32" s="37">
        <f t="shared" ref="G32:N32" si="15">IF(G31=0,0,G31/$F31)</f>
        <v>0</v>
      </c>
      <c r="H32" s="37">
        <f t="shared" si="15"/>
        <v>0</v>
      </c>
      <c r="I32" s="37">
        <f t="shared" si="15"/>
        <v>0</v>
      </c>
      <c r="J32" s="37">
        <f t="shared" si="15"/>
        <v>0</v>
      </c>
      <c r="K32" s="37">
        <f t="shared" si="15"/>
        <v>0</v>
      </c>
      <c r="L32" s="37">
        <f t="shared" si="15"/>
        <v>1</v>
      </c>
      <c r="M32" s="37">
        <f t="shared" si="15"/>
        <v>0</v>
      </c>
      <c r="N32" s="37">
        <f t="shared" si="15"/>
        <v>0</v>
      </c>
      <c r="O32" s="272"/>
      <c r="R32" s="88"/>
      <c r="S32" s="88"/>
      <c r="T32" s="90"/>
      <c r="U32" s="90"/>
      <c r="V32" s="90"/>
      <c r="W32" s="90"/>
      <c r="X32" s="90"/>
      <c r="Y32" s="88"/>
      <c r="Z32" s="88"/>
      <c r="AA32" s="152"/>
      <c r="AB32" s="152"/>
    </row>
    <row r="33" spans="1:28" ht="12" customHeight="1">
      <c r="A33" s="203"/>
      <c r="B33" s="203"/>
      <c r="C33" s="43"/>
      <c r="D33" s="278" t="s">
        <v>345</v>
      </c>
      <c r="E33" s="42"/>
      <c r="F33" s="41">
        <f t="shared" si="0"/>
        <v>608</v>
      </c>
      <c r="G33" s="41">
        <v>0</v>
      </c>
      <c r="H33" s="41">
        <v>0</v>
      </c>
      <c r="I33" s="41">
        <v>0</v>
      </c>
      <c r="J33" s="41">
        <v>0</v>
      </c>
      <c r="K33" s="41">
        <v>31</v>
      </c>
      <c r="L33" s="41">
        <v>389</v>
      </c>
      <c r="M33" s="41">
        <v>188</v>
      </c>
      <c r="N33" s="41">
        <v>0</v>
      </c>
      <c r="O33" s="271">
        <v>108.90131578947368</v>
      </c>
      <c r="AA33" s="153">
        <v>608</v>
      </c>
      <c r="AB33" s="153" t="str">
        <f>IF(F33=AA33,"",1)</f>
        <v/>
      </c>
    </row>
    <row r="34" spans="1:28" ht="12" customHeight="1">
      <c r="A34" s="203"/>
      <c r="B34" s="203"/>
      <c r="C34" s="40"/>
      <c r="D34" s="279"/>
      <c r="E34" s="39"/>
      <c r="F34" s="44">
        <f t="shared" si="0"/>
        <v>1</v>
      </c>
      <c r="G34" s="37">
        <f t="shared" ref="G34:N34" si="16">IF(G33=0,0,G33/$F33)</f>
        <v>0</v>
      </c>
      <c r="H34" s="37">
        <f t="shared" si="16"/>
        <v>0</v>
      </c>
      <c r="I34" s="37">
        <f t="shared" si="16"/>
        <v>0</v>
      </c>
      <c r="J34" s="37">
        <f t="shared" si="16"/>
        <v>0</v>
      </c>
      <c r="K34" s="37">
        <f>IF(K33=0,0,K33/$F33)</f>
        <v>5.0986842105263157E-2</v>
      </c>
      <c r="L34" s="37">
        <f t="shared" si="16"/>
        <v>0.63980263157894735</v>
      </c>
      <c r="M34" s="37">
        <f t="shared" si="16"/>
        <v>0.30921052631578949</v>
      </c>
      <c r="N34" s="37">
        <f t="shared" si="16"/>
        <v>0</v>
      </c>
      <c r="O34" s="272"/>
      <c r="R34" s="88"/>
      <c r="S34" s="88"/>
      <c r="T34" s="90"/>
      <c r="U34" s="90"/>
      <c r="V34" s="90"/>
      <c r="W34" s="90"/>
      <c r="X34" s="90"/>
      <c r="Y34" s="90"/>
      <c r="Z34" s="90"/>
      <c r="AA34" s="152"/>
      <c r="AB34" s="152"/>
    </row>
    <row r="35" spans="1:28" ht="12" customHeight="1">
      <c r="A35" s="203"/>
      <c r="B35" s="203"/>
      <c r="C35" s="43"/>
      <c r="D35" s="278" t="s">
        <v>346</v>
      </c>
      <c r="E35" s="42"/>
      <c r="F35" s="41">
        <f t="shared" si="0"/>
        <v>2087</v>
      </c>
      <c r="G35" s="41">
        <v>0</v>
      </c>
      <c r="H35" s="41">
        <v>0</v>
      </c>
      <c r="I35" s="41">
        <v>0</v>
      </c>
      <c r="J35" s="41">
        <v>38</v>
      </c>
      <c r="K35" s="41">
        <v>0</v>
      </c>
      <c r="L35" s="41">
        <v>0</v>
      </c>
      <c r="M35" s="41">
        <v>125</v>
      </c>
      <c r="N35" s="41">
        <v>1924</v>
      </c>
      <c r="O35" s="271">
        <v>123.04312410158121</v>
      </c>
      <c r="AA35" s="153">
        <v>2087</v>
      </c>
      <c r="AB35" s="153" t="str">
        <f>IF(F35=AA35,"",1)</f>
        <v/>
      </c>
    </row>
    <row r="36" spans="1:28" ht="12" customHeight="1">
      <c r="A36" s="203"/>
      <c r="B36" s="203"/>
      <c r="C36" s="40"/>
      <c r="D36" s="279"/>
      <c r="E36" s="39"/>
      <c r="F36" s="44">
        <f t="shared" si="0"/>
        <v>1</v>
      </c>
      <c r="G36" s="37">
        <f t="shared" ref="G36:N36" si="17">IF(G35=0,0,G35/$F35)</f>
        <v>0</v>
      </c>
      <c r="H36" s="37">
        <f t="shared" si="17"/>
        <v>0</v>
      </c>
      <c r="I36" s="37">
        <f t="shared" si="17"/>
        <v>0</v>
      </c>
      <c r="J36" s="37">
        <f t="shared" si="17"/>
        <v>1.8207954000958312E-2</v>
      </c>
      <c r="K36" s="37">
        <f t="shared" si="17"/>
        <v>0</v>
      </c>
      <c r="L36" s="37">
        <f t="shared" si="17"/>
        <v>0</v>
      </c>
      <c r="M36" s="37">
        <f t="shared" si="17"/>
        <v>5.9894585529468136E-2</v>
      </c>
      <c r="N36" s="37">
        <f t="shared" si="17"/>
        <v>0.92189746046957355</v>
      </c>
      <c r="O36" s="272"/>
      <c r="R36" s="88"/>
      <c r="S36" s="88"/>
      <c r="T36" s="90"/>
      <c r="U36" s="90"/>
      <c r="V36" s="90"/>
      <c r="W36" s="90"/>
      <c r="X36" s="90"/>
      <c r="Y36" s="90"/>
      <c r="Z36" s="88"/>
      <c r="AA36" s="152"/>
      <c r="AB36" s="152"/>
    </row>
    <row r="37" spans="1:28" ht="12" customHeight="1">
      <c r="A37" s="203"/>
      <c r="B37" s="203"/>
      <c r="C37" s="43"/>
      <c r="D37" s="278" t="s">
        <v>347</v>
      </c>
      <c r="E37" s="42"/>
      <c r="F37" s="41">
        <f t="shared" si="0"/>
        <v>5</v>
      </c>
      <c r="G37" s="41">
        <v>0</v>
      </c>
      <c r="H37" s="41">
        <v>0</v>
      </c>
      <c r="I37" s="41">
        <v>0</v>
      </c>
      <c r="J37" s="41">
        <v>0</v>
      </c>
      <c r="K37" s="41">
        <v>0</v>
      </c>
      <c r="L37" s="41">
        <v>0</v>
      </c>
      <c r="M37" s="41">
        <v>0</v>
      </c>
      <c r="N37" s="41">
        <v>5</v>
      </c>
      <c r="O37" s="271">
        <v>130</v>
      </c>
      <c r="AA37" s="153">
        <v>5</v>
      </c>
      <c r="AB37" s="153" t="str">
        <f>IF(F37=AA37,"",1)</f>
        <v/>
      </c>
    </row>
    <row r="38" spans="1:28" ht="12" customHeight="1">
      <c r="A38" s="203"/>
      <c r="B38" s="203"/>
      <c r="C38" s="40"/>
      <c r="D38" s="279"/>
      <c r="E38" s="39"/>
      <c r="F38" s="44">
        <f t="shared" si="0"/>
        <v>1</v>
      </c>
      <c r="G38" s="37">
        <f t="shared" ref="G38:N38" si="18">IF(G37=0,0,G37/$F37)</f>
        <v>0</v>
      </c>
      <c r="H38" s="37">
        <f t="shared" si="18"/>
        <v>0</v>
      </c>
      <c r="I38" s="37">
        <f t="shared" si="18"/>
        <v>0</v>
      </c>
      <c r="J38" s="37">
        <f t="shared" si="18"/>
        <v>0</v>
      </c>
      <c r="K38" s="37">
        <f t="shared" si="18"/>
        <v>0</v>
      </c>
      <c r="L38" s="37">
        <f t="shared" si="18"/>
        <v>0</v>
      </c>
      <c r="M38" s="37">
        <f t="shared" si="18"/>
        <v>0</v>
      </c>
      <c r="N38" s="37">
        <f t="shared" si="18"/>
        <v>1</v>
      </c>
      <c r="O38" s="272"/>
      <c r="R38" s="88"/>
      <c r="S38" s="88"/>
      <c r="T38" s="90"/>
      <c r="U38" s="90"/>
      <c r="V38" s="90"/>
      <c r="W38" s="90"/>
      <c r="X38" s="90"/>
      <c r="Y38" s="90"/>
      <c r="Z38" s="88"/>
      <c r="AA38" s="152"/>
      <c r="AB38" s="152"/>
    </row>
    <row r="39" spans="1:28" ht="12" customHeight="1">
      <c r="A39" s="203"/>
      <c r="B39" s="203"/>
      <c r="C39" s="43"/>
      <c r="D39" s="278" t="s">
        <v>348</v>
      </c>
      <c r="E39" s="42"/>
      <c r="F39" s="41">
        <f t="shared" ref="F39:F70" si="19">SUM(G39:N39)</f>
        <v>1049</v>
      </c>
      <c r="G39" s="41">
        <v>0</v>
      </c>
      <c r="H39" s="41">
        <v>0</v>
      </c>
      <c r="I39" s="41">
        <v>0</v>
      </c>
      <c r="J39" s="41">
        <v>0</v>
      </c>
      <c r="K39" s="41">
        <v>0</v>
      </c>
      <c r="L39" s="41">
        <v>214</v>
      </c>
      <c r="M39" s="41">
        <v>523</v>
      </c>
      <c r="N39" s="41">
        <v>312</v>
      </c>
      <c r="O39" s="271">
        <v>113.20495710200191</v>
      </c>
      <c r="AA39" s="153">
        <v>1049</v>
      </c>
      <c r="AB39" s="153" t="str">
        <f>IF(F39=AA39,"",1)</f>
        <v/>
      </c>
    </row>
    <row r="40" spans="1:28" ht="12" customHeight="1">
      <c r="A40" s="203"/>
      <c r="B40" s="203"/>
      <c r="C40" s="40"/>
      <c r="D40" s="279"/>
      <c r="E40" s="39"/>
      <c r="F40" s="44">
        <f t="shared" si="19"/>
        <v>1</v>
      </c>
      <c r="G40" s="37">
        <f t="shared" ref="G40:N40" si="20">IF(G39=0,0,G39/$F39)</f>
        <v>0</v>
      </c>
      <c r="H40" s="37">
        <f t="shared" si="20"/>
        <v>0</v>
      </c>
      <c r="I40" s="37">
        <f t="shared" si="20"/>
        <v>0</v>
      </c>
      <c r="J40" s="37">
        <f t="shared" si="20"/>
        <v>0</v>
      </c>
      <c r="K40" s="37">
        <f t="shared" si="20"/>
        <v>0</v>
      </c>
      <c r="L40" s="37">
        <f t="shared" si="20"/>
        <v>0.20400381315538607</v>
      </c>
      <c r="M40" s="37">
        <f t="shared" si="20"/>
        <v>0.49857006673021925</v>
      </c>
      <c r="N40" s="37">
        <f t="shared" si="20"/>
        <v>0.29742612011439468</v>
      </c>
      <c r="O40" s="272"/>
      <c r="R40" s="88"/>
      <c r="S40" s="88"/>
      <c r="T40" s="90"/>
      <c r="U40" s="90"/>
      <c r="V40" s="90"/>
      <c r="W40" s="90"/>
      <c r="X40" s="90"/>
      <c r="Y40" s="90"/>
      <c r="Z40" s="88"/>
      <c r="AA40" s="152"/>
      <c r="AB40" s="152"/>
    </row>
    <row r="41" spans="1:28" ht="12" customHeight="1">
      <c r="A41" s="203"/>
      <c r="B41" s="203"/>
      <c r="C41" s="43"/>
      <c r="D41" s="278" t="s">
        <v>349</v>
      </c>
      <c r="E41" s="42"/>
      <c r="F41" s="41">
        <f t="shared" si="19"/>
        <v>9</v>
      </c>
      <c r="G41" s="41">
        <v>0</v>
      </c>
      <c r="H41" s="41">
        <v>0</v>
      </c>
      <c r="I41" s="41">
        <v>0</v>
      </c>
      <c r="J41" s="41">
        <v>0</v>
      </c>
      <c r="K41" s="41">
        <v>0</v>
      </c>
      <c r="L41" s="41">
        <v>0</v>
      </c>
      <c r="M41" s="41">
        <v>9</v>
      </c>
      <c r="N41" s="41">
        <v>0</v>
      </c>
      <c r="O41" s="271">
        <v>111</v>
      </c>
      <c r="AA41" s="153">
        <v>9</v>
      </c>
      <c r="AB41" s="153" t="str">
        <f>IF(F41=AA41,"",1)</f>
        <v/>
      </c>
    </row>
    <row r="42" spans="1:28" ht="12" customHeight="1">
      <c r="A42" s="203"/>
      <c r="B42" s="203"/>
      <c r="C42" s="40"/>
      <c r="D42" s="279"/>
      <c r="E42" s="39"/>
      <c r="F42" s="44">
        <f t="shared" si="19"/>
        <v>1</v>
      </c>
      <c r="G42" s="37">
        <f t="shared" ref="G42:N42" si="21">IF(G41=0,0,G41/$F41)</f>
        <v>0</v>
      </c>
      <c r="H42" s="37">
        <f t="shared" si="21"/>
        <v>0</v>
      </c>
      <c r="I42" s="37">
        <f t="shared" si="21"/>
        <v>0</v>
      </c>
      <c r="J42" s="37">
        <f t="shared" si="21"/>
        <v>0</v>
      </c>
      <c r="K42" s="37">
        <f t="shared" si="21"/>
        <v>0</v>
      </c>
      <c r="L42" s="37">
        <f t="shared" si="21"/>
        <v>0</v>
      </c>
      <c r="M42" s="37">
        <f t="shared" si="21"/>
        <v>1</v>
      </c>
      <c r="N42" s="37">
        <f t="shared" si="21"/>
        <v>0</v>
      </c>
      <c r="O42" s="272"/>
      <c r="R42" s="88"/>
      <c r="S42" s="88"/>
      <c r="T42" s="90"/>
      <c r="U42" s="90"/>
      <c r="V42" s="90"/>
      <c r="W42" s="90"/>
      <c r="X42" s="90"/>
      <c r="Y42" s="90"/>
      <c r="Z42" s="90"/>
      <c r="AA42" s="152"/>
      <c r="AB42" s="152"/>
    </row>
    <row r="43" spans="1:28" ht="12" customHeight="1">
      <c r="A43" s="203"/>
      <c r="B43" s="203"/>
      <c r="C43" s="43"/>
      <c r="D43" s="278" t="s">
        <v>350</v>
      </c>
      <c r="E43" s="42"/>
      <c r="F43" s="41">
        <f t="shared" si="19"/>
        <v>156</v>
      </c>
      <c r="G43" s="41">
        <v>0</v>
      </c>
      <c r="H43" s="41">
        <v>0</v>
      </c>
      <c r="I43" s="41">
        <v>0</v>
      </c>
      <c r="J43" s="41">
        <v>0</v>
      </c>
      <c r="K43" s="41">
        <v>0</v>
      </c>
      <c r="L43" s="41">
        <v>0</v>
      </c>
      <c r="M43" s="41">
        <v>156</v>
      </c>
      <c r="N43" s="41">
        <v>0</v>
      </c>
      <c r="O43" s="271">
        <v>115.30769230769231</v>
      </c>
      <c r="AA43" s="153">
        <v>156</v>
      </c>
      <c r="AB43" s="153" t="str">
        <f>IF(F43=AA43,"",1)</f>
        <v/>
      </c>
    </row>
    <row r="44" spans="1:28" ht="12" customHeight="1">
      <c r="A44" s="203"/>
      <c r="B44" s="203"/>
      <c r="C44" s="40"/>
      <c r="D44" s="279"/>
      <c r="E44" s="39"/>
      <c r="F44" s="44">
        <f t="shared" si="19"/>
        <v>1</v>
      </c>
      <c r="G44" s="37">
        <f t="shared" ref="G44:N44" si="22">IF(G43=0,0,G43/$F43)</f>
        <v>0</v>
      </c>
      <c r="H44" s="37">
        <f t="shared" si="22"/>
        <v>0</v>
      </c>
      <c r="I44" s="37">
        <f t="shared" si="22"/>
        <v>0</v>
      </c>
      <c r="J44" s="37">
        <f t="shared" si="22"/>
        <v>0</v>
      </c>
      <c r="K44" s="37">
        <f t="shared" si="22"/>
        <v>0</v>
      </c>
      <c r="L44" s="37">
        <f t="shared" si="22"/>
        <v>0</v>
      </c>
      <c r="M44" s="37">
        <f t="shared" si="22"/>
        <v>1</v>
      </c>
      <c r="N44" s="37">
        <f t="shared" si="22"/>
        <v>0</v>
      </c>
      <c r="O44" s="272"/>
      <c r="R44" s="88"/>
      <c r="S44" s="88"/>
      <c r="T44" s="88"/>
      <c r="U44" s="90"/>
      <c r="V44" s="90"/>
      <c r="W44" s="90"/>
      <c r="X44" s="90"/>
      <c r="Y44" s="88"/>
      <c r="Z44" s="88"/>
      <c r="AA44" s="152"/>
      <c r="AB44" s="152"/>
    </row>
    <row r="45" spans="1:28" ht="12" customHeight="1">
      <c r="A45" s="203"/>
      <c r="B45" s="203"/>
      <c r="C45" s="43"/>
      <c r="D45" s="278" t="s">
        <v>351</v>
      </c>
      <c r="E45" s="42"/>
      <c r="F45" s="41">
        <f t="shared" si="19"/>
        <v>1050</v>
      </c>
      <c r="G45" s="41">
        <v>0</v>
      </c>
      <c r="H45" s="41">
        <v>0</v>
      </c>
      <c r="I45" s="41">
        <v>0</v>
      </c>
      <c r="J45" s="41">
        <v>0</v>
      </c>
      <c r="K45" s="41">
        <v>26</v>
      </c>
      <c r="L45" s="41">
        <v>223</v>
      </c>
      <c r="M45" s="41">
        <v>0</v>
      </c>
      <c r="N45" s="41">
        <v>801</v>
      </c>
      <c r="O45" s="271">
        <v>118.28952380952381</v>
      </c>
      <c r="AA45" s="153">
        <v>1050</v>
      </c>
      <c r="AB45" s="153" t="str">
        <f>IF(F45=AA45,"",1)</f>
        <v/>
      </c>
    </row>
    <row r="46" spans="1:28" ht="12" customHeight="1">
      <c r="A46" s="203"/>
      <c r="B46" s="203"/>
      <c r="C46" s="40"/>
      <c r="D46" s="279"/>
      <c r="E46" s="39"/>
      <c r="F46" s="44">
        <f t="shared" si="19"/>
        <v>1</v>
      </c>
      <c r="G46" s="37">
        <f t="shared" ref="G46:N46" si="23">IF(G45=0,0,G45/$F45)</f>
        <v>0</v>
      </c>
      <c r="H46" s="37">
        <f t="shared" si="23"/>
        <v>0</v>
      </c>
      <c r="I46" s="37">
        <f t="shared" si="23"/>
        <v>0</v>
      </c>
      <c r="J46" s="37">
        <f t="shared" si="23"/>
        <v>0</v>
      </c>
      <c r="K46" s="37">
        <f t="shared" si="23"/>
        <v>2.4761904761904763E-2</v>
      </c>
      <c r="L46" s="37">
        <f t="shared" si="23"/>
        <v>0.21238095238095239</v>
      </c>
      <c r="M46" s="37">
        <f t="shared" si="23"/>
        <v>0</v>
      </c>
      <c r="N46" s="37">
        <f t="shared" si="23"/>
        <v>0.7628571428571429</v>
      </c>
      <c r="O46" s="272"/>
      <c r="R46" s="88"/>
      <c r="S46" s="88"/>
      <c r="T46" s="90"/>
      <c r="U46" s="90"/>
      <c r="V46" s="90"/>
      <c r="W46" s="90"/>
      <c r="X46" s="90"/>
      <c r="Y46" s="90"/>
      <c r="Z46" s="90"/>
      <c r="AA46" s="152"/>
      <c r="AB46" s="152"/>
    </row>
    <row r="47" spans="1:28" ht="12" customHeight="1">
      <c r="A47" s="203"/>
      <c r="B47" s="203"/>
      <c r="C47" s="43"/>
      <c r="D47" s="278" t="s">
        <v>352</v>
      </c>
      <c r="E47" s="42"/>
      <c r="F47" s="41">
        <f t="shared" si="19"/>
        <v>321</v>
      </c>
      <c r="G47" s="41">
        <v>0</v>
      </c>
      <c r="H47" s="41">
        <v>0</v>
      </c>
      <c r="I47" s="41">
        <v>0</v>
      </c>
      <c r="J47" s="41">
        <v>0</v>
      </c>
      <c r="K47" s="41">
        <v>24</v>
      </c>
      <c r="L47" s="41">
        <v>149</v>
      </c>
      <c r="M47" s="41">
        <v>148</v>
      </c>
      <c r="N47" s="41">
        <v>0</v>
      </c>
      <c r="O47" s="271">
        <v>108.79750778816199</v>
      </c>
      <c r="AA47" s="153">
        <v>321</v>
      </c>
      <c r="AB47" s="153" t="str">
        <f>IF(F47=AA47,"",1)</f>
        <v/>
      </c>
    </row>
    <row r="48" spans="1:28" ht="12" customHeight="1">
      <c r="A48" s="203"/>
      <c r="B48" s="203"/>
      <c r="C48" s="40"/>
      <c r="D48" s="279"/>
      <c r="E48" s="39"/>
      <c r="F48" s="44">
        <f t="shared" si="19"/>
        <v>1</v>
      </c>
      <c r="G48" s="37">
        <f t="shared" ref="G48:N48" si="24">IF(G47=0,0,G47/$F47)</f>
        <v>0</v>
      </c>
      <c r="H48" s="37">
        <f t="shared" si="24"/>
        <v>0</v>
      </c>
      <c r="I48" s="37">
        <f t="shared" si="24"/>
        <v>0</v>
      </c>
      <c r="J48" s="37">
        <f t="shared" si="24"/>
        <v>0</v>
      </c>
      <c r="K48" s="37">
        <f t="shared" si="24"/>
        <v>7.476635514018691E-2</v>
      </c>
      <c r="L48" s="37">
        <f t="shared" si="24"/>
        <v>0.46417445482866043</v>
      </c>
      <c r="M48" s="37">
        <f t="shared" si="24"/>
        <v>0.46105919003115264</v>
      </c>
      <c r="N48" s="37">
        <f t="shared" si="24"/>
        <v>0</v>
      </c>
      <c r="O48" s="272"/>
      <c r="R48" s="88"/>
      <c r="S48" s="88"/>
      <c r="T48" s="90"/>
      <c r="U48" s="90"/>
      <c r="V48" s="90"/>
      <c r="W48" s="90"/>
      <c r="X48" s="88"/>
      <c r="Y48" s="90"/>
      <c r="Z48" s="90"/>
      <c r="AA48" s="152"/>
      <c r="AB48" s="152"/>
    </row>
    <row r="49" spans="1:28" ht="12" customHeight="1">
      <c r="A49" s="203"/>
      <c r="B49" s="203"/>
      <c r="C49" s="43"/>
      <c r="D49" s="278" t="s">
        <v>353</v>
      </c>
      <c r="E49" s="42"/>
      <c r="F49" s="41">
        <f t="shared" si="19"/>
        <v>997</v>
      </c>
      <c r="G49" s="41">
        <v>0</v>
      </c>
      <c r="H49" s="41">
        <v>0</v>
      </c>
      <c r="I49" s="41">
        <v>0</v>
      </c>
      <c r="J49" s="41">
        <v>9</v>
      </c>
      <c r="K49" s="41">
        <v>0</v>
      </c>
      <c r="L49" s="41">
        <v>318</v>
      </c>
      <c r="M49" s="41">
        <v>184</v>
      </c>
      <c r="N49" s="41">
        <v>486</v>
      </c>
      <c r="O49" s="271">
        <v>115.89969909729187</v>
      </c>
      <c r="AA49" s="153">
        <v>997</v>
      </c>
      <c r="AB49" s="153" t="str">
        <f>IF(F49=AA49,"",1)</f>
        <v/>
      </c>
    </row>
    <row r="50" spans="1:28" ht="12" customHeight="1">
      <c r="A50" s="203"/>
      <c r="B50" s="203"/>
      <c r="C50" s="40"/>
      <c r="D50" s="279"/>
      <c r="E50" s="39"/>
      <c r="F50" s="44">
        <f t="shared" si="19"/>
        <v>1</v>
      </c>
      <c r="G50" s="37">
        <f t="shared" ref="G50:N50" si="25">IF(G49=0,0,G49/$F49)</f>
        <v>0</v>
      </c>
      <c r="H50" s="37">
        <f t="shared" si="25"/>
        <v>0</v>
      </c>
      <c r="I50" s="37">
        <f t="shared" si="25"/>
        <v>0</v>
      </c>
      <c r="J50" s="37">
        <f t="shared" si="25"/>
        <v>9.0270812437311942E-3</v>
      </c>
      <c r="K50" s="37">
        <f t="shared" si="25"/>
        <v>0</v>
      </c>
      <c r="L50" s="37">
        <f t="shared" si="25"/>
        <v>0.31895687061183553</v>
      </c>
      <c r="M50" s="37">
        <f t="shared" si="25"/>
        <v>0.18455366098294884</v>
      </c>
      <c r="N50" s="37">
        <f t="shared" si="25"/>
        <v>0.48746238716148443</v>
      </c>
      <c r="O50" s="272"/>
      <c r="R50" s="88"/>
      <c r="S50" s="88"/>
      <c r="T50" s="88"/>
      <c r="U50" s="90"/>
      <c r="V50" s="90"/>
      <c r="W50" s="90"/>
      <c r="X50" s="88"/>
      <c r="Y50" s="88"/>
      <c r="Z50" s="88"/>
      <c r="AA50" s="152"/>
      <c r="AB50" s="152"/>
    </row>
    <row r="51" spans="1:28" ht="12" customHeight="1">
      <c r="A51" s="203"/>
      <c r="B51" s="203"/>
      <c r="C51" s="43"/>
      <c r="D51" s="278" t="s">
        <v>354</v>
      </c>
      <c r="E51" s="42"/>
      <c r="F51" s="41">
        <f t="shared" si="19"/>
        <v>892</v>
      </c>
      <c r="G51" s="41">
        <v>0</v>
      </c>
      <c r="H51" s="41">
        <v>0</v>
      </c>
      <c r="I51" s="41">
        <v>0</v>
      </c>
      <c r="J51" s="41">
        <v>13</v>
      </c>
      <c r="K51" s="41">
        <v>0</v>
      </c>
      <c r="L51" s="41">
        <v>222</v>
      </c>
      <c r="M51" s="41">
        <v>436</v>
      </c>
      <c r="N51" s="41">
        <v>221</v>
      </c>
      <c r="O51" s="271">
        <v>114.6390134529148</v>
      </c>
      <c r="AA51" s="153">
        <v>892</v>
      </c>
      <c r="AB51" s="153" t="str">
        <f>IF(F51=AA51,"",1)</f>
        <v/>
      </c>
    </row>
    <row r="52" spans="1:28" ht="12" customHeight="1">
      <c r="A52" s="203"/>
      <c r="B52" s="203"/>
      <c r="C52" s="40"/>
      <c r="D52" s="279"/>
      <c r="E52" s="39"/>
      <c r="F52" s="44">
        <f t="shared" si="19"/>
        <v>1</v>
      </c>
      <c r="G52" s="37">
        <f t="shared" ref="G52:N52" si="26">IF(G51=0,0,G51/$F51)</f>
        <v>0</v>
      </c>
      <c r="H52" s="37">
        <f t="shared" si="26"/>
        <v>0</v>
      </c>
      <c r="I52" s="37">
        <f t="shared" si="26"/>
        <v>0</v>
      </c>
      <c r="J52" s="37">
        <f t="shared" si="26"/>
        <v>1.4573991031390135E-2</v>
      </c>
      <c r="K52" s="37">
        <f t="shared" si="26"/>
        <v>0</v>
      </c>
      <c r="L52" s="37">
        <f t="shared" si="26"/>
        <v>0.24887892376681614</v>
      </c>
      <c r="M52" s="37">
        <f t="shared" si="26"/>
        <v>0.48878923766816146</v>
      </c>
      <c r="N52" s="37">
        <f t="shared" si="26"/>
        <v>0.24775784753363228</v>
      </c>
      <c r="O52" s="272"/>
      <c r="R52" s="88"/>
      <c r="S52" s="88"/>
      <c r="T52" s="90"/>
      <c r="U52" s="90"/>
      <c r="V52" s="90"/>
      <c r="W52" s="90"/>
      <c r="X52" s="90"/>
      <c r="Y52" s="88"/>
      <c r="Z52" s="88"/>
      <c r="AA52" s="152"/>
      <c r="AB52" s="152"/>
    </row>
    <row r="53" spans="1:28" ht="12" customHeight="1">
      <c r="A53" s="203"/>
      <c r="B53" s="203"/>
      <c r="C53" s="43"/>
      <c r="D53" s="278" t="s">
        <v>355</v>
      </c>
      <c r="E53" s="42"/>
      <c r="F53" s="41">
        <f t="shared" si="19"/>
        <v>859</v>
      </c>
      <c r="G53" s="41">
        <v>0</v>
      </c>
      <c r="H53" s="41">
        <v>0</v>
      </c>
      <c r="I53" s="41">
        <v>0</v>
      </c>
      <c r="J53" s="41">
        <v>0</v>
      </c>
      <c r="K53" s="41">
        <v>0</v>
      </c>
      <c r="L53" s="41">
        <v>65</v>
      </c>
      <c r="M53" s="41">
        <v>0</v>
      </c>
      <c r="N53" s="41">
        <v>794</v>
      </c>
      <c r="O53" s="271">
        <v>118.94062863795111</v>
      </c>
      <c r="AA53" s="153">
        <v>859</v>
      </c>
      <c r="AB53" s="153" t="str">
        <f>IF(F53=AA53,"",1)</f>
        <v/>
      </c>
    </row>
    <row r="54" spans="1:28" ht="12" customHeight="1">
      <c r="A54" s="203"/>
      <c r="B54" s="203"/>
      <c r="C54" s="40"/>
      <c r="D54" s="279"/>
      <c r="E54" s="39"/>
      <c r="F54" s="44">
        <f t="shared" si="19"/>
        <v>1</v>
      </c>
      <c r="G54" s="37">
        <f t="shared" ref="G54:N54" si="27">IF(G53=0,0,G53/$F53)</f>
        <v>0</v>
      </c>
      <c r="H54" s="37">
        <f t="shared" si="27"/>
        <v>0</v>
      </c>
      <c r="I54" s="37">
        <f t="shared" si="27"/>
        <v>0</v>
      </c>
      <c r="J54" s="37">
        <f t="shared" si="27"/>
        <v>0</v>
      </c>
      <c r="K54" s="37">
        <f t="shared" si="27"/>
        <v>0</v>
      </c>
      <c r="L54" s="37">
        <f t="shared" si="27"/>
        <v>7.5669383003492435E-2</v>
      </c>
      <c r="M54" s="37">
        <f t="shared" si="27"/>
        <v>0</v>
      </c>
      <c r="N54" s="37">
        <f t="shared" si="27"/>
        <v>0.92433061699650754</v>
      </c>
      <c r="O54" s="272"/>
      <c r="R54" s="88"/>
      <c r="S54" s="88"/>
      <c r="T54" s="90"/>
      <c r="U54" s="90"/>
      <c r="V54" s="88"/>
      <c r="W54" s="90"/>
      <c r="X54" s="90"/>
      <c r="Y54" s="88"/>
      <c r="Z54" s="88"/>
      <c r="AA54" s="152"/>
      <c r="AB54" s="152"/>
    </row>
    <row r="55" spans="1:28" ht="12" customHeight="1">
      <c r="A55" s="203"/>
      <c r="B55" s="203"/>
      <c r="C55" s="43"/>
      <c r="D55" s="278" t="s">
        <v>356</v>
      </c>
      <c r="E55" s="42"/>
      <c r="F55" s="41">
        <f t="shared" si="19"/>
        <v>3629</v>
      </c>
      <c r="G55" s="41">
        <v>0</v>
      </c>
      <c r="H55" s="41">
        <v>0</v>
      </c>
      <c r="I55" s="41">
        <v>0</v>
      </c>
      <c r="J55" s="41">
        <v>0</v>
      </c>
      <c r="K55" s="41">
        <v>103</v>
      </c>
      <c r="L55" s="41">
        <v>519</v>
      </c>
      <c r="M55" s="41">
        <v>901</v>
      </c>
      <c r="N55" s="41">
        <v>2106</v>
      </c>
      <c r="O55" s="271">
        <v>121.17580600716451</v>
      </c>
      <c r="AA55" s="153">
        <v>3629</v>
      </c>
      <c r="AB55" s="153" t="str">
        <f>IF(F55=AA55,"",1)</f>
        <v/>
      </c>
    </row>
    <row r="56" spans="1:28" ht="12" customHeight="1">
      <c r="A56" s="203"/>
      <c r="B56" s="203"/>
      <c r="C56" s="40"/>
      <c r="D56" s="279"/>
      <c r="E56" s="39"/>
      <c r="F56" s="44">
        <f t="shared" si="19"/>
        <v>1</v>
      </c>
      <c r="G56" s="37">
        <f t="shared" ref="G56:N56" si="28">IF(G55=0,0,G55/$F55)</f>
        <v>0</v>
      </c>
      <c r="H56" s="37">
        <f t="shared" si="28"/>
        <v>0</v>
      </c>
      <c r="I56" s="37">
        <f t="shared" si="28"/>
        <v>0</v>
      </c>
      <c r="J56" s="37">
        <f t="shared" si="28"/>
        <v>0</v>
      </c>
      <c r="K56" s="37">
        <f t="shared" si="28"/>
        <v>2.8382474510884541E-2</v>
      </c>
      <c r="L56" s="37">
        <f t="shared" si="28"/>
        <v>0.14301460457426288</v>
      </c>
      <c r="M56" s="37">
        <f t="shared" si="28"/>
        <v>0.24827776246899971</v>
      </c>
      <c r="N56" s="37">
        <f t="shared" si="28"/>
        <v>0.58032515844585286</v>
      </c>
      <c r="O56" s="272"/>
      <c r="R56" s="88"/>
      <c r="S56" s="88"/>
      <c r="T56" s="90"/>
      <c r="U56" s="90"/>
      <c r="V56" s="90"/>
      <c r="W56" s="90"/>
      <c r="X56" s="88"/>
      <c r="Y56" s="90"/>
      <c r="Z56" s="88"/>
      <c r="AA56" s="152"/>
      <c r="AB56" s="152"/>
    </row>
    <row r="57" spans="1:28" ht="12" customHeight="1">
      <c r="A57" s="203"/>
      <c r="B57" s="203"/>
      <c r="C57" s="43"/>
      <c r="D57" s="278" t="s">
        <v>357</v>
      </c>
      <c r="E57" s="42"/>
      <c r="F57" s="41">
        <f t="shared" si="19"/>
        <v>1167</v>
      </c>
      <c r="G57" s="41">
        <v>0</v>
      </c>
      <c r="H57" s="41">
        <v>0</v>
      </c>
      <c r="I57" s="41">
        <v>0</v>
      </c>
      <c r="J57" s="41">
        <v>0</v>
      </c>
      <c r="K57" s="41">
        <v>0</v>
      </c>
      <c r="L57" s="41">
        <v>111</v>
      </c>
      <c r="M57" s="41">
        <v>136</v>
      </c>
      <c r="N57" s="41">
        <v>920</v>
      </c>
      <c r="O57" s="271">
        <v>124.22107969151671</v>
      </c>
      <c r="AA57" s="153">
        <v>1167</v>
      </c>
      <c r="AB57" s="153" t="str">
        <f>IF(F57=AA57,"",1)</f>
        <v/>
      </c>
    </row>
    <row r="58" spans="1:28" ht="12" customHeight="1">
      <c r="A58" s="203"/>
      <c r="B58" s="203"/>
      <c r="C58" s="40"/>
      <c r="D58" s="279"/>
      <c r="E58" s="39"/>
      <c r="F58" s="44">
        <f t="shared" si="19"/>
        <v>1</v>
      </c>
      <c r="G58" s="37">
        <f t="shared" ref="G58:N58" si="29">IF(G57=0,0,G57/$F57)</f>
        <v>0</v>
      </c>
      <c r="H58" s="37">
        <f t="shared" si="29"/>
        <v>0</v>
      </c>
      <c r="I58" s="37">
        <f t="shared" si="29"/>
        <v>0</v>
      </c>
      <c r="J58" s="37">
        <f t="shared" si="29"/>
        <v>0</v>
      </c>
      <c r="K58" s="37">
        <f t="shared" si="29"/>
        <v>0</v>
      </c>
      <c r="L58" s="37">
        <f t="shared" si="29"/>
        <v>9.5115681233933158E-2</v>
      </c>
      <c r="M58" s="37">
        <f t="shared" si="29"/>
        <v>0.11653813196229648</v>
      </c>
      <c r="N58" s="37">
        <f t="shared" si="29"/>
        <v>0.78834618680377033</v>
      </c>
      <c r="O58" s="272"/>
      <c r="R58" s="88"/>
      <c r="S58" s="88"/>
      <c r="T58" s="90"/>
      <c r="U58" s="90"/>
      <c r="V58" s="90"/>
      <c r="W58" s="90"/>
      <c r="X58" s="90"/>
      <c r="Y58" s="90"/>
      <c r="Z58" s="88"/>
      <c r="AA58" s="152"/>
      <c r="AB58" s="152"/>
    </row>
    <row r="59" spans="1:28" ht="12.75" customHeight="1">
      <c r="A59" s="203"/>
      <c r="B59" s="203"/>
      <c r="C59" s="43"/>
      <c r="D59" s="278" t="s">
        <v>358</v>
      </c>
      <c r="E59" s="42"/>
      <c r="F59" s="41">
        <f t="shared" si="19"/>
        <v>7229</v>
      </c>
      <c r="G59" s="41">
        <v>0</v>
      </c>
      <c r="H59" s="41">
        <v>0</v>
      </c>
      <c r="I59" s="41">
        <v>0</v>
      </c>
      <c r="J59" s="41">
        <v>0</v>
      </c>
      <c r="K59" s="41">
        <v>0</v>
      </c>
      <c r="L59" s="41">
        <v>142</v>
      </c>
      <c r="M59" s="41">
        <v>363</v>
      </c>
      <c r="N59" s="41">
        <v>6724</v>
      </c>
      <c r="O59" s="271">
        <v>126.73301978143589</v>
      </c>
      <c r="AA59" s="153">
        <v>7229</v>
      </c>
      <c r="AB59" s="153" t="str">
        <f>IF(F59=AA59,"",1)</f>
        <v/>
      </c>
    </row>
    <row r="60" spans="1:28" ht="12.75" customHeight="1">
      <c r="A60" s="203"/>
      <c r="B60" s="203"/>
      <c r="C60" s="40"/>
      <c r="D60" s="279"/>
      <c r="E60" s="39"/>
      <c r="F60" s="44">
        <f t="shared" si="19"/>
        <v>1</v>
      </c>
      <c r="G60" s="37">
        <f t="shared" ref="G60:N60" si="30">IF(G59=0,0,G59/$F59)</f>
        <v>0</v>
      </c>
      <c r="H60" s="37">
        <f t="shared" si="30"/>
        <v>0</v>
      </c>
      <c r="I60" s="37">
        <f t="shared" si="30"/>
        <v>0</v>
      </c>
      <c r="J60" s="37">
        <f t="shared" si="30"/>
        <v>0</v>
      </c>
      <c r="K60" s="37">
        <f t="shared" si="30"/>
        <v>0</v>
      </c>
      <c r="L60" s="37">
        <f t="shared" si="30"/>
        <v>1.9643104163784755E-2</v>
      </c>
      <c r="M60" s="37">
        <f t="shared" si="30"/>
        <v>5.0214414165168073E-2</v>
      </c>
      <c r="N60" s="37">
        <f t="shared" si="30"/>
        <v>0.93014248167104718</v>
      </c>
      <c r="O60" s="272"/>
      <c r="R60" s="88"/>
      <c r="S60" s="88"/>
      <c r="T60" s="90"/>
      <c r="U60" s="90"/>
      <c r="V60" s="90"/>
      <c r="W60" s="90"/>
      <c r="X60" s="88"/>
      <c r="Y60" s="90"/>
      <c r="Z60" s="88"/>
      <c r="AA60" s="152"/>
      <c r="AB60" s="152"/>
    </row>
    <row r="61" spans="1:28" ht="12" customHeight="1">
      <c r="A61" s="203"/>
      <c r="B61" s="203"/>
      <c r="C61" s="43"/>
      <c r="D61" s="278" t="s">
        <v>21</v>
      </c>
      <c r="E61" s="42"/>
      <c r="F61" s="41">
        <f t="shared" si="19"/>
        <v>1900</v>
      </c>
      <c r="G61" s="41">
        <v>0</v>
      </c>
      <c r="H61" s="41">
        <v>0</v>
      </c>
      <c r="I61" s="41">
        <v>0</v>
      </c>
      <c r="J61" s="41">
        <v>11</v>
      </c>
      <c r="K61" s="41">
        <v>0</v>
      </c>
      <c r="L61" s="41">
        <v>157</v>
      </c>
      <c r="M61" s="41">
        <v>96</v>
      </c>
      <c r="N61" s="41">
        <v>1636</v>
      </c>
      <c r="O61" s="271">
        <v>123.96947368421053</v>
      </c>
      <c r="AA61" s="153">
        <v>1900</v>
      </c>
      <c r="AB61" s="153" t="str">
        <f>IF(F61=AA61,"",1)</f>
        <v/>
      </c>
    </row>
    <row r="62" spans="1:28" ht="12" customHeight="1">
      <c r="A62" s="203"/>
      <c r="B62" s="203"/>
      <c r="C62" s="40"/>
      <c r="D62" s="279"/>
      <c r="E62" s="39"/>
      <c r="F62" s="44">
        <f t="shared" si="19"/>
        <v>1</v>
      </c>
      <c r="G62" s="37">
        <f t="shared" ref="G62:N62" si="31">IF(G61=0,0,G61/$F61)</f>
        <v>0</v>
      </c>
      <c r="H62" s="37">
        <f t="shared" si="31"/>
        <v>0</v>
      </c>
      <c r="I62" s="37">
        <f t="shared" si="31"/>
        <v>0</v>
      </c>
      <c r="J62" s="37">
        <f t="shared" si="31"/>
        <v>5.7894736842105266E-3</v>
      </c>
      <c r="K62" s="37">
        <f t="shared" si="31"/>
        <v>0</v>
      </c>
      <c r="L62" s="37">
        <f t="shared" si="31"/>
        <v>8.2631578947368417E-2</v>
      </c>
      <c r="M62" s="37">
        <f t="shared" si="31"/>
        <v>5.0526315789473683E-2</v>
      </c>
      <c r="N62" s="37">
        <f t="shared" si="31"/>
        <v>0.8610526315789474</v>
      </c>
      <c r="O62" s="272"/>
      <c r="R62" s="88"/>
      <c r="S62" s="88"/>
      <c r="T62" s="90"/>
      <c r="U62" s="90"/>
      <c r="V62" s="90"/>
      <c r="W62" s="90"/>
      <c r="X62" s="90"/>
      <c r="Y62" s="90"/>
      <c r="Z62" s="90"/>
      <c r="AA62" s="152"/>
      <c r="AB62" s="152"/>
    </row>
    <row r="63" spans="1:28" ht="12" customHeight="1">
      <c r="A63" s="203"/>
      <c r="B63" s="203"/>
      <c r="C63" s="43"/>
      <c r="D63" s="278" t="s">
        <v>359</v>
      </c>
      <c r="E63" s="42"/>
      <c r="F63" s="41">
        <f t="shared" si="19"/>
        <v>2131</v>
      </c>
      <c r="G63" s="41">
        <v>0</v>
      </c>
      <c r="H63" s="41">
        <v>0</v>
      </c>
      <c r="I63" s="41">
        <v>0</v>
      </c>
      <c r="J63" s="41">
        <v>0</v>
      </c>
      <c r="K63" s="41">
        <v>0</v>
      </c>
      <c r="L63" s="41">
        <v>0</v>
      </c>
      <c r="M63" s="41">
        <v>571</v>
      </c>
      <c r="N63" s="41">
        <v>1560</v>
      </c>
      <c r="O63" s="271">
        <v>124.13749413420929</v>
      </c>
      <c r="AA63" s="153">
        <v>2131</v>
      </c>
      <c r="AB63" s="153" t="str">
        <f>IF(F63=AA63,"",1)</f>
        <v/>
      </c>
    </row>
    <row r="64" spans="1:28" ht="12" customHeight="1">
      <c r="A64" s="203"/>
      <c r="B64" s="203"/>
      <c r="C64" s="40"/>
      <c r="D64" s="279"/>
      <c r="E64" s="39"/>
      <c r="F64" s="44">
        <f t="shared" si="19"/>
        <v>1</v>
      </c>
      <c r="G64" s="37">
        <f t="shared" ref="G64:N64" si="32">IF(G63=0,0,G63/$F63)</f>
        <v>0</v>
      </c>
      <c r="H64" s="37">
        <f t="shared" si="32"/>
        <v>0</v>
      </c>
      <c r="I64" s="37">
        <f t="shared" si="32"/>
        <v>0</v>
      </c>
      <c r="J64" s="37">
        <f t="shared" si="32"/>
        <v>0</v>
      </c>
      <c r="K64" s="37">
        <f t="shared" si="32"/>
        <v>0</v>
      </c>
      <c r="L64" s="37">
        <f t="shared" si="32"/>
        <v>0</v>
      </c>
      <c r="M64" s="37">
        <f t="shared" si="32"/>
        <v>0.26794931956827778</v>
      </c>
      <c r="N64" s="37">
        <f t="shared" si="32"/>
        <v>0.73205068043172217</v>
      </c>
      <c r="O64" s="272"/>
      <c r="R64" s="88"/>
      <c r="S64" s="88"/>
      <c r="T64" s="90"/>
      <c r="U64" s="90"/>
      <c r="V64" s="90"/>
      <c r="W64" s="90"/>
      <c r="X64" s="90"/>
      <c r="Y64" s="90"/>
      <c r="Z64" s="88"/>
      <c r="AA64" s="152"/>
      <c r="AB64" s="152"/>
    </row>
    <row r="65" spans="1:28" ht="12" customHeight="1">
      <c r="A65" s="203"/>
      <c r="B65" s="203"/>
      <c r="C65" s="43"/>
      <c r="D65" s="278" t="s">
        <v>360</v>
      </c>
      <c r="E65" s="42"/>
      <c r="F65" s="41">
        <f t="shared" si="19"/>
        <v>4151</v>
      </c>
      <c r="G65" s="41">
        <v>0</v>
      </c>
      <c r="H65" s="41">
        <v>0</v>
      </c>
      <c r="I65" s="41">
        <v>0</v>
      </c>
      <c r="J65" s="41">
        <v>0</v>
      </c>
      <c r="K65" s="41">
        <v>0</v>
      </c>
      <c r="L65" s="41">
        <v>244</v>
      </c>
      <c r="M65" s="41">
        <v>1232</v>
      </c>
      <c r="N65" s="41">
        <v>2675</v>
      </c>
      <c r="O65" s="271">
        <v>118.81257528306432</v>
      </c>
      <c r="AA65" s="153">
        <v>4151</v>
      </c>
      <c r="AB65" s="153" t="str">
        <f>IF(F65=AA65,"",1)</f>
        <v/>
      </c>
    </row>
    <row r="66" spans="1:28" ht="12" customHeight="1">
      <c r="A66" s="203"/>
      <c r="B66" s="203"/>
      <c r="C66" s="40"/>
      <c r="D66" s="279"/>
      <c r="E66" s="39"/>
      <c r="F66" s="44">
        <f t="shared" si="19"/>
        <v>1</v>
      </c>
      <c r="G66" s="37">
        <f t="shared" ref="G66:N66" si="33">IF(G65=0,0,G65/$F65)</f>
        <v>0</v>
      </c>
      <c r="H66" s="37">
        <f t="shared" si="33"/>
        <v>0</v>
      </c>
      <c r="I66" s="37">
        <f t="shared" si="33"/>
        <v>0</v>
      </c>
      <c r="J66" s="37">
        <f t="shared" si="33"/>
        <v>0</v>
      </c>
      <c r="K66" s="37">
        <f t="shared" si="33"/>
        <v>0</v>
      </c>
      <c r="L66" s="37">
        <f t="shared" si="33"/>
        <v>5.8781016622500605E-2</v>
      </c>
      <c r="M66" s="37">
        <f t="shared" si="33"/>
        <v>0.29679595278246207</v>
      </c>
      <c r="N66" s="37">
        <f t="shared" si="33"/>
        <v>0.64442303059503736</v>
      </c>
      <c r="O66" s="272"/>
      <c r="R66" s="88"/>
      <c r="S66" s="88"/>
      <c r="T66" s="88"/>
      <c r="U66" s="90"/>
      <c r="V66" s="90"/>
      <c r="W66" s="90"/>
      <c r="X66" s="90"/>
      <c r="Y66" s="90"/>
      <c r="Z66" s="88"/>
      <c r="AA66" s="152"/>
      <c r="AB66" s="152"/>
    </row>
    <row r="67" spans="1:28" ht="12" customHeight="1">
      <c r="A67" s="203"/>
      <c r="B67" s="203"/>
      <c r="C67" s="43"/>
      <c r="D67" s="278" t="s">
        <v>361</v>
      </c>
      <c r="E67" s="42"/>
      <c r="F67" s="41">
        <f t="shared" si="19"/>
        <v>1415</v>
      </c>
      <c r="G67" s="41">
        <v>0</v>
      </c>
      <c r="H67" s="41">
        <v>0</v>
      </c>
      <c r="I67" s="41">
        <v>0</v>
      </c>
      <c r="J67" s="41">
        <v>112</v>
      </c>
      <c r="K67" s="41">
        <v>0</v>
      </c>
      <c r="L67" s="41">
        <v>11</v>
      </c>
      <c r="M67" s="41">
        <v>171</v>
      </c>
      <c r="N67" s="41">
        <v>1121</v>
      </c>
      <c r="O67" s="271">
        <v>136.37667844522969</v>
      </c>
      <c r="AA67" s="153">
        <v>1415</v>
      </c>
      <c r="AB67" s="153" t="str">
        <f>IF(F67=AA67,"",1)</f>
        <v/>
      </c>
    </row>
    <row r="68" spans="1:28" ht="12" customHeight="1">
      <c r="A68" s="203"/>
      <c r="B68" s="204"/>
      <c r="C68" s="40"/>
      <c r="D68" s="279"/>
      <c r="E68" s="39"/>
      <c r="F68" s="44">
        <f t="shared" si="19"/>
        <v>1</v>
      </c>
      <c r="G68" s="37">
        <f t="shared" ref="G68:N68" si="34">IF(G67=0,0,G67/$F67)</f>
        <v>0</v>
      </c>
      <c r="H68" s="37">
        <f t="shared" si="34"/>
        <v>0</v>
      </c>
      <c r="I68" s="37">
        <f t="shared" si="34"/>
        <v>0</v>
      </c>
      <c r="J68" s="37">
        <f t="shared" si="34"/>
        <v>7.9151943462897528E-2</v>
      </c>
      <c r="K68" s="37">
        <f t="shared" si="34"/>
        <v>0</v>
      </c>
      <c r="L68" s="37">
        <f t="shared" si="34"/>
        <v>7.7738515901060075E-3</v>
      </c>
      <c r="M68" s="37">
        <f t="shared" si="34"/>
        <v>0.12084805653710247</v>
      </c>
      <c r="N68" s="37">
        <f t="shared" si="34"/>
        <v>0.79222614840989403</v>
      </c>
      <c r="O68" s="272"/>
      <c r="R68" s="88"/>
      <c r="S68" s="88"/>
      <c r="T68" s="88"/>
      <c r="U68" s="90"/>
      <c r="V68" s="90"/>
      <c r="W68" s="90"/>
      <c r="X68" s="90"/>
      <c r="Y68" s="90"/>
      <c r="Z68" s="90"/>
      <c r="AA68" s="152"/>
      <c r="AB68" s="152"/>
    </row>
    <row r="69" spans="1:28" ht="12" customHeight="1">
      <c r="A69" s="203"/>
      <c r="B69" s="202" t="s">
        <v>17</v>
      </c>
      <c r="C69" s="43"/>
      <c r="D69" s="278" t="s">
        <v>16</v>
      </c>
      <c r="E69" s="42"/>
      <c r="F69" s="41">
        <f>SUM(G69:N69)</f>
        <v>40706</v>
      </c>
      <c r="G69" s="41">
        <f>SUM(G71,G73,G75,G77,G79,G81,G83,G85,G87,G89,G91,G93,G95,G97,G99)</f>
        <v>43</v>
      </c>
      <c r="H69" s="41">
        <f t="shared" ref="H69:N69" si="35">SUM(H71,H73,H75,H77,H79,H81,H83,H85,H87,H89,H91,H93,H95,H97,H99)</f>
        <v>40</v>
      </c>
      <c r="I69" s="41">
        <f t="shared" si="35"/>
        <v>228</v>
      </c>
      <c r="J69" s="41">
        <f t="shared" si="35"/>
        <v>773</v>
      </c>
      <c r="K69" s="41">
        <f t="shared" si="35"/>
        <v>2497</v>
      </c>
      <c r="L69" s="41">
        <f t="shared" si="35"/>
        <v>9221</v>
      </c>
      <c r="M69" s="41">
        <f t="shared" si="35"/>
        <v>6032</v>
      </c>
      <c r="N69" s="41">
        <f t="shared" si="35"/>
        <v>21872</v>
      </c>
      <c r="O69" s="271">
        <v>116.92182970569449</v>
      </c>
      <c r="AA69" s="153">
        <v>40706</v>
      </c>
      <c r="AB69" s="153" t="str">
        <f>IF(F69=AA69,"",1)</f>
        <v/>
      </c>
    </row>
    <row r="70" spans="1:28" ht="12" customHeight="1">
      <c r="A70" s="203"/>
      <c r="B70" s="203"/>
      <c r="C70" s="40"/>
      <c r="D70" s="279"/>
      <c r="E70" s="39"/>
      <c r="F70" s="44">
        <f t="shared" si="19"/>
        <v>1</v>
      </c>
      <c r="G70" s="37">
        <f t="shared" ref="G70:N70" si="36">IF(G69=0,0,G69/$F69)</f>
        <v>1.0563553284528078E-3</v>
      </c>
      <c r="H70" s="37">
        <f t="shared" si="36"/>
        <v>9.826561194909841E-4</v>
      </c>
      <c r="I70" s="37">
        <f t="shared" si="36"/>
        <v>5.6011398810986096E-3</v>
      </c>
      <c r="J70" s="37">
        <f t="shared" si="36"/>
        <v>1.8989829509163267E-2</v>
      </c>
      <c r="K70" s="37">
        <f t="shared" si="36"/>
        <v>6.1342308259224682E-2</v>
      </c>
      <c r="L70" s="37">
        <f t="shared" si="36"/>
        <v>0.22652680194565911</v>
      </c>
      <c r="M70" s="37">
        <f t="shared" si="36"/>
        <v>0.1481845428192404</v>
      </c>
      <c r="N70" s="37">
        <f t="shared" si="36"/>
        <v>0.53731636613767009</v>
      </c>
      <c r="O70" s="272"/>
      <c r="R70" s="88"/>
      <c r="S70" s="88"/>
      <c r="T70" s="88"/>
      <c r="U70" s="90"/>
      <c r="V70" s="88"/>
      <c r="W70" s="90"/>
      <c r="X70" s="88"/>
      <c r="Y70" s="90"/>
      <c r="Z70" s="88"/>
      <c r="AA70" s="152"/>
      <c r="AB70" s="152"/>
    </row>
    <row r="71" spans="1:28" ht="12" customHeight="1">
      <c r="A71" s="203"/>
      <c r="B71" s="203"/>
      <c r="C71" s="43"/>
      <c r="D71" s="278" t="s">
        <v>129</v>
      </c>
      <c r="E71" s="42"/>
      <c r="F71" s="41">
        <f>SUM(G71:N71)</f>
        <v>97</v>
      </c>
      <c r="G71" s="41">
        <v>0</v>
      </c>
      <c r="H71" s="41">
        <v>7</v>
      </c>
      <c r="I71" s="41">
        <v>0</v>
      </c>
      <c r="J71" s="41">
        <v>5</v>
      </c>
      <c r="K71" s="41">
        <v>0</v>
      </c>
      <c r="L71" s="41">
        <v>80</v>
      </c>
      <c r="M71" s="41">
        <v>0</v>
      </c>
      <c r="N71" s="41">
        <v>5</v>
      </c>
      <c r="O71" s="271">
        <v>103.1340206185567</v>
      </c>
      <c r="AA71" s="153">
        <v>97</v>
      </c>
      <c r="AB71" s="153" t="str">
        <f>IF(F71=AA71,"",1)</f>
        <v/>
      </c>
    </row>
    <row r="72" spans="1:28" ht="12" customHeight="1">
      <c r="A72" s="203"/>
      <c r="B72" s="203"/>
      <c r="C72" s="40"/>
      <c r="D72" s="279"/>
      <c r="E72" s="39"/>
      <c r="F72" s="44">
        <f t="shared" ref="F72:F100" si="37">SUM(G72:N72)</f>
        <v>1</v>
      </c>
      <c r="G72" s="37">
        <f t="shared" ref="G72:N72" si="38">IF(G71=0,0,G71/$F71)</f>
        <v>0</v>
      </c>
      <c r="H72" s="37">
        <f t="shared" si="38"/>
        <v>7.2164948453608241E-2</v>
      </c>
      <c r="I72" s="37">
        <f t="shared" si="38"/>
        <v>0</v>
      </c>
      <c r="J72" s="37">
        <f t="shared" si="38"/>
        <v>5.1546391752577317E-2</v>
      </c>
      <c r="K72" s="37">
        <f t="shared" si="38"/>
        <v>0</v>
      </c>
      <c r="L72" s="37">
        <f t="shared" si="38"/>
        <v>0.82474226804123707</v>
      </c>
      <c r="M72" s="37">
        <f t="shared" si="38"/>
        <v>0</v>
      </c>
      <c r="N72" s="37">
        <f t="shared" si="38"/>
        <v>5.1546391752577317E-2</v>
      </c>
      <c r="O72" s="272"/>
      <c r="R72" s="88"/>
      <c r="S72" s="88"/>
      <c r="T72" s="88"/>
      <c r="U72" s="90"/>
      <c r="V72" s="88"/>
      <c r="W72" s="88"/>
      <c r="X72" s="88"/>
      <c r="Y72" s="88"/>
      <c r="Z72" s="88"/>
      <c r="AA72" s="152"/>
      <c r="AB72" s="152"/>
    </row>
    <row r="73" spans="1:28" ht="12" customHeight="1">
      <c r="A73" s="203"/>
      <c r="B73" s="203"/>
      <c r="C73" s="43"/>
      <c r="D73" s="278" t="s">
        <v>14</v>
      </c>
      <c r="E73" s="42"/>
      <c r="F73" s="41">
        <f t="shared" si="37"/>
        <v>2375</v>
      </c>
      <c r="G73" s="41">
        <v>0</v>
      </c>
      <c r="H73" s="41">
        <v>0</v>
      </c>
      <c r="I73" s="41">
        <v>40</v>
      </c>
      <c r="J73" s="41">
        <v>457</v>
      </c>
      <c r="K73" s="41">
        <v>554</v>
      </c>
      <c r="L73" s="41">
        <v>873</v>
      </c>
      <c r="M73" s="41">
        <v>230</v>
      </c>
      <c r="N73" s="41">
        <v>221</v>
      </c>
      <c r="O73" s="271">
        <v>101.048</v>
      </c>
      <c r="AA73" s="153">
        <v>2375</v>
      </c>
      <c r="AB73" s="153" t="str">
        <f>IF(F73=AA73,"",1)</f>
        <v/>
      </c>
    </row>
    <row r="74" spans="1:28" ht="12" customHeight="1">
      <c r="A74" s="203"/>
      <c r="B74" s="203"/>
      <c r="C74" s="40"/>
      <c r="D74" s="279"/>
      <c r="E74" s="39"/>
      <c r="F74" s="44">
        <f t="shared" si="37"/>
        <v>0.99999999999999989</v>
      </c>
      <c r="G74" s="37">
        <f t="shared" ref="G74:N74" si="39">IF(G73=0,0,G73/$F73)</f>
        <v>0</v>
      </c>
      <c r="H74" s="37">
        <f t="shared" si="39"/>
        <v>0</v>
      </c>
      <c r="I74" s="37">
        <f t="shared" si="39"/>
        <v>1.6842105263157894E-2</v>
      </c>
      <c r="J74" s="37">
        <f t="shared" si="39"/>
        <v>0.19242105263157894</v>
      </c>
      <c r="K74" s="37">
        <f t="shared" si="39"/>
        <v>0.23326315789473684</v>
      </c>
      <c r="L74" s="37">
        <f t="shared" si="39"/>
        <v>0.36757894736842106</v>
      </c>
      <c r="M74" s="37">
        <f t="shared" si="39"/>
        <v>9.6842105263157896E-2</v>
      </c>
      <c r="N74" s="37">
        <f t="shared" si="39"/>
        <v>9.3052631578947373E-2</v>
      </c>
      <c r="O74" s="272"/>
      <c r="R74" s="88"/>
      <c r="S74" s="88"/>
      <c r="T74" s="90"/>
      <c r="U74" s="90"/>
      <c r="V74" s="90"/>
      <c r="W74" s="90"/>
      <c r="X74" s="90"/>
      <c r="Y74" s="88"/>
      <c r="Z74" s="88"/>
      <c r="AA74" s="152"/>
      <c r="AB74" s="152"/>
    </row>
    <row r="75" spans="1:28" ht="12" customHeight="1">
      <c r="A75" s="203"/>
      <c r="B75" s="203"/>
      <c r="C75" s="43"/>
      <c r="D75" s="278" t="s">
        <v>13</v>
      </c>
      <c r="E75" s="42"/>
      <c r="F75" s="41">
        <f t="shared" si="37"/>
        <v>762</v>
      </c>
      <c r="G75" s="41">
        <v>0</v>
      </c>
      <c r="H75" s="41">
        <v>0</v>
      </c>
      <c r="I75" s="41">
        <v>0</v>
      </c>
      <c r="J75" s="41">
        <v>0</v>
      </c>
      <c r="K75" s="41">
        <v>0</v>
      </c>
      <c r="L75" s="41">
        <v>12</v>
      </c>
      <c r="M75" s="41">
        <v>0</v>
      </c>
      <c r="N75" s="41">
        <v>750</v>
      </c>
      <c r="O75" s="271">
        <v>128.60892388451444</v>
      </c>
      <c r="AA75" s="153">
        <v>762</v>
      </c>
      <c r="AB75" s="153" t="str">
        <f>IF(F75=AA75,"",1)</f>
        <v/>
      </c>
    </row>
    <row r="76" spans="1:28" ht="12" customHeight="1">
      <c r="A76" s="203"/>
      <c r="B76" s="203"/>
      <c r="C76" s="40"/>
      <c r="D76" s="279"/>
      <c r="E76" s="39"/>
      <c r="F76" s="44">
        <f t="shared" si="37"/>
        <v>1</v>
      </c>
      <c r="G76" s="37">
        <f t="shared" ref="G76:N76" si="40">IF(G75=0,0,G75/$F75)</f>
        <v>0</v>
      </c>
      <c r="H76" s="37">
        <f t="shared" si="40"/>
        <v>0</v>
      </c>
      <c r="I76" s="37">
        <f t="shared" si="40"/>
        <v>0</v>
      </c>
      <c r="J76" s="37">
        <f t="shared" si="40"/>
        <v>0</v>
      </c>
      <c r="K76" s="37">
        <f t="shared" si="40"/>
        <v>0</v>
      </c>
      <c r="L76" s="37">
        <f t="shared" si="40"/>
        <v>1.5748031496062992E-2</v>
      </c>
      <c r="M76" s="37">
        <f t="shared" si="40"/>
        <v>0</v>
      </c>
      <c r="N76" s="37">
        <f t="shared" si="40"/>
        <v>0.98425196850393704</v>
      </c>
      <c r="O76" s="272"/>
      <c r="R76" s="88"/>
      <c r="S76" s="88"/>
      <c r="T76" s="90"/>
      <c r="U76" s="88"/>
      <c r="V76" s="90"/>
      <c r="W76" s="88"/>
      <c r="X76" s="90"/>
      <c r="Y76" s="90"/>
      <c r="Z76" s="88"/>
      <c r="AA76" s="152"/>
      <c r="AB76" s="152"/>
    </row>
    <row r="77" spans="1:28" ht="12" customHeight="1">
      <c r="A77" s="203"/>
      <c r="B77" s="203"/>
      <c r="C77" s="43"/>
      <c r="D77" s="278" t="s">
        <v>12</v>
      </c>
      <c r="E77" s="42"/>
      <c r="F77" s="41">
        <f t="shared" si="37"/>
        <v>889</v>
      </c>
      <c r="G77" s="41">
        <v>0</v>
      </c>
      <c r="H77" s="41">
        <v>0</v>
      </c>
      <c r="I77" s="41">
        <v>0</v>
      </c>
      <c r="J77" s="41">
        <v>0</v>
      </c>
      <c r="K77" s="41">
        <v>6</v>
      </c>
      <c r="L77" s="41">
        <v>209</v>
      </c>
      <c r="M77" s="41">
        <v>42</v>
      </c>
      <c r="N77" s="41">
        <v>632</v>
      </c>
      <c r="O77" s="271">
        <v>121.14623172103487</v>
      </c>
      <c r="AA77" s="153">
        <v>889</v>
      </c>
      <c r="AB77" s="153" t="str">
        <f>IF(F77=AA77,"",1)</f>
        <v/>
      </c>
    </row>
    <row r="78" spans="1:28" ht="12" customHeight="1">
      <c r="A78" s="203"/>
      <c r="B78" s="203"/>
      <c r="C78" s="40"/>
      <c r="D78" s="279"/>
      <c r="E78" s="39"/>
      <c r="F78" s="44">
        <f t="shared" si="37"/>
        <v>1</v>
      </c>
      <c r="G78" s="37">
        <f t="shared" ref="G78:N78" si="41">IF(G77=0,0,G77/$F77)</f>
        <v>0</v>
      </c>
      <c r="H78" s="37">
        <f t="shared" si="41"/>
        <v>0</v>
      </c>
      <c r="I78" s="37">
        <f t="shared" si="41"/>
        <v>0</v>
      </c>
      <c r="J78" s="37">
        <f t="shared" si="41"/>
        <v>0</v>
      </c>
      <c r="K78" s="37">
        <f t="shared" si="41"/>
        <v>6.7491563554555678E-3</v>
      </c>
      <c r="L78" s="37">
        <f t="shared" si="41"/>
        <v>0.23509561304836896</v>
      </c>
      <c r="M78" s="37">
        <f t="shared" si="41"/>
        <v>4.7244094488188976E-2</v>
      </c>
      <c r="N78" s="37">
        <f t="shared" si="41"/>
        <v>0.71091113610798651</v>
      </c>
      <c r="O78" s="272"/>
      <c r="R78" s="88"/>
      <c r="S78" s="88"/>
      <c r="T78" s="88"/>
      <c r="U78" s="90"/>
      <c r="V78" s="90"/>
      <c r="W78" s="88"/>
      <c r="X78" s="88"/>
      <c r="Y78" s="88"/>
      <c r="Z78" s="88"/>
      <c r="AA78" s="152"/>
      <c r="AB78" s="152"/>
    </row>
    <row r="79" spans="1:28" ht="12" customHeight="1">
      <c r="A79" s="203"/>
      <c r="B79" s="203"/>
      <c r="C79" s="43"/>
      <c r="D79" s="278" t="s">
        <v>11</v>
      </c>
      <c r="E79" s="42"/>
      <c r="F79" s="41">
        <f t="shared" si="37"/>
        <v>1788</v>
      </c>
      <c r="G79" s="41">
        <v>0</v>
      </c>
      <c r="H79" s="41">
        <v>0</v>
      </c>
      <c r="I79" s="41">
        <v>32</v>
      </c>
      <c r="J79" s="41">
        <v>92</v>
      </c>
      <c r="K79" s="41">
        <v>99</v>
      </c>
      <c r="L79" s="41">
        <v>589</v>
      </c>
      <c r="M79" s="41">
        <v>547</v>
      </c>
      <c r="N79" s="41">
        <v>429</v>
      </c>
      <c r="O79" s="271">
        <v>110.98489932885906</v>
      </c>
      <c r="AA79" s="153">
        <v>1788</v>
      </c>
      <c r="AB79" s="153" t="str">
        <f>IF(F79=AA79,"",1)</f>
        <v/>
      </c>
    </row>
    <row r="80" spans="1:28" ht="12" customHeight="1">
      <c r="A80" s="203"/>
      <c r="B80" s="203"/>
      <c r="C80" s="40"/>
      <c r="D80" s="279"/>
      <c r="E80" s="39"/>
      <c r="F80" s="44">
        <f t="shared" si="37"/>
        <v>0.99999999999999989</v>
      </c>
      <c r="G80" s="37">
        <f t="shared" ref="G80:N80" si="42">IF(G79=0,0,G79/$F79)</f>
        <v>0</v>
      </c>
      <c r="H80" s="37">
        <f t="shared" si="42"/>
        <v>0</v>
      </c>
      <c r="I80" s="37">
        <f t="shared" si="42"/>
        <v>1.7897091722595078E-2</v>
      </c>
      <c r="J80" s="37">
        <f t="shared" si="42"/>
        <v>5.145413870246085E-2</v>
      </c>
      <c r="K80" s="37">
        <f t="shared" si="42"/>
        <v>5.5369127516778527E-2</v>
      </c>
      <c r="L80" s="37">
        <f t="shared" si="42"/>
        <v>0.32941834451901564</v>
      </c>
      <c r="M80" s="37">
        <f t="shared" si="42"/>
        <v>0.30592841163310963</v>
      </c>
      <c r="N80" s="37">
        <f t="shared" si="42"/>
        <v>0.23993288590604026</v>
      </c>
      <c r="O80" s="272"/>
      <c r="R80" s="88"/>
      <c r="S80" s="88"/>
      <c r="T80" s="88"/>
      <c r="U80" s="88"/>
      <c r="V80" s="88"/>
      <c r="W80" s="88"/>
      <c r="X80" s="88"/>
      <c r="Y80" s="88"/>
      <c r="Z80" s="88"/>
      <c r="AA80" s="152"/>
      <c r="AB80" s="152"/>
    </row>
    <row r="81" spans="1:28" ht="12" customHeight="1">
      <c r="A81" s="203"/>
      <c r="B81" s="203"/>
      <c r="C81" s="43"/>
      <c r="D81" s="278" t="s">
        <v>10</v>
      </c>
      <c r="E81" s="42"/>
      <c r="F81" s="41">
        <f t="shared" si="37"/>
        <v>5050</v>
      </c>
      <c r="G81" s="41">
        <v>20</v>
      </c>
      <c r="H81" s="41">
        <v>8</v>
      </c>
      <c r="I81" s="41">
        <v>2</v>
      </c>
      <c r="J81" s="41">
        <v>68</v>
      </c>
      <c r="K81" s="41">
        <v>219</v>
      </c>
      <c r="L81" s="41">
        <v>2520</v>
      </c>
      <c r="M81" s="41">
        <v>1073</v>
      </c>
      <c r="N81" s="41">
        <v>1140</v>
      </c>
      <c r="O81" s="271">
        <v>111.20514851485149</v>
      </c>
      <c r="AA81" s="153">
        <v>5050</v>
      </c>
      <c r="AB81" s="153" t="str">
        <f>IF(F81=AA81,"",1)</f>
        <v/>
      </c>
    </row>
    <row r="82" spans="1:28" ht="12" customHeight="1">
      <c r="A82" s="203"/>
      <c r="B82" s="203"/>
      <c r="C82" s="40"/>
      <c r="D82" s="279"/>
      <c r="E82" s="39"/>
      <c r="F82" s="44">
        <f t="shared" si="37"/>
        <v>1</v>
      </c>
      <c r="G82" s="37">
        <f t="shared" ref="G82:N82" si="43">IF(G81=0,0,G81/$F81)</f>
        <v>3.9603960396039604E-3</v>
      </c>
      <c r="H82" s="37">
        <f t="shared" si="43"/>
        <v>1.5841584158415843E-3</v>
      </c>
      <c r="I82" s="37">
        <f t="shared" si="43"/>
        <v>3.9603960396039607E-4</v>
      </c>
      <c r="J82" s="37">
        <f t="shared" si="43"/>
        <v>1.3465346534653465E-2</v>
      </c>
      <c r="K82" s="37">
        <f t="shared" si="43"/>
        <v>4.3366336633663363E-2</v>
      </c>
      <c r="L82" s="37">
        <f t="shared" si="43"/>
        <v>0.49900990099009901</v>
      </c>
      <c r="M82" s="37">
        <f t="shared" si="43"/>
        <v>0.21247524752475247</v>
      </c>
      <c r="N82" s="37">
        <f t="shared" si="43"/>
        <v>0.22574257425742575</v>
      </c>
      <c r="O82" s="272"/>
      <c r="R82" s="88"/>
      <c r="S82" s="88"/>
      <c r="T82" s="88"/>
      <c r="U82" s="90"/>
      <c r="V82" s="90"/>
      <c r="W82" s="90"/>
      <c r="X82" s="90"/>
      <c r="Y82" s="90"/>
      <c r="Z82" s="88"/>
      <c r="AA82" s="152"/>
      <c r="AB82" s="152"/>
    </row>
    <row r="83" spans="1:28" ht="12" customHeight="1">
      <c r="A83" s="203"/>
      <c r="B83" s="203"/>
      <c r="C83" s="43"/>
      <c r="D83" s="278" t="s">
        <v>9</v>
      </c>
      <c r="E83" s="42"/>
      <c r="F83" s="41">
        <f t="shared" si="37"/>
        <v>565</v>
      </c>
      <c r="G83" s="41">
        <v>0</v>
      </c>
      <c r="H83" s="41">
        <v>0</v>
      </c>
      <c r="I83" s="41">
        <v>0</v>
      </c>
      <c r="J83" s="41">
        <v>0</v>
      </c>
      <c r="K83" s="41">
        <v>0</v>
      </c>
      <c r="L83" s="41">
        <v>11</v>
      </c>
      <c r="M83" s="41">
        <v>0</v>
      </c>
      <c r="N83" s="41">
        <v>554</v>
      </c>
      <c r="O83" s="271">
        <v>125.92212389380531</v>
      </c>
      <c r="AA83" s="153">
        <v>565</v>
      </c>
      <c r="AB83" s="153" t="str">
        <f>IF(F83=AA83,"",1)</f>
        <v/>
      </c>
    </row>
    <row r="84" spans="1:28" ht="12" customHeight="1">
      <c r="A84" s="203"/>
      <c r="B84" s="203"/>
      <c r="C84" s="40"/>
      <c r="D84" s="279"/>
      <c r="E84" s="39"/>
      <c r="F84" s="44">
        <f t="shared" si="37"/>
        <v>1</v>
      </c>
      <c r="G84" s="37">
        <f t="shared" ref="G84:N84" si="44">IF(G83=0,0,G83/$F83)</f>
        <v>0</v>
      </c>
      <c r="H84" s="37">
        <f t="shared" si="44"/>
        <v>0</v>
      </c>
      <c r="I84" s="37">
        <f t="shared" si="44"/>
        <v>0</v>
      </c>
      <c r="J84" s="37">
        <f t="shared" si="44"/>
        <v>0</v>
      </c>
      <c r="K84" s="37">
        <f t="shared" si="44"/>
        <v>0</v>
      </c>
      <c r="L84" s="37">
        <f t="shared" si="44"/>
        <v>1.9469026548672566E-2</v>
      </c>
      <c r="M84" s="37">
        <f t="shared" si="44"/>
        <v>0</v>
      </c>
      <c r="N84" s="37">
        <f t="shared" si="44"/>
        <v>0.98053097345132745</v>
      </c>
      <c r="O84" s="272"/>
      <c r="R84" s="88"/>
      <c r="S84" s="88"/>
      <c r="T84" s="88"/>
      <c r="U84" s="90"/>
      <c r="V84" s="90"/>
      <c r="W84" s="90"/>
      <c r="X84" s="90"/>
      <c r="Y84" s="88"/>
      <c r="Z84" s="88"/>
      <c r="AA84" s="152"/>
      <c r="AB84" s="152"/>
    </row>
    <row r="85" spans="1:28" ht="12" customHeight="1">
      <c r="A85" s="203"/>
      <c r="B85" s="203"/>
      <c r="C85" s="43"/>
      <c r="D85" s="278" t="s">
        <v>8</v>
      </c>
      <c r="E85" s="42"/>
      <c r="F85" s="41">
        <f t="shared" si="37"/>
        <v>150</v>
      </c>
      <c r="G85" s="41">
        <v>0</v>
      </c>
      <c r="H85" s="41">
        <v>0</v>
      </c>
      <c r="I85" s="41">
        <v>0</v>
      </c>
      <c r="J85" s="41">
        <v>19</v>
      </c>
      <c r="K85" s="41">
        <v>7</v>
      </c>
      <c r="L85" s="41">
        <v>73</v>
      </c>
      <c r="M85" s="41">
        <v>10</v>
      </c>
      <c r="N85" s="41">
        <v>41</v>
      </c>
      <c r="O85" s="271">
        <v>108.95333333333333</v>
      </c>
      <c r="AA85" s="153">
        <v>150</v>
      </c>
      <c r="AB85" s="153" t="str">
        <f>IF(F85=AA85,"",1)</f>
        <v/>
      </c>
    </row>
    <row r="86" spans="1:28" ht="12" customHeight="1">
      <c r="A86" s="203"/>
      <c r="B86" s="203"/>
      <c r="C86" s="40"/>
      <c r="D86" s="279"/>
      <c r="E86" s="39"/>
      <c r="F86" s="44">
        <f t="shared" si="37"/>
        <v>1</v>
      </c>
      <c r="G86" s="37">
        <f t="shared" ref="G86:N86" si="45">IF(G85=0,0,G85/$F85)</f>
        <v>0</v>
      </c>
      <c r="H86" s="37">
        <f t="shared" si="45"/>
        <v>0</v>
      </c>
      <c r="I86" s="37">
        <f t="shared" si="45"/>
        <v>0</v>
      </c>
      <c r="J86" s="37">
        <f t="shared" si="45"/>
        <v>0.12666666666666668</v>
      </c>
      <c r="K86" s="37">
        <f t="shared" si="45"/>
        <v>4.6666666666666669E-2</v>
      </c>
      <c r="L86" s="37">
        <f t="shared" si="45"/>
        <v>0.48666666666666669</v>
      </c>
      <c r="M86" s="37">
        <f t="shared" si="45"/>
        <v>6.6666666666666666E-2</v>
      </c>
      <c r="N86" s="37">
        <f t="shared" si="45"/>
        <v>0.27333333333333332</v>
      </c>
      <c r="O86" s="272"/>
      <c r="R86" s="88"/>
      <c r="S86" s="88"/>
      <c r="T86" s="90"/>
      <c r="U86" s="90"/>
      <c r="V86" s="90"/>
      <c r="W86" s="90"/>
      <c r="X86" s="90"/>
      <c r="Y86" s="88"/>
      <c r="Z86" s="88"/>
      <c r="AA86" s="152"/>
      <c r="AB86" s="152"/>
    </row>
    <row r="87" spans="1:28" ht="13.5" customHeight="1">
      <c r="A87" s="203"/>
      <c r="B87" s="203"/>
      <c r="C87" s="43"/>
      <c r="D87" s="297" t="s">
        <v>128</v>
      </c>
      <c r="E87" s="42"/>
      <c r="F87" s="41">
        <f t="shared" si="37"/>
        <v>488</v>
      </c>
      <c r="G87" s="41">
        <v>0</v>
      </c>
      <c r="H87" s="41">
        <v>0</v>
      </c>
      <c r="I87" s="41">
        <v>11</v>
      </c>
      <c r="J87" s="41">
        <v>0</v>
      </c>
      <c r="K87" s="41">
        <v>67</v>
      </c>
      <c r="L87" s="41">
        <v>60</v>
      </c>
      <c r="M87" s="41">
        <v>0</v>
      </c>
      <c r="N87" s="41">
        <v>350</v>
      </c>
      <c r="O87" s="271">
        <v>118.82991803278688</v>
      </c>
      <c r="AA87" s="153">
        <v>488</v>
      </c>
      <c r="AB87" s="153" t="str">
        <f>IF(F87=AA87,"",1)</f>
        <v/>
      </c>
    </row>
    <row r="88" spans="1:28" ht="13.5" customHeight="1">
      <c r="A88" s="203"/>
      <c r="B88" s="203"/>
      <c r="C88" s="40"/>
      <c r="D88" s="279"/>
      <c r="E88" s="39"/>
      <c r="F88" s="44">
        <f t="shared" si="37"/>
        <v>1</v>
      </c>
      <c r="G88" s="37">
        <f t="shared" ref="G88:N88" si="46">IF(G87=0,0,G87/$F87)</f>
        <v>0</v>
      </c>
      <c r="H88" s="37">
        <f t="shared" si="46"/>
        <v>0</v>
      </c>
      <c r="I88" s="37">
        <f t="shared" si="46"/>
        <v>2.2540983606557378E-2</v>
      </c>
      <c r="J88" s="37">
        <f t="shared" si="46"/>
        <v>0</v>
      </c>
      <c r="K88" s="37">
        <f t="shared" si="46"/>
        <v>0.13729508196721313</v>
      </c>
      <c r="L88" s="37">
        <f t="shared" si="46"/>
        <v>0.12295081967213115</v>
      </c>
      <c r="M88" s="37">
        <f t="shared" si="46"/>
        <v>0</v>
      </c>
      <c r="N88" s="37">
        <f t="shared" si="46"/>
        <v>0.71721311475409832</v>
      </c>
      <c r="O88" s="272"/>
      <c r="R88" s="88"/>
      <c r="S88" s="88"/>
      <c r="T88" s="88"/>
      <c r="U88" s="88"/>
      <c r="V88" s="88"/>
      <c r="W88" s="88"/>
      <c r="X88" s="88"/>
      <c r="Y88" s="88"/>
      <c r="Z88" s="88"/>
      <c r="AA88" s="152"/>
      <c r="AB88" s="152"/>
    </row>
    <row r="89" spans="1:28" ht="12" customHeight="1">
      <c r="A89" s="203"/>
      <c r="B89" s="203"/>
      <c r="C89" s="43"/>
      <c r="D89" s="278" t="s">
        <v>6</v>
      </c>
      <c r="E89" s="42"/>
      <c r="F89" s="41">
        <f t="shared" si="37"/>
        <v>1602</v>
      </c>
      <c r="G89" s="41">
        <v>7</v>
      </c>
      <c r="H89" s="41">
        <v>19</v>
      </c>
      <c r="I89" s="41">
        <v>0</v>
      </c>
      <c r="J89" s="41">
        <v>86</v>
      </c>
      <c r="K89" s="41">
        <v>275</v>
      </c>
      <c r="L89" s="41">
        <v>1061</v>
      </c>
      <c r="M89" s="41">
        <v>69</v>
      </c>
      <c r="N89" s="41">
        <v>85</v>
      </c>
      <c r="O89" s="271">
        <v>103.32334581772784</v>
      </c>
      <c r="AA89" s="153">
        <v>1602</v>
      </c>
      <c r="AB89" s="153" t="str">
        <f>IF(F89=AA89,"",1)</f>
        <v/>
      </c>
    </row>
    <row r="90" spans="1:28" ht="12" customHeight="1">
      <c r="A90" s="203"/>
      <c r="B90" s="203"/>
      <c r="C90" s="40"/>
      <c r="D90" s="279"/>
      <c r="E90" s="39"/>
      <c r="F90" s="44">
        <f t="shared" si="37"/>
        <v>1</v>
      </c>
      <c r="G90" s="37">
        <f t="shared" ref="G90:N90" si="47">IF(G89=0,0,G89/$F89)</f>
        <v>4.3695380774032462E-3</v>
      </c>
      <c r="H90" s="37">
        <f t="shared" si="47"/>
        <v>1.1860174781523096E-2</v>
      </c>
      <c r="I90" s="37">
        <f t="shared" si="47"/>
        <v>0</v>
      </c>
      <c r="J90" s="37">
        <f t="shared" si="47"/>
        <v>5.3682896379525592E-2</v>
      </c>
      <c r="K90" s="37">
        <f t="shared" si="47"/>
        <v>0.17166042446941324</v>
      </c>
      <c r="L90" s="37">
        <f t="shared" si="47"/>
        <v>0.66229712858926337</v>
      </c>
      <c r="M90" s="37">
        <f t="shared" si="47"/>
        <v>4.307116104868914E-2</v>
      </c>
      <c r="N90" s="37">
        <f t="shared" si="47"/>
        <v>5.305867665418227E-2</v>
      </c>
      <c r="O90" s="272"/>
      <c r="R90" s="88"/>
      <c r="S90" s="88"/>
      <c r="T90" s="90"/>
      <c r="U90" s="88"/>
      <c r="V90" s="90"/>
      <c r="W90" s="88"/>
      <c r="X90" s="88"/>
      <c r="Y90" s="88"/>
      <c r="Z90" s="88"/>
      <c r="AA90" s="152"/>
      <c r="AB90" s="152"/>
    </row>
    <row r="91" spans="1:28" ht="12" customHeight="1">
      <c r="A91" s="203"/>
      <c r="B91" s="203"/>
      <c r="C91" s="43"/>
      <c r="D91" s="278" t="s">
        <v>5</v>
      </c>
      <c r="E91" s="42"/>
      <c r="F91" s="41">
        <f t="shared" si="37"/>
        <v>533</v>
      </c>
      <c r="G91" s="41">
        <v>16</v>
      </c>
      <c r="H91" s="41">
        <v>6</v>
      </c>
      <c r="I91" s="41">
        <v>41</v>
      </c>
      <c r="J91" s="41">
        <v>19</v>
      </c>
      <c r="K91" s="41">
        <v>0</v>
      </c>
      <c r="L91" s="41">
        <v>425</v>
      </c>
      <c r="M91" s="41">
        <v>4</v>
      </c>
      <c r="N91" s="41">
        <v>22</v>
      </c>
      <c r="O91" s="271">
        <v>102.15196998123827</v>
      </c>
      <c r="AA91" s="153">
        <v>533</v>
      </c>
      <c r="AB91" s="153" t="str">
        <f>IF(F91=AA91,"",1)</f>
        <v/>
      </c>
    </row>
    <row r="92" spans="1:28" ht="12" customHeight="1">
      <c r="A92" s="203"/>
      <c r="B92" s="203"/>
      <c r="C92" s="40"/>
      <c r="D92" s="279"/>
      <c r="E92" s="39"/>
      <c r="F92" s="44">
        <f t="shared" si="37"/>
        <v>1</v>
      </c>
      <c r="G92" s="37">
        <f t="shared" ref="G92:N92" si="48">IF(G91=0,0,G91/$F91)</f>
        <v>3.0018761726078799E-2</v>
      </c>
      <c r="H92" s="37">
        <f t="shared" si="48"/>
        <v>1.125703564727955E-2</v>
      </c>
      <c r="I92" s="37">
        <f t="shared" si="48"/>
        <v>7.6923076923076927E-2</v>
      </c>
      <c r="J92" s="37">
        <f t="shared" si="48"/>
        <v>3.5647279549718573E-2</v>
      </c>
      <c r="K92" s="37">
        <f t="shared" si="48"/>
        <v>0</v>
      </c>
      <c r="L92" s="37">
        <f t="shared" si="48"/>
        <v>0.79737335834896805</v>
      </c>
      <c r="M92" s="37">
        <f t="shared" si="48"/>
        <v>7.5046904315196998E-3</v>
      </c>
      <c r="N92" s="37">
        <f t="shared" si="48"/>
        <v>4.1275797373358347E-2</v>
      </c>
      <c r="O92" s="272"/>
      <c r="R92" s="88"/>
      <c r="S92" s="88"/>
      <c r="T92" s="90"/>
      <c r="U92" s="90"/>
      <c r="V92" s="90"/>
      <c r="W92" s="90"/>
      <c r="X92" s="90"/>
      <c r="Y92" s="88"/>
      <c r="Z92" s="88"/>
      <c r="AA92" s="152"/>
      <c r="AB92" s="152"/>
    </row>
    <row r="93" spans="1:28" ht="12" customHeight="1">
      <c r="A93" s="203"/>
      <c r="B93" s="203"/>
      <c r="C93" s="43"/>
      <c r="D93" s="278" t="s">
        <v>4</v>
      </c>
      <c r="E93" s="42"/>
      <c r="F93" s="41">
        <f t="shared" si="37"/>
        <v>2179</v>
      </c>
      <c r="G93" s="41">
        <v>0</v>
      </c>
      <c r="H93" s="41">
        <v>0</v>
      </c>
      <c r="I93" s="41">
        <v>7</v>
      </c>
      <c r="J93" s="41">
        <v>12</v>
      </c>
      <c r="K93" s="41">
        <v>17</v>
      </c>
      <c r="L93" s="41">
        <v>14</v>
      </c>
      <c r="M93" s="41">
        <v>46</v>
      </c>
      <c r="N93" s="41">
        <v>2083</v>
      </c>
      <c r="O93" s="271">
        <v>125.47269389628269</v>
      </c>
      <c r="AA93" s="153">
        <v>2179</v>
      </c>
      <c r="AB93" s="153" t="str">
        <f>IF(F93=AA93,"",1)</f>
        <v/>
      </c>
    </row>
    <row r="94" spans="1:28" ht="12" customHeight="1">
      <c r="A94" s="203"/>
      <c r="B94" s="203"/>
      <c r="C94" s="40"/>
      <c r="D94" s="279"/>
      <c r="E94" s="39"/>
      <c r="F94" s="44">
        <f t="shared" si="37"/>
        <v>1</v>
      </c>
      <c r="G94" s="37">
        <f t="shared" ref="G94:N94" si="49">IF(G93=0,0,G93/$F93)</f>
        <v>0</v>
      </c>
      <c r="H94" s="37">
        <f t="shared" si="49"/>
        <v>0</v>
      </c>
      <c r="I94" s="37">
        <f t="shared" si="49"/>
        <v>3.2124827902707664E-3</v>
      </c>
      <c r="J94" s="37">
        <f t="shared" si="49"/>
        <v>5.507113354749885E-3</v>
      </c>
      <c r="K94" s="37">
        <f t="shared" si="49"/>
        <v>7.8017439192290044E-3</v>
      </c>
      <c r="L94" s="37">
        <f t="shared" si="49"/>
        <v>6.4249655805415327E-3</v>
      </c>
      <c r="M94" s="37">
        <f t="shared" si="49"/>
        <v>2.1110601193207894E-2</v>
      </c>
      <c r="N94" s="37">
        <f t="shared" si="49"/>
        <v>0.95594309316200088</v>
      </c>
      <c r="O94" s="272"/>
      <c r="R94" s="88"/>
      <c r="S94" s="88"/>
      <c r="T94" s="88"/>
      <c r="U94" s="88"/>
      <c r="V94" s="90"/>
      <c r="W94" s="88"/>
      <c r="X94" s="88"/>
      <c r="Y94" s="88"/>
      <c r="Z94" s="88"/>
      <c r="AA94" s="152"/>
      <c r="AB94" s="152"/>
    </row>
    <row r="95" spans="1:28" ht="12" customHeight="1">
      <c r="A95" s="203"/>
      <c r="B95" s="203"/>
      <c r="C95" s="43"/>
      <c r="D95" s="278" t="s">
        <v>3</v>
      </c>
      <c r="E95" s="42"/>
      <c r="F95" s="41">
        <f t="shared" si="37"/>
        <v>16013</v>
      </c>
      <c r="G95" s="41">
        <v>0</v>
      </c>
      <c r="H95" s="41">
        <v>0</v>
      </c>
      <c r="I95" s="41">
        <v>86</v>
      </c>
      <c r="J95" s="41">
        <v>5</v>
      </c>
      <c r="K95" s="41">
        <v>254</v>
      </c>
      <c r="L95" s="41">
        <v>1126</v>
      </c>
      <c r="M95" s="41">
        <v>3520</v>
      </c>
      <c r="N95" s="41">
        <v>11022</v>
      </c>
      <c r="O95" s="271">
        <v>121.86055080247299</v>
      </c>
      <c r="AA95" s="153">
        <v>16013</v>
      </c>
      <c r="AB95" s="153" t="str">
        <f>IF(F95=AA95,"",1)</f>
        <v/>
      </c>
    </row>
    <row r="96" spans="1:28" ht="12" customHeight="1">
      <c r="A96" s="203"/>
      <c r="B96" s="203"/>
      <c r="C96" s="40"/>
      <c r="D96" s="279"/>
      <c r="E96" s="39"/>
      <c r="F96" s="44">
        <f t="shared" si="37"/>
        <v>1</v>
      </c>
      <c r="G96" s="37">
        <f t="shared" ref="G96:N96" si="50">IF(G95=0,0,G95/$F95)</f>
        <v>0</v>
      </c>
      <c r="H96" s="37">
        <f t="shared" si="50"/>
        <v>0</v>
      </c>
      <c r="I96" s="37">
        <f t="shared" si="50"/>
        <v>5.3706363579591578E-3</v>
      </c>
      <c r="J96" s="37">
        <f t="shared" si="50"/>
        <v>3.1224629988134639E-4</v>
      </c>
      <c r="K96" s="37">
        <f t="shared" si="50"/>
        <v>1.5862112033972399E-2</v>
      </c>
      <c r="L96" s="37">
        <f t="shared" si="50"/>
        <v>7.0317866733279208E-2</v>
      </c>
      <c r="M96" s="37">
        <f t="shared" si="50"/>
        <v>0.21982139511646787</v>
      </c>
      <c r="N96" s="37">
        <f t="shared" si="50"/>
        <v>0.68831574345844004</v>
      </c>
      <c r="O96" s="272"/>
      <c r="R96" s="88"/>
      <c r="S96" s="88"/>
      <c r="T96" s="88"/>
      <c r="U96" s="90"/>
      <c r="V96" s="90"/>
      <c r="W96" s="90"/>
      <c r="X96" s="90"/>
      <c r="Y96" s="88"/>
      <c r="Z96" s="88"/>
      <c r="AA96" s="152"/>
      <c r="AB96" s="152"/>
    </row>
    <row r="97" spans="1:31" ht="12" customHeight="1">
      <c r="A97" s="203"/>
      <c r="B97" s="203"/>
      <c r="C97" s="43"/>
      <c r="D97" s="278" t="s">
        <v>2</v>
      </c>
      <c r="E97" s="42"/>
      <c r="F97" s="41">
        <f t="shared" si="37"/>
        <v>2058</v>
      </c>
      <c r="G97" s="41">
        <v>0</v>
      </c>
      <c r="H97" s="41">
        <v>0</v>
      </c>
      <c r="I97" s="41">
        <v>0</v>
      </c>
      <c r="J97" s="41">
        <v>0</v>
      </c>
      <c r="K97" s="41">
        <v>104</v>
      </c>
      <c r="L97" s="41">
        <v>0</v>
      </c>
      <c r="M97" s="41">
        <v>238</v>
      </c>
      <c r="N97" s="41">
        <v>1716</v>
      </c>
      <c r="O97" s="271">
        <v>123.69241982507289</v>
      </c>
      <c r="AA97" s="153">
        <v>2058</v>
      </c>
      <c r="AB97" s="153" t="str">
        <f>IF(F97=AA97,"",1)</f>
        <v/>
      </c>
    </row>
    <row r="98" spans="1:31" ht="12" customHeight="1">
      <c r="A98" s="203"/>
      <c r="B98" s="203"/>
      <c r="C98" s="40"/>
      <c r="D98" s="279"/>
      <c r="E98" s="39"/>
      <c r="F98" s="44">
        <f t="shared" si="37"/>
        <v>1</v>
      </c>
      <c r="G98" s="37">
        <f t="shared" ref="G98:N98" si="51">IF(G97=0,0,G97/$F97)</f>
        <v>0</v>
      </c>
      <c r="H98" s="37">
        <f t="shared" si="51"/>
        <v>0</v>
      </c>
      <c r="I98" s="37">
        <f t="shared" si="51"/>
        <v>0</v>
      </c>
      <c r="J98" s="37">
        <f t="shared" si="51"/>
        <v>0</v>
      </c>
      <c r="K98" s="37">
        <f t="shared" si="51"/>
        <v>5.0534499514091349E-2</v>
      </c>
      <c r="L98" s="37">
        <f t="shared" si="51"/>
        <v>0</v>
      </c>
      <c r="M98" s="37">
        <f t="shared" si="51"/>
        <v>0.11564625850340136</v>
      </c>
      <c r="N98" s="37">
        <f t="shared" si="51"/>
        <v>0.83381924198250734</v>
      </c>
      <c r="O98" s="272"/>
      <c r="R98" s="88"/>
      <c r="S98" s="88"/>
      <c r="T98" s="88"/>
      <c r="U98" s="90"/>
      <c r="V98" s="90"/>
      <c r="W98" s="88"/>
      <c r="X98" s="88"/>
      <c r="Y98" s="88"/>
      <c r="Z98" s="88"/>
      <c r="AA98" s="152"/>
      <c r="AB98" s="152"/>
    </row>
    <row r="99" spans="1:31" ht="12.75" customHeight="1">
      <c r="A99" s="203"/>
      <c r="B99" s="203"/>
      <c r="C99" s="43"/>
      <c r="D99" s="278" t="s">
        <v>1</v>
      </c>
      <c r="E99" s="42"/>
      <c r="F99" s="41">
        <f t="shared" si="37"/>
        <v>6157</v>
      </c>
      <c r="G99" s="41">
        <v>0</v>
      </c>
      <c r="H99" s="41">
        <v>0</v>
      </c>
      <c r="I99" s="41">
        <v>9</v>
      </c>
      <c r="J99" s="41">
        <v>10</v>
      </c>
      <c r="K99" s="41">
        <v>895</v>
      </c>
      <c r="L99" s="41">
        <v>2168</v>
      </c>
      <c r="M99" s="41">
        <v>253</v>
      </c>
      <c r="N99" s="41">
        <v>2822</v>
      </c>
      <c r="O99" s="271">
        <v>113.51875913594283</v>
      </c>
      <c r="AA99" s="153">
        <v>6157</v>
      </c>
      <c r="AB99" s="153" t="str">
        <f>IF(F99=AA99,"",1)</f>
        <v/>
      </c>
    </row>
    <row r="100" spans="1:31" ht="12.75" customHeight="1" thickBot="1">
      <c r="A100" s="204"/>
      <c r="B100" s="204"/>
      <c r="C100" s="40"/>
      <c r="D100" s="279"/>
      <c r="E100" s="39"/>
      <c r="F100" s="38">
        <f t="shared" si="37"/>
        <v>1</v>
      </c>
      <c r="G100" s="37">
        <f t="shared" ref="G100:N100" si="52">IF(G99=0,0,G99/$F99)</f>
        <v>0</v>
      </c>
      <c r="H100" s="37">
        <f t="shared" si="52"/>
        <v>0</v>
      </c>
      <c r="I100" s="37">
        <f t="shared" si="52"/>
        <v>1.4617508526879974E-3</v>
      </c>
      <c r="J100" s="37">
        <f t="shared" si="52"/>
        <v>1.6241676140977749E-3</v>
      </c>
      <c r="K100" s="37">
        <f t="shared" si="52"/>
        <v>0.14536300146175085</v>
      </c>
      <c r="L100" s="37">
        <f t="shared" si="52"/>
        <v>0.35211953873639762</v>
      </c>
      <c r="M100" s="37">
        <f t="shared" si="52"/>
        <v>4.1091440636673707E-2</v>
      </c>
      <c r="N100" s="37">
        <f t="shared" si="52"/>
        <v>0.45834010069839209</v>
      </c>
      <c r="O100" s="272"/>
      <c r="AA100" s="155"/>
      <c r="AB100" s="156"/>
    </row>
    <row r="110" spans="1:31">
      <c r="D110" s="164" t="s">
        <v>495</v>
      </c>
      <c r="E110" s="162"/>
      <c r="F110" s="163">
        <v>77197</v>
      </c>
      <c r="G110" s="163">
        <v>43</v>
      </c>
      <c r="H110" s="163">
        <v>40</v>
      </c>
      <c r="I110" s="163">
        <v>228</v>
      </c>
      <c r="J110" s="163">
        <v>1015</v>
      </c>
      <c r="K110" s="163">
        <v>3329</v>
      </c>
      <c r="L110" s="163">
        <v>15243</v>
      </c>
      <c r="M110" s="163">
        <v>13095</v>
      </c>
      <c r="N110" s="163">
        <v>44204</v>
      </c>
      <c r="O110" s="163"/>
      <c r="P110" s="163"/>
      <c r="Q110" s="163"/>
      <c r="R110" s="163"/>
      <c r="S110" s="71"/>
      <c r="T110" s="71"/>
      <c r="U110" s="71"/>
      <c r="V110" s="71"/>
      <c r="W110" s="71"/>
      <c r="X110" s="71"/>
      <c r="Y110" s="71"/>
      <c r="Z110" s="71"/>
      <c r="AA110" s="71"/>
      <c r="AB110" s="71"/>
      <c r="AC110" s="71"/>
      <c r="AD110" s="71"/>
      <c r="AE110" s="3"/>
    </row>
    <row r="111" spans="1:31">
      <c r="D111" s="165" t="s">
        <v>49</v>
      </c>
      <c r="E111" s="162"/>
      <c r="F111" s="166">
        <f>IF(F110="","",SUM(F9,F11,F13,F15,F17))</f>
        <v>77197</v>
      </c>
      <c r="G111" s="166">
        <f t="shared" ref="G111:R111" si="53">IF(G110="","",SUM(G9,G11,G13,G15,G17))</f>
        <v>43</v>
      </c>
      <c r="H111" s="166">
        <f t="shared" si="53"/>
        <v>40</v>
      </c>
      <c r="I111" s="166">
        <f t="shared" si="53"/>
        <v>228</v>
      </c>
      <c r="J111" s="166">
        <f t="shared" si="53"/>
        <v>1015</v>
      </c>
      <c r="K111" s="166">
        <f t="shared" si="53"/>
        <v>3329</v>
      </c>
      <c r="L111" s="166">
        <f t="shared" si="53"/>
        <v>15243</v>
      </c>
      <c r="M111" s="166">
        <f t="shared" si="53"/>
        <v>13095</v>
      </c>
      <c r="N111" s="166">
        <f t="shared" si="53"/>
        <v>44204</v>
      </c>
      <c r="O111" s="166" t="str">
        <f t="shared" si="53"/>
        <v/>
      </c>
      <c r="P111" s="166" t="str">
        <f t="shared" si="53"/>
        <v/>
      </c>
      <c r="Q111" s="166" t="str">
        <f t="shared" si="53"/>
        <v/>
      </c>
      <c r="R111" s="166" t="str">
        <f t="shared" si="53"/>
        <v/>
      </c>
      <c r="S111" s="74"/>
      <c r="T111" s="71"/>
      <c r="U111" s="74"/>
      <c r="V111" s="71"/>
      <c r="W111" s="74"/>
      <c r="X111" s="71"/>
      <c r="Y111" s="74"/>
      <c r="Z111" s="71"/>
      <c r="AA111" s="74"/>
      <c r="AB111" s="71"/>
      <c r="AC111" s="74"/>
      <c r="AD111" s="71"/>
      <c r="AE111" s="3"/>
    </row>
    <row r="112" spans="1:31">
      <c r="D112" s="165" t="s">
        <v>43</v>
      </c>
      <c r="E112" s="162"/>
      <c r="F112" s="166">
        <f>IF(F110="","",SUM(F19,F69))</f>
        <v>77197</v>
      </c>
      <c r="G112" s="166">
        <f t="shared" ref="G112:R112" si="54">IF(G110="","",SUM(G19,G69))</f>
        <v>43</v>
      </c>
      <c r="H112" s="166">
        <f t="shared" si="54"/>
        <v>40</v>
      </c>
      <c r="I112" s="166">
        <f t="shared" si="54"/>
        <v>228</v>
      </c>
      <c r="J112" s="166">
        <f t="shared" si="54"/>
        <v>1015</v>
      </c>
      <c r="K112" s="166">
        <f t="shared" si="54"/>
        <v>3329</v>
      </c>
      <c r="L112" s="166">
        <f t="shared" si="54"/>
        <v>15243</v>
      </c>
      <c r="M112" s="166">
        <f t="shared" si="54"/>
        <v>13095</v>
      </c>
      <c r="N112" s="166">
        <f t="shared" si="54"/>
        <v>44204</v>
      </c>
      <c r="O112" s="166" t="str">
        <f t="shared" si="54"/>
        <v/>
      </c>
      <c r="P112" s="166" t="str">
        <f t="shared" si="54"/>
        <v/>
      </c>
      <c r="Q112" s="166" t="str">
        <f t="shared" si="54"/>
        <v/>
      </c>
      <c r="R112" s="166" t="str">
        <f t="shared" si="54"/>
        <v/>
      </c>
      <c r="S112" s="74"/>
      <c r="T112" s="71"/>
      <c r="U112" s="74"/>
      <c r="V112" s="71"/>
      <c r="W112" s="74"/>
      <c r="X112" s="71"/>
      <c r="Y112" s="74"/>
      <c r="Z112" s="71"/>
      <c r="AA112" s="74"/>
      <c r="AB112" s="71"/>
      <c r="AC112" s="74"/>
      <c r="AD112" s="71"/>
      <c r="AE112" s="3"/>
    </row>
    <row r="113" spans="4:31">
      <c r="D113" s="167" t="s">
        <v>42</v>
      </c>
      <c r="F113" s="166">
        <f>IF(F110="","",SUM(F21,F23,F25,F27,F29,F31,F33,F35,F37,F39,F41,F43,F45,F47,F49,F51,F53,F55,F57,F59,F61,F63,F65,F67))</f>
        <v>36491</v>
      </c>
      <c r="G113" s="166">
        <f t="shared" ref="G113:R113" si="55">IF(G110="","",SUM(G21,G23,G25,G27,G29,G31,G33,G35,G37,G39,G41,G43,G45,G47,G49,G51,G53,G55,G57,G59,G61,G63,G65,G67))</f>
        <v>0</v>
      </c>
      <c r="H113" s="166">
        <f t="shared" si="55"/>
        <v>0</v>
      </c>
      <c r="I113" s="166">
        <f t="shared" si="55"/>
        <v>0</v>
      </c>
      <c r="J113" s="166">
        <f t="shared" si="55"/>
        <v>242</v>
      </c>
      <c r="K113" s="166">
        <f t="shared" si="55"/>
        <v>832</v>
      </c>
      <c r="L113" s="166">
        <f t="shared" si="55"/>
        <v>6022</v>
      </c>
      <c r="M113" s="166">
        <f t="shared" si="55"/>
        <v>7063</v>
      </c>
      <c r="N113" s="166">
        <f t="shared" si="55"/>
        <v>22332</v>
      </c>
      <c r="O113" s="166" t="str">
        <f t="shared" si="55"/>
        <v/>
      </c>
      <c r="P113" s="166" t="str">
        <f t="shared" si="55"/>
        <v/>
      </c>
      <c r="Q113" s="166" t="str">
        <f t="shared" si="55"/>
        <v/>
      </c>
      <c r="R113" s="166" t="str">
        <f t="shared" si="55"/>
        <v/>
      </c>
      <c r="S113" s="74"/>
      <c r="T113" s="71"/>
      <c r="U113" s="74"/>
      <c r="V113" s="71"/>
      <c r="W113" s="74"/>
      <c r="X113" s="71"/>
      <c r="Y113" s="74"/>
      <c r="Z113" s="71"/>
      <c r="AA113" s="74"/>
      <c r="AB113" s="71"/>
      <c r="AC113" s="74"/>
      <c r="AD113" s="71"/>
      <c r="AE113" s="3"/>
    </row>
    <row r="114" spans="4:31">
      <c r="D114" s="168" t="s">
        <v>496</v>
      </c>
      <c r="F114" s="166">
        <f>IF(F110="","",SUM(F71,F73,F75,F77,F79,F81,F83,F85,F87,F89,F91,F93,F95,F97,F99))</f>
        <v>40706</v>
      </c>
      <c r="G114" s="166">
        <f t="shared" ref="G114:R114" si="56">IF(G110="","",SUM(G71,G73,G75,G77,G79,G81,G83,G85,G87,G89,G91,G93,G95,G97,G99))</f>
        <v>43</v>
      </c>
      <c r="H114" s="166">
        <f t="shared" si="56"/>
        <v>40</v>
      </c>
      <c r="I114" s="166">
        <f t="shared" si="56"/>
        <v>228</v>
      </c>
      <c r="J114" s="166">
        <f t="shared" si="56"/>
        <v>773</v>
      </c>
      <c r="K114" s="166">
        <f t="shared" si="56"/>
        <v>2497</v>
      </c>
      <c r="L114" s="166">
        <f t="shared" si="56"/>
        <v>9221</v>
      </c>
      <c r="M114" s="166">
        <f t="shared" si="56"/>
        <v>6032</v>
      </c>
      <c r="N114" s="166">
        <f t="shared" si="56"/>
        <v>21872</v>
      </c>
      <c r="O114" s="166" t="str">
        <f t="shared" si="56"/>
        <v/>
      </c>
      <c r="P114" s="166" t="str">
        <f t="shared" si="56"/>
        <v/>
      </c>
      <c r="Q114" s="166" t="str">
        <f t="shared" si="56"/>
        <v/>
      </c>
      <c r="R114" s="166" t="str">
        <f t="shared" si="56"/>
        <v/>
      </c>
      <c r="S114" s="74"/>
      <c r="T114" s="71"/>
      <c r="U114" s="74"/>
      <c r="V114" s="71"/>
      <c r="W114" s="74"/>
      <c r="X114" s="71"/>
      <c r="Y114" s="74"/>
      <c r="Z114" s="71"/>
      <c r="AA114" s="74"/>
      <c r="AB114" s="71"/>
      <c r="AC114" s="74"/>
      <c r="AD114" s="71"/>
      <c r="AE114" s="3"/>
    </row>
    <row r="115" spans="4:31">
      <c r="Q115" s="3"/>
      <c r="R115" s="3"/>
      <c r="S115" s="71"/>
      <c r="T115" s="71"/>
      <c r="U115" s="71"/>
      <c r="V115" s="71"/>
      <c r="W115" s="71"/>
      <c r="X115" s="71"/>
      <c r="Y115" s="71"/>
      <c r="Z115" s="71"/>
      <c r="AA115" s="71"/>
      <c r="AB115" s="71"/>
      <c r="AC115" s="71"/>
      <c r="AD115" s="71"/>
      <c r="AE115" s="3"/>
    </row>
    <row r="116" spans="4:31">
      <c r="D116" s="164" t="s">
        <v>495</v>
      </c>
      <c r="F116" s="163" t="str">
        <f>IF(F110="","",IF(F7=F110,"",1))</f>
        <v/>
      </c>
      <c r="G116" s="163" t="str">
        <f t="shared" ref="G116:R116" si="57">IF(G110="","",IF(G7=G110,"",1))</f>
        <v/>
      </c>
      <c r="H116" s="163" t="str">
        <f t="shared" si="57"/>
        <v/>
      </c>
      <c r="I116" s="163" t="str">
        <f t="shared" si="57"/>
        <v/>
      </c>
      <c r="J116" s="163" t="str">
        <f t="shared" si="57"/>
        <v/>
      </c>
      <c r="K116" s="163" t="str">
        <f t="shared" si="57"/>
        <v/>
      </c>
      <c r="L116" s="163" t="str">
        <f t="shared" si="57"/>
        <v/>
      </c>
      <c r="M116" s="163" t="str">
        <f t="shared" si="57"/>
        <v/>
      </c>
      <c r="N116" s="163" t="str">
        <f t="shared" si="57"/>
        <v/>
      </c>
      <c r="O116" s="163" t="str">
        <f t="shared" si="57"/>
        <v/>
      </c>
      <c r="P116" s="163" t="str">
        <f t="shared" si="57"/>
        <v/>
      </c>
      <c r="Q116" s="163" t="str">
        <f t="shared" si="57"/>
        <v/>
      </c>
      <c r="R116" s="163" t="str">
        <f t="shared" si="57"/>
        <v/>
      </c>
      <c r="S116" s="71"/>
      <c r="T116" s="71"/>
      <c r="U116" s="71"/>
      <c r="V116" s="71"/>
      <c r="W116" s="71"/>
      <c r="X116" s="71"/>
      <c r="Y116" s="71"/>
      <c r="Z116" s="71"/>
      <c r="AA116" s="71"/>
      <c r="AB116" s="71"/>
      <c r="AC116" s="71"/>
      <c r="AD116" s="71"/>
      <c r="AE116" s="3"/>
    </row>
    <row r="117" spans="4:31">
      <c r="D117" s="165" t="s">
        <v>49</v>
      </c>
      <c r="F117" s="163" t="str">
        <f>IF(F110="","",IF(F110=F111,"",1))</f>
        <v/>
      </c>
      <c r="G117" s="163" t="str">
        <f t="shared" ref="G117:R117" si="58">IF(G110="","",IF(G110=G111,"",1))</f>
        <v/>
      </c>
      <c r="H117" s="163" t="str">
        <f t="shared" si="58"/>
        <v/>
      </c>
      <c r="I117" s="163" t="str">
        <f t="shared" si="58"/>
        <v/>
      </c>
      <c r="J117" s="163" t="str">
        <f t="shared" si="58"/>
        <v/>
      </c>
      <c r="K117" s="163" t="str">
        <f t="shared" si="58"/>
        <v/>
      </c>
      <c r="L117" s="163" t="str">
        <f t="shared" si="58"/>
        <v/>
      </c>
      <c r="M117" s="163" t="str">
        <f t="shared" si="58"/>
        <v/>
      </c>
      <c r="N117" s="163" t="str">
        <f t="shared" si="58"/>
        <v/>
      </c>
      <c r="O117" s="163" t="str">
        <f t="shared" si="58"/>
        <v/>
      </c>
      <c r="P117" s="163" t="str">
        <f t="shared" si="58"/>
        <v/>
      </c>
      <c r="Q117" s="163" t="str">
        <f t="shared" si="58"/>
        <v/>
      </c>
      <c r="R117" s="163" t="str">
        <f t="shared" si="58"/>
        <v/>
      </c>
      <c r="S117" s="71"/>
      <c r="T117" s="71"/>
      <c r="U117" s="71"/>
      <c r="V117" s="71"/>
      <c r="W117" s="71"/>
      <c r="X117" s="71"/>
      <c r="Y117" s="71"/>
      <c r="Z117" s="71"/>
      <c r="AA117" s="71"/>
      <c r="AB117" s="71"/>
      <c r="AC117" s="71"/>
      <c r="AD117" s="71"/>
      <c r="AE117" s="3"/>
    </row>
    <row r="118" spans="4:31">
      <c r="D118" s="165" t="s">
        <v>43</v>
      </c>
      <c r="F118" s="163" t="str">
        <f>IF(F110="","",IF(F110=F112,"",1))</f>
        <v/>
      </c>
      <c r="G118" s="163" t="str">
        <f t="shared" ref="G118:R118" si="59">IF(G110="","",IF(G110=G112,"",1))</f>
        <v/>
      </c>
      <c r="H118" s="163" t="str">
        <f t="shared" si="59"/>
        <v/>
      </c>
      <c r="I118" s="163" t="str">
        <f t="shared" si="59"/>
        <v/>
      </c>
      <c r="J118" s="163" t="str">
        <f t="shared" si="59"/>
        <v/>
      </c>
      <c r="K118" s="163" t="str">
        <f t="shared" si="59"/>
        <v/>
      </c>
      <c r="L118" s="163" t="str">
        <f t="shared" si="59"/>
        <v/>
      </c>
      <c r="M118" s="163" t="str">
        <f t="shared" si="59"/>
        <v/>
      </c>
      <c r="N118" s="163" t="str">
        <f t="shared" si="59"/>
        <v/>
      </c>
      <c r="O118" s="163" t="str">
        <f t="shared" si="59"/>
        <v/>
      </c>
      <c r="P118" s="163" t="str">
        <f t="shared" si="59"/>
        <v/>
      </c>
      <c r="Q118" s="163" t="str">
        <f t="shared" si="59"/>
        <v/>
      </c>
      <c r="R118" s="163" t="str">
        <f t="shared" si="59"/>
        <v/>
      </c>
      <c r="S118" s="71"/>
      <c r="T118" s="71"/>
      <c r="U118" s="71"/>
      <c r="V118" s="71"/>
      <c r="W118" s="71"/>
      <c r="X118" s="71"/>
      <c r="Y118" s="71"/>
      <c r="Z118" s="71"/>
      <c r="AA118" s="71"/>
      <c r="AB118" s="71"/>
      <c r="AC118" s="71"/>
      <c r="AD118" s="71"/>
      <c r="AE118" s="3"/>
    </row>
    <row r="119" spans="4:31">
      <c r="D119" s="167" t="s">
        <v>42</v>
      </c>
      <c r="F119" s="163" t="str">
        <f>IF(F110="","",IF(F19=F113,"",1))</f>
        <v/>
      </c>
      <c r="G119" s="163" t="str">
        <f t="shared" ref="G119:R119" si="60">IF(G110="","",IF(G19=G113,"",1))</f>
        <v/>
      </c>
      <c r="H119" s="163" t="str">
        <f t="shared" si="60"/>
        <v/>
      </c>
      <c r="I119" s="163" t="str">
        <f t="shared" si="60"/>
        <v/>
      </c>
      <c r="J119" s="163" t="str">
        <f t="shared" si="60"/>
        <v/>
      </c>
      <c r="K119" s="163" t="str">
        <f t="shared" si="60"/>
        <v/>
      </c>
      <c r="L119" s="163" t="str">
        <f t="shared" si="60"/>
        <v/>
      </c>
      <c r="M119" s="163" t="str">
        <f t="shared" si="60"/>
        <v/>
      </c>
      <c r="N119" s="163" t="str">
        <f t="shared" si="60"/>
        <v/>
      </c>
      <c r="O119" s="163" t="str">
        <f t="shared" si="60"/>
        <v/>
      </c>
      <c r="P119" s="163" t="str">
        <f t="shared" si="60"/>
        <v/>
      </c>
      <c r="Q119" s="163" t="str">
        <f t="shared" si="60"/>
        <v/>
      </c>
      <c r="R119" s="163" t="str">
        <f t="shared" si="60"/>
        <v/>
      </c>
      <c r="S119" s="71"/>
      <c r="T119" s="71"/>
      <c r="U119" s="71"/>
      <c r="V119" s="71"/>
      <c r="W119" s="71"/>
      <c r="X119" s="71"/>
      <c r="Y119" s="71"/>
      <c r="Z119" s="71"/>
      <c r="AA119" s="71"/>
      <c r="AB119" s="71"/>
      <c r="AC119" s="71"/>
      <c r="AD119" s="71"/>
      <c r="AE119" s="3"/>
    </row>
    <row r="120" spans="4:31">
      <c r="D120" s="168" t="s">
        <v>496</v>
      </c>
      <c r="F120" s="163" t="str">
        <f>IF(F110="","",IF(F69=F114,"",1))</f>
        <v/>
      </c>
      <c r="G120" s="163" t="str">
        <f t="shared" ref="G120:R120" si="61">IF(G110="","",IF(G69=G114,"",1))</f>
        <v/>
      </c>
      <c r="H120" s="163" t="str">
        <f t="shared" si="61"/>
        <v/>
      </c>
      <c r="I120" s="163" t="str">
        <f t="shared" si="61"/>
        <v/>
      </c>
      <c r="J120" s="163" t="str">
        <f t="shared" si="61"/>
        <v/>
      </c>
      <c r="K120" s="163" t="str">
        <f t="shared" si="61"/>
        <v/>
      </c>
      <c r="L120" s="163" t="str">
        <f t="shared" si="61"/>
        <v/>
      </c>
      <c r="M120" s="163" t="str">
        <f t="shared" si="61"/>
        <v/>
      </c>
      <c r="N120" s="163" t="str">
        <f t="shared" si="61"/>
        <v/>
      </c>
      <c r="O120" s="163" t="str">
        <f t="shared" si="61"/>
        <v/>
      </c>
      <c r="P120" s="163" t="str">
        <f t="shared" si="61"/>
        <v/>
      </c>
      <c r="Q120" s="163" t="str">
        <f t="shared" si="61"/>
        <v/>
      </c>
      <c r="R120" s="163" t="str">
        <f t="shared" si="61"/>
        <v/>
      </c>
      <c r="S120" s="71"/>
      <c r="T120" s="71"/>
      <c r="U120" s="71"/>
      <c r="V120" s="71"/>
      <c r="W120" s="71"/>
      <c r="X120" s="71"/>
      <c r="Y120" s="71"/>
      <c r="Z120" s="71"/>
      <c r="AA120" s="71"/>
      <c r="AB120" s="71"/>
      <c r="AC120" s="71"/>
      <c r="AD120" s="71"/>
      <c r="AE120" s="3"/>
    </row>
  </sheetData>
  <sortState ref="R6:AC99">
    <sortCondition ref="AC6:AC99"/>
  </sortState>
  <mergeCells count="109">
    <mergeCell ref="O85:O86"/>
    <mergeCell ref="O89:O90"/>
    <mergeCell ref="O53:O54"/>
    <mergeCell ref="O55:O56"/>
    <mergeCell ref="O41:O42"/>
    <mergeCell ref="O43:O44"/>
    <mergeCell ref="O45:O46"/>
    <mergeCell ref="O47:O48"/>
    <mergeCell ref="O49:O50"/>
    <mergeCell ref="O51:O52"/>
    <mergeCell ref="O77:O78"/>
    <mergeCell ref="O79:O80"/>
    <mergeCell ref="O81:O82"/>
    <mergeCell ref="O91:O92"/>
    <mergeCell ref="O93:O94"/>
    <mergeCell ref="O95:O96"/>
    <mergeCell ref="O97:O98"/>
    <mergeCell ref="O99:O100"/>
    <mergeCell ref="O19:O20"/>
    <mergeCell ref="O21:O22"/>
    <mergeCell ref="O23:O24"/>
    <mergeCell ref="O25:O26"/>
    <mergeCell ref="O27:O28"/>
    <mergeCell ref="O87:O88"/>
    <mergeCell ref="O65:O66"/>
    <mergeCell ref="O67:O68"/>
    <mergeCell ref="O69:O70"/>
    <mergeCell ref="O71:O72"/>
    <mergeCell ref="O73:O74"/>
    <mergeCell ref="O75:O76"/>
    <mergeCell ref="O57:O58"/>
    <mergeCell ref="O59:O60"/>
    <mergeCell ref="O61:O62"/>
    <mergeCell ref="O63:O64"/>
    <mergeCell ref="O37:O38"/>
    <mergeCell ref="O39:O40"/>
    <mergeCell ref="O83:O84"/>
    <mergeCell ref="D55:D56"/>
    <mergeCell ref="D57:D58"/>
    <mergeCell ref="M3:M6"/>
    <mergeCell ref="N3:N6"/>
    <mergeCell ref="O3:O6"/>
    <mergeCell ref="A7:E8"/>
    <mergeCell ref="A3:E6"/>
    <mergeCell ref="F3:F6"/>
    <mergeCell ref="G3:G6"/>
    <mergeCell ref="H3:H6"/>
    <mergeCell ref="I3:I6"/>
    <mergeCell ref="J3:J6"/>
    <mergeCell ref="L3:L6"/>
    <mergeCell ref="K3:K6"/>
    <mergeCell ref="O7:O8"/>
    <mergeCell ref="O9:O10"/>
    <mergeCell ref="O11:O12"/>
    <mergeCell ref="O13:O14"/>
    <mergeCell ref="O15:O16"/>
    <mergeCell ref="O17:O18"/>
    <mergeCell ref="O29:O30"/>
    <mergeCell ref="O31:O32"/>
    <mergeCell ref="O33:O34"/>
    <mergeCell ref="O35:O36"/>
    <mergeCell ref="D79:D80"/>
    <mergeCell ref="B69:B100"/>
    <mergeCell ref="A19:A100"/>
    <mergeCell ref="B19:B68"/>
    <mergeCell ref="D19:D20"/>
    <mergeCell ref="D21:D22"/>
    <mergeCell ref="D23:D24"/>
    <mergeCell ref="D25:D26"/>
    <mergeCell ref="D27:D28"/>
    <mergeCell ref="D29:D30"/>
    <mergeCell ref="D35:D36"/>
    <mergeCell ref="D37:D38"/>
    <mergeCell ref="D69:D70"/>
    <mergeCell ref="D95:D96"/>
    <mergeCell ref="D63:D64"/>
    <mergeCell ref="D65:D66"/>
    <mergeCell ref="D97:D98"/>
    <mergeCell ref="D99:D100"/>
    <mergeCell ref="D85:D86"/>
    <mergeCell ref="D47:D48"/>
    <mergeCell ref="D49:D50"/>
    <mergeCell ref="D51:D52"/>
    <mergeCell ref="D53:D54"/>
    <mergeCell ref="D67:D68"/>
    <mergeCell ref="D59:D60"/>
    <mergeCell ref="D61:D62"/>
    <mergeCell ref="A9:A18"/>
    <mergeCell ref="B9:E10"/>
    <mergeCell ref="B11:E12"/>
    <mergeCell ref="B13:E14"/>
    <mergeCell ref="B15:E16"/>
    <mergeCell ref="B17:E18"/>
    <mergeCell ref="D93:D94"/>
    <mergeCell ref="D81:D82"/>
    <mergeCell ref="D83:D84"/>
    <mergeCell ref="D31:D32"/>
    <mergeCell ref="D33:D34"/>
    <mergeCell ref="D39:D40"/>
    <mergeCell ref="D41:D42"/>
    <mergeCell ref="D43:D44"/>
    <mergeCell ref="D45:D46"/>
    <mergeCell ref="D87:D88"/>
    <mergeCell ref="D89:D90"/>
    <mergeCell ref="D91:D92"/>
    <mergeCell ref="D71:D72"/>
    <mergeCell ref="D73:D74"/>
    <mergeCell ref="D75:D76"/>
    <mergeCell ref="D77:D78"/>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5"/>
  <sheetViews>
    <sheetView showGridLines="0" view="pageBreakPreview" zoomScaleNormal="100" zoomScaleSheetLayoutView="100" workbookViewId="0">
      <selection activeCell="H5" sqref="H5:H6"/>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29" ht="14.25">
      <c r="A1" s="18" t="s">
        <v>499</v>
      </c>
    </row>
    <row r="3" spans="1:29" ht="14.25" customHeight="1">
      <c r="A3" s="216" t="s">
        <v>64</v>
      </c>
      <c r="B3" s="217"/>
      <c r="C3" s="217"/>
      <c r="D3" s="217"/>
      <c r="E3" s="218"/>
      <c r="F3" s="225" t="s">
        <v>138</v>
      </c>
      <c r="G3" s="298" t="s">
        <v>143</v>
      </c>
      <c r="H3" s="298"/>
      <c r="I3" s="264" t="s">
        <v>142</v>
      </c>
      <c r="J3" s="264"/>
      <c r="K3" s="264" t="s">
        <v>388</v>
      </c>
      <c r="L3" s="264"/>
      <c r="M3" s="240" t="s">
        <v>141</v>
      </c>
      <c r="N3" s="241"/>
    </row>
    <row r="4" spans="1:29" ht="42" customHeight="1">
      <c r="A4" s="219"/>
      <c r="B4" s="220"/>
      <c r="C4" s="220"/>
      <c r="D4" s="220"/>
      <c r="E4" s="221"/>
      <c r="F4" s="229"/>
      <c r="G4" s="298"/>
      <c r="H4" s="298"/>
      <c r="I4" s="264"/>
      <c r="J4" s="264"/>
      <c r="K4" s="264"/>
      <c r="L4" s="264"/>
      <c r="M4" s="242"/>
      <c r="N4" s="243"/>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row>
    <row r="6" spans="1:29" ht="15" customHeight="1" thickBot="1">
      <c r="A6" s="222"/>
      <c r="B6" s="223"/>
      <c r="C6" s="223"/>
      <c r="D6" s="223"/>
      <c r="E6" s="224"/>
      <c r="F6" s="226"/>
      <c r="G6" s="228"/>
      <c r="H6" s="215"/>
      <c r="I6" s="228"/>
      <c r="J6" s="215"/>
      <c r="K6" s="228"/>
      <c r="L6" s="215"/>
      <c r="M6" s="228"/>
      <c r="N6" s="215"/>
      <c r="AA6" s="139">
        <f>SUM(AB7:AD53,F66:AD70)</f>
        <v>0</v>
      </c>
    </row>
    <row r="7" spans="1:29" ht="23.1" customHeight="1">
      <c r="A7" s="211" t="s">
        <v>50</v>
      </c>
      <c r="B7" s="212"/>
      <c r="C7" s="212"/>
      <c r="D7" s="212"/>
      <c r="E7" s="213"/>
      <c r="F7" s="10">
        <f t="shared" ref="F7:F53" si="0">SUM(G7,I7,K7,M7)</f>
        <v>986</v>
      </c>
      <c r="G7" s="9">
        <f>SUM(G8:G12)</f>
        <v>852</v>
      </c>
      <c r="H7" s="8">
        <f t="shared" ref="H7:H53" si="1">IF(G7=0,0,G7/$F7*100)</f>
        <v>86.409736308316425</v>
      </c>
      <c r="I7" s="15">
        <f>SUM(I8:I12)</f>
        <v>74</v>
      </c>
      <c r="J7" s="8">
        <f t="shared" ref="J7:J53" si="2">IF(I7=0,0,I7/$F7*100)</f>
        <v>7.5050709939148073</v>
      </c>
      <c r="K7" s="15">
        <f>SUM(K8:K12)</f>
        <v>48</v>
      </c>
      <c r="L7" s="8">
        <f t="shared" ref="L7:L53" si="3">IF(K7=0,0,K7/$F7*100)</f>
        <v>4.8681541582150096</v>
      </c>
      <c r="M7" s="15">
        <f>SUM(M8:M12)</f>
        <v>12</v>
      </c>
      <c r="N7" s="8">
        <f t="shared" ref="N7:N53" si="4">IF(M7=0,0,M7/$F7*100)</f>
        <v>1.2170385395537524</v>
      </c>
      <c r="O7" s="160"/>
      <c r="AA7" s="138">
        <v>986</v>
      </c>
      <c r="AB7" s="135" t="str">
        <f>IF(F7=AA7,"",1)</f>
        <v/>
      </c>
      <c r="AC7" s="173" t="str">
        <f>IF(SUM(H7,J7,L7,N7)=100,"",1)</f>
        <v/>
      </c>
    </row>
    <row r="8" spans="1:29" ht="23.1" customHeight="1">
      <c r="A8" s="205" t="s">
        <v>49</v>
      </c>
      <c r="B8" s="208" t="s">
        <v>48</v>
      </c>
      <c r="C8" s="209"/>
      <c r="D8" s="209"/>
      <c r="E8" s="210"/>
      <c r="F8" s="10">
        <f t="shared" si="0"/>
        <v>324</v>
      </c>
      <c r="G8" s="9">
        <v>206</v>
      </c>
      <c r="H8" s="8">
        <f t="shared" si="1"/>
        <v>63.580246913580254</v>
      </c>
      <c r="I8" s="15">
        <v>65</v>
      </c>
      <c r="J8" s="8">
        <f t="shared" si="2"/>
        <v>20.061728395061728</v>
      </c>
      <c r="K8" s="15">
        <v>42</v>
      </c>
      <c r="L8" s="8">
        <f t="shared" si="3"/>
        <v>12.962962962962962</v>
      </c>
      <c r="M8" s="15">
        <v>11</v>
      </c>
      <c r="N8" s="8">
        <f t="shared" si="4"/>
        <v>3.3950617283950617</v>
      </c>
      <c r="O8" s="160"/>
      <c r="AA8" s="9">
        <v>324</v>
      </c>
      <c r="AB8" s="136" t="str">
        <f t="shared" ref="AB8:AB53" si="5">IF(F8=AA8,"",1)</f>
        <v/>
      </c>
      <c r="AC8" s="136" t="str">
        <f t="shared" ref="AC8:AC53" si="6">IF(SUM(H8,J8,L8,N8)=100,"",1)</f>
        <v/>
      </c>
    </row>
    <row r="9" spans="1:29" ht="23.1" customHeight="1">
      <c r="A9" s="206"/>
      <c r="B9" s="208" t="s">
        <v>47</v>
      </c>
      <c r="C9" s="209"/>
      <c r="D9" s="209"/>
      <c r="E9" s="210"/>
      <c r="F9" s="10">
        <f t="shared" si="0"/>
        <v>144</v>
      </c>
      <c r="G9" s="9">
        <v>132</v>
      </c>
      <c r="H9" s="8">
        <f t="shared" si="1"/>
        <v>91.666666666666657</v>
      </c>
      <c r="I9" s="15">
        <v>8</v>
      </c>
      <c r="J9" s="8">
        <f t="shared" si="2"/>
        <v>5.5555555555555554</v>
      </c>
      <c r="K9" s="15">
        <v>4</v>
      </c>
      <c r="L9" s="8">
        <f t="shared" si="3"/>
        <v>2.7777777777777777</v>
      </c>
      <c r="M9" s="15">
        <v>0</v>
      </c>
      <c r="N9" s="8">
        <f t="shared" si="4"/>
        <v>0</v>
      </c>
      <c r="O9" s="160"/>
      <c r="AA9" s="9">
        <v>144</v>
      </c>
      <c r="AB9" s="136" t="str">
        <f t="shared" si="5"/>
        <v/>
      </c>
      <c r="AC9" s="136" t="str">
        <f t="shared" si="6"/>
        <v/>
      </c>
    </row>
    <row r="10" spans="1:29" ht="23.1" customHeight="1">
      <c r="A10" s="206"/>
      <c r="B10" s="208" t="s">
        <v>46</v>
      </c>
      <c r="C10" s="209"/>
      <c r="D10" s="209"/>
      <c r="E10" s="210"/>
      <c r="F10" s="10">
        <f t="shared" si="0"/>
        <v>219</v>
      </c>
      <c r="G10" s="9">
        <v>217</v>
      </c>
      <c r="H10" s="8">
        <f t="shared" si="1"/>
        <v>99.086757990867582</v>
      </c>
      <c r="I10" s="15">
        <v>1</v>
      </c>
      <c r="J10" s="8">
        <f t="shared" si="2"/>
        <v>0.45662100456621002</v>
      </c>
      <c r="K10" s="15">
        <v>1</v>
      </c>
      <c r="L10" s="8">
        <f t="shared" si="3"/>
        <v>0.45662100456621002</v>
      </c>
      <c r="M10" s="15">
        <v>0</v>
      </c>
      <c r="N10" s="8">
        <f t="shared" si="4"/>
        <v>0</v>
      </c>
      <c r="O10" s="160"/>
      <c r="AA10" s="9">
        <v>219</v>
      </c>
      <c r="AB10" s="136" t="str">
        <f t="shared" si="5"/>
        <v/>
      </c>
      <c r="AC10" s="136" t="str">
        <f t="shared" si="6"/>
        <v/>
      </c>
    </row>
    <row r="11" spans="1:29" ht="23.1" customHeight="1">
      <c r="A11" s="206"/>
      <c r="B11" s="208" t="s">
        <v>45</v>
      </c>
      <c r="C11" s="209"/>
      <c r="D11" s="209"/>
      <c r="E11" s="210"/>
      <c r="F11" s="10">
        <f t="shared" si="0"/>
        <v>78</v>
      </c>
      <c r="G11" s="9">
        <v>78</v>
      </c>
      <c r="H11" s="8">
        <f t="shared" si="1"/>
        <v>100</v>
      </c>
      <c r="I11" s="15">
        <v>0</v>
      </c>
      <c r="J11" s="8">
        <f t="shared" si="2"/>
        <v>0</v>
      </c>
      <c r="K11" s="15">
        <v>0</v>
      </c>
      <c r="L11" s="8">
        <f t="shared" si="3"/>
        <v>0</v>
      </c>
      <c r="M11" s="15">
        <v>0</v>
      </c>
      <c r="N11" s="8">
        <f t="shared" si="4"/>
        <v>0</v>
      </c>
      <c r="O11" s="160"/>
      <c r="AA11" s="9">
        <v>78</v>
      </c>
      <c r="AB11" s="136" t="str">
        <f t="shared" si="5"/>
        <v/>
      </c>
      <c r="AC11" s="136" t="str">
        <f t="shared" si="6"/>
        <v/>
      </c>
    </row>
    <row r="12" spans="1:29" ht="23.1" customHeight="1">
      <c r="A12" s="207"/>
      <c r="B12" s="208" t="s">
        <v>44</v>
      </c>
      <c r="C12" s="209"/>
      <c r="D12" s="209"/>
      <c r="E12" s="210"/>
      <c r="F12" s="10">
        <f t="shared" si="0"/>
        <v>221</v>
      </c>
      <c r="G12" s="9">
        <v>219</v>
      </c>
      <c r="H12" s="8">
        <f t="shared" si="1"/>
        <v>99.095022624434392</v>
      </c>
      <c r="I12" s="15">
        <v>0</v>
      </c>
      <c r="J12" s="8">
        <f t="shared" si="2"/>
        <v>0</v>
      </c>
      <c r="K12" s="15">
        <v>1</v>
      </c>
      <c r="L12" s="8">
        <f t="shared" si="3"/>
        <v>0.45248868778280549</v>
      </c>
      <c r="M12" s="15">
        <v>1</v>
      </c>
      <c r="N12" s="8">
        <f t="shared" si="4"/>
        <v>0.45248868778280549</v>
      </c>
      <c r="O12" s="160"/>
      <c r="AA12" s="9">
        <v>221</v>
      </c>
      <c r="AB12" s="136" t="str">
        <f t="shared" si="5"/>
        <v/>
      </c>
      <c r="AC12" s="136" t="str">
        <f t="shared" si="6"/>
        <v/>
      </c>
    </row>
    <row r="13" spans="1:29" ht="23.1" customHeight="1">
      <c r="A13" s="202" t="s">
        <v>43</v>
      </c>
      <c r="B13" s="202" t="s">
        <v>42</v>
      </c>
      <c r="C13" s="13"/>
      <c r="D13" s="14" t="s">
        <v>16</v>
      </c>
      <c r="E13" s="11"/>
      <c r="F13" s="10">
        <f t="shared" si="0"/>
        <v>247</v>
      </c>
      <c r="G13" s="9">
        <f>SUM(G14:G37)</f>
        <v>228</v>
      </c>
      <c r="H13" s="8">
        <f t="shared" si="1"/>
        <v>92.307692307692307</v>
      </c>
      <c r="I13" s="15">
        <f>SUM(I14:I37)</f>
        <v>13</v>
      </c>
      <c r="J13" s="8">
        <f t="shared" si="2"/>
        <v>5.2631578947368416</v>
      </c>
      <c r="K13" s="15">
        <f>SUM(K14:K37)</f>
        <v>5</v>
      </c>
      <c r="L13" s="8">
        <f t="shared" si="3"/>
        <v>2.0242914979757085</v>
      </c>
      <c r="M13" s="15">
        <f>SUM(M14:M37)</f>
        <v>1</v>
      </c>
      <c r="N13" s="8">
        <f t="shared" si="4"/>
        <v>0.40485829959514169</v>
      </c>
      <c r="O13" s="160"/>
      <c r="AA13" s="9">
        <v>247</v>
      </c>
      <c r="AB13" s="136" t="str">
        <f t="shared" si="5"/>
        <v/>
      </c>
      <c r="AC13" s="136" t="str">
        <f t="shared" si="6"/>
        <v/>
      </c>
    </row>
    <row r="14" spans="1:29" ht="23.1" customHeight="1">
      <c r="A14" s="203"/>
      <c r="B14" s="203"/>
      <c r="C14" s="13"/>
      <c r="D14" s="14" t="s">
        <v>41</v>
      </c>
      <c r="E14" s="11"/>
      <c r="F14" s="10">
        <f t="shared" si="0"/>
        <v>28</v>
      </c>
      <c r="G14" s="9">
        <v>26</v>
      </c>
      <c r="H14" s="8">
        <f t="shared" si="1"/>
        <v>92.857142857142861</v>
      </c>
      <c r="I14" s="15">
        <v>1</v>
      </c>
      <c r="J14" s="8">
        <f t="shared" si="2"/>
        <v>3.5714285714285712</v>
      </c>
      <c r="K14" s="15">
        <v>1</v>
      </c>
      <c r="L14" s="8">
        <f t="shared" si="3"/>
        <v>3.5714285714285712</v>
      </c>
      <c r="M14" s="15">
        <v>0</v>
      </c>
      <c r="N14" s="8">
        <f t="shared" si="4"/>
        <v>0</v>
      </c>
      <c r="O14" s="160"/>
      <c r="AA14" s="9">
        <v>28</v>
      </c>
      <c r="AB14" s="136" t="str">
        <f t="shared" si="5"/>
        <v/>
      </c>
      <c r="AC14" s="136" t="str">
        <f t="shared" si="6"/>
        <v/>
      </c>
    </row>
    <row r="15" spans="1:29" ht="23.1" customHeight="1">
      <c r="A15" s="203"/>
      <c r="B15" s="203"/>
      <c r="C15" s="13"/>
      <c r="D15" s="14" t="s">
        <v>40</v>
      </c>
      <c r="E15" s="11"/>
      <c r="F15" s="10">
        <f t="shared" si="0"/>
        <v>5</v>
      </c>
      <c r="G15" s="9">
        <v>5</v>
      </c>
      <c r="H15" s="8">
        <f t="shared" si="1"/>
        <v>100</v>
      </c>
      <c r="I15" s="15">
        <v>0</v>
      </c>
      <c r="J15" s="8">
        <f t="shared" si="2"/>
        <v>0</v>
      </c>
      <c r="K15" s="15">
        <v>0</v>
      </c>
      <c r="L15" s="8">
        <f t="shared" si="3"/>
        <v>0</v>
      </c>
      <c r="M15" s="15">
        <v>0</v>
      </c>
      <c r="N15" s="8">
        <f t="shared" si="4"/>
        <v>0</v>
      </c>
      <c r="O15" s="160"/>
      <c r="AA15" s="9">
        <v>5</v>
      </c>
      <c r="AB15" s="136" t="str">
        <f t="shared" si="5"/>
        <v/>
      </c>
      <c r="AC15" s="136" t="str">
        <f t="shared" si="6"/>
        <v/>
      </c>
    </row>
    <row r="16" spans="1:29" ht="23.1" customHeight="1">
      <c r="A16" s="203"/>
      <c r="B16" s="203"/>
      <c r="C16" s="13"/>
      <c r="D16" s="14" t="s">
        <v>39</v>
      </c>
      <c r="E16" s="11"/>
      <c r="F16" s="10">
        <f t="shared" si="0"/>
        <v>19</v>
      </c>
      <c r="G16" s="9">
        <v>17</v>
      </c>
      <c r="H16" s="8">
        <f t="shared" si="1"/>
        <v>89.473684210526315</v>
      </c>
      <c r="I16" s="15">
        <v>2</v>
      </c>
      <c r="J16" s="8">
        <f t="shared" si="2"/>
        <v>10.526315789473683</v>
      </c>
      <c r="K16" s="15">
        <v>0</v>
      </c>
      <c r="L16" s="8">
        <f t="shared" si="3"/>
        <v>0</v>
      </c>
      <c r="M16" s="15">
        <v>0</v>
      </c>
      <c r="N16" s="8">
        <f t="shared" si="4"/>
        <v>0</v>
      </c>
      <c r="O16" s="160"/>
      <c r="AA16" s="9">
        <v>19</v>
      </c>
      <c r="AB16" s="136" t="str">
        <f t="shared" si="5"/>
        <v/>
      </c>
      <c r="AC16" s="136" t="str">
        <f t="shared" si="6"/>
        <v/>
      </c>
    </row>
    <row r="17" spans="1:29" ht="23.1" customHeight="1">
      <c r="A17" s="203"/>
      <c r="B17" s="203"/>
      <c r="C17" s="13"/>
      <c r="D17" s="14" t="s">
        <v>38</v>
      </c>
      <c r="E17" s="11"/>
      <c r="F17" s="10">
        <f t="shared" si="0"/>
        <v>2</v>
      </c>
      <c r="G17" s="9">
        <v>2</v>
      </c>
      <c r="H17" s="8">
        <f t="shared" si="1"/>
        <v>100</v>
      </c>
      <c r="I17" s="15">
        <v>0</v>
      </c>
      <c r="J17" s="8">
        <f t="shared" si="2"/>
        <v>0</v>
      </c>
      <c r="K17" s="15">
        <v>0</v>
      </c>
      <c r="L17" s="8">
        <f t="shared" si="3"/>
        <v>0</v>
      </c>
      <c r="M17" s="15">
        <v>0</v>
      </c>
      <c r="N17" s="8">
        <f t="shared" si="4"/>
        <v>0</v>
      </c>
      <c r="O17" s="160"/>
      <c r="AA17" s="9">
        <v>2</v>
      </c>
      <c r="AB17" s="136" t="str">
        <f t="shared" si="5"/>
        <v/>
      </c>
      <c r="AC17" s="136" t="str">
        <f t="shared" si="6"/>
        <v/>
      </c>
    </row>
    <row r="18" spans="1:29" ht="23.1" customHeight="1">
      <c r="A18" s="203"/>
      <c r="B18" s="203"/>
      <c r="C18" s="13"/>
      <c r="D18" s="14" t="s">
        <v>37</v>
      </c>
      <c r="E18" s="11"/>
      <c r="F18" s="10">
        <f t="shared" si="0"/>
        <v>7</v>
      </c>
      <c r="G18" s="9">
        <v>5</v>
      </c>
      <c r="H18" s="8">
        <f t="shared" si="1"/>
        <v>71.428571428571431</v>
      </c>
      <c r="I18" s="15">
        <v>2</v>
      </c>
      <c r="J18" s="8">
        <f t="shared" si="2"/>
        <v>28.571428571428569</v>
      </c>
      <c r="K18" s="15">
        <v>0</v>
      </c>
      <c r="L18" s="8">
        <f t="shared" si="3"/>
        <v>0</v>
      </c>
      <c r="M18" s="15">
        <v>0</v>
      </c>
      <c r="N18" s="8">
        <f t="shared" si="4"/>
        <v>0</v>
      </c>
      <c r="O18" s="160"/>
      <c r="AA18" s="9">
        <v>7</v>
      </c>
      <c r="AB18" s="136" t="str">
        <f t="shared" si="5"/>
        <v/>
      </c>
      <c r="AC18" s="136" t="str">
        <f t="shared" si="6"/>
        <v/>
      </c>
    </row>
    <row r="19" spans="1:29" ht="23.1" customHeight="1">
      <c r="A19" s="203"/>
      <c r="B19" s="203"/>
      <c r="C19" s="13"/>
      <c r="D19" s="14" t="s">
        <v>36</v>
      </c>
      <c r="E19" s="11"/>
      <c r="F19" s="10">
        <f t="shared" si="0"/>
        <v>1</v>
      </c>
      <c r="G19" s="9">
        <v>0</v>
      </c>
      <c r="H19" s="8">
        <f t="shared" si="1"/>
        <v>0</v>
      </c>
      <c r="I19" s="15">
        <v>1</v>
      </c>
      <c r="J19" s="8">
        <f t="shared" si="2"/>
        <v>100</v>
      </c>
      <c r="K19" s="15">
        <v>0</v>
      </c>
      <c r="L19" s="8">
        <f t="shared" si="3"/>
        <v>0</v>
      </c>
      <c r="M19" s="15">
        <v>0</v>
      </c>
      <c r="N19" s="8">
        <f t="shared" si="4"/>
        <v>0</v>
      </c>
      <c r="O19" s="160"/>
      <c r="AA19" s="9">
        <v>1</v>
      </c>
      <c r="AB19" s="136" t="str">
        <f t="shared" si="5"/>
        <v/>
      </c>
      <c r="AC19" s="136" t="str">
        <f t="shared" si="6"/>
        <v/>
      </c>
    </row>
    <row r="20" spans="1:29" ht="23.1" customHeight="1">
      <c r="A20" s="203"/>
      <c r="B20" s="203"/>
      <c r="C20" s="13"/>
      <c r="D20" s="14" t="s">
        <v>35</v>
      </c>
      <c r="E20" s="11"/>
      <c r="F20" s="10">
        <f t="shared" si="0"/>
        <v>7</v>
      </c>
      <c r="G20" s="9">
        <v>6</v>
      </c>
      <c r="H20" s="8">
        <f t="shared" si="1"/>
        <v>85.714285714285708</v>
      </c>
      <c r="I20" s="15">
        <v>1</v>
      </c>
      <c r="J20" s="8">
        <f t="shared" si="2"/>
        <v>14.285714285714285</v>
      </c>
      <c r="K20" s="15">
        <v>0</v>
      </c>
      <c r="L20" s="8">
        <f t="shared" si="3"/>
        <v>0</v>
      </c>
      <c r="M20" s="15">
        <v>0</v>
      </c>
      <c r="N20" s="8">
        <f t="shared" si="4"/>
        <v>0</v>
      </c>
      <c r="O20" s="160"/>
      <c r="AA20" s="9">
        <v>7</v>
      </c>
      <c r="AB20" s="136" t="str">
        <f t="shared" si="5"/>
        <v/>
      </c>
      <c r="AC20" s="136" t="str">
        <f t="shared" si="6"/>
        <v/>
      </c>
    </row>
    <row r="21" spans="1:29" ht="23.1" customHeight="1">
      <c r="A21" s="203"/>
      <c r="B21" s="203"/>
      <c r="C21" s="13"/>
      <c r="D21" s="14" t="s">
        <v>34</v>
      </c>
      <c r="E21" s="11"/>
      <c r="F21" s="10">
        <f t="shared" si="0"/>
        <v>8</v>
      </c>
      <c r="G21" s="9">
        <v>8</v>
      </c>
      <c r="H21" s="8">
        <f t="shared" si="1"/>
        <v>100</v>
      </c>
      <c r="I21" s="15">
        <v>0</v>
      </c>
      <c r="J21" s="8">
        <f t="shared" si="2"/>
        <v>0</v>
      </c>
      <c r="K21" s="15">
        <v>0</v>
      </c>
      <c r="L21" s="8">
        <f t="shared" si="3"/>
        <v>0</v>
      </c>
      <c r="M21" s="15">
        <v>0</v>
      </c>
      <c r="N21" s="8">
        <f t="shared" si="4"/>
        <v>0</v>
      </c>
      <c r="O21" s="160"/>
      <c r="AA21" s="9">
        <v>8</v>
      </c>
      <c r="AB21" s="136" t="str">
        <f t="shared" si="5"/>
        <v/>
      </c>
      <c r="AC21" s="136" t="str">
        <f t="shared" si="6"/>
        <v/>
      </c>
    </row>
    <row r="22" spans="1:29" ht="23.1" customHeight="1">
      <c r="A22" s="203"/>
      <c r="B22" s="203"/>
      <c r="C22" s="13"/>
      <c r="D22" s="14" t="s">
        <v>33</v>
      </c>
      <c r="E22" s="11"/>
      <c r="F22" s="10">
        <f t="shared" si="0"/>
        <v>1</v>
      </c>
      <c r="G22" s="9">
        <v>1</v>
      </c>
      <c r="H22" s="8">
        <f t="shared" si="1"/>
        <v>100</v>
      </c>
      <c r="I22" s="15">
        <v>0</v>
      </c>
      <c r="J22" s="8">
        <f t="shared" si="2"/>
        <v>0</v>
      </c>
      <c r="K22" s="15">
        <v>0</v>
      </c>
      <c r="L22" s="8">
        <f t="shared" si="3"/>
        <v>0</v>
      </c>
      <c r="M22" s="15">
        <v>0</v>
      </c>
      <c r="N22" s="8">
        <f t="shared" si="4"/>
        <v>0</v>
      </c>
      <c r="O22" s="160"/>
      <c r="AA22" s="9">
        <v>1</v>
      </c>
      <c r="AB22" s="136" t="str">
        <f t="shared" si="5"/>
        <v/>
      </c>
      <c r="AC22" s="136" t="str">
        <f t="shared" si="6"/>
        <v/>
      </c>
    </row>
    <row r="23" spans="1:29" ht="23.1" customHeight="1">
      <c r="A23" s="203"/>
      <c r="B23" s="203"/>
      <c r="C23" s="13"/>
      <c r="D23" s="14" t="s">
        <v>32</v>
      </c>
      <c r="E23" s="11"/>
      <c r="F23" s="10">
        <f t="shared" si="0"/>
        <v>7</v>
      </c>
      <c r="G23" s="9">
        <v>7</v>
      </c>
      <c r="H23" s="8">
        <f t="shared" si="1"/>
        <v>100</v>
      </c>
      <c r="I23" s="15">
        <v>0</v>
      </c>
      <c r="J23" s="8">
        <f t="shared" si="2"/>
        <v>0</v>
      </c>
      <c r="K23" s="15">
        <v>0</v>
      </c>
      <c r="L23" s="8">
        <f t="shared" si="3"/>
        <v>0</v>
      </c>
      <c r="M23" s="15">
        <v>0</v>
      </c>
      <c r="N23" s="8">
        <f t="shared" si="4"/>
        <v>0</v>
      </c>
      <c r="O23" s="160"/>
      <c r="AA23" s="9">
        <v>7</v>
      </c>
      <c r="AB23" s="136" t="str">
        <f t="shared" si="5"/>
        <v/>
      </c>
      <c r="AC23" s="136" t="str">
        <f t="shared" si="6"/>
        <v/>
      </c>
    </row>
    <row r="24" spans="1:29" ht="23.1" customHeight="1">
      <c r="A24" s="203"/>
      <c r="B24" s="203"/>
      <c r="C24" s="13"/>
      <c r="D24" s="14" t="s">
        <v>31</v>
      </c>
      <c r="E24" s="11"/>
      <c r="F24" s="10">
        <f t="shared" si="0"/>
        <v>1</v>
      </c>
      <c r="G24" s="9">
        <v>1</v>
      </c>
      <c r="H24" s="8">
        <f t="shared" ref="H24" si="7">IF(G24=0,0,G24/$F24*100)</f>
        <v>100</v>
      </c>
      <c r="I24" s="15">
        <v>0</v>
      </c>
      <c r="J24" s="8">
        <f t="shared" ref="J24" si="8">IF(I24=0,0,I24/$F24*100)</f>
        <v>0</v>
      </c>
      <c r="K24" s="15">
        <v>0</v>
      </c>
      <c r="L24" s="8">
        <f t="shared" ref="L24" si="9">IF(K24=0,0,K24/$F24*100)</f>
        <v>0</v>
      </c>
      <c r="M24" s="15">
        <v>0</v>
      </c>
      <c r="N24" s="8">
        <f t="shared" ref="N24" si="10">IF(M24=0,0,M24/$F24*100)</f>
        <v>0</v>
      </c>
      <c r="O24" s="160"/>
      <c r="AA24" s="9">
        <v>1</v>
      </c>
      <c r="AB24" s="136" t="str">
        <f t="shared" si="5"/>
        <v/>
      </c>
      <c r="AC24" s="136" t="str">
        <f t="shared" si="6"/>
        <v/>
      </c>
    </row>
    <row r="25" spans="1:29" ht="23.1" customHeight="1">
      <c r="A25" s="203"/>
      <c r="B25" s="203"/>
      <c r="C25" s="13"/>
      <c r="D25" s="12" t="s">
        <v>30</v>
      </c>
      <c r="E25" s="11"/>
      <c r="F25" s="10">
        <f t="shared" si="0"/>
        <v>2</v>
      </c>
      <c r="G25" s="9">
        <v>1</v>
      </c>
      <c r="H25" s="8">
        <f t="shared" si="1"/>
        <v>50</v>
      </c>
      <c r="I25" s="15">
        <v>1</v>
      </c>
      <c r="J25" s="8">
        <f t="shared" si="2"/>
        <v>50</v>
      </c>
      <c r="K25" s="15">
        <v>0</v>
      </c>
      <c r="L25" s="8">
        <f t="shared" si="3"/>
        <v>0</v>
      </c>
      <c r="M25" s="15">
        <v>0</v>
      </c>
      <c r="N25" s="8">
        <f t="shared" si="4"/>
        <v>0</v>
      </c>
      <c r="O25" s="160"/>
      <c r="AA25" s="9">
        <v>2</v>
      </c>
      <c r="AB25" s="136" t="str">
        <f t="shared" si="5"/>
        <v/>
      </c>
      <c r="AC25" s="136" t="str">
        <f t="shared" si="6"/>
        <v/>
      </c>
    </row>
    <row r="26" spans="1:29" ht="23.1" customHeight="1">
      <c r="A26" s="203"/>
      <c r="B26" s="203"/>
      <c r="C26" s="13"/>
      <c r="D26" s="109" t="s">
        <v>29</v>
      </c>
      <c r="E26" s="110"/>
      <c r="F26" s="31">
        <f t="shared" si="0"/>
        <v>8</v>
      </c>
      <c r="G26" s="30">
        <v>6</v>
      </c>
      <c r="H26" s="111">
        <f t="shared" si="1"/>
        <v>75</v>
      </c>
      <c r="I26" s="15">
        <v>1</v>
      </c>
      <c r="J26" s="8">
        <f t="shared" si="2"/>
        <v>12.5</v>
      </c>
      <c r="K26" s="15">
        <v>1</v>
      </c>
      <c r="L26" s="8">
        <f t="shared" si="3"/>
        <v>12.5</v>
      </c>
      <c r="M26" s="15">
        <v>0</v>
      </c>
      <c r="N26" s="8">
        <f t="shared" si="4"/>
        <v>0</v>
      </c>
      <c r="O26" s="160"/>
      <c r="AA26" s="30">
        <v>8</v>
      </c>
      <c r="AB26" s="136" t="str">
        <f t="shared" si="5"/>
        <v/>
      </c>
      <c r="AC26" s="136" t="str">
        <f t="shared" si="6"/>
        <v/>
      </c>
    </row>
    <row r="27" spans="1:29" ht="23.1" customHeight="1">
      <c r="A27" s="203"/>
      <c r="B27" s="203"/>
      <c r="C27" s="13"/>
      <c r="D27" s="14" t="s">
        <v>28</v>
      </c>
      <c r="E27" s="11"/>
      <c r="F27" s="10">
        <f t="shared" si="0"/>
        <v>5</v>
      </c>
      <c r="G27" s="9">
        <v>5</v>
      </c>
      <c r="H27" s="8">
        <f t="shared" si="1"/>
        <v>100</v>
      </c>
      <c r="I27" s="15">
        <v>0</v>
      </c>
      <c r="J27" s="8">
        <f t="shared" si="2"/>
        <v>0</v>
      </c>
      <c r="K27" s="15">
        <v>0</v>
      </c>
      <c r="L27" s="8">
        <f t="shared" si="3"/>
        <v>0</v>
      </c>
      <c r="M27" s="15">
        <v>0</v>
      </c>
      <c r="N27" s="8">
        <f t="shared" si="4"/>
        <v>0</v>
      </c>
      <c r="O27" s="160"/>
      <c r="AA27" s="9">
        <v>5</v>
      </c>
      <c r="AB27" s="136" t="str">
        <f t="shared" si="5"/>
        <v/>
      </c>
      <c r="AC27" s="136" t="str">
        <f t="shared" si="6"/>
        <v/>
      </c>
    </row>
    <row r="28" spans="1:29" ht="23.1" customHeight="1">
      <c r="A28" s="203"/>
      <c r="B28" s="203"/>
      <c r="C28" s="13"/>
      <c r="D28" s="14" t="s">
        <v>27</v>
      </c>
      <c r="E28" s="11"/>
      <c r="F28" s="10">
        <f t="shared" si="0"/>
        <v>5</v>
      </c>
      <c r="G28" s="9">
        <v>4</v>
      </c>
      <c r="H28" s="8">
        <f t="shared" si="1"/>
        <v>80</v>
      </c>
      <c r="I28" s="15">
        <v>0</v>
      </c>
      <c r="J28" s="8">
        <f t="shared" si="2"/>
        <v>0</v>
      </c>
      <c r="K28" s="15">
        <v>1</v>
      </c>
      <c r="L28" s="8">
        <f t="shared" si="3"/>
        <v>20</v>
      </c>
      <c r="M28" s="15">
        <v>0</v>
      </c>
      <c r="N28" s="8">
        <f t="shared" si="4"/>
        <v>0</v>
      </c>
      <c r="O28" s="160"/>
      <c r="AA28" s="9">
        <v>5</v>
      </c>
      <c r="AB28" s="136" t="str">
        <f t="shared" si="5"/>
        <v/>
      </c>
      <c r="AC28" s="136" t="str">
        <f t="shared" si="6"/>
        <v/>
      </c>
    </row>
    <row r="29" spans="1:29" ht="23.1" customHeight="1">
      <c r="A29" s="203"/>
      <c r="B29" s="203"/>
      <c r="C29" s="13"/>
      <c r="D29" s="14" t="s">
        <v>26</v>
      </c>
      <c r="E29" s="11"/>
      <c r="F29" s="10">
        <f t="shared" si="0"/>
        <v>15</v>
      </c>
      <c r="G29" s="9">
        <v>15</v>
      </c>
      <c r="H29" s="8">
        <f t="shared" si="1"/>
        <v>100</v>
      </c>
      <c r="I29" s="15">
        <v>0</v>
      </c>
      <c r="J29" s="8">
        <f t="shared" si="2"/>
        <v>0</v>
      </c>
      <c r="K29" s="15">
        <v>0</v>
      </c>
      <c r="L29" s="8">
        <f t="shared" si="3"/>
        <v>0</v>
      </c>
      <c r="M29" s="15">
        <v>0</v>
      </c>
      <c r="N29" s="8">
        <f t="shared" si="4"/>
        <v>0</v>
      </c>
      <c r="O29" s="160"/>
      <c r="AA29" s="9">
        <v>15</v>
      </c>
      <c r="AB29" s="136" t="str">
        <f t="shared" si="5"/>
        <v/>
      </c>
      <c r="AC29" s="136" t="str">
        <f t="shared" si="6"/>
        <v/>
      </c>
    </row>
    <row r="30" spans="1:29" ht="23.1" customHeight="1">
      <c r="A30" s="203"/>
      <c r="B30" s="203"/>
      <c r="C30" s="13"/>
      <c r="D30" s="14" t="s">
        <v>25</v>
      </c>
      <c r="E30" s="11"/>
      <c r="F30" s="10">
        <f t="shared" si="0"/>
        <v>5</v>
      </c>
      <c r="G30" s="9">
        <v>3</v>
      </c>
      <c r="H30" s="8">
        <f t="shared" si="1"/>
        <v>60</v>
      </c>
      <c r="I30" s="15">
        <v>1</v>
      </c>
      <c r="J30" s="8">
        <f t="shared" si="2"/>
        <v>20</v>
      </c>
      <c r="K30" s="15">
        <v>1</v>
      </c>
      <c r="L30" s="8">
        <f t="shared" si="3"/>
        <v>20</v>
      </c>
      <c r="M30" s="15">
        <v>0</v>
      </c>
      <c r="N30" s="8">
        <f t="shared" si="4"/>
        <v>0</v>
      </c>
      <c r="O30" s="160"/>
      <c r="AA30" s="9">
        <v>5</v>
      </c>
      <c r="AB30" s="136" t="str">
        <f t="shared" si="5"/>
        <v/>
      </c>
      <c r="AC30" s="136" t="str">
        <f t="shared" si="6"/>
        <v/>
      </c>
    </row>
    <row r="31" spans="1:29" ht="23.1" customHeight="1">
      <c r="A31" s="203"/>
      <c r="B31" s="203"/>
      <c r="C31" s="13"/>
      <c r="D31" s="14" t="s">
        <v>24</v>
      </c>
      <c r="E31" s="11"/>
      <c r="F31" s="10">
        <f t="shared" si="0"/>
        <v>33</v>
      </c>
      <c r="G31" s="9">
        <v>30</v>
      </c>
      <c r="H31" s="8">
        <f t="shared" si="1"/>
        <v>90.909090909090907</v>
      </c>
      <c r="I31" s="15">
        <v>1</v>
      </c>
      <c r="J31" s="8">
        <f t="shared" si="2"/>
        <v>3.0303030303030303</v>
      </c>
      <c r="K31" s="15">
        <v>1</v>
      </c>
      <c r="L31" s="8">
        <f t="shared" si="3"/>
        <v>3.0303030303030303</v>
      </c>
      <c r="M31" s="15">
        <v>1</v>
      </c>
      <c r="N31" s="8">
        <f t="shared" si="4"/>
        <v>3.0303030303030303</v>
      </c>
      <c r="O31" s="160"/>
      <c r="AA31" s="9">
        <v>33</v>
      </c>
      <c r="AB31" s="136" t="str">
        <f t="shared" si="5"/>
        <v/>
      </c>
      <c r="AC31" s="136" t="str">
        <f t="shared" si="6"/>
        <v/>
      </c>
    </row>
    <row r="32" spans="1:29" ht="23.1" customHeight="1">
      <c r="A32" s="203"/>
      <c r="B32" s="203"/>
      <c r="C32" s="13"/>
      <c r="D32" s="14" t="s">
        <v>23</v>
      </c>
      <c r="E32" s="11"/>
      <c r="F32" s="10">
        <f t="shared" si="0"/>
        <v>8</v>
      </c>
      <c r="G32" s="9">
        <v>7</v>
      </c>
      <c r="H32" s="8">
        <f t="shared" si="1"/>
        <v>87.5</v>
      </c>
      <c r="I32" s="15">
        <v>1</v>
      </c>
      <c r="J32" s="8">
        <f t="shared" si="2"/>
        <v>12.5</v>
      </c>
      <c r="K32" s="15">
        <v>0</v>
      </c>
      <c r="L32" s="8">
        <f t="shared" si="3"/>
        <v>0</v>
      </c>
      <c r="M32" s="15">
        <v>0</v>
      </c>
      <c r="N32" s="8">
        <f t="shared" si="4"/>
        <v>0</v>
      </c>
      <c r="O32" s="160"/>
      <c r="AA32" s="9">
        <v>8</v>
      </c>
      <c r="AB32" s="136" t="str">
        <f t="shared" si="5"/>
        <v/>
      </c>
      <c r="AC32" s="136" t="str">
        <f t="shared" si="6"/>
        <v/>
      </c>
    </row>
    <row r="33" spans="1:29" ht="24" customHeight="1">
      <c r="A33" s="203"/>
      <c r="B33" s="203"/>
      <c r="C33" s="13"/>
      <c r="D33" s="14" t="s">
        <v>22</v>
      </c>
      <c r="E33" s="11"/>
      <c r="F33" s="10">
        <f t="shared" si="0"/>
        <v>28</v>
      </c>
      <c r="G33" s="9">
        <v>27</v>
      </c>
      <c r="H33" s="8">
        <f t="shared" si="1"/>
        <v>96.428571428571431</v>
      </c>
      <c r="I33" s="15">
        <v>1</v>
      </c>
      <c r="J33" s="8">
        <f t="shared" si="2"/>
        <v>3.5714285714285712</v>
      </c>
      <c r="K33" s="15">
        <v>0</v>
      </c>
      <c r="L33" s="8">
        <f t="shared" si="3"/>
        <v>0</v>
      </c>
      <c r="M33" s="15">
        <v>0</v>
      </c>
      <c r="N33" s="8">
        <f t="shared" si="4"/>
        <v>0</v>
      </c>
      <c r="O33" s="160"/>
      <c r="AA33" s="9">
        <v>28</v>
      </c>
      <c r="AB33" s="136" t="str">
        <f t="shared" si="5"/>
        <v/>
      </c>
      <c r="AC33" s="136" t="str">
        <f t="shared" si="6"/>
        <v/>
      </c>
    </row>
    <row r="34" spans="1:29" ht="23.1" customHeight="1">
      <c r="A34" s="203"/>
      <c r="B34" s="203"/>
      <c r="C34" s="13"/>
      <c r="D34" s="14" t="s">
        <v>21</v>
      </c>
      <c r="E34" s="11"/>
      <c r="F34" s="10">
        <f t="shared" si="0"/>
        <v>12</v>
      </c>
      <c r="G34" s="9">
        <v>12</v>
      </c>
      <c r="H34" s="8">
        <f t="shared" si="1"/>
        <v>100</v>
      </c>
      <c r="I34" s="15">
        <v>0</v>
      </c>
      <c r="J34" s="8">
        <f t="shared" si="2"/>
        <v>0</v>
      </c>
      <c r="K34" s="15">
        <v>0</v>
      </c>
      <c r="L34" s="8">
        <f t="shared" si="3"/>
        <v>0</v>
      </c>
      <c r="M34" s="15">
        <v>0</v>
      </c>
      <c r="N34" s="8">
        <f t="shared" si="4"/>
        <v>0</v>
      </c>
      <c r="O34" s="160"/>
      <c r="AA34" s="9">
        <v>12</v>
      </c>
      <c r="AB34" s="136" t="str">
        <f t="shared" si="5"/>
        <v/>
      </c>
      <c r="AC34" s="136" t="str">
        <f t="shared" si="6"/>
        <v/>
      </c>
    </row>
    <row r="35" spans="1:29" ht="23.1" customHeight="1">
      <c r="A35" s="203"/>
      <c r="B35" s="203"/>
      <c r="C35" s="13"/>
      <c r="D35" s="14" t="s">
        <v>20</v>
      </c>
      <c r="E35" s="11"/>
      <c r="F35" s="10">
        <f t="shared" si="0"/>
        <v>11</v>
      </c>
      <c r="G35" s="9">
        <v>11</v>
      </c>
      <c r="H35" s="8">
        <f t="shared" si="1"/>
        <v>100</v>
      </c>
      <c r="I35" s="15">
        <v>0</v>
      </c>
      <c r="J35" s="8">
        <f t="shared" si="2"/>
        <v>0</v>
      </c>
      <c r="K35" s="15">
        <v>0</v>
      </c>
      <c r="L35" s="8">
        <f t="shared" si="3"/>
        <v>0</v>
      </c>
      <c r="M35" s="15">
        <v>0</v>
      </c>
      <c r="N35" s="8">
        <f t="shared" si="4"/>
        <v>0</v>
      </c>
      <c r="O35" s="160"/>
      <c r="AA35" s="9">
        <v>11</v>
      </c>
      <c r="AB35" s="136" t="str">
        <f t="shared" si="5"/>
        <v/>
      </c>
      <c r="AC35" s="136" t="str">
        <f t="shared" si="6"/>
        <v/>
      </c>
    </row>
    <row r="36" spans="1:29" ht="23.1" customHeight="1">
      <c r="A36" s="203"/>
      <c r="B36" s="203"/>
      <c r="C36" s="13"/>
      <c r="D36" s="14" t="s">
        <v>19</v>
      </c>
      <c r="E36" s="11"/>
      <c r="F36" s="10">
        <f t="shared" si="0"/>
        <v>21</v>
      </c>
      <c r="G36" s="9">
        <v>21</v>
      </c>
      <c r="H36" s="8">
        <f t="shared" si="1"/>
        <v>100</v>
      </c>
      <c r="I36" s="15">
        <v>0</v>
      </c>
      <c r="J36" s="8">
        <f t="shared" si="2"/>
        <v>0</v>
      </c>
      <c r="K36" s="15">
        <v>0</v>
      </c>
      <c r="L36" s="8">
        <f t="shared" si="3"/>
        <v>0</v>
      </c>
      <c r="M36" s="15">
        <v>0</v>
      </c>
      <c r="N36" s="8">
        <f t="shared" si="4"/>
        <v>0</v>
      </c>
      <c r="O36" s="160"/>
      <c r="AA36" s="9">
        <v>21</v>
      </c>
      <c r="AB36" s="136" t="str">
        <f t="shared" si="5"/>
        <v/>
      </c>
      <c r="AC36" s="136" t="str">
        <f t="shared" si="6"/>
        <v/>
      </c>
    </row>
    <row r="37" spans="1:29" ht="23.1" customHeight="1">
      <c r="A37" s="203"/>
      <c r="B37" s="204"/>
      <c r="C37" s="13"/>
      <c r="D37" s="14" t="s">
        <v>18</v>
      </c>
      <c r="E37" s="11"/>
      <c r="F37" s="10">
        <f t="shared" si="0"/>
        <v>8</v>
      </c>
      <c r="G37" s="9">
        <v>8</v>
      </c>
      <c r="H37" s="8">
        <f t="shared" si="1"/>
        <v>100</v>
      </c>
      <c r="I37" s="15">
        <v>0</v>
      </c>
      <c r="J37" s="8">
        <f t="shared" si="2"/>
        <v>0</v>
      </c>
      <c r="K37" s="15">
        <v>0</v>
      </c>
      <c r="L37" s="8">
        <f t="shared" si="3"/>
        <v>0</v>
      </c>
      <c r="M37" s="15">
        <v>0</v>
      </c>
      <c r="N37" s="8">
        <f t="shared" si="4"/>
        <v>0</v>
      </c>
      <c r="O37" s="160"/>
      <c r="AA37" s="9">
        <v>8</v>
      </c>
      <c r="AB37" s="136" t="str">
        <f t="shared" si="5"/>
        <v/>
      </c>
      <c r="AC37" s="136" t="str">
        <f t="shared" si="6"/>
        <v/>
      </c>
    </row>
    <row r="38" spans="1:29" ht="23.1" customHeight="1">
      <c r="A38" s="203"/>
      <c r="B38" s="202" t="s">
        <v>17</v>
      </c>
      <c r="C38" s="13"/>
      <c r="D38" s="14" t="s">
        <v>16</v>
      </c>
      <c r="E38" s="11"/>
      <c r="F38" s="10">
        <f t="shared" si="0"/>
        <v>739</v>
      </c>
      <c r="G38" s="9">
        <f>SUM(G39:G53)</f>
        <v>624</v>
      </c>
      <c r="H38" s="8">
        <f t="shared" si="1"/>
        <v>84.4384303112314</v>
      </c>
      <c r="I38" s="15">
        <f>SUM(I39:I53)</f>
        <v>61</v>
      </c>
      <c r="J38" s="8">
        <f t="shared" si="2"/>
        <v>8.2543978349120426</v>
      </c>
      <c r="K38" s="15">
        <f>SUM(K39:K53)</f>
        <v>43</v>
      </c>
      <c r="L38" s="8">
        <f t="shared" si="3"/>
        <v>5.8186738836265226</v>
      </c>
      <c r="M38" s="15">
        <f>SUM(M39:M53)</f>
        <v>11</v>
      </c>
      <c r="N38" s="8">
        <f t="shared" si="4"/>
        <v>1.4884979702300407</v>
      </c>
      <c r="O38" s="160"/>
      <c r="AA38" s="9">
        <v>739</v>
      </c>
      <c r="AB38" s="136" t="str">
        <f t="shared" si="5"/>
        <v/>
      </c>
      <c r="AC38" s="136" t="str">
        <f t="shared" si="6"/>
        <v/>
      </c>
    </row>
    <row r="39" spans="1:29" ht="23.1" customHeight="1">
      <c r="A39" s="203"/>
      <c r="B39" s="203"/>
      <c r="C39" s="13"/>
      <c r="D39" s="14" t="s">
        <v>15</v>
      </c>
      <c r="E39" s="11"/>
      <c r="F39" s="10">
        <f t="shared" si="0"/>
        <v>7</v>
      </c>
      <c r="G39" s="9">
        <v>4</v>
      </c>
      <c r="H39" s="8">
        <f t="shared" si="1"/>
        <v>57.142857142857139</v>
      </c>
      <c r="I39" s="15">
        <v>0</v>
      </c>
      <c r="J39" s="8">
        <f t="shared" si="2"/>
        <v>0</v>
      </c>
      <c r="K39" s="15">
        <v>2</v>
      </c>
      <c r="L39" s="8">
        <f t="shared" si="3"/>
        <v>28.571428571428569</v>
      </c>
      <c r="M39" s="15">
        <v>1</v>
      </c>
      <c r="N39" s="8">
        <f t="shared" si="4"/>
        <v>14.285714285714285</v>
      </c>
      <c r="O39" s="160"/>
      <c r="AA39" s="9">
        <v>7</v>
      </c>
      <c r="AB39" s="136" t="str">
        <f t="shared" si="5"/>
        <v/>
      </c>
      <c r="AC39" s="136" t="str">
        <f t="shared" si="6"/>
        <v/>
      </c>
    </row>
    <row r="40" spans="1:29" ht="23.1" customHeight="1">
      <c r="A40" s="203"/>
      <c r="B40" s="203"/>
      <c r="C40" s="13"/>
      <c r="D40" s="14" t="s">
        <v>14</v>
      </c>
      <c r="E40" s="11"/>
      <c r="F40" s="10">
        <f t="shared" si="0"/>
        <v>90</v>
      </c>
      <c r="G40" s="9">
        <v>58</v>
      </c>
      <c r="H40" s="8">
        <f t="shared" si="1"/>
        <v>64.444444444444443</v>
      </c>
      <c r="I40" s="15">
        <v>16</v>
      </c>
      <c r="J40" s="8">
        <f t="shared" si="2"/>
        <v>17.777777777777779</v>
      </c>
      <c r="K40" s="15">
        <v>14</v>
      </c>
      <c r="L40" s="8">
        <f t="shared" si="3"/>
        <v>15.555555555555555</v>
      </c>
      <c r="M40" s="15">
        <v>2</v>
      </c>
      <c r="N40" s="8">
        <f t="shared" si="4"/>
        <v>2.2222222222222223</v>
      </c>
      <c r="O40" s="160"/>
      <c r="AA40" s="9">
        <v>90</v>
      </c>
      <c r="AB40" s="136" t="str">
        <f t="shared" si="5"/>
        <v/>
      </c>
      <c r="AC40" s="136" t="str">
        <f t="shared" si="6"/>
        <v/>
      </c>
    </row>
    <row r="41" spans="1:29" ht="23.1" customHeight="1">
      <c r="A41" s="203"/>
      <c r="B41" s="203"/>
      <c r="C41" s="13"/>
      <c r="D41" s="14" t="s">
        <v>13</v>
      </c>
      <c r="E41" s="11"/>
      <c r="F41" s="10">
        <f t="shared" si="0"/>
        <v>18</v>
      </c>
      <c r="G41" s="9">
        <v>18</v>
      </c>
      <c r="H41" s="8">
        <f t="shared" si="1"/>
        <v>100</v>
      </c>
      <c r="I41" s="15">
        <v>0</v>
      </c>
      <c r="J41" s="8">
        <f t="shared" si="2"/>
        <v>0</v>
      </c>
      <c r="K41" s="15">
        <v>0</v>
      </c>
      <c r="L41" s="8">
        <f t="shared" si="3"/>
        <v>0</v>
      </c>
      <c r="M41" s="15">
        <v>0</v>
      </c>
      <c r="N41" s="8">
        <f t="shared" si="4"/>
        <v>0</v>
      </c>
      <c r="O41" s="160"/>
      <c r="AA41" s="9">
        <v>18</v>
      </c>
      <c r="AB41" s="136" t="str">
        <f t="shared" si="5"/>
        <v/>
      </c>
      <c r="AC41" s="136" t="str">
        <f t="shared" si="6"/>
        <v/>
      </c>
    </row>
    <row r="42" spans="1:29" ht="23.1" customHeight="1">
      <c r="A42" s="203"/>
      <c r="B42" s="203"/>
      <c r="C42" s="13"/>
      <c r="D42" s="14" t="s">
        <v>12</v>
      </c>
      <c r="E42" s="11"/>
      <c r="F42" s="10">
        <f t="shared" si="0"/>
        <v>14</v>
      </c>
      <c r="G42" s="9">
        <v>13</v>
      </c>
      <c r="H42" s="8">
        <f t="shared" si="1"/>
        <v>92.857142857142861</v>
      </c>
      <c r="I42" s="15">
        <v>1</v>
      </c>
      <c r="J42" s="8">
        <f t="shared" si="2"/>
        <v>7.1428571428571423</v>
      </c>
      <c r="K42" s="15">
        <v>0</v>
      </c>
      <c r="L42" s="8">
        <f t="shared" si="3"/>
        <v>0</v>
      </c>
      <c r="M42" s="15">
        <v>0</v>
      </c>
      <c r="N42" s="8">
        <f t="shared" si="4"/>
        <v>0</v>
      </c>
      <c r="O42" s="160"/>
      <c r="AA42" s="9">
        <v>14</v>
      </c>
      <c r="AB42" s="136" t="str">
        <f t="shared" si="5"/>
        <v/>
      </c>
      <c r="AC42" s="136" t="str">
        <f t="shared" si="6"/>
        <v/>
      </c>
    </row>
    <row r="43" spans="1:29" ht="23.1" customHeight="1">
      <c r="A43" s="203"/>
      <c r="B43" s="203"/>
      <c r="C43" s="13"/>
      <c r="D43" s="14" t="s">
        <v>11</v>
      </c>
      <c r="E43" s="11"/>
      <c r="F43" s="10">
        <f t="shared" si="0"/>
        <v>36</v>
      </c>
      <c r="G43" s="9">
        <v>33</v>
      </c>
      <c r="H43" s="8">
        <f t="shared" si="1"/>
        <v>91.666666666666657</v>
      </c>
      <c r="I43" s="15">
        <v>2</v>
      </c>
      <c r="J43" s="8">
        <f t="shared" si="2"/>
        <v>5.5555555555555554</v>
      </c>
      <c r="K43" s="15">
        <v>1</v>
      </c>
      <c r="L43" s="8">
        <f t="shared" si="3"/>
        <v>2.7777777777777777</v>
      </c>
      <c r="M43" s="15">
        <v>0</v>
      </c>
      <c r="N43" s="8">
        <f t="shared" si="4"/>
        <v>0</v>
      </c>
      <c r="O43" s="160"/>
      <c r="AA43" s="9">
        <v>36</v>
      </c>
      <c r="AB43" s="136" t="str">
        <f t="shared" si="5"/>
        <v/>
      </c>
      <c r="AC43" s="136" t="str">
        <f t="shared" si="6"/>
        <v/>
      </c>
    </row>
    <row r="44" spans="1:29" ht="23.1" customHeight="1">
      <c r="A44" s="203"/>
      <c r="B44" s="203"/>
      <c r="C44" s="13"/>
      <c r="D44" s="14" t="s">
        <v>10</v>
      </c>
      <c r="E44" s="11"/>
      <c r="F44" s="10">
        <f t="shared" si="0"/>
        <v>187</v>
      </c>
      <c r="G44" s="9">
        <v>157</v>
      </c>
      <c r="H44" s="8">
        <f t="shared" si="1"/>
        <v>83.957219251336895</v>
      </c>
      <c r="I44" s="15">
        <v>17</v>
      </c>
      <c r="J44" s="8">
        <f t="shared" si="2"/>
        <v>9.0909090909090917</v>
      </c>
      <c r="K44" s="15">
        <v>10</v>
      </c>
      <c r="L44" s="8">
        <f t="shared" si="3"/>
        <v>5.3475935828877006</v>
      </c>
      <c r="M44" s="15">
        <v>3</v>
      </c>
      <c r="N44" s="8">
        <f t="shared" si="4"/>
        <v>1.6042780748663104</v>
      </c>
      <c r="O44" s="160"/>
      <c r="AA44" s="9">
        <v>187</v>
      </c>
      <c r="AB44" s="136" t="str">
        <f t="shared" si="5"/>
        <v/>
      </c>
      <c r="AC44" s="136" t="str">
        <f t="shared" si="6"/>
        <v/>
      </c>
    </row>
    <row r="45" spans="1:29" ht="23.1" customHeight="1">
      <c r="A45" s="203"/>
      <c r="B45" s="203"/>
      <c r="C45" s="13"/>
      <c r="D45" s="14" t="s">
        <v>9</v>
      </c>
      <c r="E45" s="11"/>
      <c r="F45" s="10">
        <f t="shared" si="0"/>
        <v>20</v>
      </c>
      <c r="G45" s="9">
        <v>19</v>
      </c>
      <c r="H45" s="8">
        <f t="shared" si="1"/>
        <v>95</v>
      </c>
      <c r="I45" s="15">
        <v>0</v>
      </c>
      <c r="J45" s="8">
        <f t="shared" si="2"/>
        <v>0</v>
      </c>
      <c r="K45" s="15">
        <v>1</v>
      </c>
      <c r="L45" s="8">
        <f t="shared" si="3"/>
        <v>5</v>
      </c>
      <c r="M45" s="15">
        <v>0</v>
      </c>
      <c r="N45" s="8">
        <f t="shared" si="4"/>
        <v>0</v>
      </c>
      <c r="O45" s="160"/>
      <c r="AA45" s="9">
        <v>20</v>
      </c>
      <c r="AB45" s="136" t="str">
        <f t="shared" si="5"/>
        <v/>
      </c>
      <c r="AC45" s="136" t="str">
        <f t="shared" si="6"/>
        <v/>
      </c>
    </row>
    <row r="46" spans="1:29" ht="23.1" customHeight="1">
      <c r="A46" s="203"/>
      <c r="B46" s="203"/>
      <c r="C46" s="13"/>
      <c r="D46" s="14" t="s">
        <v>8</v>
      </c>
      <c r="E46" s="11"/>
      <c r="F46" s="10">
        <f t="shared" si="0"/>
        <v>9</v>
      </c>
      <c r="G46" s="9">
        <v>8</v>
      </c>
      <c r="H46" s="8">
        <f t="shared" si="1"/>
        <v>88.888888888888886</v>
      </c>
      <c r="I46" s="15">
        <v>0</v>
      </c>
      <c r="J46" s="8">
        <f t="shared" si="2"/>
        <v>0</v>
      </c>
      <c r="K46" s="15">
        <v>1</v>
      </c>
      <c r="L46" s="8">
        <f t="shared" si="3"/>
        <v>11.111111111111111</v>
      </c>
      <c r="M46" s="15">
        <v>0</v>
      </c>
      <c r="N46" s="8">
        <f t="shared" si="4"/>
        <v>0</v>
      </c>
      <c r="O46" s="160"/>
      <c r="AA46" s="9">
        <v>9</v>
      </c>
      <c r="AB46" s="136" t="str">
        <f t="shared" si="5"/>
        <v/>
      </c>
      <c r="AC46" s="136" t="str">
        <f t="shared" si="6"/>
        <v/>
      </c>
    </row>
    <row r="47" spans="1:29" ht="24" customHeight="1">
      <c r="A47" s="203"/>
      <c r="B47" s="203"/>
      <c r="C47" s="13"/>
      <c r="D47" s="12" t="s">
        <v>7</v>
      </c>
      <c r="E47" s="11"/>
      <c r="F47" s="10">
        <f t="shared" si="0"/>
        <v>17</v>
      </c>
      <c r="G47" s="9">
        <v>14</v>
      </c>
      <c r="H47" s="8">
        <f t="shared" si="1"/>
        <v>82.35294117647058</v>
      </c>
      <c r="I47" s="15">
        <v>2</v>
      </c>
      <c r="J47" s="8">
        <f t="shared" si="2"/>
        <v>11.76470588235294</v>
      </c>
      <c r="K47" s="15">
        <v>1</v>
      </c>
      <c r="L47" s="8">
        <f t="shared" si="3"/>
        <v>5.8823529411764701</v>
      </c>
      <c r="M47" s="15">
        <v>0</v>
      </c>
      <c r="N47" s="8">
        <f t="shared" si="4"/>
        <v>0</v>
      </c>
      <c r="O47" s="160"/>
      <c r="AA47" s="9">
        <v>17</v>
      </c>
      <c r="AB47" s="136" t="str">
        <f t="shared" si="5"/>
        <v/>
      </c>
      <c r="AC47" s="136" t="str">
        <f t="shared" si="6"/>
        <v/>
      </c>
    </row>
    <row r="48" spans="1:29" ht="23.1" customHeight="1">
      <c r="A48" s="203"/>
      <c r="B48" s="203"/>
      <c r="C48" s="13"/>
      <c r="D48" s="14" t="s">
        <v>6</v>
      </c>
      <c r="E48" s="11"/>
      <c r="F48" s="10">
        <f>SUM(G48,I48,K48,M48)</f>
        <v>40</v>
      </c>
      <c r="G48" s="9">
        <v>33</v>
      </c>
      <c r="H48" s="8">
        <f t="shared" si="1"/>
        <v>82.5</v>
      </c>
      <c r="I48" s="15">
        <v>4</v>
      </c>
      <c r="J48" s="8">
        <f t="shared" si="2"/>
        <v>10</v>
      </c>
      <c r="K48" s="15">
        <v>0</v>
      </c>
      <c r="L48" s="8">
        <f t="shared" si="3"/>
        <v>0</v>
      </c>
      <c r="M48" s="15">
        <v>3</v>
      </c>
      <c r="N48" s="8">
        <f t="shared" si="4"/>
        <v>7.5</v>
      </c>
      <c r="O48" s="160"/>
      <c r="AA48" s="9">
        <v>40</v>
      </c>
      <c r="AB48" s="136" t="str">
        <f t="shared" si="5"/>
        <v/>
      </c>
      <c r="AC48" s="136" t="str">
        <f t="shared" si="6"/>
        <v/>
      </c>
    </row>
    <row r="49" spans="1:30" ht="23.1" customHeight="1">
      <c r="A49" s="203"/>
      <c r="B49" s="203"/>
      <c r="C49" s="13"/>
      <c r="D49" s="14" t="s">
        <v>5</v>
      </c>
      <c r="E49" s="11"/>
      <c r="F49" s="10">
        <f t="shared" si="0"/>
        <v>28</v>
      </c>
      <c r="G49" s="9">
        <v>20</v>
      </c>
      <c r="H49" s="8">
        <f t="shared" si="1"/>
        <v>71.428571428571431</v>
      </c>
      <c r="I49" s="15">
        <v>2</v>
      </c>
      <c r="J49" s="8">
        <f t="shared" si="2"/>
        <v>7.1428571428571423</v>
      </c>
      <c r="K49" s="15">
        <v>4</v>
      </c>
      <c r="L49" s="8">
        <f t="shared" si="3"/>
        <v>14.285714285714285</v>
      </c>
      <c r="M49" s="15">
        <v>2</v>
      </c>
      <c r="N49" s="8">
        <f t="shared" si="4"/>
        <v>7.1428571428571423</v>
      </c>
      <c r="O49" s="160"/>
      <c r="AA49" s="9">
        <v>28</v>
      </c>
      <c r="AB49" s="136" t="str">
        <f t="shared" si="5"/>
        <v/>
      </c>
      <c r="AC49" s="136" t="str">
        <f t="shared" si="6"/>
        <v/>
      </c>
    </row>
    <row r="50" spans="1:30" ht="23.1" customHeight="1">
      <c r="A50" s="203"/>
      <c r="B50" s="203"/>
      <c r="C50" s="13"/>
      <c r="D50" s="14" t="s">
        <v>4</v>
      </c>
      <c r="E50" s="11"/>
      <c r="F50" s="10">
        <f t="shared" si="0"/>
        <v>21</v>
      </c>
      <c r="G50" s="9">
        <v>20</v>
      </c>
      <c r="H50" s="8">
        <f t="shared" si="1"/>
        <v>95.238095238095227</v>
      </c>
      <c r="I50" s="15">
        <v>0</v>
      </c>
      <c r="J50" s="8">
        <f t="shared" si="2"/>
        <v>0</v>
      </c>
      <c r="K50" s="15">
        <v>1</v>
      </c>
      <c r="L50" s="8">
        <f t="shared" si="3"/>
        <v>4.7619047619047619</v>
      </c>
      <c r="M50" s="15">
        <v>0</v>
      </c>
      <c r="N50" s="8">
        <f t="shared" si="4"/>
        <v>0</v>
      </c>
      <c r="O50" s="160"/>
      <c r="AA50" s="9">
        <v>21</v>
      </c>
      <c r="AB50" s="136" t="str">
        <f t="shared" si="5"/>
        <v/>
      </c>
      <c r="AC50" s="136" t="str">
        <f t="shared" si="6"/>
        <v/>
      </c>
    </row>
    <row r="51" spans="1:30" ht="23.1" customHeight="1">
      <c r="A51" s="203"/>
      <c r="B51" s="203"/>
      <c r="C51" s="13"/>
      <c r="D51" s="14" t="s">
        <v>3</v>
      </c>
      <c r="E51" s="11"/>
      <c r="F51" s="10">
        <f t="shared" si="0"/>
        <v>176</v>
      </c>
      <c r="G51" s="9">
        <v>161</v>
      </c>
      <c r="H51" s="8">
        <f t="shared" si="1"/>
        <v>91.477272727272734</v>
      </c>
      <c r="I51" s="15">
        <v>12</v>
      </c>
      <c r="J51" s="8">
        <f t="shared" si="2"/>
        <v>6.8181818181818175</v>
      </c>
      <c r="K51" s="15">
        <v>3</v>
      </c>
      <c r="L51" s="8">
        <f t="shared" si="3"/>
        <v>1.7045454545454544</v>
      </c>
      <c r="M51" s="15">
        <v>0</v>
      </c>
      <c r="N51" s="8">
        <f t="shared" si="4"/>
        <v>0</v>
      </c>
      <c r="O51" s="160"/>
      <c r="AA51" s="9">
        <v>176</v>
      </c>
      <c r="AB51" s="136" t="str">
        <f t="shared" si="5"/>
        <v/>
      </c>
      <c r="AC51" s="136" t="str">
        <f t="shared" si="6"/>
        <v/>
      </c>
    </row>
    <row r="52" spans="1:30" ht="23.1" customHeight="1">
      <c r="A52" s="203"/>
      <c r="B52" s="203"/>
      <c r="C52" s="13"/>
      <c r="D52" s="14" t="s">
        <v>2</v>
      </c>
      <c r="E52" s="11"/>
      <c r="F52" s="10">
        <f t="shared" si="0"/>
        <v>21</v>
      </c>
      <c r="G52" s="9">
        <v>21</v>
      </c>
      <c r="H52" s="8">
        <f t="shared" si="1"/>
        <v>100</v>
      </c>
      <c r="I52" s="15">
        <v>0</v>
      </c>
      <c r="J52" s="8">
        <f t="shared" si="2"/>
        <v>0</v>
      </c>
      <c r="K52" s="15">
        <v>0</v>
      </c>
      <c r="L52" s="8">
        <f t="shared" si="3"/>
        <v>0</v>
      </c>
      <c r="M52" s="15">
        <v>0</v>
      </c>
      <c r="N52" s="8">
        <f t="shared" si="4"/>
        <v>0</v>
      </c>
      <c r="O52" s="160"/>
      <c r="AA52" s="9">
        <v>21</v>
      </c>
      <c r="AB52" s="136" t="str">
        <f t="shared" si="5"/>
        <v/>
      </c>
      <c r="AC52" s="136" t="str">
        <f t="shared" si="6"/>
        <v/>
      </c>
    </row>
    <row r="53" spans="1:30" ht="24" customHeight="1" thickBot="1">
      <c r="A53" s="204"/>
      <c r="B53" s="204"/>
      <c r="C53" s="13"/>
      <c r="D53" s="12" t="s">
        <v>1</v>
      </c>
      <c r="E53" s="11"/>
      <c r="F53" s="10">
        <f t="shared" si="0"/>
        <v>55</v>
      </c>
      <c r="G53" s="9">
        <v>45</v>
      </c>
      <c r="H53" s="8">
        <f t="shared" si="1"/>
        <v>81.818181818181827</v>
      </c>
      <c r="I53" s="15">
        <v>5</v>
      </c>
      <c r="J53" s="8">
        <f t="shared" si="2"/>
        <v>9.0909090909090917</v>
      </c>
      <c r="K53" s="15">
        <v>5</v>
      </c>
      <c r="L53" s="8">
        <f t="shared" si="3"/>
        <v>9.0909090909090917</v>
      </c>
      <c r="M53" s="15">
        <v>0</v>
      </c>
      <c r="N53" s="8">
        <f t="shared" si="4"/>
        <v>0</v>
      </c>
      <c r="O53" s="160"/>
      <c r="AA53" s="9">
        <v>55</v>
      </c>
      <c r="AB53" s="137" t="str">
        <f t="shared" si="5"/>
        <v/>
      </c>
      <c r="AC53" s="137" t="str">
        <f t="shared" si="6"/>
        <v/>
      </c>
    </row>
    <row r="55" spans="1:30" ht="12.75" customHeight="1"/>
    <row r="56" spans="1:30">
      <c r="D56" s="5"/>
    </row>
    <row r="60" spans="1:30">
      <c r="D60" s="164" t="s">
        <v>495</v>
      </c>
      <c r="E60" s="162"/>
      <c r="F60" s="163">
        <v>986</v>
      </c>
      <c r="G60" s="163">
        <v>852</v>
      </c>
      <c r="H60" s="163"/>
      <c r="I60" s="163">
        <v>74</v>
      </c>
      <c r="J60" s="163"/>
      <c r="K60" s="163">
        <v>48</v>
      </c>
      <c r="L60" s="163"/>
      <c r="M60" s="163">
        <v>12</v>
      </c>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852</v>
      </c>
      <c r="H61" s="163"/>
      <c r="I61" s="166">
        <f>IF(I60="","",SUM(I8:I12))</f>
        <v>74</v>
      </c>
      <c r="J61" s="163"/>
      <c r="K61" s="166">
        <f>IF(K60="","",SUM(K8:K12))</f>
        <v>48</v>
      </c>
      <c r="L61" s="163"/>
      <c r="M61" s="166">
        <f>IF(M60="","",SUM(M8:M12))</f>
        <v>12</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852</v>
      </c>
      <c r="H62" s="163"/>
      <c r="I62" s="166">
        <f>IF(I60="","",SUM(I13,I38))</f>
        <v>74</v>
      </c>
      <c r="J62" s="163"/>
      <c r="K62" s="166">
        <f>IF(K60="","",SUM(K13,K38))</f>
        <v>48</v>
      </c>
      <c r="L62" s="163"/>
      <c r="M62" s="166">
        <f>IF(M60="","",SUM(M13,M38))</f>
        <v>12</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228</v>
      </c>
      <c r="H63" s="163"/>
      <c r="I63" s="166">
        <f>IF(I60="","",SUM(I14:I37))</f>
        <v>13</v>
      </c>
      <c r="J63" s="163"/>
      <c r="K63" s="166">
        <f>IF(K60="","",SUM(K14:K37))</f>
        <v>5</v>
      </c>
      <c r="L63" s="163"/>
      <c r="M63" s="166">
        <f>IF(M60="","",SUM(M14:M37))</f>
        <v>1</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624</v>
      </c>
      <c r="H64" s="163"/>
      <c r="I64" s="166">
        <f>IF(I60="","",SUM(I39:I53))</f>
        <v>61</v>
      </c>
      <c r="J64" s="163"/>
      <c r="K64" s="166">
        <f>IF(K60="","",SUM(K39:K53))</f>
        <v>43</v>
      </c>
      <c r="L64" s="163"/>
      <c r="M64" s="166">
        <f>IF(M60="","",SUM(M39:M53))</f>
        <v>11</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4" spans="4:30">
      <c r="D74" s="5"/>
    </row>
    <row r="76" spans="4:30">
      <c r="D76" s="5"/>
    </row>
    <row r="78" spans="4:30">
      <c r="D78" s="5"/>
    </row>
    <row r="80" spans="4:30">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4">
    <mergeCell ref="I5:I6"/>
    <mergeCell ref="G5:G6"/>
    <mergeCell ref="N5:N6"/>
    <mergeCell ref="M3:N4"/>
    <mergeCell ref="J5:J6"/>
    <mergeCell ref="K5:K6"/>
    <mergeCell ref="L5:L6"/>
    <mergeCell ref="M5:M6"/>
    <mergeCell ref="I3:J4"/>
    <mergeCell ref="K3:L4"/>
    <mergeCell ref="A13:A53"/>
    <mergeCell ref="B13:B37"/>
    <mergeCell ref="B38:B53"/>
    <mergeCell ref="G3:H4"/>
    <mergeCell ref="H5:H6"/>
    <mergeCell ref="A3:E6"/>
    <mergeCell ref="F3:F6"/>
    <mergeCell ref="A7:E7"/>
    <mergeCell ref="A8:A12"/>
    <mergeCell ref="B8:E8"/>
    <mergeCell ref="B9:E9"/>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5"/>
  <sheetViews>
    <sheetView showGridLines="0" view="pageBreakPreview" zoomScaleNormal="100" zoomScaleSheetLayoutView="100" workbookViewId="0">
      <selection activeCell="K11" sqref="K11"/>
    </sheetView>
  </sheetViews>
  <sheetFormatPr defaultRowHeight="13.5"/>
  <cols>
    <col min="1" max="2" width="2.625" style="4" customWidth="1"/>
    <col min="3" max="3" width="1.375" style="4" customWidth="1"/>
    <col min="4" max="4" width="27.625" style="4" customWidth="1"/>
    <col min="5" max="5" width="1.375" style="4" customWidth="1"/>
    <col min="6" max="16" width="9.25" style="3" customWidth="1"/>
    <col min="17" max="16384" width="9" style="3"/>
  </cols>
  <sheetData>
    <row r="1" spans="1:29" ht="14.25">
      <c r="A1" s="18" t="s">
        <v>500</v>
      </c>
    </row>
    <row r="2" spans="1:29">
      <c r="F2" s="54"/>
      <c r="G2" s="54"/>
      <c r="H2" s="54"/>
      <c r="I2" s="54"/>
      <c r="J2" s="54"/>
      <c r="K2" s="54"/>
      <c r="L2" s="54"/>
      <c r="M2" s="54"/>
      <c r="N2" s="54"/>
      <c r="O2" s="54"/>
      <c r="P2" s="54"/>
    </row>
    <row r="3" spans="1:29">
      <c r="A3" s="216" t="s">
        <v>64</v>
      </c>
      <c r="B3" s="217"/>
      <c r="C3" s="217"/>
      <c r="D3" s="217"/>
      <c r="E3" s="218"/>
      <c r="F3" s="225" t="s">
        <v>63</v>
      </c>
      <c r="G3" s="298" t="s">
        <v>389</v>
      </c>
      <c r="H3" s="298"/>
      <c r="I3" s="264" t="s">
        <v>390</v>
      </c>
      <c r="J3" s="264"/>
      <c r="K3" s="264" t="s">
        <v>146</v>
      </c>
      <c r="L3" s="264"/>
      <c r="M3" s="264" t="s">
        <v>145</v>
      </c>
      <c r="N3" s="264"/>
      <c r="O3" s="264" t="s">
        <v>144</v>
      </c>
      <c r="P3" s="264"/>
    </row>
    <row r="4" spans="1:29" ht="42" customHeight="1">
      <c r="A4" s="219"/>
      <c r="B4" s="220"/>
      <c r="C4" s="220"/>
      <c r="D4" s="220"/>
      <c r="E4" s="221"/>
      <c r="F4" s="229"/>
      <c r="G4" s="298"/>
      <c r="H4" s="298"/>
      <c r="I4" s="264"/>
      <c r="J4" s="264"/>
      <c r="K4" s="264"/>
      <c r="L4" s="264"/>
      <c r="M4" s="264"/>
      <c r="N4" s="264"/>
      <c r="O4" s="264"/>
      <c r="P4" s="264"/>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c r="O5" s="227" t="s">
        <v>52</v>
      </c>
      <c r="P5" s="214" t="s">
        <v>51</v>
      </c>
    </row>
    <row r="6" spans="1:29" ht="15" customHeight="1" thickBot="1">
      <c r="A6" s="222"/>
      <c r="B6" s="223"/>
      <c r="C6" s="223"/>
      <c r="D6" s="223"/>
      <c r="E6" s="224"/>
      <c r="F6" s="226"/>
      <c r="G6" s="228"/>
      <c r="H6" s="215"/>
      <c r="I6" s="228"/>
      <c r="J6" s="215"/>
      <c r="K6" s="228"/>
      <c r="L6" s="215"/>
      <c r="M6" s="228"/>
      <c r="N6" s="215"/>
      <c r="O6" s="228"/>
      <c r="P6" s="215"/>
      <c r="AA6" s="139">
        <f>SUM(AB7:AD53,F66:AD70)</f>
        <v>1</v>
      </c>
    </row>
    <row r="7" spans="1:29" ht="23.1" customHeight="1">
      <c r="A7" s="211" t="s">
        <v>50</v>
      </c>
      <c r="B7" s="212"/>
      <c r="C7" s="212"/>
      <c r="D7" s="212"/>
      <c r="E7" s="213"/>
      <c r="F7" s="31">
        <f>SUM(G7,I7,K7,M7,O7)</f>
        <v>852</v>
      </c>
      <c r="G7" s="30">
        <f>SUM(G8:G12)</f>
        <v>694</v>
      </c>
      <c r="H7" s="111">
        <f t="shared" ref="H7:H53" si="0">IF(G7=0,0,G7/$F7*100)</f>
        <v>81.455399061032864</v>
      </c>
      <c r="I7" s="30">
        <f>SUM(I8:I12)</f>
        <v>110</v>
      </c>
      <c r="J7" s="111">
        <f t="shared" ref="J7:J53" si="1">IF(I7=0,0,I7/$F7*100)</f>
        <v>12.910798122065728</v>
      </c>
      <c r="K7" s="30">
        <f>SUM(K8:K12)</f>
        <v>11</v>
      </c>
      <c r="L7" s="111">
        <f t="shared" ref="L7:L53" si="2">IF(K7=0,0,K7/$F7*100)</f>
        <v>1.2910798122065728</v>
      </c>
      <c r="M7" s="30">
        <f>SUM(M8:M12)</f>
        <v>18</v>
      </c>
      <c r="N7" s="111">
        <f t="shared" ref="N7:N53" si="3">IF(M7=0,0,M7/$F7*100)</f>
        <v>2.112676056338028</v>
      </c>
      <c r="O7" s="30">
        <f>SUM(O8:O12)</f>
        <v>19</v>
      </c>
      <c r="P7" s="111">
        <f t="shared" ref="P7:P53" si="4">IF(O7=0,0,O7/$F7*100)</f>
        <v>2.2300469483568075</v>
      </c>
      <c r="Q7" s="160"/>
      <c r="AA7" s="138">
        <v>852</v>
      </c>
      <c r="AB7" s="135" t="str">
        <f>IF(F7=AA7,"",1)</f>
        <v/>
      </c>
      <c r="AC7" s="173" t="str">
        <f>IF(SUM(H7,J7,L7,N7,P7)=100,"",1)</f>
        <v/>
      </c>
    </row>
    <row r="8" spans="1:29" ht="23.1" customHeight="1">
      <c r="A8" s="205" t="s">
        <v>49</v>
      </c>
      <c r="B8" s="208" t="s">
        <v>48</v>
      </c>
      <c r="C8" s="209"/>
      <c r="D8" s="209"/>
      <c r="E8" s="210"/>
      <c r="F8" s="10">
        <f t="shared" ref="F8:F53" si="5">SUM(G8,I8,K8,M8,O8)</f>
        <v>206</v>
      </c>
      <c r="G8" s="9">
        <v>174</v>
      </c>
      <c r="H8" s="8">
        <f t="shared" si="0"/>
        <v>84.466019417475721</v>
      </c>
      <c r="I8" s="9">
        <v>18</v>
      </c>
      <c r="J8" s="8">
        <f t="shared" si="1"/>
        <v>8.7378640776699026</v>
      </c>
      <c r="K8" s="9">
        <v>3</v>
      </c>
      <c r="L8" s="8">
        <f t="shared" si="2"/>
        <v>1.4563106796116505</v>
      </c>
      <c r="M8" s="9">
        <v>3</v>
      </c>
      <c r="N8" s="8">
        <f t="shared" si="3"/>
        <v>1.4563106796116505</v>
      </c>
      <c r="O8" s="9">
        <v>8</v>
      </c>
      <c r="P8" s="8">
        <f t="shared" si="4"/>
        <v>3.8834951456310676</v>
      </c>
      <c r="Q8" s="160"/>
      <c r="AA8" s="9">
        <v>206</v>
      </c>
      <c r="AB8" s="136" t="str">
        <f t="shared" ref="AB8:AB53" si="6">IF(F8=AA8,"",1)</f>
        <v/>
      </c>
      <c r="AC8" s="136" t="str">
        <f t="shared" ref="AC8:AC53" si="7">IF(SUM(H8,J8,L8,N8,P8)=100,"",1)</f>
        <v/>
      </c>
    </row>
    <row r="9" spans="1:29" ht="23.1" customHeight="1">
      <c r="A9" s="206"/>
      <c r="B9" s="208" t="s">
        <v>47</v>
      </c>
      <c r="C9" s="209"/>
      <c r="D9" s="209"/>
      <c r="E9" s="210"/>
      <c r="F9" s="10">
        <f t="shared" si="5"/>
        <v>132</v>
      </c>
      <c r="G9" s="9">
        <v>117</v>
      </c>
      <c r="H9" s="8">
        <f t="shared" si="0"/>
        <v>88.63636363636364</v>
      </c>
      <c r="I9" s="9">
        <v>12</v>
      </c>
      <c r="J9" s="8">
        <f t="shared" si="1"/>
        <v>9.0909090909090917</v>
      </c>
      <c r="K9" s="9">
        <v>1</v>
      </c>
      <c r="L9" s="8">
        <f t="shared" si="2"/>
        <v>0.75757575757575757</v>
      </c>
      <c r="M9" s="9">
        <v>2</v>
      </c>
      <c r="N9" s="8">
        <f t="shared" si="3"/>
        <v>1.5151515151515151</v>
      </c>
      <c r="O9" s="9">
        <v>0</v>
      </c>
      <c r="P9" s="8">
        <f t="shared" si="4"/>
        <v>0</v>
      </c>
      <c r="Q9" s="160"/>
      <c r="AA9" s="9">
        <v>132</v>
      </c>
      <c r="AB9" s="136" t="str">
        <f t="shared" si="6"/>
        <v/>
      </c>
      <c r="AC9" s="136" t="str">
        <f t="shared" si="7"/>
        <v/>
      </c>
    </row>
    <row r="10" spans="1:29" ht="23.1" customHeight="1">
      <c r="A10" s="206"/>
      <c r="B10" s="208" t="s">
        <v>46</v>
      </c>
      <c r="C10" s="209"/>
      <c r="D10" s="209"/>
      <c r="E10" s="210"/>
      <c r="F10" s="10">
        <f t="shared" si="5"/>
        <v>217</v>
      </c>
      <c r="G10" s="9">
        <v>194</v>
      </c>
      <c r="H10" s="8">
        <f t="shared" si="0"/>
        <v>89.400921658986178</v>
      </c>
      <c r="I10" s="9">
        <v>14</v>
      </c>
      <c r="J10" s="8">
        <f t="shared" si="1"/>
        <v>6.4516129032258061</v>
      </c>
      <c r="K10" s="9">
        <v>1</v>
      </c>
      <c r="L10" s="8">
        <f t="shared" si="2"/>
        <v>0.46082949308755761</v>
      </c>
      <c r="M10" s="9">
        <v>5</v>
      </c>
      <c r="N10" s="8">
        <f t="shared" si="3"/>
        <v>2.3041474654377883</v>
      </c>
      <c r="O10" s="9">
        <v>3</v>
      </c>
      <c r="P10" s="8">
        <f t="shared" si="4"/>
        <v>1.3824884792626728</v>
      </c>
      <c r="Q10" s="160"/>
      <c r="AA10" s="9">
        <v>217</v>
      </c>
      <c r="AB10" s="136" t="str">
        <f t="shared" si="6"/>
        <v/>
      </c>
      <c r="AC10" s="136" t="str">
        <f t="shared" si="7"/>
        <v/>
      </c>
    </row>
    <row r="11" spans="1:29" ht="23.1" customHeight="1">
      <c r="A11" s="206"/>
      <c r="B11" s="208" t="s">
        <v>45</v>
      </c>
      <c r="C11" s="209"/>
      <c r="D11" s="209"/>
      <c r="E11" s="210"/>
      <c r="F11" s="10">
        <f t="shared" si="5"/>
        <v>78</v>
      </c>
      <c r="G11" s="9">
        <v>64</v>
      </c>
      <c r="H11" s="8">
        <f t="shared" si="0"/>
        <v>82.051282051282044</v>
      </c>
      <c r="I11" s="9">
        <v>9</v>
      </c>
      <c r="J11" s="8">
        <f t="shared" si="1"/>
        <v>11.538461538461538</v>
      </c>
      <c r="K11" s="9">
        <v>2</v>
      </c>
      <c r="L11" s="8">
        <f t="shared" si="2"/>
        <v>2.5641025641025639</v>
      </c>
      <c r="M11" s="9">
        <v>0</v>
      </c>
      <c r="N11" s="8">
        <f t="shared" si="3"/>
        <v>0</v>
      </c>
      <c r="O11" s="9">
        <v>3</v>
      </c>
      <c r="P11" s="8">
        <f t="shared" si="4"/>
        <v>3.8461538461538463</v>
      </c>
      <c r="Q11" s="160"/>
      <c r="AA11" s="9">
        <v>78</v>
      </c>
      <c r="AB11" s="136" t="str">
        <f t="shared" si="6"/>
        <v/>
      </c>
      <c r="AC11" s="136" t="str">
        <f t="shared" si="7"/>
        <v/>
      </c>
    </row>
    <row r="12" spans="1:29" ht="23.1" customHeight="1">
      <c r="A12" s="207"/>
      <c r="B12" s="208" t="s">
        <v>44</v>
      </c>
      <c r="C12" s="209"/>
      <c r="D12" s="209"/>
      <c r="E12" s="210"/>
      <c r="F12" s="10">
        <f t="shared" si="5"/>
        <v>219</v>
      </c>
      <c r="G12" s="9">
        <v>145</v>
      </c>
      <c r="H12" s="8">
        <f t="shared" si="0"/>
        <v>66.210045662100455</v>
      </c>
      <c r="I12" s="9">
        <v>57</v>
      </c>
      <c r="J12" s="8">
        <f t="shared" si="1"/>
        <v>26.027397260273972</v>
      </c>
      <c r="K12" s="9">
        <v>4</v>
      </c>
      <c r="L12" s="8">
        <f t="shared" si="2"/>
        <v>1.8264840182648401</v>
      </c>
      <c r="M12" s="9">
        <v>8</v>
      </c>
      <c r="N12" s="8">
        <f t="shared" si="3"/>
        <v>3.6529680365296802</v>
      </c>
      <c r="O12" s="9">
        <v>5</v>
      </c>
      <c r="P12" s="8">
        <f t="shared" si="4"/>
        <v>2.2831050228310499</v>
      </c>
      <c r="Q12" s="160"/>
      <c r="AA12" s="9">
        <v>219</v>
      </c>
      <c r="AB12" s="136" t="str">
        <f t="shared" si="6"/>
        <v/>
      </c>
      <c r="AC12" s="136" t="str">
        <f t="shared" si="7"/>
        <v/>
      </c>
    </row>
    <row r="13" spans="1:29" ht="23.1" customHeight="1">
      <c r="A13" s="202" t="s">
        <v>43</v>
      </c>
      <c r="B13" s="202" t="s">
        <v>42</v>
      </c>
      <c r="C13" s="13"/>
      <c r="D13" s="14" t="s">
        <v>16</v>
      </c>
      <c r="E13" s="11"/>
      <c r="F13" s="10">
        <f>SUM(G13,I13,K13,M13,O13)</f>
        <v>228</v>
      </c>
      <c r="G13" s="9">
        <f>SUM(G14:G37)</f>
        <v>187</v>
      </c>
      <c r="H13" s="8">
        <f t="shared" si="0"/>
        <v>82.017543859649123</v>
      </c>
      <c r="I13" s="9">
        <f>SUM(I14:I37)</f>
        <v>23</v>
      </c>
      <c r="J13" s="8">
        <f t="shared" si="1"/>
        <v>10.087719298245613</v>
      </c>
      <c r="K13" s="9">
        <f>SUM(K14:K37)</f>
        <v>3</v>
      </c>
      <c r="L13" s="8">
        <f t="shared" si="2"/>
        <v>1.3157894736842104</v>
      </c>
      <c r="M13" s="9">
        <f>SUM(M14:M37)</f>
        <v>8</v>
      </c>
      <c r="N13" s="8">
        <f t="shared" si="3"/>
        <v>3.5087719298245612</v>
      </c>
      <c r="O13" s="9">
        <f>SUM(O14:O37)</f>
        <v>7</v>
      </c>
      <c r="P13" s="8">
        <f t="shared" si="4"/>
        <v>3.070175438596491</v>
      </c>
      <c r="Q13" s="160"/>
      <c r="AA13" s="9">
        <v>228</v>
      </c>
      <c r="AB13" s="136" t="str">
        <f t="shared" si="6"/>
        <v/>
      </c>
      <c r="AC13" s="136" t="str">
        <f t="shared" si="7"/>
        <v/>
      </c>
    </row>
    <row r="14" spans="1:29" ht="23.1" customHeight="1">
      <c r="A14" s="203"/>
      <c r="B14" s="203"/>
      <c r="C14" s="13"/>
      <c r="D14" s="14" t="s">
        <v>41</v>
      </c>
      <c r="E14" s="11"/>
      <c r="F14" s="10">
        <f t="shared" si="5"/>
        <v>26</v>
      </c>
      <c r="G14" s="9">
        <v>21</v>
      </c>
      <c r="H14" s="8">
        <f t="shared" si="0"/>
        <v>80.769230769230774</v>
      </c>
      <c r="I14" s="9">
        <v>4</v>
      </c>
      <c r="J14" s="8">
        <f t="shared" si="1"/>
        <v>15.384615384615385</v>
      </c>
      <c r="K14" s="9">
        <v>0</v>
      </c>
      <c r="L14" s="8">
        <f t="shared" si="2"/>
        <v>0</v>
      </c>
      <c r="M14" s="9">
        <v>0</v>
      </c>
      <c r="N14" s="8">
        <f t="shared" si="3"/>
        <v>0</v>
      </c>
      <c r="O14" s="9">
        <v>1</v>
      </c>
      <c r="P14" s="8">
        <f t="shared" si="4"/>
        <v>3.8461538461538463</v>
      </c>
      <c r="Q14" s="160"/>
      <c r="AA14" s="9">
        <v>26</v>
      </c>
      <c r="AB14" s="136" t="str">
        <f t="shared" si="6"/>
        <v/>
      </c>
      <c r="AC14" s="136" t="str">
        <f t="shared" si="7"/>
        <v/>
      </c>
    </row>
    <row r="15" spans="1:29" ht="23.1" customHeight="1">
      <c r="A15" s="203"/>
      <c r="B15" s="203"/>
      <c r="C15" s="13"/>
      <c r="D15" s="14" t="s">
        <v>40</v>
      </c>
      <c r="E15" s="11"/>
      <c r="F15" s="10">
        <f t="shared" si="5"/>
        <v>5</v>
      </c>
      <c r="G15" s="9">
        <v>5</v>
      </c>
      <c r="H15" s="8">
        <f t="shared" si="0"/>
        <v>100</v>
      </c>
      <c r="I15" s="9">
        <v>0</v>
      </c>
      <c r="J15" s="8">
        <f t="shared" si="1"/>
        <v>0</v>
      </c>
      <c r="K15" s="9">
        <v>0</v>
      </c>
      <c r="L15" s="8">
        <f t="shared" si="2"/>
        <v>0</v>
      </c>
      <c r="M15" s="9">
        <v>0</v>
      </c>
      <c r="N15" s="8">
        <f t="shared" si="3"/>
        <v>0</v>
      </c>
      <c r="O15" s="9">
        <v>0</v>
      </c>
      <c r="P15" s="8">
        <f t="shared" si="4"/>
        <v>0</v>
      </c>
      <c r="Q15" s="160"/>
      <c r="AA15" s="9">
        <v>5</v>
      </c>
      <c r="AB15" s="136" t="str">
        <f t="shared" si="6"/>
        <v/>
      </c>
      <c r="AC15" s="136" t="str">
        <f t="shared" si="7"/>
        <v/>
      </c>
    </row>
    <row r="16" spans="1:29" ht="23.1" customHeight="1">
      <c r="A16" s="203"/>
      <c r="B16" s="203"/>
      <c r="C16" s="13"/>
      <c r="D16" s="14" t="s">
        <v>39</v>
      </c>
      <c r="E16" s="11"/>
      <c r="F16" s="10">
        <f t="shared" si="5"/>
        <v>17</v>
      </c>
      <c r="G16" s="9">
        <v>14</v>
      </c>
      <c r="H16" s="8">
        <f t="shared" si="0"/>
        <v>82.35294117647058</v>
      </c>
      <c r="I16" s="9">
        <v>2</v>
      </c>
      <c r="J16" s="8">
        <f t="shared" si="1"/>
        <v>11.76470588235294</v>
      </c>
      <c r="K16" s="9">
        <v>0</v>
      </c>
      <c r="L16" s="8">
        <f t="shared" si="2"/>
        <v>0</v>
      </c>
      <c r="M16" s="9">
        <v>0</v>
      </c>
      <c r="N16" s="8">
        <f t="shared" si="3"/>
        <v>0</v>
      </c>
      <c r="O16" s="9">
        <v>1</v>
      </c>
      <c r="P16" s="8">
        <f t="shared" si="4"/>
        <v>5.8823529411764701</v>
      </c>
      <c r="Q16" s="160"/>
      <c r="AA16" s="9">
        <v>17</v>
      </c>
      <c r="AB16" s="136" t="str">
        <f t="shared" si="6"/>
        <v/>
      </c>
      <c r="AC16" s="136" t="str">
        <f t="shared" si="7"/>
        <v/>
      </c>
    </row>
    <row r="17" spans="1:29" ht="23.1" customHeight="1">
      <c r="A17" s="203"/>
      <c r="B17" s="203"/>
      <c r="C17" s="13"/>
      <c r="D17" s="14" t="s">
        <v>38</v>
      </c>
      <c r="E17" s="11"/>
      <c r="F17" s="10">
        <f t="shared" si="5"/>
        <v>2</v>
      </c>
      <c r="G17" s="9">
        <v>1</v>
      </c>
      <c r="H17" s="8">
        <f t="shared" si="0"/>
        <v>50</v>
      </c>
      <c r="I17" s="9">
        <v>0</v>
      </c>
      <c r="J17" s="8">
        <f t="shared" si="1"/>
        <v>0</v>
      </c>
      <c r="K17" s="9">
        <v>0</v>
      </c>
      <c r="L17" s="8">
        <f t="shared" si="2"/>
        <v>0</v>
      </c>
      <c r="M17" s="9">
        <v>0</v>
      </c>
      <c r="N17" s="8">
        <f t="shared" si="3"/>
        <v>0</v>
      </c>
      <c r="O17" s="9">
        <v>1</v>
      </c>
      <c r="P17" s="8">
        <f t="shared" si="4"/>
        <v>50</v>
      </c>
      <c r="Q17" s="160"/>
      <c r="AA17" s="9">
        <v>2</v>
      </c>
      <c r="AB17" s="136" t="str">
        <f t="shared" si="6"/>
        <v/>
      </c>
      <c r="AC17" s="136" t="str">
        <f t="shared" si="7"/>
        <v/>
      </c>
    </row>
    <row r="18" spans="1:29" ht="23.1" customHeight="1">
      <c r="A18" s="203"/>
      <c r="B18" s="203"/>
      <c r="C18" s="13"/>
      <c r="D18" s="14" t="s">
        <v>37</v>
      </c>
      <c r="E18" s="11"/>
      <c r="F18" s="10">
        <f t="shared" si="5"/>
        <v>5</v>
      </c>
      <c r="G18" s="9">
        <v>2</v>
      </c>
      <c r="H18" s="8">
        <f t="shared" si="0"/>
        <v>40</v>
      </c>
      <c r="I18" s="9">
        <v>3</v>
      </c>
      <c r="J18" s="8">
        <f t="shared" si="1"/>
        <v>60</v>
      </c>
      <c r="K18" s="9">
        <v>0</v>
      </c>
      <c r="L18" s="8">
        <f t="shared" si="2"/>
        <v>0</v>
      </c>
      <c r="M18" s="9">
        <v>0</v>
      </c>
      <c r="N18" s="8">
        <f t="shared" si="3"/>
        <v>0</v>
      </c>
      <c r="O18" s="9">
        <v>0</v>
      </c>
      <c r="P18" s="8">
        <f t="shared" si="4"/>
        <v>0</v>
      </c>
      <c r="Q18" s="160"/>
      <c r="AA18" s="9">
        <v>5</v>
      </c>
      <c r="AB18" s="136" t="str">
        <f t="shared" si="6"/>
        <v/>
      </c>
      <c r="AC18" s="136" t="str">
        <f t="shared" si="7"/>
        <v/>
      </c>
    </row>
    <row r="19" spans="1:29" ht="23.1" customHeight="1">
      <c r="A19" s="203"/>
      <c r="B19" s="203"/>
      <c r="C19" s="13"/>
      <c r="D19" s="14" t="s">
        <v>36</v>
      </c>
      <c r="E19" s="11"/>
      <c r="F19" s="10">
        <f t="shared" si="5"/>
        <v>0</v>
      </c>
      <c r="G19" s="9">
        <v>0</v>
      </c>
      <c r="H19" s="8">
        <f t="shared" si="0"/>
        <v>0</v>
      </c>
      <c r="I19" s="9">
        <v>0</v>
      </c>
      <c r="J19" s="8">
        <f t="shared" si="1"/>
        <v>0</v>
      </c>
      <c r="K19" s="9">
        <v>0</v>
      </c>
      <c r="L19" s="8">
        <f t="shared" si="2"/>
        <v>0</v>
      </c>
      <c r="M19" s="9">
        <v>0</v>
      </c>
      <c r="N19" s="8">
        <f t="shared" si="3"/>
        <v>0</v>
      </c>
      <c r="O19" s="9">
        <v>0</v>
      </c>
      <c r="P19" s="8">
        <f t="shared" si="4"/>
        <v>0</v>
      </c>
      <c r="Q19" s="160"/>
      <c r="AA19" s="9">
        <v>0</v>
      </c>
      <c r="AB19" s="136" t="str">
        <f t="shared" si="6"/>
        <v/>
      </c>
      <c r="AC19" s="136">
        <f>IF(SUM(H19,J19,L19,N19,P19)=100,"",1)</f>
        <v>1</v>
      </c>
    </row>
    <row r="20" spans="1:29" ht="23.1" customHeight="1">
      <c r="A20" s="203"/>
      <c r="B20" s="203"/>
      <c r="C20" s="13"/>
      <c r="D20" s="14" t="s">
        <v>35</v>
      </c>
      <c r="E20" s="11"/>
      <c r="F20" s="10">
        <f t="shared" si="5"/>
        <v>6</v>
      </c>
      <c r="G20" s="9">
        <v>6</v>
      </c>
      <c r="H20" s="8">
        <f t="shared" si="0"/>
        <v>100</v>
      </c>
      <c r="I20" s="9">
        <v>0</v>
      </c>
      <c r="J20" s="8">
        <f t="shared" si="1"/>
        <v>0</v>
      </c>
      <c r="K20" s="9">
        <v>0</v>
      </c>
      <c r="L20" s="8">
        <f t="shared" si="2"/>
        <v>0</v>
      </c>
      <c r="M20" s="9">
        <v>0</v>
      </c>
      <c r="N20" s="8">
        <f t="shared" si="3"/>
        <v>0</v>
      </c>
      <c r="O20" s="9">
        <v>0</v>
      </c>
      <c r="P20" s="8">
        <f t="shared" si="4"/>
        <v>0</v>
      </c>
      <c r="Q20" s="160"/>
      <c r="AA20" s="9">
        <v>6</v>
      </c>
      <c r="AB20" s="136" t="str">
        <f t="shared" si="6"/>
        <v/>
      </c>
      <c r="AC20" s="136" t="str">
        <f t="shared" si="7"/>
        <v/>
      </c>
    </row>
    <row r="21" spans="1:29" ht="23.1" customHeight="1">
      <c r="A21" s="203"/>
      <c r="B21" s="203"/>
      <c r="C21" s="13"/>
      <c r="D21" s="14" t="s">
        <v>34</v>
      </c>
      <c r="E21" s="11"/>
      <c r="F21" s="10">
        <f t="shared" si="5"/>
        <v>8</v>
      </c>
      <c r="G21" s="9">
        <v>7</v>
      </c>
      <c r="H21" s="8">
        <f t="shared" si="0"/>
        <v>87.5</v>
      </c>
      <c r="I21" s="9">
        <v>1</v>
      </c>
      <c r="J21" s="8">
        <f t="shared" si="1"/>
        <v>12.5</v>
      </c>
      <c r="K21" s="9">
        <v>0</v>
      </c>
      <c r="L21" s="8">
        <f t="shared" si="2"/>
        <v>0</v>
      </c>
      <c r="M21" s="9">
        <v>0</v>
      </c>
      <c r="N21" s="8">
        <f t="shared" si="3"/>
        <v>0</v>
      </c>
      <c r="O21" s="9">
        <v>0</v>
      </c>
      <c r="P21" s="8">
        <f t="shared" si="4"/>
        <v>0</v>
      </c>
      <c r="Q21" s="160"/>
      <c r="AA21" s="9">
        <v>8</v>
      </c>
      <c r="AB21" s="136" t="str">
        <f t="shared" si="6"/>
        <v/>
      </c>
      <c r="AC21" s="136" t="str">
        <f t="shared" si="7"/>
        <v/>
      </c>
    </row>
    <row r="22" spans="1:29" ht="23.1" customHeight="1">
      <c r="A22" s="203"/>
      <c r="B22" s="203"/>
      <c r="C22" s="13"/>
      <c r="D22" s="14" t="s">
        <v>33</v>
      </c>
      <c r="E22" s="11"/>
      <c r="F22" s="10">
        <f t="shared" si="5"/>
        <v>1</v>
      </c>
      <c r="G22" s="9">
        <v>1</v>
      </c>
      <c r="H22" s="8">
        <f t="shared" si="0"/>
        <v>100</v>
      </c>
      <c r="I22" s="9">
        <v>0</v>
      </c>
      <c r="J22" s="8">
        <f t="shared" si="1"/>
        <v>0</v>
      </c>
      <c r="K22" s="9">
        <v>0</v>
      </c>
      <c r="L22" s="8">
        <f t="shared" si="2"/>
        <v>0</v>
      </c>
      <c r="M22" s="9">
        <v>0</v>
      </c>
      <c r="N22" s="8">
        <f t="shared" si="3"/>
        <v>0</v>
      </c>
      <c r="O22" s="9">
        <v>0</v>
      </c>
      <c r="P22" s="8">
        <f t="shared" si="4"/>
        <v>0</v>
      </c>
      <c r="Q22" s="160"/>
      <c r="AA22" s="9">
        <v>1</v>
      </c>
      <c r="AB22" s="136" t="str">
        <f t="shared" si="6"/>
        <v/>
      </c>
      <c r="AC22" s="136" t="str">
        <f t="shared" si="7"/>
        <v/>
      </c>
    </row>
    <row r="23" spans="1:29" ht="23.1" customHeight="1">
      <c r="A23" s="203"/>
      <c r="B23" s="203"/>
      <c r="C23" s="13"/>
      <c r="D23" s="14" t="s">
        <v>32</v>
      </c>
      <c r="E23" s="11"/>
      <c r="F23" s="10">
        <f t="shared" si="5"/>
        <v>7</v>
      </c>
      <c r="G23" s="9">
        <v>5</v>
      </c>
      <c r="H23" s="8">
        <f t="shared" si="0"/>
        <v>71.428571428571431</v>
      </c>
      <c r="I23" s="9">
        <v>0</v>
      </c>
      <c r="J23" s="8">
        <f t="shared" si="1"/>
        <v>0</v>
      </c>
      <c r="K23" s="9">
        <v>0</v>
      </c>
      <c r="L23" s="8">
        <f t="shared" si="2"/>
        <v>0</v>
      </c>
      <c r="M23" s="9">
        <v>0</v>
      </c>
      <c r="N23" s="8">
        <f t="shared" si="3"/>
        <v>0</v>
      </c>
      <c r="O23" s="9">
        <v>2</v>
      </c>
      <c r="P23" s="8">
        <f t="shared" si="4"/>
        <v>28.571428571428569</v>
      </c>
      <c r="Q23" s="160"/>
      <c r="AA23" s="9">
        <v>7</v>
      </c>
      <c r="AB23" s="136" t="str">
        <f t="shared" si="6"/>
        <v/>
      </c>
      <c r="AC23" s="136" t="str">
        <f t="shared" si="7"/>
        <v/>
      </c>
    </row>
    <row r="24" spans="1:29" ht="23.1" customHeight="1">
      <c r="A24" s="203"/>
      <c r="B24" s="203"/>
      <c r="C24" s="13"/>
      <c r="D24" s="14" t="s">
        <v>31</v>
      </c>
      <c r="E24" s="11"/>
      <c r="F24" s="10">
        <f t="shared" si="5"/>
        <v>1</v>
      </c>
      <c r="G24" s="9">
        <v>1</v>
      </c>
      <c r="H24" s="8">
        <f t="shared" ref="H24" si="8">IF(G24=0,0,G24/$F24*100)</f>
        <v>100</v>
      </c>
      <c r="I24" s="9">
        <v>0</v>
      </c>
      <c r="J24" s="8">
        <f t="shared" ref="J24" si="9">IF(I24=0,0,I24/$F24*100)</f>
        <v>0</v>
      </c>
      <c r="K24" s="9">
        <v>0</v>
      </c>
      <c r="L24" s="8">
        <f t="shared" ref="L24" si="10">IF(K24=0,0,K24/$F24*100)</f>
        <v>0</v>
      </c>
      <c r="M24" s="9">
        <v>0</v>
      </c>
      <c r="N24" s="8">
        <f t="shared" ref="N24" si="11">IF(M24=0,0,M24/$F24*100)</f>
        <v>0</v>
      </c>
      <c r="O24" s="9">
        <v>0</v>
      </c>
      <c r="P24" s="8">
        <f t="shared" ref="P24" si="12">IF(O24=0,0,O24/$F24*100)</f>
        <v>0</v>
      </c>
      <c r="Q24" s="160"/>
      <c r="AA24" s="9">
        <v>1</v>
      </c>
      <c r="AB24" s="136" t="str">
        <f t="shared" si="6"/>
        <v/>
      </c>
      <c r="AC24" s="136" t="str">
        <f t="shared" si="7"/>
        <v/>
      </c>
    </row>
    <row r="25" spans="1:29" ht="23.1" customHeight="1">
      <c r="A25" s="203"/>
      <c r="B25" s="203"/>
      <c r="C25" s="13"/>
      <c r="D25" s="12" t="s">
        <v>30</v>
      </c>
      <c r="E25" s="11"/>
      <c r="F25" s="10">
        <f t="shared" si="5"/>
        <v>1</v>
      </c>
      <c r="G25" s="9">
        <v>1</v>
      </c>
      <c r="H25" s="8">
        <f t="shared" si="0"/>
        <v>100</v>
      </c>
      <c r="I25" s="9">
        <v>0</v>
      </c>
      <c r="J25" s="8">
        <f t="shared" si="1"/>
        <v>0</v>
      </c>
      <c r="K25" s="9">
        <v>0</v>
      </c>
      <c r="L25" s="8">
        <f t="shared" si="2"/>
        <v>0</v>
      </c>
      <c r="M25" s="9">
        <v>0</v>
      </c>
      <c r="N25" s="8">
        <f t="shared" si="3"/>
        <v>0</v>
      </c>
      <c r="O25" s="9">
        <v>0</v>
      </c>
      <c r="P25" s="8">
        <f t="shared" si="4"/>
        <v>0</v>
      </c>
      <c r="Q25" s="160"/>
      <c r="AA25" s="9">
        <v>1</v>
      </c>
      <c r="AB25" s="136" t="str">
        <f t="shared" si="6"/>
        <v/>
      </c>
      <c r="AC25" s="136" t="str">
        <f t="shared" si="7"/>
        <v/>
      </c>
    </row>
    <row r="26" spans="1:29" ht="23.1" customHeight="1">
      <c r="A26" s="203"/>
      <c r="B26" s="203"/>
      <c r="C26" s="13"/>
      <c r="D26" s="109" t="s">
        <v>29</v>
      </c>
      <c r="E26" s="110"/>
      <c r="F26" s="31">
        <f t="shared" si="5"/>
        <v>6</v>
      </c>
      <c r="G26" s="30">
        <v>4</v>
      </c>
      <c r="H26" s="111">
        <f t="shared" si="0"/>
        <v>66.666666666666657</v>
      </c>
      <c r="I26" s="9">
        <v>0</v>
      </c>
      <c r="J26" s="8">
        <f t="shared" si="1"/>
        <v>0</v>
      </c>
      <c r="K26" s="9">
        <v>1</v>
      </c>
      <c r="L26" s="8">
        <f t="shared" si="2"/>
        <v>16.666666666666664</v>
      </c>
      <c r="M26" s="9">
        <v>0</v>
      </c>
      <c r="N26" s="8">
        <f t="shared" si="3"/>
        <v>0</v>
      </c>
      <c r="O26" s="9">
        <v>1</v>
      </c>
      <c r="P26" s="8">
        <f t="shared" si="4"/>
        <v>16.666666666666664</v>
      </c>
      <c r="Q26" s="160"/>
      <c r="AA26" s="30">
        <v>6</v>
      </c>
      <c r="AB26" s="136" t="str">
        <f t="shared" si="6"/>
        <v/>
      </c>
      <c r="AC26" s="136" t="str">
        <f t="shared" si="7"/>
        <v/>
      </c>
    </row>
    <row r="27" spans="1:29" ht="23.1" customHeight="1">
      <c r="A27" s="203"/>
      <c r="B27" s="203"/>
      <c r="C27" s="13"/>
      <c r="D27" s="109" t="s">
        <v>28</v>
      </c>
      <c r="E27" s="110"/>
      <c r="F27" s="31">
        <f t="shared" si="5"/>
        <v>5</v>
      </c>
      <c r="G27" s="30">
        <v>5</v>
      </c>
      <c r="H27" s="111">
        <f t="shared" si="0"/>
        <v>100</v>
      </c>
      <c r="I27" s="9">
        <v>0</v>
      </c>
      <c r="J27" s="8">
        <f t="shared" si="1"/>
        <v>0</v>
      </c>
      <c r="K27" s="9">
        <v>0</v>
      </c>
      <c r="L27" s="8">
        <f t="shared" si="2"/>
        <v>0</v>
      </c>
      <c r="M27" s="9">
        <v>0</v>
      </c>
      <c r="N27" s="8">
        <f t="shared" si="3"/>
        <v>0</v>
      </c>
      <c r="O27" s="9">
        <v>0</v>
      </c>
      <c r="P27" s="8">
        <f t="shared" si="4"/>
        <v>0</v>
      </c>
      <c r="Q27" s="160"/>
      <c r="AA27" s="9">
        <v>5</v>
      </c>
      <c r="AB27" s="136" t="str">
        <f t="shared" si="6"/>
        <v/>
      </c>
      <c r="AC27" s="136" t="str">
        <f t="shared" si="7"/>
        <v/>
      </c>
    </row>
    <row r="28" spans="1:29" ht="23.1" customHeight="1">
      <c r="A28" s="203"/>
      <c r="B28" s="203"/>
      <c r="C28" s="13"/>
      <c r="D28" s="14" t="s">
        <v>27</v>
      </c>
      <c r="E28" s="11"/>
      <c r="F28" s="10">
        <f t="shared" si="5"/>
        <v>4</v>
      </c>
      <c r="G28" s="9">
        <v>3</v>
      </c>
      <c r="H28" s="8">
        <f t="shared" si="0"/>
        <v>75</v>
      </c>
      <c r="I28" s="9">
        <v>1</v>
      </c>
      <c r="J28" s="8">
        <f t="shared" si="1"/>
        <v>25</v>
      </c>
      <c r="K28" s="9">
        <v>0</v>
      </c>
      <c r="L28" s="8">
        <f t="shared" si="2"/>
        <v>0</v>
      </c>
      <c r="M28" s="9">
        <v>0</v>
      </c>
      <c r="N28" s="8">
        <f t="shared" si="3"/>
        <v>0</v>
      </c>
      <c r="O28" s="9">
        <v>0</v>
      </c>
      <c r="P28" s="8">
        <f t="shared" si="4"/>
        <v>0</v>
      </c>
      <c r="Q28" s="160"/>
      <c r="AA28" s="9">
        <v>4</v>
      </c>
      <c r="AB28" s="136" t="str">
        <f t="shared" si="6"/>
        <v/>
      </c>
      <c r="AC28" s="136" t="str">
        <f t="shared" si="7"/>
        <v/>
      </c>
    </row>
    <row r="29" spans="1:29" ht="23.1" customHeight="1">
      <c r="A29" s="203"/>
      <c r="B29" s="203"/>
      <c r="C29" s="13"/>
      <c r="D29" s="14" t="s">
        <v>26</v>
      </c>
      <c r="E29" s="11"/>
      <c r="F29" s="10">
        <f t="shared" si="5"/>
        <v>15</v>
      </c>
      <c r="G29" s="9">
        <v>12</v>
      </c>
      <c r="H29" s="8">
        <f t="shared" si="0"/>
        <v>80</v>
      </c>
      <c r="I29" s="9">
        <v>2</v>
      </c>
      <c r="J29" s="8">
        <f t="shared" si="1"/>
        <v>13.333333333333334</v>
      </c>
      <c r="K29" s="9">
        <v>0</v>
      </c>
      <c r="L29" s="8">
        <f t="shared" si="2"/>
        <v>0</v>
      </c>
      <c r="M29" s="9">
        <v>1</v>
      </c>
      <c r="N29" s="8">
        <f t="shared" si="3"/>
        <v>6.666666666666667</v>
      </c>
      <c r="O29" s="9">
        <v>0</v>
      </c>
      <c r="P29" s="8">
        <f t="shared" si="4"/>
        <v>0</v>
      </c>
      <c r="Q29" s="160"/>
      <c r="AA29" s="9">
        <v>15</v>
      </c>
      <c r="AB29" s="136" t="str">
        <f t="shared" si="6"/>
        <v/>
      </c>
      <c r="AC29" s="136" t="str">
        <f t="shared" si="7"/>
        <v/>
      </c>
    </row>
    <row r="30" spans="1:29" ht="23.1" customHeight="1">
      <c r="A30" s="203"/>
      <c r="B30" s="203"/>
      <c r="C30" s="13"/>
      <c r="D30" s="14" t="s">
        <v>25</v>
      </c>
      <c r="E30" s="11"/>
      <c r="F30" s="10">
        <f t="shared" si="5"/>
        <v>3</v>
      </c>
      <c r="G30" s="9">
        <v>2</v>
      </c>
      <c r="H30" s="8">
        <f t="shared" si="0"/>
        <v>66.666666666666657</v>
      </c>
      <c r="I30" s="9">
        <v>1</v>
      </c>
      <c r="J30" s="8">
        <f t="shared" si="1"/>
        <v>33.333333333333329</v>
      </c>
      <c r="K30" s="9">
        <v>0</v>
      </c>
      <c r="L30" s="8">
        <f t="shared" si="2"/>
        <v>0</v>
      </c>
      <c r="M30" s="9">
        <v>0</v>
      </c>
      <c r="N30" s="8">
        <f t="shared" si="3"/>
        <v>0</v>
      </c>
      <c r="O30" s="9">
        <v>0</v>
      </c>
      <c r="P30" s="8">
        <f t="shared" si="4"/>
        <v>0</v>
      </c>
      <c r="Q30" s="160"/>
      <c r="AA30" s="9">
        <v>3</v>
      </c>
      <c r="AB30" s="136" t="str">
        <f t="shared" si="6"/>
        <v/>
      </c>
      <c r="AC30" s="136" t="str">
        <f t="shared" si="7"/>
        <v/>
      </c>
    </row>
    <row r="31" spans="1:29" ht="23.1" customHeight="1">
      <c r="A31" s="203"/>
      <c r="B31" s="203"/>
      <c r="C31" s="13"/>
      <c r="D31" s="14" t="s">
        <v>24</v>
      </c>
      <c r="E31" s="11"/>
      <c r="F31" s="10">
        <f t="shared" si="5"/>
        <v>30</v>
      </c>
      <c r="G31" s="9">
        <v>25</v>
      </c>
      <c r="H31" s="8">
        <f t="shared" si="0"/>
        <v>83.333333333333343</v>
      </c>
      <c r="I31" s="9">
        <v>2</v>
      </c>
      <c r="J31" s="8">
        <f t="shared" si="1"/>
        <v>6.666666666666667</v>
      </c>
      <c r="K31" s="9">
        <v>0</v>
      </c>
      <c r="L31" s="8">
        <f t="shared" si="2"/>
        <v>0</v>
      </c>
      <c r="M31" s="9">
        <v>3</v>
      </c>
      <c r="N31" s="8">
        <f t="shared" si="3"/>
        <v>10</v>
      </c>
      <c r="O31" s="9">
        <v>0</v>
      </c>
      <c r="P31" s="8">
        <f t="shared" si="4"/>
        <v>0</v>
      </c>
      <c r="Q31" s="160"/>
      <c r="AA31" s="9">
        <v>30</v>
      </c>
      <c r="AB31" s="136" t="str">
        <f t="shared" si="6"/>
        <v/>
      </c>
      <c r="AC31" s="136" t="str">
        <f t="shared" si="7"/>
        <v/>
      </c>
    </row>
    <row r="32" spans="1:29" ht="23.1" customHeight="1">
      <c r="A32" s="203"/>
      <c r="B32" s="203"/>
      <c r="C32" s="13"/>
      <c r="D32" s="14" t="s">
        <v>23</v>
      </c>
      <c r="E32" s="11"/>
      <c r="F32" s="10">
        <f t="shared" si="5"/>
        <v>7</v>
      </c>
      <c r="G32" s="9">
        <v>5</v>
      </c>
      <c r="H32" s="8">
        <f t="shared" si="0"/>
        <v>71.428571428571431</v>
      </c>
      <c r="I32" s="9">
        <v>0</v>
      </c>
      <c r="J32" s="8">
        <f t="shared" si="1"/>
        <v>0</v>
      </c>
      <c r="K32" s="9">
        <v>1</v>
      </c>
      <c r="L32" s="8">
        <f t="shared" si="2"/>
        <v>14.285714285714285</v>
      </c>
      <c r="M32" s="9">
        <v>1</v>
      </c>
      <c r="N32" s="8">
        <f t="shared" si="3"/>
        <v>14.285714285714285</v>
      </c>
      <c r="O32" s="9">
        <v>0</v>
      </c>
      <c r="P32" s="8">
        <f t="shared" si="4"/>
        <v>0</v>
      </c>
      <c r="Q32" s="160"/>
      <c r="AA32" s="9">
        <v>7</v>
      </c>
      <c r="AB32" s="136" t="str">
        <f t="shared" si="6"/>
        <v/>
      </c>
      <c r="AC32" s="136" t="str">
        <f t="shared" si="7"/>
        <v/>
      </c>
    </row>
    <row r="33" spans="1:29" ht="24" customHeight="1">
      <c r="A33" s="203"/>
      <c r="B33" s="203"/>
      <c r="C33" s="13"/>
      <c r="D33" s="14" t="s">
        <v>22</v>
      </c>
      <c r="E33" s="11"/>
      <c r="F33" s="10">
        <f>SUM(G33,I33,K33,M33,O33)</f>
        <v>27</v>
      </c>
      <c r="G33" s="9">
        <v>22</v>
      </c>
      <c r="H33" s="8">
        <f t="shared" si="0"/>
        <v>81.481481481481481</v>
      </c>
      <c r="I33" s="9">
        <v>3</v>
      </c>
      <c r="J33" s="8">
        <f t="shared" si="1"/>
        <v>11.111111111111111</v>
      </c>
      <c r="K33" s="9">
        <v>0</v>
      </c>
      <c r="L33" s="8">
        <f t="shared" si="2"/>
        <v>0</v>
      </c>
      <c r="M33" s="9">
        <v>1</v>
      </c>
      <c r="N33" s="8">
        <f t="shared" si="3"/>
        <v>3.7037037037037033</v>
      </c>
      <c r="O33" s="9">
        <v>1</v>
      </c>
      <c r="P33" s="8">
        <f t="shared" si="4"/>
        <v>3.7037037037037033</v>
      </c>
      <c r="Q33" s="160"/>
      <c r="AA33" s="9">
        <v>27</v>
      </c>
      <c r="AB33" s="136" t="str">
        <f t="shared" si="6"/>
        <v/>
      </c>
      <c r="AC33" s="136" t="str">
        <f t="shared" si="7"/>
        <v/>
      </c>
    </row>
    <row r="34" spans="1:29" ht="23.1" customHeight="1">
      <c r="A34" s="203"/>
      <c r="B34" s="203"/>
      <c r="C34" s="13"/>
      <c r="D34" s="14" t="s">
        <v>21</v>
      </c>
      <c r="E34" s="11"/>
      <c r="F34" s="10">
        <f t="shared" si="5"/>
        <v>12</v>
      </c>
      <c r="G34" s="9">
        <v>10</v>
      </c>
      <c r="H34" s="8">
        <f t="shared" si="0"/>
        <v>83.333333333333343</v>
      </c>
      <c r="I34" s="9">
        <v>1</v>
      </c>
      <c r="J34" s="8">
        <f t="shared" si="1"/>
        <v>8.3333333333333321</v>
      </c>
      <c r="K34" s="9">
        <v>0</v>
      </c>
      <c r="L34" s="8">
        <f t="shared" si="2"/>
        <v>0</v>
      </c>
      <c r="M34" s="9">
        <v>1</v>
      </c>
      <c r="N34" s="8">
        <f t="shared" si="3"/>
        <v>8.3333333333333321</v>
      </c>
      <c r="O34" s="9">
        <v>0</v>
      </c>
      <c r="P34" s="8">
        <f t="shared" si="4"/>
        <v>0</v>
      </c>
      <c r="Q34" s="160"/>
      <c r="AA34" s="9">
        <v>12</v>
      </c>
      <c r="AB34" s="136" t="str">
        <f t="shared" si="6"/>
        <v/>
      </c>
      <c r="AC34" s="136" t="str">
        <f t="shared" si="7"/>
        <v/>
      </c>
    </row>
    <row r="35" spans="1:29" ht="23.1" customHeight="1">
      <c r="A35" s="203"/>
      <c r="B35" s="203"/>
      <c r="C35" s="13"/>
      <c r="D35" s="14" t="s">
        <v>20</v>
      </c>
      <c r="E35" s="11"/>
      <c r="F35" s="10">
        <f t="shared" si="5"/>
        <v>11</v>
      </c>
      <c r="G35" s="9">
        <v>8</v>
      </c>
      <c r="H35" s="8">
        <f t="shared" si="0"/>
        <v>72.727272727272734</v>
      </c>
      <c r="I35" s="9">
        <v>2</v>
      </c>
      <c r="J35" s="8">
        <f t="shared" si="1"/>
        <v>18.181818181818183</v>
      </c>
      <c r="K35" s="9">
        <v>0</v>
      </c>
      <c r="L35" s="8">
        <f t="shared" si="2"/>
        <v>0</v>
      </c>
      <c r="M35" s="9">
        <v>1</v>
      </c>
      <c r="N35" s="8">
        <f t="shared" si="3"/>
        <v>9.0909090909090917</v>
      </c>
      <c r="O35" s="9">
        <v>0</v>
      </c>
      <c r="P35" s="8">
        <f t="shared" si="4"/>
        <v>0</v>
      </c>
      <c r="Q35" s="160"/>
      <c r="AA35" s="9">
        <v>11</v>
      </c>
      <c r="AB35" s="136" t="str">
        <f t="shared" si="6"/>
        <v/>
      </c>
      <c r="AC35" s="136" t="str">
        <f t="shared" si="7"/>
        <v/>
      </c>
    </row>
    <row r="36" spans="1:29" ht="23.1" customHeight="1">
      <c r="A36" s="203"/>
      <c r="B36" s="203"/>
      <c r="C36" s="13"/>
      <c r="D36" s="14" t="s">
        <v>19</v>
      </c>
      <c r="E36" s="11"/>
      <c r="F36" s="10">
        <f t="shared" si="5"/>
        <v>21</v>
      </c>
      <c r="G36" s="9">
        <v>20</v>
      </c>
      <c r="H36" s="8">
        <f t="shared" si="0"/>
        <v>95.238095238095227</v>
      </c>
      <c r="I36" s="9">
        <v>0</v>
      </c>
      <c r="J36" s="8">
        <f t="shared" si="1"/>
        <v>0</v>
      </c>
      <c r="K36" s="9">
        <v>1</v>
      </c>
      <c r="L36" s="8">
        <f t="shared" si="2"/>
        <v>4.7619047619047619</v>
      </c>
      <c r="M36" s="9">
        <v>0</v>
      </c>
      <c r="N36" s="8">
        <f t="shared" si="3"/>
        <v>0</v>
      </c>
      <c r="O36" s="9">
        <v>0</v>
      </c>
      <c r="P36" s="8">
        <f t="shared" si="4"/>
        <v>0</v>
      </c>
      <c r="Q36" s="160"/>
      <c r="AA36" s="9">
        <v>21</v>
      </c>
      <c r="AB36" s="136" t="str">
        <f t="shared" si="6"/>
        <v/>
      </c>
      <c r="AC36" s="136" t="str">
        <f t="shared" si="7"/>
        <v/>
      </c>
    </row>
    <row r="37" spans="1:29" ht="23.1" customHeight="1">
      <c r="A37" s="203"/>
      <c r="B37" s="204"/>
      <c r="C37" s="13"/>
      <c r="D37" s="14" t="s">
        <v>18</v>
      </c>
      <c r="E37" s="11"/>
      <c r="F37" s="10">
        <f t="shared" si="5"/>
        <v>8</v>
      </c>
      <c r="G37" s="9">
        <v>7</v>
      </c>
      <c r="H37" s="8">
        <f t="shared" si="0"/>
        <v>87.5</v>
      </c>
      <c r="I37" s="9">
        <v>1</v>
      </c>
      <c r="J37" s="8">
        <f t="shared" si="1"/>
        <v>12.5</v>
      </c>
      <c r="K37" s="9">
        <v>0</v>
      </c>
      <c r="L37" s="8">
        <f t="shared" si="2"/>
        <v>0</v>
      </c>
      <c r="M37" s="9">
        <v>0</v>
      </c>
      <c r="N37" s="8">
        <f t="shared" si="3"/>
        <v>0</v>
      </c>
      <c r="O37" s="9">
        <v>0</v>
      </c>
      <c r="P37" s="8">
        <f t="shared" si="4"/>
        <v>0</v>
      </c>
      <c r="Q37" s="160"/>
      <c r="AA37" s="9">
        <v>8</v>
      </c>
      <c r="AB37" s="136" t="str">
        <f t="shared" si="6"/>
        <v/>
      </c>
      <c r="AC37" s="136" t="str">
        <f t="shared" si="7"/>
        <v/>
      </c>
    </row>
    <row r="38" spans="1:29" ht="23.1" customHeight="1">
      <c r="A38" s="203"/>
      <c r="B38" s="202" t="s">
        <v>17</v>
      </c>
      <c r="C38" s="13"/>
      <c r="D38" s="14" t="s">
        <v>16</v>
      </c>
      <c r="E38" s="11"/>
      <c r="F38" s="31">
        <f>SUM(G38,I38,K38,M38,O38)</f>
        <v>624</v>
      </c>
      <c r="G38" s="30">
        <f>SUM(G39:G53)</f>
        <v>507</v>
      </c>
      <c r="H38" s="111">
        <f t="shared" si="0"/>
        <v>81.25</v>
      </c>
      <c r="I38" s="30">
        <f>SUM(I39:I53)</f>
        <v>87</v>
      </c>
      <c r="J38" s="111">
        <f t="shared" si="1"/>
        <v>13.942307692307693</v>
      </c>
      <c r="K38" s="30">
        <f>SUM(K39:K53)</f>
        <v>8</v>
      </c>
      <c r="L38" s="111">
        <f t="shared" si="2"/>
        <v>1.2820512820512819</v>
      </c>
      <c r="M38" s="30">
        <f>SUM(M39:M53)</f>
        <v>10</v>
      </c>
      <c r="N38" s="111">
        <f t="shared" si="3"/>
        <v>1.6025641025641024</v>
      </c>
      <c r="O38" s="30">
        <f>SUM(O39:O53)</f>
        <v>12</v>
      </c>
      <c r="P38" s="111">
        <f t="shared" si="4"/>
        <v>1.9230769230769231</v>
      </c>
      <c r="Q38" s="160"/>
      <c r="AA38" s="9">
        <v>624</v>
      </c>
      <c r="AB38" s="136" t="str">
        <f t="shared" si="6"/>
        <v/>
      </c>
      <c r="AC38" s="136" t="str">
        <f t="shared" si="7"/>
        <v/>
      </c>
    </row>
    <row r="39" spans="1:29" ht="23.1" customHeight="1">
      <c r="A39" s="203"/>
      <c r="B39" s="203"/>
      <c r="C39" s="13"/>
      <c r="D39" s="14" t="s">
        <v>15</v>
      </c>
      <c r="E39" s="11"/>
      <c r="F39" s="10">
        <f t="shared" si="5"/>
        <v>4</v>
      </c>
      <c r="G39" s="9">
        <v>4</v>
      </c>
      <c r="H39" s="8">
        <f t="shared" si="0"/>
        <v>100</v>
      </c>
      <c r="I39" s="9">
        <v>0</v>
      </c>
      <c r="J39" s="8">
        <f t="shared" si="1"/>
        <v>0</v>
      </c>
      <c r="K39" s="9">
        <v>0</v>
      </c>
      <c r="L39" s="8">
        <f t="shared" si="2"/>
        <v>0</v>
      </c>
      <c r="M39" s="9">
        <v>0</v>
      </c>
      <c r="N39" s="8">
        <f t="shared" si="3"/>
        <v>0</v>
      </c>
      <c r="O39" s="9">
        <v>0</v>
      </c>
      <c r="P39" s="8">
        <f t="shared" si="4"/>
        <v>0</v>
      </c>
      <c r="Q39" s="160"/>
      <c r="AA39" s="9">
        <v>4</v>
      </c>
      <c r="AB39" s="136" t="str">
        <f t="shared" si="6"/>
        <v/>
      </c>
      <c r="AC39" s="136" t="str">
        <f t="shared" si="7"/>
        <v/>
      </c>
    </row>
    <row r="40" spans="1:29" ht="23.1" customHeight="1">
      <c r="A40" s="203"/>
      <c r="B40" s="203"/>
      <c r="C40" s="13"/>
      <c r="D40" s="14" t="s">
        <v>14</v>
      </c>
      <c r="E40" s="11"/>
      <c r="F40" s="10">
        <f t="shared" si="5"/>
        <v>58</v>
      </c>
      <c r="G40" s="9">
        <v>54</v>
      </c>
      <c r="H40" s="8">
        <f t="shared" si="0"/>
        <v>93.103448275862064</v>
      </c>
      <c r="I40" s="9">
        <v>4</v>
      </c>
      <c r="J40" s="8">
        <f t="shared" si="1"/>
        <v>6.8965517241379306</v>
      </c>
      <c r="K40" s="9">
        <v>0</v>
      </c>
      <c r="L40" s="8">
        <f t="shared" si="2"/>
        <v>0</v>
      </c>
      <c r="M40" s="9">
        <v>0</v>
      </c>
      <c r="N40" s="8">
        <f t="shared" si="3"/>
        <v>0</v>
      </c>
      <c r="O40" s="9">
        <v>0</v>
      </c>
      <c r="P40" s="8">
        <f t="shared" si="4"/>
        <v>0</v>
      </c>
      <c r="Q40" s="160"/>
      <c r="AA40" s="9">
        <v>58</v>
      </c>
      <c r="AB40" s="136" t="str">
        <f t="shared" si="6"/>
        <v/>
      </c>
      <c r="AC40" s="136" t="str">
        <f t="shared" si="7"/>
        <v/>
      </c>
    </row>
    <row r="41" spans="1:29" ht="23.1" customHeight="1">
      <c r="A41" s="203"/>
      <c r="B41" s="203"/>
      <c r="C41" s="13"/>
      <c r="D41" s="14" t="s">
        <v>13</v>
      </c>
      <c r="E41" s="11"/>
      <c r="F41" s="10">
        <f t="shared" si="5"/>
        <v>18</v>
      </c>
      <c r="G41" s="9">
        <v>9</v>
      </c>
      <c r="H41" s="8">
        <f t="shared" si="0"/>
        <v>50</v>
      </c>
      <c r="I41" s="9">
        <v>9</v>
      </c>
      <c r="J41" s="8">
        <f t="shared" si="1"/>
        <v>50</v>
      </c>
      <c r="K41" s="9">
        <v>0</v>
      </c>
      <c r="L41" s="8">
        <f t="shared" si="2"/>
        <v>0</v>
      </c>
      <c r="M41" s="9">
        <v>0</v>
      </c>
      <c r="N41" s="8">
        <f t="shared" si="3"/>
        <v>0</v>
      </c>
      <c r="O41" s="9">
        <v>0</v>
      </c>
      <c r="P41" s="8">
        <f t="shared" si="4"/>
        <v>0</v>
      </c>
      <c r="Q41" s="160"/>
      <c r="AA41" s="9">
        <v>18</v>
      </c>
      <c r="AB41" s="136" t="str">
        <f t="shared" si="6"/>
        <v/>
      </c>
      <c r="AC41" s="136" t="str">
        <f t="shared" si="7"/>
        <v/>
      </c>
    </row>
    <row r="42" spans="1:29" ht="23.1" customHeight="1">
      <c r="A42" s="203"/>
      <c r="B42" s="203"/>
      <c r="C42" s="13"/>
      <c r="D42" s="14" t="s">
        <v>12</v>
      </c>
      <c r="E42" s="11"/>
      <c r="F42" s="10">
        <f t="shared" si="5"/>
        <v>13</v>
      </c>
      <c r="G42" s="9">
        <v>11</v>
      </c>
      <c r="H42" s="8">
        <f t="shared" si="0"/>
        <v>84.615384615384613</v>
      </c>
      <c r="I42" s="9">
        <v>2</v>
      </c>
      <c r="J42" s="8">
        <f t="shared" si="1"/>
        <v>15.384615384615385</v>
      </c>
      <c r="K42" s="9">
        <v>0</v>
      </c>
      <c r="L42" s="8">
        <f t="shared" si="2"/>
        <v>0</v>
      </c>
      <c r="M42" s="9">
        <v>0</v>
      </c>
      <c r="N42" s="8">
        <f t="shared" si="3"/>
        <v>0</v>
      </c>
      <c r="O42" s="9">
        <v>0</v>
      </c>
      <c r="P42" s="8">
        <f t="shared" si="4"/>
        <v>0</v>
      </c>
      <c r="Q42" s="160"/>
      <c r="AA42" s="9">
        <v>13</v>
      </c>
      <c r="AB42" s="136" t="str">
        <f t="shared" si="6"/>
        <v/>
      </c>
      <c r="AC42" s="136" t="str">
        <f t="shared" si="7"/>
        <v/>
      </c>
    </row>
    <row r="43" spans="1:29" ht="23.1" customHeight="1">
      <c r="A43" s="203"/>
      <c r="B43" s="203"/>
      <c r="C43" s="13"/>
      <c r="D43" s="14" t="s">
        <v>11</v>
      </c>
      <c r="E43" s="11"/>
      <c r="F43" s="10">
        <f t="shared" si="5"/>
        <v>33</v>
      </c>
      <c r="G43" s="9">
        <v>28</v>
      </c>
      <c r="H43" s="8">
        <f t="shared" si="0"/>
        <v>84.848484848484844</v>
      </c>
      <c r="I43" s="9">
        <v>3</v>
      </c>
      <c r="J43" s="8">
        <f t="shared" si="1"/>
        <v>9.0909090909090917</v>
      </c>
      <c r="K43" s="9">
        <v>0</v>
      </c>
      <c r="L43" s="8">
        <f t="shared" si="2"/>
        <v>0</v>
      </c>
      <c r="M43" s="9">
        <v>2</v>
      </c>
      <c r="N43" s="8">
        <f t="shared" si="3"/>
        <v>6.0606060606060606</v>
      </c>
      <c r="O43" s="9">
        <v>0</v>
      </c>
      <c r="P43" s="8">
        <f t="shared" si="4"/>
        <v>0</v>
      </c>
      <c r="Q43" s="160"/>
      <c r="AA43" s="9">
        <v>33</v>
      </c>
      <c r="AB43" s="136" t="str">
        <f t="shared" si="6"/>
        <v/>
      </c>
      <c r="AC43" s="136" t="str">
        <f t="shared" si="7"/>
        <v/>
      </c>
    </row>
    <row r="44" spans="1:29" ht="23.1" customHeight="1">
      <c r="A44" s="203"/>
      <c r="B44" s="203"/>
      <c r="C44" s="13"/>
      <c r="D44" s="14" t="s">
        <v>10</v>
      </c>
      <c r="E44" s="11"/>
      <c r="F44" s="10">
        <f t="shared" si="5"/>
        <v>157</v>
      </c>
      <c r="G44" s="9">
        <v>126</v>
      </c>
      <c r="H44" s="8">
        <f t="shared" si="0"/>
        <v>80.254777070063696</v>
      </c>
      <c r="I44" s="9">
        <v>21</v>
      </c>
      <c r="J44" s="8">
        <f t="shared" si="1"/>
        <v>13.375796178343949</v>
      </c>
      <c r="K44" s="9">
        <v>4</v>
      </c>
      <c r="L44" s="8">
        <f t="shared" si="2"/>
        <v>2.547770700636943</v>
      </c>
      <c r="M44" s="9">
        <v>2</v>
      </c>
      <c r="N44" s="8">
        <f t="shared" si="3"/>
        <v>1.2738853503184715</v>
      </c>
      <c r="O44" s="9">
        <v>4</v>
      </c>
      <c r="P44" s="8">
        <f t="shared" si="4"/>
        <v>2.547770700636943</v>
      </c>
      <c r="Q44" s="160"/>
      <c r="AA44" s="9">
        <v>157</v>
      </c>
      <c r="AB44" s="136" t="str">
        <f t="shared" si="6"/>
        <v/>
      </c>
      <c r="AC44" s="136" t="str">
        <f t="shared" si="7"/>
        <v/>
      </c>
    </row>
    <row r="45" spans="1:29" ht="23.1" customHeight="1">
      <c r="A45" s="203"/>
      <c r="B45" s="203"/>
      <c r="C45" s="13"/>
      <c r="D45" s="14" t="s">
        <v>9</v>
      </c>
      <c r="E45" s="11"/>
      <c r="F45" s="10">
        <f t="shared" si="5"/>
        <v>19</v>
      </c>
      <c r="G45" s="9">
        <v>18</v>
      </c>
      <c r="H45" s="8">
        <f t="shared" si="0"/>
        <v>94.73684210526315</v>
      </c>
      <c r="I45" s="9">
        <v>1</v>
      </c>
      <c r="J45" s="8">
        <f t="shared" si="1"/>
        <v>5.2631578947368416</v>
      </c>
      <c r="K45" s="9">
        <v>0</v>
      </c>
      <c r="L45" s="8">
        <f t="shared" si="2"/>
        <v>0</v>
      </c>
      <c r="M45" s="9">
        <v>0</v>
      </c>
      <c r="N45" s="8">
        <f t="shared" si="3"/>
        <v>0</v>
      </c>
      <c r="O45" s="9">
        <v>0</v>
      </c>
      <c r="P45" s="8">
        <f t="shared" si="4"/>
        <v>0</v>
      </c>
      <c r="Q45" s="160"/>
      <c r="AA45" s="9">
        <v>19</v>
      </c>
      <c r="AB45" s="136" t="str">
        <f t="shared" si="6"/>
        <v/>
      </c>
      <c r="AC45" s="136" t="str">
        <f t="shared" si="7"/>
        <v/>
      </c>
    </row>
    <row r="46" spans="1:29" ht="23.1" customHeight="1">
      <c r="A46" s="203"/>
      <c r="B46" s="203"/>
      <c r="C46" s="13"/>
      <c r="D46" s="14" t="s">
        <v>8</v>
      </c>
      <c r="E46" s="11"/>
      <c r="F46" s="10">
        <f t="shared" si="5"/>
        <v>8</v>
      </c>
      <c r="G46" s="9">
        <v>7</v>
      </c>
      <c r="H46" s="8">
        <f t="shared" si="0"/>
        <v>87.5</v>
      </c>
      <c r="I46" s="9">
        <v>1</v>
      </c>
      <c r="J46" s="8">
        <f t="shared" si="1"/>
        <v>12.5</v>
      </c>
      <c r="K46" s="9">
        <v>0</v>
      </c>
      <c r="L46" s="8">
        <f t="shared" si="2"/>
        <v>0</v>
      </c>
      <c r="M46" s="9">
        <v>0</v>
      </c>
      <c r="N46" s="8">
        <f t="shared" si="3"/>
        <v>0</v>
      </c>
      <c r="O46" s="9">
        <v>0</v>
      </c>
      <c r="P46" s="8">
        <f t="shared" si="4"/>
        <v>0</v>
      </c>
      <c r="Q46" s="160"/>
      <c r="AA46" s="9">
        <v>8</v>
      </c>
      <c r="AB46" s="136" t="str">
        <f t="shared" si="6"/>
        <v/>
      </c>
      <c r="AC46" s="136" t="str">
        <f t="shared" si="7"/>
        <v/>
      </c>
    </row>
    <row r="47" spans="1:29" ht="24" customHeight="1">
      <c r="A47" s="203"/>
      <c r="B47" s="203"/>
      <c r="C47" s="13"/>
      <c r="D47" s="12" t="s">
        <v>7</v>
      </c>
      <c r="E47" s="11"/>
      <c r="F47" s="10">
        <f t="shared" si="5"/>
        <v>14</v>
      </c>
      <c r="G47" s="9">
        <v>11</v>
      </c>
      <c r="H47" s="8">
        <f t="shared" si="0"/>
        <v>78.571428571428569</v>
      </c>
      <c r="I47" s="9">
        <v>2</v>
      </c>
      <c r="J47" s="8">
        <f t="shared" si="1"/>
        <v>14.285714285714285</v>
      </c>
      <c r="K47" s="9">
        <v>1</v>
      </c>
      <c r="L47" s="8">
        <f t="shared" si="2"/>
        <v>7.1428571428571423</v>
      </c>
      <c r="M47" s="9">
        <v>0</v>
      </c>
      <c r="N47" s="8">
        <f t="shared" si="3"/>
        <v>0</v>
      </c>
      <c r="O47" s="9">
        <v>0</v>
      </c>
      <c r="P47" s="8">
        <f t="shared" si="4"/>
        <v>0</v>
      </c>
      <c r="Q47" s="160"/>
      <c r="AA47" s="9">
        <v>14</v>
      </c>
      <c r="AB47" s="136" t="str">
        <f t="shared" si="6"/>
        <v/>
      </c>
      <c r="AC47" s="136" t="str">
        <f t="shared" si="7"/>
        <v/>
      </c>
    </row>
    <row r="48" spans="1:29" ht="23.1" customHeight="1">
      <c r="A48" s="203"/>
      <c r="B48" s="203"/>
      <c r="C48" s="13"/>
      <c r="D48" s="14" t="s">
        <v>6</v>
      </c>
      <c r="E48" s="11"/>
      <c r="F48" s="10">
        <f t="shared" si="5"/>
        <v>33</v>
      </c>
      <c r="G48" s="9">
        <v>31</v>
      </c>
      <c r="H48" s="8">
        <f t="shared" si="0"/>
        <v>93.939393939393938</v>
      </c>
      <c r="I48" s="9">
        <v>1</v>
      </c>
      <c r="J48" s="8">
        <f t="shared" si="1"/>
        <v>3.0303030303030303</v>
      </c>
      <c r="K48" s="9">
        <v>0</v>
      </c>
      <c r="L48" s="8">
        <f t="shared" si="2"/>
        <v>0</v>
      </c>
      <c r="M48" s="9">
        <v>0</v>
      </c>
      <c r="N48" s="8">
        <f t="shared" si="3"/>
        <v>0</v>
      </c>
      <c r="O48" s="9">
        <v>1</v>
      </c>
      <c r="P48" s="8">
        <f t="shared" si="4"/>
        <v>3.0303030303030303</v>
      </c>
      <c r="Q48" s="160"/>
      <c r="AA48" s="9">
        <v>33</v>
      </c>
      <c r="AB48" s="136" t="str">
        <f t="shared" si="6"/>
        <v/>
      </c>
      <c r="AC48" s="136" t="str">
        <f t="shared" si="7"/>
        <v/>
      </c>
    </row>
    <row r="49" spans="1:30" ht="23.1" customHeight="1">
      <c r="A49" s="203"/>
      <c r="B49" s="203"/>
      <c r="C49" s="13"/>
      <c r="D49" s="14" t="s">
        <v>5</v>
      </c>
      <c r="E49" s="11"/>
      <c r="F49" s="10">
        <f t="shared" si="5"/>
        <v>20</v>
      </c>
      <c r="G49" s="9">
        <v>19</v>
      </c>
      <c r="H49" s="8">
        <f t="shared" si="0"/>
        <v>95</v>
      </c>
      <c r="I49" s="9">
        <v>1</v>
      </c>
      <c r="J49" s="8">
        <f t="shared" si="1"/>
        <v>5</v>
      </c>
      <c r="K49" s="9">
        <v>0</v>
      </c>
      <c r="L49" s="8">
        <f t="shared" si="2"/>
        <v>0</v>
      </c>
      <c r="M49" s="9">
        <v>0</v>
      </c>
      <c r="N49" s="8">
        <f t="shared" si="3"/>
        <v>0</v>
      </c>
      <c r="O49" s="9">
        <v>0</v>
      </c>
      <c r="P49" s="8">
        <f t="shared" si="4"/>
        <v>0</v>
      </c>
      <c r="Q49" s="160"/>
      <c r="AA49" s="9">
        <v>20</v>
      </c>
      <c r="AB49" s="136" t="str">
        <f t="shared" si="6"/>
        <v/>
      </c>
      <c r="AC49" s="136" t="str">
        <f t="shared" si="7"/>
        <v/>
      </c>
    </row>
    <row r="50" spans="1:30" ht="23.1" customHeight="1">
      <c r="A50" s="203"/>
      <c r="B50" s="203"/>
      <c r="C50" s="13"/>
      <c r="D50" s="14" t="s">
        <v>4</v>
      </c>
      <c r="E50" s="11"/>
      <c r="F50" s="10">
        <f t="shared" si="5"/>
        <v>20</v>
      </c>
      <c r="G50" s="9">
        <v>12</v>
      </c>
      <c r="H50" s="8">
        <f t="shared" si="0"/>
        <v>60</v>
      </c>
      <c r="I50" s="9">
        <v>7</v>
      </c>
      <c r="J50" s="8">
        <f t="shared" si="1"/>
        <v>35</v>
      </c>
      <c r="K50" s="9">
        <v>1</v>
      </c>
      <c r="L50" s="8">
        <f t="shared" si="2"/>
        <v>5</v>
      </c>
      <c r="M50" s="9">
        <v>0</v>
      </c>
      <c r="N50" s="8">
        <f t="shared" si="3"/>
        <v>0</v>
      </c>
      <c r="O50" s="9">
        <v>0</v>
      </c>
      <c r="P50" s="8">
        <f t="shared" si="4"/>
        <v>0</v>
      </c>
      <c r="Q50" s="160"/>
      <c r="AA50" s="9">
        <v>20</v>
      </c>
      <c r="AB50" s="136" t="str">
        <f t="shared" si="6"/>
        <v/>
      </c>
      <c r="AC50" s="136" t="str">
        <f t="shared" si="7"/>
        <v/>
      </c>
    </row>
    <row r="51" spans="1:30" ht="23.1" customHeight="1">
      <c r="A51" s="203"/>
      <c r="B51" s="203"/>
      <c r="C51" s="13"/>
      <c r="D51" s="14" t="s">
        <v>3</v>
      </c>
      <c r="E51" s="11"/>
      <c r="F51" s="10">
        <f t="shared" si="5"/>
        <v>161</v>
      </c>
      <c r="G51" s="9">
        <v>134</v>
      </c>
      <c r="H51" s="8">
        <f t="shared" si="0"/>
        <v>83.229813664596278</v>
      </c>
      <c r="I51" s="9">
        <v>16</v>
      </c>
      <c r="J51" s="8">
        <f t="shared" si="1"/>
        <v>9.9378881987577632</v>
      </c>
      <c r="K51" s="9">
        <v>2</v>
      </c>
      <c r="L51" s="8">
        <f t="shared" si="2"/>
        <v>1.2422360248447204</v>
      </c>
      <c r="M51" s="9">
        <v>4</v>
      </c>
      <c r="N51" s="8">
        <f t="shared" si="3"/>
        <v>2.4844720496894408</v>
      </c>
      <c r="O51" s="9">
        <v>5</v>
      </c>
      <c r="P51" s="8">
        <f t="shared" si="4"/>
        <v>3.1055900621118013</v>
      </c>
      <c r="Q51" s="160"/>
      <c r="AA51" s="9">
        <v>161</v>
      </c>
      <c r="AB51" s="136" t="str">
        <f t="shared" si="6"/>
        <v/>
      </c>
      <c r="AC51" s="136" t="str">
        <f t="shared" si="7"/>
        <v/>
      </c>
    </row>
    <row r="52" spans="1:30" ht="23.1" customHeight="1">
      <c r="A52" s="203"/>
      <c r="B52" s="203"/>
      <c r="C52" s="13"/>
      <c r="D52" s="14" t="s">
        <v>2</v>
      </c>
      <c r="E52" s="11"/>
      <c r="F52" s="10">
        <f t="shared" si="5"/>
        <v>21</v>
      </c>
      <c r="G52" s="9">
        <v>8</v>
      </c>
      <c r="H52" s="8">
        <f t="shared" si="0"/>
        <v>38.095238095238095</v>
      </c>
      <c r="I52" s="9">
        <v>10</v>
      </c>
      <c r="J52" s="8">
        <f t="shared" si="1"/>
        <v>47.619047619047613</v>
      </c>
      <c r="K52" s="9">
        <v>0</v>
      </c>
      <c r="L52" s="8">
        <f t="shared" si="2"/>
        <v>0</v>
      </c>
      <c r="M52" s="9">
        <v>2</v>
      </c>
      <c r="N52" s="8">
        <f t="shared" si="3"/>
        <v>9.5238095238095237</v>
      </c>
      <c r="O52" s="9">
        <v>1</v>
      </c>
      <c r="P52" s="8">
        <f t="shared" si="4"/>
        <v>4.7619047619047619</v>
      </c>
      <c r="Q52" s="160"/>
      <c r="AA52" s="9">
        <v>21</v>
      </c>
      <c r="AB52" s="136" t="str">
        <f t="shared" si="6"/>
        <v/>
      </c>
      <c r="AC52" s="136" t="str">
        <f t="shared" si="7"/>
        <v/>
      </c>
    </row>
    <row r="53" spans="1:30" ht="24" customHeight="1" thickBot="1">
      <c r="A53" s="204"/>
      <c r="B53" s="204"/>
      <c r="C53" s="13"/>
      <c r="D53" s="12" t="s">
        <v>1</v>
      </c>
      <c r="E53" s="11"/>
      <c r="F53" s="10">
        <f t="shared" si="5"/>
        <v>45</v>
      </c>
      <c r="G53" s="9">
        <v>35</v>
      </c>
      <c r="H53" s="8">
        <f t="shared" si="0"/>
        <v>77.777777777777786</v>
      </c>
      <c r="I53" s="9">
        <v>9</v>
      </c>
      <c r="J53" s="8">
        <f t="shared" si="1"/>
        <v>20</v>
      </c>
      <c r="K53" s="9">
        <v>0</v>
      </c>
      <c r="L53" s="8">
        <f t="shared" si="2"/>
        <v>0</v>
      </c>
      <c r="M53" s="9">
        <v>0</v>
      </c>
      <c r="N53" s="8">
        <f t="shared" si="3"/>
        <v>0</v>
      </c>
      <c r="O53" s="9">
        <v>1</v>
      </c>
      <c r="P53" s="8">
        <f t="shared" si="4"/>
        <v>2.2222222222222223</v>
      </c>
      <c r="Q53" s="160"/>
      <c r="AA53" s="9">
        <v>45</v>
      </c>
      <c r="AB53" s="137" t="str">
        <f t="shared" si="6"/>
        <v/>
      </c>
      <c r="AC53" s="137" t="str">
        <f t="shared" si="7"/>
        <v/>
      </c>
    </row>
    <row r="55" spans="1:30" ht="12.75" customHeight="1"/>
    <row r="56" spans="1:30">
      <c r="D56" s="5"/>
    </row>
    <row r="60" spans="1:30">
      <c r="D60" s="164" t="s">
        <v>495</v>
      </c>
      <c r="E60" s="162"/>
      <c r="F60" s="163">
        <v>852</v>
      </c>
      <c r="G60" s="163">
        <v>694</v>
      </c>
      <c r="H60" s="163"/>
      <c r="I60" s="163">
        <v>110</v>
      </c>
      <c r="J60" s="163"/>
      <c r="K60" s="163">
        <v>11</v>
      </c>
      <c r="L60" s="163"/>
      <c r="M60" s="163">
        <v>18</v>
      </c>
      <c r="N60" s="163"/>
      <c r="O60" s="163">
        <v>19</v>
      </c>
      <c r="P60" s="163"/>
      <c r="Q60" s="163"/>
      <c r="R60" s="163"/>
      <c r="S60" s="163"/>
      <c r="T60" s="163"/>
      <c r="U60" s="163"/>
      <c r="V60" s="163"/>
      <c r="W60" s="163"/>
      <c r="X60" s="163"/>
      <c r="Y60" s="163"/>
      <c r="Z60" s="163"/>
      <c r="AA60" s="163"/>
      <c r="AB60" s="163"/>
      <c r="AC60" s="163"/>
      <c r="AD60" s="163"/>
    </row>
    <row r="61" spans="1:30">
      <c r="D61" s="165" t="s">
        <v>49</v>
      </c>
      <c r="E61" s="162"/>
      <c r="F61" s="166">
        <f>IF(F60="","",SUM(F8:F12))</f>
        <v>852</v>
      </c>
      <c r="G61" s="166">
        <f>IF(G60="","",SUM(G8:G12))</f>
        <v>694</v>
      </c>
      <c r="H61" s="163"/>
      <c r="I61" s="166">
        <f>IF(I60="","",SUM(I8:I12))</f>
        <v>110</v>
      </c>
      <c r="J61" s="163"/>
      <c r="K61" s="166">
        <f>IF(K60="","",SUM(K8:K12))</f>
        <v>11</v>
      </c>
      <c r="L61" s="163"/>
      <c r="M61" s="166">
        <f>IF(M60="","",SUM(M8:M12))</f>
        <v>18</v>
      </c>
      <c r="N61" s="163"/>
      <c r="O61" s="166">
        <f>IF(O60="","",SUM(O8:O12))</f>
        <v>19</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852</v>
      </c>
      <c r="G62" s="166">
        <f>IF(G60="","",SUM(G13,G38))</f>
        <v>694</v>
      </c>
      <c r="H62" s="163"/>
      <c r="I62" s="166">
        <f>IF(I60="","",SUM(I13,I38))</f>
        <v>110</v>
      </c>
      <c r="J62" s="163"/>
      <c r="K62" s="166">
        <f>IF(K60="","",SUM(K13,K38))</f>
        <v>11</v>
      </c>
      <c r="L62" s="163"/>
      <c r="M62" s="166">
        <f>IF(M60="","",SUM(M13,M38))</f>
        <v>18</v>
      </c>
      <c r="N62" s="163"/>
      <c r="O62" s="166">
        <f>IF(O60="","",SUM(O13,O38))</f>
        <v>19</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228</v>
      </c>
      <c r="G63" s="166">
        <f>IF(G60="","",SUM(G14:G37))</f>
        <v>187</v>
      </c>
      <c r="H63" s="163"/>
      <c r="I63" s="166">
        <f>IF(I60="","",SUM(I14:I37))</f>
        <v>23</v>
      </c>
      <c r="J63" s="163"/>
      <c r="K63" s="166">
        <f>IF(K60="","",SUM(K14:K37))</f>
        <v>3</v>
      </c>
      <c r="L63" s="163"/>
      <c r="M63" s="166">
        <f>IF(M60="","",SUM(M14:M37))</f>
        <v>8</v>
      </c>
      <c r="N63" s="163"/>
      <c r="O63" s="166">
        <f>IF(O60="","",SUM(O14:O37))</f>
        <v>7</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624</v>
      </c>
      <c r="G64" s="166">
        <f>IF(G60="","",SUM(G39:G53))</f>
        <v>507</v>
      </c>
      <c r="H64" s="163"/>
      <c r="I64" s="166">
        <f>IF(I60="","",SUM(I39:I53))</f>
        <v>87</v>
      </c>
      <c r="J64" s="163"/>
      <c r="K64" s="166">
        <f>IF(K60="","",SUM(K39:K53))</f>
        <v>8</v>
      </c>
      <c r="L64" s="163"/>
      <c r="M64" s="166">
        <f>IF(M60="","",SUM(M39:M53))</f>
        <v>10</v>
      </c>
      <c r="N64" s="163"/>
      <c r="O64" s="166">
        <f>IF(O60="","",SUM(O39:O53))</f>
        <v>12</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4" spans="4:30">
      <c r="D74" s="5"/>
    </row>
    <row r="76" spans="4:30">
      <c r="D76" s="5"/>
    </row>
    <row r="78" spans="4:30">
      <c r="D78" s="5"/>
    </row>
    <row r="80" spans="4:30">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7">
    <mergeCell ref="B10:E10"/>
    <mergeCell ref="B11:E11"/>
    <mergeCell ref="P5:P6"/>
    <mergeCell ref="G5:G6"/>
    <mergeCell ref="H5:H6"/>
    <mergeCell ref="I5:I6"/>
    <mergeCell ref="J5:J6"/>
    <mergeCell ref="K5:K6"/>
    <mergeCell ref="L5:L6"/>
    <mergeCell ref="M5:M6"/>
    <mergeCell ref="N5:N6"/>
    <mergeCell ref="A13:A53"/>
    <mergeCell ref="B13:B37"/>
    <mergeCell ref="B38:B53"/>
    <mergeCell ref="O3:P4"/>
    <mergeCell ref="M3:N4"/>
    <mergeCell ref="K3:L4"/>
    <mergeCell ref="I3:J4"/>
    <mergeCell ref="G3:H4"/>
    <mergeCell ref="A7:E7"/>
    <mergeCell ref="A8:A12"/>
    <mergeCell ref="B12:E12"/>
    <mergeCell ref="O5:O6"/>
    <mergeCell ref="A3:E6"/>
    <mergeCell ref="F3:F6"/>
    <mergeCell ref="B8:E8"/>
    <mergeCell ref="B9:E9"/>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5"/>
  <sheetViews>
    <sheetView showGridLines="0" view="pageBreakPreview" zoomScaleNormal="100" zoomScaleSheetLayoutView="100" workbookViewId="0">
      <selection activeCell="W19" sqref="W19"/>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2" width="8.625" style="3" customWidth="1"/>
    <col min="13" max="16384" width="9" style="3"/>
  </cols>
  <sheetData>
    <row r="1" spans="1:29" ht="14.25">
      <c r="A1" s="18" t="s">
        <v>501</v>
      </c>
    </row>
    <row r="3" spans="1:29" ht="13.5" customHeight="1">
      <c r="A3" s="216" t="s">
        <v>64</v>
      </c>
      <c r="B3" s="217"/>
      <c r="C3" s="217"/>
      <c r="D3" s="217"/>
      <c r="E3" s="218"/>
      <c r="F3" s="225" t="s">
        <v>138</v>
      </c>
      <c r="G3" s="298" t="s">
        <v>148</v>
      </c>
      <c r="H3" s="298"/>
      <c r="I3" s="264" t="s">
        <v>147</v>
      </c>
      <c r="J3" s="264"/>
      <c r="K3" s="264" t="s">
        <v>53</v>
      </c>
      <c r="L3" s="264"/>
    </row>
    <row r="4" spans="1:29" ht="42" customHeight="1">
      <c r="A4" s="219"/>
      <c r="B4" s="220"/>
      <c r="C4" s="220"/>
      <c r="D4" s="220"/>
      <c r="E4" s="221"/>
      <c r="F4" s="229"/>
      <c r="G4" s="298"/>
      <c r="H4" s="298"/>
      <c r="I4" s="264"/>
      <c r="J4" s="264"/>
      <c r="K4" s="264"/>
      <c r="L4" s="264"/>
    </row>
    <row r="5" spans="1:29" ht="15" customHeight="1" thickBot="1">
      <c r="A5" s="219"/>
      <c r="B5" s="220"/>
      <c r="C5" s="220"/>
      <c r="D5" s="220"/>
      <c r="E5" s="221"/>
      <c r="F5" s="226"/>
      <c r="G5" s="227" t="s">
        <v>52</v>
      </c>
      <c r="H5" s="214" t="s">
        <v>51</v>
      </c>
      <c r="I5" s="227" t="s">
        <v>52</v>
      </c>
      <c r="J5" s="214" t="s">
        <v>51</v>
      </c>
      <c r="K5" s="227" t="s">
        <v>52</v>
      </c>
      <c r="L5" s="214" t="s">
        <v>51</v>
      </c>
    </row>
    <row r="6" spans="1:29" ht="15" customHeight="1" thickBot="1">
      <c r="A6" s="222"/>
      <c r="B6" s="223"/>
      <c r="C6" s="223"/>
      <c r="D6" s="223"/>
      <c r="E6" s="224"/>
      <c r="F6" s="226"/>
      <c r="G6" s="228"/>
      <c r="H6" s="215"/>
      <c r="I6" s="228"/>
      <c r="J6" s="215"/>
      <c r="K6" s="228"/>
      <c r="L6" s="215"/>
      <c r="AA6" s="139">
        <f>SUM(AB7:AD53,F66:AD70)</f>
        <v>0</v>
      </c>
    </row>
    <row r="7" spans="1:29" ht="23.1" customHeight="1">
      <c r="A7" s="211" t="s">
        <v>50</v>
      </c>
      <c r="B7" s="212"/>
      <c r="C7" s="212"/>
      <c r="D7" s="212"/>
      <c r="E7" s="213"/>
      <c r="F7" s="10">
        <f t="shared" ref="F7:F37" si="0">SUM(G7,I7,K7)</f>
        <v>986</v>
      </c>
      <c r="G7" s="9">
        <f>SUM(G8:G12)</f>
        <v>314</v>
      </c>
      <c r="H7" s="8">
        <f t="shared" ref="H7:H53" si="1">IF(G7=0,0,G7/$F7*100)</f>
        <v>31.845841784989858</v>
      </c>
      <c r="I7" s="9">
        <f>SUM(I8:I12)</f>
        <v>659</v>
      </c>
      <c r="J7" s="8">
        <f t="shared" ref="J7:J53" si="2">IF(I7=0,0,I7/$F7*100)</f>
        <v>66.835699797160245</v>
      </c>
      <c r="K7" s="9">
        <f>SUM(K8:K12)</f>
        <v>13</v>
      </c>
      <c r="L7" s="8">
        <f t="shared" ref="L7:L53" si="3">IF(K7=0,0,K7/$F7*100)</f>
        <v>1.3184584178498986</v>
      </c>
      <c r="AA7" s="138">
        <v>986</v>
      </c>
      <c r="AB7" s="135" t="str">
        <f>IF(F7=AA7,"",1)</f>
        <v/>
      </c>
      <c r="AC7" s="173" t="str">
        <f>IF(SUM(H7,J7,L7)=100,"",1)</f>
        <v/>
      </c>
    </row>
    <row r="8" spans="1:29" ht="23.1" customHeight="1">
      <c r="A8" s="205" t="s">
        <v>49</v>
      </c>
      <c r="B8" s="208" t="s">
        <v>48</v>
      </c>
      <c r="C8" s="209"/>
      <c r="D8" s="209"/>
      <c r="E8" s="210"/>
      <c r="F8" s="10">
        <f t="shared" si="0"/>
        <v>324</v>
      </c>
      <c r="G8" s="9">
        <v>30</v>
      </c>
      <c r="H8" s="8">
        <f t="shared" si="1"/>
        <v>9.2592592592592595</v>
      </c>
      <c r="I8" s="9">
        <v>284</v>
      </c>
      <c r="J8" s="8">
        <f t="shared" si="2"/>
        <v>87.654320987654316</v>
      </c>
      <c r="K8" s="9">
        <v>10</v>
      </c>
      <c r="L8" s="8">
        <f t="shared" si="3"/>
        <v>3.0864197530864197</v>
      </c>
      <c r="AA8" s="9">
        <v>324</v>
      </c>
      <c r="AB8" s="136" t="str">
        <f t="shared" ref="AB8:AB53" si="4">IF(F8=AA8,"",1)</f>
        <v/>
      </c>
      <c r="AC8" s="136" t="str">
        <f t="shared" ref="AC8:AC53" si="5">IF(SUM(H8,J8,L8)=100,"",1)</f>
        <v/>
      </c>
    </row>
    <row r="9" spans="1:29" ht="23.1" customHeight="1">
      <c r="A9" s="206"/>
      <c r="B9" s="208" t="s">
        <v>47</v>
      </c>
      <c r="C9" s="209"/>
      <c r="D9" s="209"/>
      <c r="E9" s="210"/>
      <c r="F9" s="10">
        <f t="shared" si="0"/>
        <v>144</v>
      </c>
      <c r="G9" s="9">
        <v>34</v>
      </c>
      <c r="H9" s="8">
        <f t="shared" si="1"/>
        <v>23.611111111111111</v>
      </c>
      <c r="I9" s="9">
        <v>109</v>
      </c>
      <c r="J9" s="8">
        <f t="shared" si="2"/>
        <v>75.694444444444443</v>
      </c>
      <c r="K9" s="9">
        <v>1</v>
      </c>
      <c r="L9" s="8">
        <f t="shared" si="3"/>
        <v>0.69444444444444442</v>
      </c>
      <c r="AA9" s="9">
        <v>144</v>
      </c>
      <c r="AB9" s="136" t="str">
        <f t="shared" si="4"/>
        <v/>
      </c>
      <c r="AC9" s="136" t="str">
        <f t="shared" si="5"/>
        <v/>
      </c>
    </row>
    <row r="10" spans="1:29" ht="23.1" customHeight="1">
      <c r="A10" s="206"/>
      <c r="B10" s="208" t="s">
        <v>46</v>
      </c>
      <c r="C10" s="209"/>
      <c r="D10" s="209"/>
      <c r="E10" s="210"/>
      <c r="F10" s="10">
        <f t="shared" si="0"/>
        <v>219</v>
      </c>
      <c r="G10" s="9">
        <v>115</v>
      </c>
      <c r="H10" s="8">
        <f t="shared" si="1"/>
        <v>52.51141552511416</v>
      </c>
      <c r="I10" s="9">
        <v>104</v>
      </c>
      <c r="J10" s="8">
        <f t="shared" si="2"/>
        <v>47.48858447488584</v>
      </c>
      <c r="K10" s="9">
        <v>0</v>
      </c>
      <c r="L10" s="8">
        <f t="shared" si="3"/>
        <v>0</v>
      </c>
      <c r="AA10" s="9">
        <v>219</v>
      </c>
      <c r="AB10" s="136" t="str">
        <f t="shared" si="4"/>
        <v/>
      </c>
      <c r="AC10" s="136" t="str">
        <f t="shared" si="5"/>
        <v/>
      </c>
    </row>
    <row r="11" spans="1:29" ht="23.1" customHeight="1">
      <c r="A11" s="206"/>
      <c r="B11" s="208" t="s">
        <v>45</v>
      </c>
      <c r="C11" s="209"/>
      <c r="D11" s="209"/>
      <c r="E11" s="210"/>
      <c r="F11" s="10">
        <f t="shared" si="0"/>
        <v>78</v>
      </c>
      <c r="G11" s="9">
        <v>40</v>
      </c>
      <c r="H11" s="8">
        <f t="shared" si="1"/>
        <v>51.282051282051277</v>
      </c>
      <c r="I11" s="9">
        <v>38</v>
      </c>
      <c r="J11" s="8">
        <f t="shared" si="2"/>
        <v>48.717948717948715</v>
      </c>
      <c r="K11" s="9">
        <v>0</v>
      </c>
      <c r="L11" s="8">
        <f t="shared" si="3"/>
        <v>0</v>
      </c>
      <c r="AA11" s="9">
        <v>78</v>
      </c>
      <c r="AB11" s="136" t="str">
        <f t="shared" si="4"/>
        <v/>
      </c>
      <c r="AC11" s="136" t="str">
        <f t="shared" si="5"/>
        <v/>
      </c>
    </row>
    <row r="12" spans="1:29" ht="23.1" customHeight="1">
      <c r="A12" s="207"/>
      <c r="B12" s="208" t="s">
        <v>44</v>
      </c>
      <c r="C12" s="209"/>
      <c r="D12" s="209"/>
      <c r="E12" s="210"/>
      <c r="F12" s="10">
        <f t="shared" si="0"/>
        <v>221</v>
      </c>
      <c r="G12" s="9">
        <v>95</v>
      </c>
      <c r="H12" s="8">
        <f t="shared" si="1"/>
        <v>42.986425339366519</v>
      </c>
      <c r="I12" s="9">
        <v>124</v>
      </c>
      <c r="J12" s="8">
        <f t="shared" si="2"/>
        <v>56.108597285067873</v>
      </c>
      <c r="K12" s="9">
        <v>2</v>
      </c>
      <c r="L12" s="8">
        <f t="shared" si="3"/>
        <v>0.90497737556561098</v>
      </c>
      <c r="AA12" s="9">
        <v>221</v>
      </c>
      <c r="AB12" s="136" t="str">
        <f t="shared" si="4"/>
        <v/>
      </c>
      <c r="AC12" s="136" t="str">
        <f t="shared" si="5"/>
        <v/>
      </c>
    </row>
    <row r="13" spans="1:29" ht="23.1" customHeight="1">
      <c r="A13" s="202" t="s">
        <v>43</v>
      </c>
      <c r="B13" s="202" t="s">
        <v>42</v>
      </c>
      <c r="C13" s="13"/>
      <c r="D13" s="14" t="s">
        <v>16</v>
      </c>
      <c r="E13" s="11"/>
      <c r="F13" s="10">
        <f t="shared" si="0"/>
        <v>247</v>
      </c>
      <c r="G13" s="9">
        <f>SUM(G14:G37)</f>
        <v>116</v>
      </c>
      <c r="H13" s="8">
        <f t="shared" si="1"/>
        <v>46.963562753036435</v>
      </c>
      <c r="I13" s="9">
        <f>SUM(I14:I37)</f>
        <v>131</v>
      </c>
      <c r="J13" s="8">
        <f t="shared" si="2"/>
        <v>53.036437246963565</v>
      </c>
      <c r="K13" s="9">
        <f>SUM(K14:K37)</f>
        <v>0</v>
      </c>
      <c r="L13" s="8">
        <f t="shared" si="3"/>
        <v>0</v>
      </c>
      <c r="AA13" s="9">
        <v>247</v>
      </c>
      <c r="AB13" s="136" t="str">
        <f t="shared" si="4"/>
        <v/>
      </c>
      <c r="AC13" s="136" t="str">
        <f t="shared" si="5"/>
        <v/>
      </c>
    </row>
    <row r="14" spans="1:29" ht="23.1" customHeight="1">
      <c r="A14" s="203"/>
      <c r="B14" s="203"/>
      <c r="C14" s="13"/>
      <c r="D14" s="14" t="s">
        <v>41</v>
      </c>
      <c r="E14" s="11"/>
      <c r="F14" s="10">
        <f t="shared" si="0"/>
        <v>28</v>
      </c>
      <c r="G14" s="9">
        <v>19</v>
      </c>
      <c r="H14" s="8">
        <f t="shared" si="1"/>
        <v>67.857142857142861</v>
      </c>
      <c r="I14" s="9">
        <v>9</v>
      </c>
      <c r="J14" s="8">
        <f t="shared" si="2"/>
        <v>32.142857142857146</v>
      </c>
      <c r="K14" s="9">
        <v>0</v>
      </c>
      <c r="L14" s="8">
        <f t="shared" si="3"/>
        <v>0</v>
      </c>
      <c r="AA14" s="9">
        <v>28</v>
      </c>
      <c r="AB14" s="136" t="str">
        <f t="shared" si="4"/>
        <v/>
      </c>
      <c r="AC14" s="136" t="str">
        <f t="shared" si="5"/>
        <v/>
      </c>
    </row>
    <row r="15" spans="1:29" ht="23.1" customHeight="1">
      <c r="A15" s="203"/>
      <c r="B15" s="203"/>
      <c r="C15" s="13"/>
      <c r="D15" s="14" t="s">
        <v>40</v>
      </c>
      <c r="E15" s="11"/>
      <c r="F15" s="10">
        <f t="shared" si="0"/>
        <v>5</v>
      </c>
      <c r="G15" s="9">
        <v>1</v>
      </c>
      <c r="H15" s="8">
        <f t="shared" si="1"/>
        <v>20</v>
      </c>
      <c r="I15" s="9">
        <v>4</v>
      </c>
      <c r="J15" s="8">
        <f t="shared" si="2"/>
        <v>80</v>
      </c>
      <c r="K15" s="9">
        <v>0</v>
      </c>
      <c r="L15" s="8">
        <f t="shared" si="3"/>
        <v>0</v>
      </c>
      <c r="AA15" s="9">
        <v>5</v>
      </c>
      <c r="AB15" s="136" t="str">
        <f t="shared" si="4"/>
        <v/>
      </c>
      <c r="AC15" s="136" t="str">
        <f t="shared" si="5"/>
        <v/>
      </c>
    </row>
    <row r="16" spans="1:29" ht="23.1" customHeight="1">
      <c r="A16" s="203"/>
      <c r="B16" s="203"/>
      <c r="C16" s="13"/>
      <c r="D16" s="14" t="s">
        <v>39</v>
      </c>
      <c r="E16" s="11"/>
      <c r="F16" s="10">
        <f t="shared" si="0"/>
        <v>19</v>
      </c>
      <c r="G16" s="9">
        <v>12</v>
      </c>
      <c r="H16" s="8">
        <f t="shared" si="1"/>
        <v>63.157894736842103</v>
      </c>
      <c r="I16" s="9">
        <v>7</v>
      </c>
      <c r="J16" s="8">
        <f t="shared" si="2"/>
        <v>36.84210526315789</v>
      </c>
      <c r="K16" s="9">
        <v>0</v>
      </c>
      <c r="L16" s="8">
        <f t="shared" si="3"/>
        <v>0</v>
      </c>
      <c r="AA16" s="9">
        <v>19</v>
      </c>
      <c r="AB16" s="136" t="str">
        <f t="shared" si="4"/>
        <v/>
      </c>
      <c r="AC16" s="136" t="str">
        <f t="shared" si="5"/>
        <v/>
      </c>
    </row>
    <row r="17" spans="1:29" ht="23.1" customHeight="1">
      <c r="A17" s="203"/>
      <c r="B17" s="203"/>
      <c r="C17" s="13"/>
      <c r="D17" s="14" t="s">
        <v>38</v>
      </c>
      <c r="E17" s="11"/>
      <c r="F17" s="10">
        <f t="shared" si="0"/>
        <v>2</v>
      </c>
      <c r="G17" s="9">
        <v>0</v>
      </c>
      <c r="H17" s="8">
        <f t="shared" si="1"/>
        <v>0</v>
      </c>
      <c r="I17" s="9">
        <v>2</v>
      </c>
      <c r="J17" s="8">
        <f t="shared" si="2"/>
        <v>100</v>
      </c>
      <c r="K17" s="9">
        <v>0</v>
      </c>
      <c r="L17" s="8">
        <f t="shared" si="3"/>
        <v>0</v>
      </c>
      <c r="AA17" s="9">
        <v>2</v>
      </c>
      <c r="AB17" s="136" t="str">
        <f t="shared" si="4"/>
        <v/>
      </c>
      <c r="AC17" s="136" t="str">
        <f t="shared" si="5"/>
        <v/>
      </c>
    </row>
    <row r="18" spans="1:29" ht="23.1" customHeight="1">
      <c r="A18" s="203"/>
      <c r="B18" s="203"/>
      <c r="C18" s="13"/>
      <c r="D18" s="14" t="s">
        <v>37</v>
      </c>
      <c r="E18" s="11"/>
      <c r="F18" s="10">
        <f t="shared" si="0"/>
        <v>7</v>
      </c>
      <c r="G18" s="9">
        <v>2</v>
      </c>
      <c r="H18" s="8">
        <f t="shared" si="1"/>
        <v>28.571428571428569</v>
      </c>
      <c r="I18" s="9">
        <v>5</v>
      </c>
      <c r="J18" s="8">
        <f t="shared" si="2"/>
        <v>71.428571428571431</v>
      </c>
      <c r="K18" s="9">
        <v>0</v>
      </c>
      <c r="L18" s="8">
        <f t="shared" si="3"/>
        <v>0</v>
      </c>
      <c r="AA18" s="9">
        <v>7</v>
      </c>
      <c r="AB18" s="136" t="str">
        <f t="shared" si="4"/>
        <v/>
      </c>
      <c r="AC18" s="136" t="str">
        <f t="shared" si="5"/>
        <v/>
      </c>
    </row>
    <row r="19" spans="1:29" ht="23.1" customHeight="1">
      <c r="A19" s="203"/>
      <c r="B19" s="203"/>
      <c r="C19" s="13"/>
      <c r="D19" s="14" t="s">
        <v>36</v>
      </c>
      <c r="E19" s="11"/>
      <c r="F19" s="10">
        <f t="shared" si="0"/>
        <v>1</v>
      </c>
      <c r="G19" s="9">
        <v>0</v>
      </c>
      <c r="H19" s="8">
        <f t="shared" si="1"/>
        <v>0</v>
      </c>
      <c r="I19" s="9">
        <v>1</v>
      </c>
      <c r="J19" s="8">
        <f t="shared" si="2"/>
        <v>100</v>
      </c>
      <c r="K19" s="9">
        <v>0</v>
      </c>
      <c r="L19" s="8">
        <f t="shared" si="3"/>
        <v>0</v>
      </c>
      <c r="AA19" s="9">
        <v>1</v>
      </c>
      <c r="AB19" s="136" t="str">
        <f t="shared" si="4"/>
        <v/>
      </c>
      <c r="AC19" s="136" t="str">
        <f t="shared" si="5"/>
        <v/>
      </c>
    </row>
    <row r="20" spans="1:29" ht="23.1" customHeight="1">
      <c r="A20" s="203"/>
      <c r="B20" s="203"/>
      <c r="C20" s="13"/>
      <c r="D20" s="14" t="s">
        <v>35</v>
      </c>
      <c r="E20" s="11"/>
      <c r="F20" s="10">
        <f t="shared" si="0"/>
        <v>7</v>
      </c>
      <c r="G20" s="9">
        <v>4</v>
      </c>
      <c r="H20" s="8">
        <f t="shared" si="1"/>
        <v>57.142857142857139</v>
      </c>
      <c r="I20" s="9">
        <v>3</v>
      </c>
      <c r="J20" s="8">
        <f t="shared" si="2"/>
        <v>42.857142857142854</v>
      </c>
      <c r="K20" s="9">
        <v>0</v>
      </c>
      <c r="L20" s="8">
        <f t="shared" si="3"/>
        <v>0</v>
      </c>
      <c r="AA20" s="9">
        <v>7</v>
      </c>
      <c r="AB20" s="136" t="str">
        <f t="shared" si="4"/>
        <v/>
      </c>
      <c r="AC20" s="136" t="str">
        <f t="shared" si="5"/>
        <v/>
      </c>
    </row>
    <row r="21" spans="1:29" ht="23.1" customHeight="1">
      <c r="A21" s="203"/>
      <c r="B21" s="203"/>
      <c r="C21" s="13"/>
      <c r="D21" s="14" t="s">
        <v>34</v>
      </c>
      <c r="E21" s="11"/>
      <c r="F21" s="10">
        <f t="shared" si="0"/>
        <v>8</v>
      </c>
      <c r="G21" s="9">
        <v>7</v>
      </c>
      <c r="H21" s="8">
        <f t="shared" si="1"/>
        <v>87.5</v>
      </c>
      <c r="I21" s="9">
        <v>1</v>
      </c>
      <c r="J21" s="8">
        <f t="shared" si="2"/>
        <v>12.5</v>
      </c>
      <c r="K21" s="9">
        <v>0</v>
      </c>
      <c r="L21" s="8">
        <f t="shared" si="3"/>
        <v>0</v>
      </c>
      <c r="AA21" s="9">
        <v>8</v>
      </c>
      <c r="AB21" s="136" t="str">
        <f t="shared" si="4"/>
        <v/>
      </c>
      <c r="AC21" s="136" t="str">
        <f t="shared" si="5"/>
        <v/>
      </c>
    </row>
    <row r="22" spans="1:29" ht="23.1" customHeight="1">
      <c r="A22" s="203"/>
      <c r="B22" s="203"/>
      <c r="C22" s="13"/>
      <c r="D22" s="14" t="s">
        <v>33</v>
      </c>
      <c r="E22" s="11"/>
      <c r="F22" s="10">
        <f t="shared" si="0"/>
        <v>1</v>
      </c>
      <c r="G22" s="9">
        <v>0</v>
      </c>
      <c r="H22" s="8">
        <f t="shared" si="1"/>
        <v>0</v>
      </c>
      <c r="I22" s="9">
        <v>1</v>
      </c>
      <c r="J22" s="8">
        <f t="shared" si="2"/>
        <v>100</v>
      </c>
      <c r="K22" s="9">
        <v>0</v>
      </c>
      <c r="L22" s="8">
        <f t="shared" si="3"/>
        <v>0</v>
      </c>
      <c r="AA22" s="9">
        <v>1</v>
      </c>
      <c r="AB22" s="136" t="str">
        <f t="shared" si="4"/>
        <v/>
      </c>
      <c r="AC22" s="136" t="str">
        <f t="shared" si="5"/>
        <v/>
      </c>
    </row>
    <row r="23" spans="1:29" ht="23.1" customHeight="1">
      <c r="A23" s="203"/>
      <c r="B23" s="203"/>
      <c r="C23" s="13"/>
      <c r="D23" s="14" t="s">
        <v>32</v>
      </c>
      <c r="E23" s="11"/>
      <c r="F23" s="10">
        <f t="shared" si="0"/>
        <v>7</v>
      </c>
      <c r="G23" s="9">
        <v>5</v>
      </c>
      <c r="H23" s="8">
        <f t="shared" si="1"/>
        <v>71.428571428571431</v>
      </c>
      <c r="I23" s="9">
        <v>2</v>
      </c>
      <c r="J23" s="8">
        <f t="shared" si="2"/>
        <v>28.571428571428569</v>
      </c>
      <c r="K23" s="9">
        <v>0</v>
      </c>
      <c r="L23" s="8">
        <f t="shared" si="3"/>
        <v>0</v>
      </c>
      <c r="AA23" s="9">
        <v>7</v>
      </c>
      <c r="AB23" s="136" t="str">
        <f t="shared" si="4"/>
        <v/>
      </c>
      <c r="AC23" s="136" t="str">
        <f t="shared" si="5"/>
        <v/>
      </c>
    </row>
    <row r="24" spans="1:29" ht="23.1" customHeight="1">
      <c r="A24" s="203"/>
      <c r="B24" s="203"/>
      <c r="C24" s="13"/>
      <c r="D24" s="14" t="s">
        <v>31</v>
      </c>
      <c r="E24" s="11"/>
      <c r="F24" s="10">
        <f t="shared" si="0"/>
        <v>1</v>
      </c>
      <c r="G24" s="9">
        <v>0</v>
      </c>
      <c r="H24" s="8">
        <f t="shared" ref="H24" si="6">IF(G24=0,0,G24/$F24*100)</f>
        <v>0</v>
      </c>
      <c r="I24" s="9">
        <v>1</v>
      </c>
      <c r="J24" s="8">
        <f t="shared" ref="J24" si="7">IF(I24=0,0,I24/$F24*100)</f>
        <v>100</v>
      </c>
      <c r="K24" s="9">
        <v>0</v>
      </c>
      <c r="L24" s="8">
        <f t="shared" ref="L24" si="8">IF(K24=0,0,K24/$F24*100)</f>
        <v>0</v>
      </c>
      <c r="AA24" s="9">
        <v>1</v>
      </c>
      <c r="AB24" s="136" t="str">
        <f t="shared" si="4"/>
        <v/>
      </c>
      <c r="AC24" s="136" t="str">
        <f t="shared" si="5"/>
        <v/>
      </c>
    </row>
    <row r="25" spans="1:29" ht="23.1" customHeight="1">
      <c r="A25" s="203"/>
      <c r="B25" s="203"/>
      <c r="C25" s="13"/>
      <c r="D25" s="12" t="s">
        <v>30</v>
      </c>
      <c r="E25" s="11"/>
      <c r="F25" s="10">
        <f t="shared" si="0"/>
        <v>2</v>
      </c>
      <c r="G25" s="9">
        <v>1</v>
      </c>
      <c r="H25" s="8">
        <f t="shared" si="1"/>
        <v>50</v>
      </c>
      <c r="I25" s="9">
        <v>1</v>
      </c>
      <c r="J25" s="8">
        <f t="shared" si="2"/>
        <v>50</v>
      </c>
      <c r="K25" s="9">
        <v>0</v>
      </c>
      <c r="L25" s="8">
        <f t="shared" si="3"/>
        <v>0</v>
      </c>
      <c r="AA25" s="9">
        <v>2</v>
      </c>
      <c r="AB25" s="136" t="str">
        <f t="shared" si="4"/>
        <v/>
      </c>
      <c r="AC25" s="136" t="str">
        <f t="shared" si="5"/>
        <v/>
      </c>
    </row>
    <row r="26" spans="1:29" ht="23.1" customHeight="1">
      <c r="A26" s="203"/>
      <c r="B26" s="203"/>
      <c r="C26" s="13"/>
      <c r="D26" s="109" t="s">
        <v>29</v>
      </c>
      <c r="E26" s="110"/>
      <c r="F26" s="31">
        <f t="shared" si="0"/>
        <v>8</v>
      </c>
      <c r="G26" s="30">
        <v>1</v>
      </c>
      <c r="H26" s="111">
        <f t="shared" si="1"/>
        <v>12.5</v>
      </c>
      <c r="I26" s="9">
        <v>7</v>
      </c>
      <c r="J26" s="8">
        <f t="shared" si="2"/>
        <v>87.5</v>
      </c>
      <c r="K26" s="9">
        <v>0</v>
      </c>
      <c r="L26" s="8">
        <f t="shared" si="3"/>
        <v>0</v>
      </c>
      <c r="AA26" s="30">
        <v>8</v>
      </c>
      <c r="AB26" s="136" t="str">
        <f t="shared" si="4"/>
        <v/>
      </c>
      <c r="AC26" s="136" t="str">
        <f t="shared" si="5"/>
        <v/>
      </c>
    </row>
    <row r="27" spans="1:29" ht="23.1" customHeight="1">
      <c r="A27" s="203"/>
      <c r="B27" s="203"/>
      <c r="C27" s="13"/>
      <c r="D27" s="14" t="s">
        <v>28</v>
      </c>
      <c r="E27" s="11"/>
      <c r="F27" s="10">
        <f t="shared" si="0"/>
        <v>5</v>
      </c>
      <c r="G27" s="9">
        <v>2</v>
      </c>
      <c r="H27" s="8">
        <f t="shared" si="1"/>
        <v>40</v>
      </c>
      <c r="I27" s="9">
        <v>3</v>
      </c>
      <c r="J27" s="8">
        <f t="shared" si="2"/>
        <v>60</v>
      </c>
      <c r="K27" s="9">
        <v>0</v>
      </c>
      <c r="L27" s="8">
        <f t="shared" si="3"/>
        <v>0</v>
      </c>
      <c r="AA27" s="9">
        <v>5</v>
      </c>
      <c r="AB27" s="136" t="str">
        <f t="shared" si="4"/>
        <v/>
      </c>
      <c r="AC27" s="136" t="str">
        <f t="shared" si="5"/>
        <v/>
      </c>
    </row>
    <row r="28" spans="1:29" ht="23.1" customHeight="1">
      <c r="A28" s="203"/>
      <c r="B28" s="203"/>
      <c r="C28" s="13"/>
      <c r="D28" s="14" t="s">
        <v>27</v>
      </c>
      <c r="E28" s="11"/>
      <c r="F28" s="10">
        <f t="shared" si="0"/>
        <v>5</v>
      </c>
      <c r="G28" s="9">
        <v>2</v>
      </c>
      <c r="H28" s="8">
        <f t="shared" si="1"/>
        <v>40</v>
      </c>
      <c r="I28" s="9">
        <v>3</v>
      </c>
      <c r="J28" s="8">
        <f t="shared" si="2"/>
        <v>60</v>
      </c>
      <c r="K28" s="9">
        <v>0</v>
      </c>
      <c r="L28" s="8">
        <f t="shared" si="3"/>
        <v>0</v>
      </c>
      <c r="AA28" s="9">
        <v>5</v>
      </c>
      <c r="AB28" s="136" t="str">
        <f t="shared" si="4"/>
        <v/>
      </c>
      <c r="AC28" s="136" t="str">
        <f t="shared" si="5"/>
        <v/>
      </c>
    </row>
    <row r="29" spans="1:29" ht="23.1" customHeight="1">
      <c r="A29" s="203"/>
      <c r="B29" s="203"/>
      <c r="C29" s="13"/>
      <c r="D29" s="14" t="s">
        <v>26</v>
      </c>
      <c r="E29" s="11"/>
      <c r="F29" s="10">
        <f t="shared" si="0"/>
        <v>15</v>
      </c>
      <c r="G29" s="9">
        <v>2</v>
      </c>
      <c r="H29" s="8">
        <f t="shared" si="1"/>
        <v>13.333333333333334</v>
      </c>
      <c r="I29" s="9">
        <v>13</v>
      </c>
      <c r="J29" s="8">
        <f t="shared" si="2"/>
        <v>86.666666666666671</v>
      </c>
      <c r="K29" s="9">
        <v>0</v>
      </c>
      <c r="L29" s="8">
        <f t="shared" si="3"/>
        <v>0</v>
      </c>
      <c r="AA29" s="9">
        <v>15</v>
      </c>
      <c r="AB29" s="136" t="str">
        <f t="shared" si="4"/>
        <v/>
      </c>
      <c r="AC29" s="136" t="str">
        <f t="shared" si="5"/>
        <v/>
      </c>
    </row>
    <row r="30" spans="1:29" ht="23.1" customHeight="1">
      <c r="A30" s="203"/>
      <c r="B30" s="203"/>
      <c r="C30" s="13"/>
      <c r="D30" s="14" t="s">
        <v>25</v>
      </c>
      <c r="E30" s="11"/>
      <c r="F30" s="10">
        <f t="shared" si="0"/>
        <v>5</v>
      </c>
      <c r="G30" s="9">
        <v>1</v>
      </c>
      <c r="H30" s="8">
        <f t="shared" si="1"/>
        <v>20</v>
      </c>
      <c r="I30" s="9">
        <v>4</v>
      </c>
      <c r="J30" s="8">
        <f t="shared" si="2"/>
        <v>80</v>
      </c>
      <c r="K30" s="9">
        <v>0</v>
      </c>
      <c r="L30" s="8">
        <f t="shared" si="3"/>
        <v>0</v>
      </c>
      <c r="AA30" s="9">
        <v>5</v>
      </c>
      <c r="AB30" s="136" t="str">
        <f t="shared" si="4"/>
        <v/>
      </c>
      <c r="AC30" s="136" t="str">
        <f t="shared" si="5"/>
        <v/>
      </c>
    </row>
    <row r="31" spans="1:29" ht="23.1" customHeight="1">
      <c r="A31" s="203"/>
      <c r="B31" s="203"/>
      <c r="C31" s="13"/>
      <c r="D31" s="14" t="s">
        <v>24</v>
      </c>
      <c r="E31" s="11"/>
      <c r="F31" s="10">
        <f t="shared" si="0"/>
        <v>33</v>
      </c>
      <c r="G31" s="9">
        <v>11</v>
      </c>
      <c r="H31" s="8">
        <f t="shared" si="1"/>
        <v>33.333333333333329</v>
      </c>
      <c r="I31" s="9">
        <v>22</v>
      </c>
      <c r="J31" s="8">
        <f t="shared" si="2"/>
        <v>66.666666666666657</v>
      </c>
      <c r="K31" s="9">
        <v>0</v>
      </c>
      <c r="L31" s="8">
        <f t="shared" si="3"/>
        <v>0</v>
      </c>
      <c r="AA31" s="9">
        <v>33</v>
      </c>
      <c r="AB31" s="136" t="str">
        <f t="shared" si="4"/>
        <v/>
      </c>
      <c r="AC31" s="136" t="str">
        <f t="shared" si="5"/>
        <v/>
      </c>
    </row>
    <row r="32" spans="1:29" ht="23.1" customHeight="1">
      <c r="A32" s="203"/>
      <c r="B32" s="203"/>
      <c r="C32" s="13"/>
      <c r="D32" s="14" t="s">
        <v>23</v>
      </c>
      <c r="E32" s="11"/>
      <c r="F32" s="10">
        <f t="shared" si="0"/>
        <v>8</v>
      </c>
      <c r="G32" s="9">
        <v>6</v>
      </c>
      <c r="H32" s="8">
        <f t="shared" si="1"/>
        <v>75</v>
      </c>
      <c r="I32" s="9">
        <v>2</v>
      </c>
      <c r="J32" s="8">
        <f t="shared" si="2"/>
        <v>25</v>
      </c>
      <c r="K32" s="9">
        <v>0</v>
      </c>
      <c r="L32" s="8">
        <f t="shared" si="3"/>
        <v>0</v>
      </c>
      <c r="AA32" s="9">
        <v>8</v>
      </c>
      <c r="AB32" s="136" t="str">
        <f t="shared" si="4"/>
        <v/>
      </c>
      <c r="AC32" s="136" t="str">
        <f t="shared" si="5"/>
        <v/>
      </c>
    </row>
    <row r="33" spans="1:29" ht="24" customHeight="1">
      <c r="A33" s="203"/>
      <c r="B33" s="203"/>
      <c r="C33" s="13"/>
      <c r="D33" s="14" t="s">
        <v>22</v>
      </c>
      <c r="E33" s="11"/>
      <c r="F33" s="10">
        <f t="shared" si="0"/>
        <v>28</v>
      </c>
      <c r="G33" s="9">
        <v>14</v>
      </c>
      <c r="H33" s="8">
        <f t="shared" si="1"/>
        <v>50</v>
      </c>
      <c r="I33" s="9">
        <v>14</v>
      </c>
      <c r="J33" s="8">
        <f t="shared" si="2"/>
        <v>50</v>
      </c>
      <c r="K33" s="9">
        <v>0</v>
      </c>
      <c r="L33" s="8">
        <f t="shared" si="3"/>
        <v>0</v>
      </c>
      <c r="AA33" s="9">
        <v>28</v>
      </c>
      <c r="AB33" s="136" t="str">
        <f t="shared" si="4"/>
        <v/>
      </c>
      <c r="AC33" s="136" t="str">
        <f t="shared" si="5"/>
        <v/>
      </c>
    </row>
    <row r="34" spans="1:29" ht="23.1" customHeight="1">
      <c r="A34" s="203"/>
      <c r="B34" s="203"/>
      <c r="C34" s="13"/>
      <c r="D34" s="14" t="s">
        <v>21</v>
      </c>
      <c r="E34" s="11"/>
      <c r="F34" s="10">
        <f t="shared" si="0"/>
        <v>12</v>
      </c>
      <c r="G34" s="9">
        <v>7</v>
      </c>
      <c r="H34" s="8">
        <f t="shared" si="1"/>
        <v>58.333333333333336</v>
      </c>
      <c r="I34" s="9">
        <v>5</v>
      </c>
      <c r="J34" s="8">
        <f t="shared" si="2"/>
        <v>41.666666666666671</v>
      </c>
      <c r="K34" s="9">
        <v>0</v>
      </c>
      <c r="L34" s="8">
        <f t="shared" si="3"/>
        <v>0</v>
      </c>
      <c r="AA34" s="9">
        <v>12</v>
      </c>
      <c r="AB34" s="136" t="str">
        <f t="shared" si="4"/>
        <v/>
      </c>
      <c r="AC34" s="136" t="str">
        <f t="shared" si="5"/>
        <v/>
      </c>
    </row>
    <row r="35" spans="1:29" ht="23.1" customHeight="1">
      <c r="A35" s="203"/>
      <c r="B35" s="203"/>
      <c r="C35" s="13"/>
      <c r="D35" s="14" t="s">
        <v>20</v>
      </c>
      <c r="E35" s="11"/>
      <c r="F35" s="10">
        <f t="shared" si="0"/>
        <v>11</v>
      </c>
      <c r="G35" s="9">
        <v>6</v>
      </c>
      <c r="H35" s="8">
        <f t="shared" si="1"/>
        <v>54.54545454545454</v>
      </c>
      <c r="I35" s="9">
        <v>5</v>
      </c>
      <c r="J35" s="8">
        <f t="shared" si="2"/>
        <v>45.454545454545453</v>
      </c>
      <c r="K35" s="9">
        <v>0</v>
      </c>
      <c r="L35" s="8">
        <f t="shared" si="3"/>
        <v>0</v>
      </c>
      <c r="AA35" s="9">
        <v>11</v>
      </c>
      <c r="AB35" s="136" t="str">
        <f t="shared" si="4"/>
        <v/>
      </c>
      <c r="AC35" s="136" t="str">
        <f t="shared" si="5"/>
        <v/>
      </c>
    </row>
    <row r="36" spans="1:29" ht="23.1" customHeight="1">
      <c r="A36" s="203"/>
      <c r="B36" s="203"/>
      <c r="C36" s="13"/>
      <c r="D36" s="14" t="s">
        <v>19</v>
      </c>
      <c r="E36" s="11"/>
      <c r="F36" s="10">
        <f t="shared" si="0"/>
        <v>21</v>
      </c>
      <c r="G36" s="9">
        <v>10</v>
      </c>
      <c r="H36" s="8">
        <f t="shared" si="1"/>
        <v>47.619047619047613</v>
      </c>
      <c r="I36" s="9">
        <v>11</v>
      </c>
      <c r="J36" s="8">
        <f t="shared" si="2"/>
        <v>52.380952380952387</v>
      </c>
      <c r="K36" s="9">
        <v>0</v>
      </c>
      <c r="L36" s="8">
        <f t="shared" si="3"/>
        <v>0</v>
      </c>
      <c r="AA36" s="9">
        <v>21</v>
      </c>
      <c r="AB36" s="136" t="str">
        <f t="shared" si="4"/>
        <v/>
      </c>
      <c r="AC36" s="136" t="str">
        <f t="shared" si="5"/>
        <v/>
      </c>
    </row>
    <row r="37" spans="1:29" ht="23.1" customHeight="1">
      <c r="A37" s="203"/>
      <c r="B37" s="204"/>
      <c r="C37" s="13"/>
      <c r="D37" s="14" t="s">
        <v>18</v>
      </c>
      <c r="E37" s="11"/>
      <c r="F37" s="10">
        <f t="shared" si="0"/>
        <v>8</v>
      </c>
      <c r="G37" s="9">
        <v>3</v>
      </c>
      <c r="H37" s="8">
        <f t="shared" si="1"/>
        <v>37.5</v>
      </c>
      <c r="I37" s="9">
        <v>5</v>
      </c>
      <c r="J37" s="8">
        <f t="shared" si="2"/>
        <v>62.5</v>
      </c>
      <c r="K37" s="9">
        <v>0</v>
      </c>
      <c r="L37" s="8">
        <f t="shared" si="3"/>
        <v>0</v>
      </c>
      <c r="AA37" s="9">
        <v>8</v>
      </c>
      <c r="AB37" s="136" t="str">
        <f t="shared" si="4"/>
        <v/>
      </c>
      <c r="AC37" s="136" t="str">
        <f t="shared" si="5"/>
        <v/>
      </c>
    </row>
    <row r="38" spans="1:29" ht="23.1" customHeight="1">
      <c r="A38" s="203"/>
      <c r="B38" s="202" t="s">
        <v>17</v>
      </c>
      <c r="C38" s="13"/>
      <c r="D38" s="14" t="s">
        <v>16</v>
      </c>
      <c r="E38" s="11"/>
      <c r="F38" s="10">
        <f>SUM(F39:F53)</f>
        <v>739</v>
      </c>
      <c r="G38" s="9">
        <f>SUM(G39:G53)</f>
        <v>198</v>
      </c>
      <c r="H38" s="8">
        <f t="shared" si="1"/>
        <v>26.79296346414073</v>
      </c>
      <c r="I38" s="9">
        <f>SUM(I39:I53)</f>
        <v>528</v>
      </c>
      <c r="J38" s="8">
        <f t="shared" si="2"/>
        <v>71.447902571041936</v>
      </c>
      <c r="K38" s="9">
        <f>SUM(K39:K53)</f>
        <v>13</v>
      </c>
      <c r="L38" s="8">
        <f t="shared" si="3"/>
        <v>1.7591339648173208</v>
      </c>
      <c r="AA38" s="9">
        <v>739</v>
      </c>
      <c r="AB38" s="136" t="str">
        <f t="shared" si="4"/>
        <v/>
      </c>
      <c r="AC38" s="136" t="str">
        <f t="shared" si="5"/>
        <v/>
      </c>
    </row>
    <row r="39" spans="1:29" ht="23.1" customHeight="1">
      <c r="A39" s="203"/>
      <c r="B39" s="203"/>
      <c r="C39" s="13"/>
      <c r="D39" s="14" t="s">
        <v>15</v>
      </c>
      <c r="E39" s="11"/>
      <c r="F39" s="10">
        <f t="shared" ref="F39:F53" si="9">SUM(G39,I39,K39)</f>
        <v>7</v>
      </c>
      <c r="G39" s="9">
        <v>1</v>
      </c>
      <c r="H39" s="8">
        <f t="shared" si="1"/>
        <v>14.285714285714285</v>
      </c>
      <c r="I39" s="9">
        <v>5</v>
      </c>
      <c r="J39" s="8">
        <f t="shared" si="2"/>
        <v>71.428571428571431</v>
      </c>
      <c r="K39" s="9">
        <v>1</v>
      </c>
      <c r="L39" s="8">
        <f t="shared" si="3"/>
        <v>14.285714285714285</v>
      </c>
      <c r="AA39" s="9">
        <v>7</v>
      </c>
      <c r="AB39" s="136" t="str">
        <f t="shared" si="4"/>
        <v/>
      </c>
      <c r="AC39" s="136" t="str">
        <f t="shared" si="5"/>
        <v/>
      </c>
    </row>
    <row r="40" spans="1:29" ht="23.1" customHeight="1">
      <c r="A40" s="203"/>
      <c r="B40" s="203"/>
      <c r="C40" s="13"/>
      <c r="D40" s="14" t="s">
        <v>14</v>
      </c>
      <c r="E40" s="11"/>
      <c r="F40" s="10">
        <f t="shared" si="9"/>
        <v>90</v>
      </c>
      <c r="G40" s="9">
        <v>6</v>
      </c>
      <c r="H40" s="8">
        <f t="shared" si="1"/>
        <v>6.666666666666667</v>
      </c>
      <c r="I40" s="9">
        <v>81</v>
      </c>
      <c r="J40" s="8">
        <f t="shared" si="2"/>
        <v>90</v>
      </c>
      <c r="K40" s="9">
        <v>3</v>
      </c>
      <c r="L40" s="8">
        <f t="shared" si="3"/>
        <v>3.3333333333333335</v>
      </c>
      <c r="AA40" s="9">
        <v>90</v>
      </c>
      <c r="AB40" s="136" t="str">
        <f t="shared" si="4"/>
        <v/>
      </c>
      <c r="AC40" s="136" t="str">
        <f t="shared" si="5"/>
        <v/>
      </c>
    </row>
    <row r="41" spans="1:29" ht="23.1" customHeight="1">
      <c r="A41" s="203"/>
      <c r="B41" s="203"/>
      <c r="C41" s="13"/>
      <c r="D41" s="14" t="s">
        <v>13</v>
      </c>
      <c r="E41" s="11"/>
      <c r="F41" s="10">
        <f t="shared" si="9"/>
        <v>18</v>
      </c>
      <c r="G41" s="9">
        <v>1</v>
      </c>
      <c r="H41" s="8">
        <f t="shared" si="1"/>
        <v>5.5555555555555554</v>
      </c>
      <c r="I41" s="9">
        <v>16</v>
      </c>
      <c r="J41" s="8">
        <f t="shared" si="2"/>
        <v>88.888888888888886</v>
      </c>
      <c r="K41" s="9">
        <v>1</v>
      </c>
      <c r="L41" s="8">
        <f t="shared" si="3"/>
        <v>5.5555555555555554</v>
      </c>
      <c r="AA41" s="9">
        <v>18</v>
      </c>
      <c r="AB41" s="136" t="str">
        <f t="shared" si="4"/>
        <v/>
      </c>
      <c r="AC41" s="136" t="str">
        <f t="shared" si="5"/>
        <v/>
      </c>
    </row>
    <row r="42" spans="1:29" ht="23.1" customHeight="1">
      <c r="A42" s="203"/>
      <c r="B42" s="203"/>
      <c r="C42" s="13"/>
      <c r="D42" s="14" t="s">
        <v>12</v>
      </c>
      <c r="E42" s="11"/>
      <c r="F42" s="10">
        <f t="shared" si="9"/>
        <v>14</v>
      </c>
      <c r="G42" s="9">
        <v>4</v>
      </c>
      <c r="H42" s="8">
        <f t="shared" si="1"/>
        <v>28.571428571428569</v>
      </c>
      <c r="I42" s="9">
        <v>10</v>
      </c>
      <c r="J42" s="8">
        <f t="shared" si="2"/>
        <v>71.428571428571431</v>
      </c>
      <c r="K42" s="9">
        <v>0</v>
      </c>
      <c r="L42" s="8">
        <f t="shared" si="3"/>
        <v>0</v>
      </c>
      <c r="AA42" s="9">
        <v>14</v>
      </c>
      <c r="AB42" s="136" t="str">
        <f t="shared" si="4"/>
        <v/>
      </c>
      <c r="AC42" s="136" t="str">
        <f t="shared" si="5"/>
        <v/>
      </c>
    </row>
    <row r="43" spans="1:29" ht="23.1" customHeight="1">
      <c r="A43" s="203"/>
      <c r="B43" s="203"/>
      <c r="C43" s="13"/>
      <c r="D43" s="14" t="s">
        <v>11</v>
      </c>
      <c r="E43" s="11"/>
      <c r="F43" s="10">
        <f t="shared" si="9"/>
        <v>36</v>
      </c>
      <c r="G43" s="9">
        <v>7</v>
      </c>
      <c r="H43" s="8">
        <f t="shared" si="1"/>
        <v>19.444444444444446</v>
      </c>
      <c r="I43" s="9">
        <v>29</v>
      </c>
      <c r="J43" s="8">
        <f t="shared" si="2"/>
        <v>80.555555555555557</v>
      </c>
      <c r="K43" s="9">
        <v>0</v>
      </c>
      <c r="L43" s="8">
        <f t="shared" si="3"/>
        <v>0</v>
      </c>
      <c r="AA43" s="9">
        <v>36</v>
      </c>
      <c r="AB43" s="136" t="str">
        <f t="shared" si="4"/>
        <v/>
      </c>
      <c r="AC43" s="136" t="str">
        <f t="shared" si="5"/>
        <v/>
      </c>
    </row>
    <row r="44" spans="1:29" ht="23.1" customHeight="1">
      <c r="A44" s="203"/>
      <c r="B44" s="203"/>
      <c r="C44" s="13"/>
      <c r="D44" s="14" t="s">
        <v>10</v>
      </c>
      <c r="E44" s="11"/>
      <c r="F44" s="10">
        <f t="shared" si="9"/>
        <v>187</v>
      </c>
      <c r="G44" s="9">
        <v>25</v>
      </c>
      <c r="H44" s="8">
        <f t="shared" si="1"/>
        <v>13.368983957219251</v>
      </c>
      <c r="I44" s="9">
        <v>159</v>
      </c>
      <c r="J44" s="8">
        <f t="shared" si="2"/>
        <v>85.026737967914428</v>
      </c>
      <c r="K44" s="9">
        <v>3</v>
      </c>
      <c r="L44" s="8">
        <f t="shared" si="3"/>
        <v>1.6042780748663104</v>
      </c>
      <c r="AA44" s="9">
        <v>187</v>
      </c>
      <c r="AB44" s="136" t="str">
        <f t="shared" si="4"/>
        <v/>
      </c>
      <c r="AC44" s="136" t="str">
        <f t="shared" si="5"/>
        <v/>
      </c>
    </row>
    <row r="45" spans="1:29" ht="23.1" customHeight="1">
      <c r="A45" s="203"/>
      <c r="B45" s="203"/>
      <c r="C45" s="13"/>
      <c r="D45" s="14" t="s">
        <v>9</v>
      </c>
      <c r="E45" s="11"/>
      <c r="F45" s="10">
        <f t="shared" si="9"/>
        <v>20</v>
      </c>
      <c r="G45" s="9">
        <v>4</v>
      </c>
      <c r="H45" s="8">
        <f t="shared" si="1"/>
        <v>20</v>
      </c>
      <c r="I45" s="9">
        <v>15</v>
      </c>
      <c r="J45" s="8">
        <f t="shared" si="2"/>
        <v>75</v>
      </c>
      <c r="K45" s="9">
        <v>1</v>
      </c>
      <c r="L45" s="8">
        <f t="shared" si="3"/>
        <v>5</v>
      </c>
      <c r="AA45" s="9">
        <v>20</v>
      </c>
      <c r="AB45" s="136" t="str">
        <f t="shared" si="4"/>
        <v/>
      </c>
      <c r="AC45" s="136" t="str">
        <f t="shared" si="5"/>
        <v/>
      </c>
    </row>
    <row r="46" spans="1:29" ht="23.1" customHeight="1">
      <c r="A46" s="203"/>
      <c r="B46" s="203"/>
      <c r="C46" s="13"/>
      <c r="D46" s="14" t="s">
        <v>8</v>
      </c>
      <c r="E46" s="11"/>
      <c r="F46" s="10">
        <f t="shared" si="9"/>
        <v>9</v>
      </c>
      <c r="G46" s="9">
        <v>2</v>
      </c>
      <c r="H46" s="8">
        <f t="shared" si="1"/>
        <v>22.222222222222221</v>
      </c>
      <c r="I46" s="9">
        <v>7</v>
      </c>
      <c r="J46" s="8">
        <f t="shared" si="2"/>
        <v>77.777777777777786</v>
      </c>
      <c r="K46" s="9">
        <v>0</v>
      </c>
      <c r="L46" s="8">
        <f t="shared" si="3"/>
        <v>0</v>
      </c>
      <c r="AA46" s="9">
        <v>9</v>
      </c>
      <c r="AB46" s="136" t="str">
        <f t="shared" si="4"/>
        <v/>
      </c>
      <c r="AC46" s="136" t="str">
        <f t="shared" si="5"/>
        <v/>
      </c>
    </row>
    <row r="47" spans="1:29" ht="24" customHeight="1">
      <c r="A47" s="203"/>
      <c r="B47" s="203"/>
      <c r="C47" s="13"/>
      <c r="D47" s="12" t="s">
        <v>7</v>
      </c>
      <c r="E47" s="11"/>
      <c r="F47" s="10">
        <f t="shared" si="9"/>
        <v>17</v>
      </c>
      <c r="G47" s="9">
        <v>3</v>
      </c>
      <c r="H47" s="8">
        <f t="shared" si="1"/>
        <v>17.647058823529413</v>
      </c>
      <c r="I47" s="9">
        <v>14</v>
      </c>
      <c r="J47" s="8">
        <f t="shared" si="2"/>
        <v>82.35294117647058</v>
      </c>
      <c r="K47" s="9">
        <v>0</v>
      </c>
      <c r="L47" s="8">
        <f t="shared" si="3"/>
        <v>0</v>
      </c>
      <c r="AA47" s="9">
        <v>17</v>
      </c>
      <c r="AB47" s="136" t="str">
        <f t="shared" si="4"/>
        <v/>
      </c>
      <c r="AC47" s="136" t="str">
        <f t="shared" si="5"/>
        <v/>
      </c>
    </row>
    <row r="48" spans="1:29" ht="23.1" customHeight="1">
      <c r="A48" s="203"/>
      <c r="B48" s="203"/>
      <c r="C48" s="13"/>
      <c r="D48" s="14" t="s">
        <v>6</v>
      </c>
      <c r="E48" s="11"/>
      <c r="F48" s="10">
        <f t="shared" si="9"/>
        <v>40</v>
      </c>
      <c r="G48" s="9">
        <v>7</v>
      </c>
      <c r="H48" s="8">
        <f t="shared" si="1"/>
        <v>17.5</v>
      </c>
      <c r="I48" s="9">
        <v>31</v>
      </c>
      <c r="J48" s="8">
        <f t="shared" si="2"/>
        <v>77.5</v>
      </c>
      <c r="K48" s="9">
        <v>2</v>
      </c>
      <c r="L48" s="8">
        <f t="shared" si="3"/>
        <v>5</v>
      </c>
      <c r="AA48" s="9">
        <v>40</v>
      </c>
      <c r="AB48" s="136" t="str">
        <f t="shared" si="4"/>
        <v/>
      </c>
      <c r="AC48" s="136" t="str">
        <f t="shared" si="5"/>
        <v/>
      </c>
    </row>
    <row r="49" spans="1:30" ht="23.1" customHeight="1">
      <c r="A49" s="203"/>
      <c r="B49" s="203"/>
      <c r="C49" s="13"/>
      <c r="D49" s="14" t="s">
        <v>5</v>
      </c>
      <c r="E49" s="11"/>
      <c r="F49" s="10">
        <f t="shared" si="9"/>
        <v>28</v>
      </c>
      <c r="G49" s="9">
        <v>5</v>
      </c>
      <c r="H49" s="8">
        <f t="shared" si="1"/>
        <v>17.857142857142858</v>
      </c>
      <c r="I49" s="9">
        <v>22</v>
      </c>
      <c r="J49" s="8">
        <f t="shared" si="2"/>
        <v>78.571428571428569</v>
      </c>
      <c r="K49" s="9">
        <v>1</v>
      </c>
      <c r="L49" s="8">
        <f t="shared" si="3"/>
        <v>3.5714285714285712</v>
      </c>
      <c r="AA49" s="9">
        <v>28</v>
      </c>
      <c r="AB49" s="136" t="str">
        <f t="shared" si="4"/>
        <v/>
      </c>
      <c r="AC49" s="136" t="str">
        <f t="shared" si="5"/>
        <v/>
      </c>
    </row>
    <row r="50" spans="1:30" ht="23.1" customHeight="1">
      <c r="A50" s="203"/>
      <c r="B50" s="203"/>
      <c r="C50" s="13"/>
      <c r="D50" s="14" t="s">
        <v>4</v>
      </c>
      <c r="E50" s="11"/>
      <c r="F50" s="10">
        <f t="shared" si="9"/>
        <v>21</v>
      </c>
      <c r="G50" s="9">
        <v>8</v>
      </c>
      <c r="H50" s="8">
        <f t="shared" si="1"/>
        <v>38.095238095238095</v>
      </c>
      <c r="I50" s="9">
        <v>13</v>
      </c>
      <c r="J50" s="8">
        <f t="shared" si="2"/>
        <v>61.904761904761905</v>
      </c>
      <c r="K50" s="9">
        <v>0</v>
      </c>
      <c r="L50" s="8">
        <f t="shared" si="3"/>
        <v>0</v>
      </c>
      <c r="AA50" s="9">
        <v>21</v>
      </c>
      <c r="AB50" s="136" t="str">
        <f t="shared" si="4"/>
        <v/>
      </c>
      <c r="AC50" s="136" t="str">
        <f t="shared" si="5"/>
        <v/>
      </c>
    </row>
    <row r="51" spans="1:30" ht="23.1" customHeight="1">
      <c r="A51" s="203"/>
      <c r="B51" s="203"/>
      <c r="C51" s="13"/>
      <c r="D51" s="14" t="s">
        <v>3</v>
      </c>
      <c r="E51" s="11"/>
      <c r="F51" s="10">
        <f t="shared" si="9"/>
        <v>176</v>
      </c>
      <c r="G51" s="9">
        <v>104</v>
      </c>
      <c r="H51" s="8">
        <f t="shared" si="1"/>
        <v>59.090909090909093</v>
      </c>
      <c r="I51" s="9">
        <v>71</v>
      </c>
      <c r="J51" s="8">
        <f t="shared" si="2"/>
        <v>40.340909090909086</v>
      </c>
      <c r="K51" s="9">
        <v>1</v>
      </c>
      <c r="L51" s="8">
        <f t="shared" si="3"/>
        <v>0.56818181818181823</v>
      </c>
      <c r="AA51" s="9">
        <v>176</v>
      </c>
      <c r="AB51" s="136" t="str">
        <f t="shared" si="4"/>
        <v/>
      </c>
      <c r="AC51" s="136" t="str">
        <f t="shared" si="5"/>
        <v/>
      </c>
    </row>
    <row r="52" spans="1:30" ht="23.1" customHeight="1">
      <c r="A52" s="203"/>
      <c r="B52" s="203"/>
      <c r="C52" s="13"/>
      <c r="D52" s="14" t="s">
        <v>2</v>
      </c>
      <c r="E52" s="11"/>
      <c r="F52" s="10">
        <f t="shared" si="9"/>
        <v>21</v>
      </c>
      <c r="G52" s="9">
        <v>7</v>
      </c>
      <c r="H52" s="8">
        <f t="shared" si="1"/>
        <v>33.333333333333329</v>
      </c>
      <c r="I52" s="9">
        <v>14</v>
      </c>
      <c r="J52" s="8">
        <f t="shared" si="2"/>
        <v>66.666666666666657</v>
      </c>
      <c r="K52" s="9">
        <v>0</v>
      </c>
      <c r="L52" s="8">
        <f t="shared" si="3"/>
        <v>0</v>
      </c>
      <c r="AA52" s="9">
        <v>21</v>
      </c>
      <c r="AB52" s="136" t="str">
        <f t="shared" si="4"/>
        <v/>
      </c>
      <c r="AC52" s="136" t="str">
        <f t="shared" si="5"/>
        <v/>
      </c>
    </row>
    <row r="53" spans="1:30" ht="24" customHeight="1" thickBot="1">
      <c r="A53" s="204"/>
      <c r="B53" s="204"/>
      <c r="C53" s="13"/>
      <c r="D53" s="12" t="s">
        <v>1</v>
      </c>
      <c r="E53" s="11"/>
      <c r="F53" s="10">
        <f t="shared" si="9"/>
        <v>55</v>
      </c>
      <c r="G53" s="9">
        <v>14</v>
      </c>
      <c r="H53" s="8">
        <f t="shared" si="1"/>
        <v>25.454545454545453</v>
      </c>
      <c r="I53" s="9">
        <v>41</v>
      </c>
      <c r="J53" s="8">
        <f t="shared" si="2"/>
        <v>74.545454545454547</v>
      </c>
      <c r="K53" s="9">
        <v>0</v>
      </c>
      <c r="L53" s="8">
        <f t="shared" si="3"/>
        <v>0</v>
      </c>
      <c r="AA53" s="9">
        <v>55</v>
      </c>
      <c r="AB53" s="137" t="str">
        <f t="shared" si="4"/>
        <v/>
      </c>
      <c r="AC53" s="137" t="str">
        <f t="shared" si="5"/>
        <v/>
      </c>
    </row>
    <row r="55" spans="1:30" ht="12.75" customHeight="1"/>
    <row r="56" spans="1:30">
      <c r="D56" s="5"/>
    </row>
    <row r="60" spans="1:30">
      <c r="D60" s="164" t="s">
        <v>495</v>
      </c>
      <c r="E60" s="162"/>
      <c r="F60" s="163">
        <v>986</v>
      </c>
      <c r="G60" s="163">
        <v>314</v>
      </c>
      <c r="H60" s="163"/>
      <c r="I60" s="163">
        <v>659</v>
      </c>
      <c r="J60" s="163"/>
      <c r="K60" s="163">
        <v>13</v>
      </c>
      <c r="L60" s="163"/>
      <c r="M60" s="163"/>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314</v>
      </c>
      <c r="H61" s="163"/>
      <c r="I61" s="166">
        <f>IF(I60="","",SUM(I8:I12))</f>
        <v>659</v>
      </c>
      <c r="J61" s="163"/>
      <c r="K61" s="166">
        <f>IF(K60="","",SUM(K8:K12))</f>
        <v>13</v>
      </c>
      <c r="L61" s="163"/>
      <c r="M61" s="166" t="str">
        <f>IF(M60="","",SUM(M8:M12))</f>
        <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314</v>
      </c>
      <c r="H62" s="163"/>
      <c r="I62" s="166">
        <f>IF(I60="","",SUM(I13,I38))</f>
        <v>659</v>
      </c>
      <c r="J62" s="163"/>
      <c r="K62" s="166">
        <f>IF(K60="","",SUM(K13,K38))</f>
        <v>13</v>
      </c>
      <c r="L62" s="163"/>
      <c r="M62" s="166" t="str">
        <f>IF(M60="","",SUM(M13,M38))</f>
        <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116</v>
      </c>
      <c r="H63" s="163"/>
      <c r="I63" s="166">
        <f>IF(I60="","",SUM(I14:I37))</f>
        <v>131</v>
      </c>
      <c r="J63" s="163"/>
      <c r="K63" s="166">
        <f>IF(K60="","",SUM(K14:K37))</f>
        <v>0</v>
      </c>
      <c r="L63" s="163"/>
      <c r="M63" s="166" t="str">
        <f>IF(M60="","",SUM(M14:M37))</f>
        <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198</v>
      </c>
      <c r="H64" s="163"/>
      <c r="I64" s="166">
        <f>IF(I60="","",SUM(I39:I53))</f>
        <v>528</v>
      </c>
      <c r="J64" s="163"/>
      <c r="K64" s="166">
        <f>IF(K60="","",SUM(K39:K53))</f>
        <v>13</v>
      </c>
      <c r="L64" s="163"/>
      <c r="M64" s="166" t="str">
        <f>IF(M60="","",SUM(M39:M53))</f>
        <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4" spans="4:30">
      <c r="D74" s="5"/>
    </row>
    <row r="76" spans="4:30">
      <c r="D76" s="5"/>
    </row>
    <row r="78" spans="4:30">
      <c r="D78" s="5"/>
    </row>
    <row r="80" spans="4:30">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1">
    <mergeCell ref="A13:A53"/>
    <mergeCell ref="B13:B37"/>
    <mergeCell ref="B38:B53"/>
    <mergeCell ref="F3:F6"/>
    <mergeCell ref="B12:E12"/>
    <mergeCell ref="B11:E11"/>
    <mergeCell ref="B10:E10"/>
    <mergeCell ref="A8:A12"/>
    <mergeCell ref="A3:E6"/>
    <mergeCell ref="L5:L6"/>
    <mergeCell ref="B9:E9"/>
    <mergeCell ref="A7:E7"/>
    <mergeCell ref="G3:H4"/>
    <mergeCell ref="K3:L4"/>
    <mergeCell ref="G5:G6"/>
    <mergeCell ref="K5:K6"/>
    <mergeCell ref="J5:J6"/>
    <mergeCell ref="I5:I6"/>
    <mergeCell ref="I3:J4"/>
    <mergeCell ref="B8:E8"/>
    <mergeCell ref="H5:H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H109" sqref="H109"/>
    </sheetView>
  </sheetViews>
  <sheetFormatPr defaultRowHeight="13.5"/>
  <cols>
    <col min="1" max="2" width="2.625" style="4" customWidth="1"/>
    <col min="3" max="3" width="1.375" style="4" customWidth="1"/>
    <col min="4" max="4" width="27.625" style="4" customWidth="1"/>
    <col min="5" max="5" width="1.375" style="4" customWidth="1"/>
    <col min="6" max="12" width="11.625" style="3" customWidth="1"/>
    <col min="13" max="26" width="9" style="3"/>
    <col min="27" max="27" width="9" style="83"/>
    <col min="28" max="28" width="11.25" style="83" customWidth="1"/>
    <col min="29" max="16384" width="9" style="3"/>
  </cols>
  <sheetData>
    <row r="1" spans="1:28" ht="14.25">
      <c r="A1" s="18" t="s">
        <v>502</v>
      </c>
    </row>
    <row r="2" spans="1:28">
      <c r="G2" s="54"/>
      <c r="H2" s="54"/>
      <c r="I2" s="54"/>
      <c r="J2" s="54"/>
      <c r="K2" s="54"/>
      <c r="L2" s="46" t="s">
        <v>519</v>
      </c>
    </row>
    <row r="3" spans="1:28" ht="12" customHeight="1">
      <c r="A3" s="280" t="s">
        <v>64</v>
      </c>
      <c r="B3" s="281"/>
      <c r="C3" s="281"/>
      <c r="D3" s="281"/>
      <c r="E3" s="282"/>
      <c r="F3" s="225" t="s">
        <v>156</v>
      </c>
      <c r="G3" s="299" t="s">
        <v>155</v>
      </c>
      <c r="H3" s="302"/>
      <c r="I3" s="302"/>
      <c r="J3" s="302"/>
      <c r="K3" s="302"/>
      <c r="L3" s="303"/>
    </row>
    <row r="4" spans="1:28" ht="12" customHeight="1">
      <c r="A4" s="283"/>
      <c r="B4" s="284"/>
      <c r="C4" s="284"/>
      <c r="D4" s="284"/>
      <c r="E4" s="285"/>
      <c r="F4" s="229"/>
      <c r="G4" s="300"/>
      <c r="H4" s="227" t="s">
        <v>154</v>
      </c>
      <c r="I4" s="53"/>
      <c r="J4" s="53"/>
      <c r="K4" s="52"/>
      <c r="L4" s="261" t="s">
        <v>153</v>
      </c>
    </row>
    <row r="5" spans="1:28" ht="48" customHeight="1" thickBot="1">
      <c r="A5" s="283"/>
      <c r="B5" s="284"/>
      <c r="C5" s="284"/>
      <c r="D5" s="284"/>
      <c r="E5" s="285"/>
      <c r="F5" s="229"/>
      <c r="G5" s="300"/>
      <c r="H5" s="304"/>
      <c r="I5" s="261" t="s">
        <v>152</v>
      </c>
      <c r="J5" s="261" t="s">
        <v>151</v>
      </c>
      <c r="K5" s="261" t="s">
        <v>150</v>
      </c>
      <c r="L5" s="262"/>
    </row>
    <row r="6" spans="1:28" ht="30.75" customHeight="1" thickBot="1">
      <c r="A6" s="286"/>
      <c r="B6" s="287"/>
      <c r="C6" s="287"/>
      <c r="D6" s="287"/>
      <c r="E6" s="288"/>
      <c r="F6" s="226"/>
      <c r="G6" s="301"/>
      <c r="H6" s="228"/>
      <c r="I6" s="263"/>
      <c r="J6" s="263"/>
      <c r="K6" s="263"/>
      <c r="L6" s="263"/>
      <c r="AA6" s="157">
        <f>SUM(AB7:AB100,F116:R120)</f>
        <v>0</v>
      </c>
      <c r="AB6" s="91"/>
    </row>
    <row r="7" spans="1:28" ht="12" customHeight="1">
      <c r="A7" s="216" t="s">
        <v>50</v>
      </c>
      <c r="B7" s="217"/>
      <c r="C7" s="217"/>
      <c r="D7" s="217"/>
      <c r="E7" s="218"/>
      <c r="F7" s="41">
        <f t="shared" ref="F7:L7" si="0">SUM(F10,F12,F14,F16,F18)</f>
        <v>314</v>
      </c>
      <c r="G7" s="41">
        <f>SUM(G10,G12,G14,G16,G18)</f>
        <v>873</v>
      </c>
      <c r="H7" s="104">
        <f>SUM(H10,H12,H14,H16,H18)</f>
        <v>863</v>
      </c>
      <c r="I7" s="41">
        <f t="shared" si="0"/>
        <v>15</v>
      </c>
      <c r="J7" s="41">
        <f t="shared" si="0"/>
        <v>20</v>
      </c>
      <c r="K7" s="41">
        <f t="shared" si="0"/>
        <v>828</v>
      </c>
      <c r="L7" s="41">
        <f t="shared" si="0"/>
        <v>10</v>
      </c>
      <c r="M7" s="54"/>
      <c r="N7" s="54">
        <f>SUM(N20,N70)</f>
        <v>306</v>
      </c>
      <c r="O7" s="3">
        <v>306</v>
      </c>
      <c r="P7" s="158">
        <v>1</v>
      </c>
      <c r="AA7" s="151">
        <v>314</v>
      </c>
      <c r="AB7" s="151" t="str">
        <f>IF(F7=AA7,"",1)</f>
        <v/>
      </c>
    </row>
    <row r="8" spans="1:28" ht="12" customHeight="1">
      <c r="A8" s="219"/>
      <c r="B8" s="220"/>
      <c r="C8" s="220"/>
      <c r="D8" s="220"/>
      <c r="E8" s="221"/>
      <c r="F8" s="50" t="s">
        <v>149</v>
      </c>
      <c r="G8" s="51">
        <f t="shared" ref="G8:L8" si="1">IF(G7=0,0,G7/$G7)</f>
        <v>1</v>
      </c>
      <c r="H8" s="51">
        <f t="shared" si="1"/>
        <v>0.98854524627720508</v>
      </c>
      <c r="I8" s="51">
        <f t="shared" si="1"/>
        <v>1.7182130584192441E-2</v>
      </c>
      <c r="J8" s="51">
        <f t="shared" si="1"/>
        <v>2.2909507445589918E-2</v>
      </c>
      <c r="K8" s="51">
        <f t="shared" si="1"/>
        <v>0.94845360824742264</v>
      </c>
      <c r="L8" s="51">
        <f t="shared" si="1"/>
        <v>1.1454753722794959E-2</v>
      </c>
      <c r="M8" s="47"/>
      <c r="N8" s="47"/>
      <c r="P8" s="158">
        <v>2</v>
      </c>
      <c r="AA8" s="152"/>
      <c r="AB8" s="152"/>
    </row>
    <row r="9" spans="1:28" ht="12" customHeight="1">
      <c r="A9" s="219"/>
      <c r="B9" s="220"/>
      <c r="C9" s="220"/>
      <c r="D9" s="220"/>
      <c r="E9" s="221"/>
      <c r="F9" s="50" t="s">
        <v>149</v>
      </c>
      <c r="G9" s="48" t="s">
        <v>149</v>
      </c>
      <c r="H9" s="49">
        <f>IF(H7=0,0,H7/$H7)</f>
        <v>1</v>
      </c>
      <c r="I9" s="49">
        <f>IF(I7=0,0,I7/$H7)</f>
        <v>1.7381228273464659E-2</v>
      </c>
      <c r="J9" s="49">
        <f>IF(J7=0,0,J7/$H7)</f>
        <v>2.3174971031286212E-2</v>
      </c>
      <c r="K9" s="49">
        <f>IF(K7=0,0,K7/$H7)</f>
        <v>0.95944380069524915</v>
      </c>
      <c r="L9" s="48" t="s">
        <v>149</v>
      </c>
      <c r="M9" s="47"/>
      <c r="N9" s="47"/>
      <c r="P9" s="158"/>
      <c r="AA9" s="153"/>
      <c r="AB9" s="153"/>
    </row>
    <row r="10" spans="1:28" ht="12" customHeight="1">
      <c r="A10" s="205" t="s">
        <v>49</v>
      </c>
      <c r="B10" s="289" t="s">
        <v>48</v>
      </c>
      <c r="C10" s="290"/>
      <c r="D10" s="290"/>
      <c r="E10" s="291"/>
      <c r="F10" s="41">
        <v>30</v>
      </c>
      <c r="G10" s="41">
        <v>33</v>
      </c>
      <c r="H10" s="41">
        <v>32</v>
      </c>
      <c r="I10" s="41">
        <v>1</v>
      </c>
      <c r="J10" s="41">
        <v>3</v>
      </c>
      <c r="K10" s="41">
        <v>28</v>
      </c>
      <c r="L10" s="41">
        <v>1</v>
      </c>
      <c r="M10" s="54"/>
      <c r="N10" s="54"/>
      <c r="O10" s="3">
        <v>25</v>
      </c>
      <c r="P10" s="158">
        <v>3</v>
      </c>
      <c r="AA10" s="152">
        <v>30</v>
      </c>
      <c r="AB10" s="152" t="str">
        <f t="shared" ref="AB10:AB41" si="2">IF(F10=AA10,"",1)</f>
        <v/>
      </c>
    </row>
    <row r="11" spans="1:28" ht="12" customHeight="1">
      <c r="A11" s="206"/>
      <c r="B11" s="292"/>
      <c r="C11" s="293"/>
      <c r="D11" s="293"/>
      <c r="E11" s="294"/>
      <c r="F11" s="44"/>
      <c r="G11" s="37">
        <f t="shared" ref="G11:L11" si="3">IF(G10=0,0,G10/$G10)</f>
        <v>1</v>
      </c>
      <c r="H11" s="37">
        <f t="shared" si="3"/>
        <v>0.96969696969696972</v>
      </c>
      <c r="I11" s="37">
        <f>IF(I10=0,0,I10/$G10)</f>
        <v>3.0303030303030304E-2</v>
      </c>
      <c r="J11" s="37">
        <f t="shared" si="3"/>
        <v>9.0909090909090912E-2</v>
      </c>
      <c r="K11" s="37">
        <f>IF(K10=0,0,K10/$G10)</f>
        <v>0.84848484848484851</v>
      </c>
      <c r="L11" s="37">
        <f t="shared" si="3"/>
        <v>3.0303030303030304E-2</v>
      </c>
      <c r="P11" s="158">
        <v>4</v>
      </c>
      <c r="AA11" s="153"/>
      <c r="AB11" s="153" t="str">
        <f t="shared" si="2"/>
        <v/>
      </c>
    </row>
    <row r="12" spans="1:28" ht="12" customHeight="1">
      <c r="A12" s="206"/>
      <c r="B12" s="289" t="s">
        <v>47</v>
      </c>
      <c r="C12" s="290"/>
      <c r="D12" s="290"/>
      <c r="E12" s="291"/>
      <c r="F12" s="41">
        <v>34</v>
      </c>
      <c r="G12" s="41">
        <v>48</v>
      </c>
      <c r="H12" s="41">
        <v>48</v>
      </c>
      <c r="I12" s="41">
        <v>0</v>
      </c>
      <c r="J12" s="41">
        <v>3</v>
      </c>
      <c r="K12" s="41">
        <v>45</v>
      </c>
      <c r="L12" s="41">
        <v>0</v>
      </c>
      <c r="M12" s="54"/>
      <c r="N12" s="54"/>
      <c r="O12" s="3">
        <v>39</v>
      </c>
      <c r="P12" s="158">
        <v>5</v>
      </c>
      <c r="AA12" s="152">
        <v>34</v>
      </c>
      <c r="AB12" s="152" t="str">
        <f t="shared" si="2"/>
        <v/>
      </c>
    </row>
    <row r="13" spans="1:28" ht="12" customHeight="1">
      <c r="A13" s="206"/>
      <c r="B13" s="292"/>
      <c r="C13" s="293"/>
      <c r="D13" s="293"/>
      <c r="E13" s="294"/>
      <c r="F13" s="44"/>
      <c r="G13" s="37">
        <f t="shared" ref="G13:L13" si="4">IF(G12=0,0,G12/$G12)</f>
        <v>1</v>
      </c>
      <c r="H13" s="37">
        <f t="shared" si="4"/>
        <v>1</v>
      </c>
      <c r="I13" s="37">
        <f t="shared" si="4"/>
        <v>0</v>
      </c>
      <c r="J13" s="37">
        <f>IF(J12=0,0,J12/$G12)</f>
        <v>6.25E-2</v>
      </c>
      <c r="K13" s="37">
        <f t="shared" si="4"/>
        <v>0.9375</v>
      </c>
      <c r="L13" s="37">
        <f t="shared" si="4"/>
        <v>0</v>
      </c>
      <c r="P13" s="158">
        <v>6</v>
      </c>
      <c r="AA13" s="153"/>
      <c r="AB13" s="153" t="str">
        <f t="shared" si="2"/>
        <v/>
      </c>
    </row>
    <row r="14" spans="1:28" ht="12" customHeight="1">
      <c r="A14" s="206"/>
      <c r="B14" s="289" t="s">
        <v>46</v>
      </c>
      <c r="C14" s="290"/>
      <c r="D14" s="290"/>
      <c r="E14" s="291"/>
      <c r="F14" s="41">
        <v>115</v>
      </c>
      <c r="G14" s="41">
        <v>259</v>
      </c>
      <c r="H14" s="41">
        <v>257</v>
      </c>
      <c r="I14" s="41">
        <v>3</v>
      </c>
      <c r="J14" s="41">
        <v>4</v>
      </c>
      <c r="K14" s="41">
        <v>250</v>
      </c>
      <c r="L14" s="41">
        <v>2</v>
      </c>
      <c r="M14" s="54"/>
      <c r="N14" s="54"/>
      <c r="O14" s="3">
        <v>111</v>
      </c>
      <c r="P14" s="158">
        <v>7</v>
      </c>
      <c r="AA14" s="152">
        <v>115</v>
      </c>
      <c r="AB14" s="152" t="str">
        <f t="shared" si="2"/>
        <v/>
      </c>
    </row>
    <row r="15" spans="1:28" ht="12" customHeight="1">
      <c r="A15" s="206"/>
      <c r="B15" s="292"/>
      <c r="C15" s="293"/>
      <c r="D15" s="293"/>
      <c r="E15" s="294"/>
      <c r="F15" s="44"/>
      <c r="G15" s="37">
        <f t="shared" ref="G15:L15" si="5">IF(G14=0,0,G14/$G14)</f>
        <v>1</v>
      </c>
      <c r="H15" s="37">
        <f t="shared" si="5"/>
        <v>0.99227799227799229</v>
      </c>
      <c r="I15" s="37">
        <f t="shared" si="5"/>
        <v>1.1583011583011582E-2</v>
      </c>
      <c r="J15" s="37">
        <f t="shared" si="5"/>
        <v>1.5444015444015444E-2</v>
      </c>
      <c r="K15" s="37">
        <f t="shared" si="5"/>
        <v>0.96525096525096521</v>
      </c>
      <c r="L15" s="37">
        <f t="shared" si="5"/>
        <v>7.7220077220077222E-3</v>
      </c>
      <c r="P15" s="158">
        <v>8</v>
      </c>
      <c r="AA15" s="153"/>
      <c r="AB15" s="153" t="str">
        <f t="shared" si="2"/>
        <v/>
      </c>
    </row>
    <row r="16" spans="1:28" ht="12" customHeight="1">
      <c r="A16" s="206"/>
      <c r="B16" s="289" t="s">
        <v>45</v>
      </c>
      <c r="C16" s="290"/>
      <c r="D16" s="290"/>
      <c r="E16" s="291"/>
      <c r="F16" s="41">
        <v>40</v>
      </c>
      <c r="G16" s="41">
        <v>126</v>
      </c>
      <c r="H16" s="41">
        <v>125</v>
      </c>
      <c r="I16" s="41">
        <v>3</v>
      </c>
      <c r="J16" s="41">
        <v>1</v>
      </c>
      <c r="K16" s="41">
        <v>121</v>
      </c>
      <c r="L16" s="41">
        <v>1</v>
      </c>
      <c r="M16" s="54"/>
      <c r="N16" s="54"/>
      <c r="O16" s="3">
        <v>46</v>
      </c>
      <c r="P16" s="158">
        <v>9</v>
      </c>
      <c r="AA16" s="152">
        <v>40</v>
      </c>
      <c r="AB16" s="152" t="str">
        <f t="shared" si="2"/>
        <v/>
      </c>
    </row>
    <row r="17" spans="1:28" ht="12" customHeight="1">
      <c r="A17" s="206"/>
      <c r="B17" s="292"/>
      <c r="C17" s="293"/>
      <c r="D17" s="293"/>
      <c r="E17" s="294"/>
      <c r="F17" s="44"/>
      <c r="G17" s="37">
        <f t="shared" ref="G17:L17" si="6">IF(G16=0,0,G16/$G16)</f>
        <v>1</v>
      </c>
      <c r="H17" s="37">
        <f t="shared" si="6"/>
        <v>0.99206349206349209</v>
      </c>
      <c r="I17" s="37">
        <f t="shared" si="6"/>
        <v>2.3809523809523808E-2</v>
      </c>
      <c r="J17" s="37">
        <f t="shared" si="6"/>
        <v>7.9365079365079361E-3</v>
      </c>
      <c r="K17" s="37">
        <f t="shared" si="6"/>
        <v>0.96031746031746035</v>
      </c>
      <c r="L17" s="37">
        <f t="shared" si="6"/>
        <v>7.9365079365079361E-3</v>
      </c>
      <c r="P17" s="158">
        <v>10</v>
      </c>
      <c r="AA17" s="153"/>
      <c r="AB17" s="153" t="str">
        <f t="shared" si="2"/>
        <v/>
      </c>
    </row>
    <row r="18" spans="1:28" ht="12" customHeight="1">
      <c r="A18" s="206"/>
      <c r="B18" s="289" t="s">
        <v>44</v>
      </c>
      <c r="C18" s="290"/>
      <c r="D18" s="290"/>
      <c r="E18" s="291"/>
      <c r="F18" s="41">
        <v>95</v>
      </c>
      <c r="G18" s="41">
        <v>407</v>
      </c>
      <c r="H18" s="41">
        <v>401</v>
      </c>
      <c r="I18" s="41">
        <v>8</v>
      </c>
      <c r="J18" s="41">
        <v>9</v>
      </c>
      <c r="K18" s="41">
        <v>384</v>
      </c>
      <c r="L18" s="41">
        <v>6</v>
      </c>
      <c r="M18" s="54"/>
      <c r="N18" s="54"/>
      <c r="O18" s="3">
        <v>85</v>
      </c>
      <c r="P18" s="158">
        <v>11</v>
      </c>
      <c r="AA18" s="154">
        <v>95</v>
      </c>
      <c r="AB18" s="152" t="str">
        <f t="shared" si="2"/>
        <v/>
      </c>
    </row>
    <row r="19" spans="1:28" ht="12" customHeight="1">
      <c r="A19" s="207"/>
      <c r="B19" s="292"/>
      <c r="C19" s="293"/>
      <c r="D19" s="293"/>
      <c r="E19" s="294"/>
      <c r="F19" s="44"/>
      <c r="G19" s="37">
        <f t="shared" ref="G19:L19" si="7">IF(G18=0,0,G18/$G18)</f>
        <v>1</v>
      </c>
      <c r="H19" s="37">
        <f t="shared" si="7"/>
        <v>0.98525798525798525</v>
      </c>
      <c r="I19" s="37">
        <f>IF(I18=0,0,I18/$G18)</f>
        <v>1.9656019656019656E-2</v>
      </c>
      <c r="J19" s="37">
        <f t="shared" si="7"/>
        <v>2.2113022113022112E-2</v>
      </c>
      <c r="K19" s="37">
        <f t="shared" si="7"/>
        <v>0.94348894348894352</v>
      </c>
      <c r="L19" s="37">
        <f t="shared" si="7"/>
        <v>1.4742014742014743E-2</v>
      </c>
      <c r="P19" s="158">
        <v>12</v>
      </c>
      <c r="AA19" s="153"/>
      <c r="AB19" s="153" t="str">
        <f t="shared" si="2"/>
        <v/>
      </c>
    </row>
    <row r="20" spans="1:28" ht="12" customHeight="1">
      <c r="A20" s="202" t="s">
        <v>43</v>
      </c>
      <c r="B20" s="202" t="s">
        <v>42</v>
      </c>
      <c r="C20" s="43"/>
      <c r="D20" s="278" t="s">
        <v>16</v>
      </c>
      <c r="E20" s="42"/>
      <c r="F20" s="41">
        <f>SUM(F68,F66,F64,F62,F60,F58,F56,F54,F52,F50,F48,F46,F44,F42,F40,F38,F36,F34,F32,F30,F28,F26,F24,F22)</f>
        <v>116</v>
      </c>
      <c r="G20" s="41">
        <f>SUM(G68,G66,G64,G62,G60,G58,G56,G54,G52,G50,G48,G46,G44,G42,G40,G38,G36,G34,G32,G30,G28,G26,G24,G22)</f>
        <v>284</v>
      </c>
      <c r="H20" s="41">
        <f>SUM(H68,H66,H64,H62,H60,H58,H56,H54,H52,H50,H48,H46,H44,H42,H40,H38,H36,H34,H32,H30,H28,H26,H24,H22)</f>
        <v>281</v>
      </c>
      <c r="I20" s="41">
        <f t="shared" ref="I20:L20" si="8">SUM(I68,I66,I64,I62,I60,I58,I56,I54,I52,I50,I48,I46,I44,I42,I40,I38,I36,I34,I32,I30,I28,I26,I24,I22)</f>
        <v>6</v>
      </c>
      <c r="J20" s="41">
        <f t="shared" si="8"/>
        <v>7</v>
      </c>
      <c r="K20" s="41">
        <f t="shared" si="8"/>
        <v>268</v>
      </c>
      <c r="L20" s="41">
        <f t="shared" si="8"/>
        <v>3</v>
      </c>
      <c r="M20" s="54"/>
      <c r="N20" s="54">
        <f>SUM(O21:O68)</f>
        <v>121</v>
      </c>
      <c r="O20" s="3">
        <v>121</v>
      </c>
      <c r="P20" s="158">
        <v>13</v>
      </c>
      <c r="AA20" s="152">
        <v>116</v>
      </c>
      <c r="AB20" s="152" t="str">
        <f t="shared" si="2"/>
        <v/>
      </c>
    </row>
    <row r="21" spans="1:28" ht="12" customHeight="1">
      <c r="A21" s="203"/>
      <c r="B21" s="203"/>
      <c r="C21" s="40"/>
      <c r="D21" s="279"/>
      <c r="E21" s="39"/>
      <c r="F21" s="44"/>
      <c r="G21" s="37">
        <f t="shared" ref="G21:L21" si="9">IF(G20=0,0,G20/$G20)</f>
        <v>1</v>
      </c>
      <c r="H21" s="37">
        <f t="shared" si="9"/>
        <v>0.98943661971830987</v>
      </c>
      <c r="I21" s="37">
        <f t="shared" si="9"/>
        <v>2.1126760563380281E-2</v>
      </c>
      <c r="J21" s="37">
        <f t="shared" si="9"/>
        <v>2.464788732394366E-2</v>
      </c>
      <c r="K21" s="37">
        <f t="shared" si="9"/>
        <v>0.94366197183098588</v>
      </c>
      <c r="L21" s="37">
        <f t="shared" si="9"/>
        <v>1.0563380281690141E-2</v>
      </c>
      <c r="P21" s="158">
        <v>14</v>
      </c>
      <c r="AA21" s="153"/>
      <c r="AB21" s="153" t="str">
        <f t="shared" si="2"/>
        <v/>
      </c>
    </row>
    <row r="22" spans="1:28" ht="12" customHeight="1">
      <c r="A22" s="203"/>
      <c r="B22" s="203"/>
      <c r="C22" s="43"/>
      <c r="D22" s="278" t="s">
        <v>339</v>
      </c>
      <c r="E22" s="42"/>
      <c r="F22" s="41">
        <v>19</v>
      </c>
      <c r="G22" s="41">
        <v>49</v>
      </c>
      <c r="H22" s="41">
        <v>49</v>
      </c>
      <c r="I22" s="41">
        <v>0</v>
      </c>
      <c r="J22" s="41">
        <v>0</v>
      </c>
      <c r="K22" s="41">
        <v>49</v>
      </c>
      <c r="L22" s="41">
        <v>0</v>
      </c>
      <c r="M22" s="54"/>
      <c r="N22" s="54"/>
      <c r="O22" s="3">
        <v>18</v>
      </c>
      <c r="P22" s="158">
        <v>15</v>
      </c>
      <c r="AA22" s="152">
        <v>19</v>
      </c>
      <c r="AB22" s="152" t="str">
        <f t="shared" si="2"/>
        <v/>
      </c>
    </row>
    <row r="23" spans="1:28" ht="12" customHeight="1">
      <c r="A23" s="203"/>
      <c r="B23" s="203"/>
      <c r="C23" s="40"/>
      <c r="D23" s="279"/>
      <c r="E23" s="39"/>
      <c r="F23" s="44"/>
      <c r="G23" s="37">
        <f t="shared" ref="G23:L23" si="10">IF(G22=0,0,G22/$G22)</f>
        <v>1</v>
      </c>
      <c r="H23" s="37">
        <f t="shared" si="10"/>
        <v>1</v>
      </c>
      <c r="I23" s="37">
        <f t="shared" si="10"/>
        <v>0</v>
      </c>
      <c r="J23" s="37">
        <f t="shared" si="10"/>
        <v>0</v>
      </c>
      <c r="K23" s="37">
        <f t="shared" si="10"/>
        <v>1</v>
      </c>
      <c r="L23" s="37">
        <f t="shared" si="10"/>
        <v>0</v>
      </c>
      <c r="P23" s="158">
        <v>16</v>
      </c>
      <c r="AA23" s="153"/>
      <c r="AB23" s="153" t="str">
        <f t="shared" si="2"/>
        <v/>
      </c>
    </row>
    <row r="24" spans="1:28" ht="12" customHeight="1">
      <c r="A24" s="203"/>
      <c r="B24" s="203"/>
      <c r="C24" s="43"/>
      <c r="D24" s="295" t="s">
        <v>340</v>
      </c>
      <c r="E24" s="115"/>
      <c r="F24" s="104">
        <v>1</v>
      </c>
      <c r="G24" s="104">
        <v>1</v>
      </c>
      <c r="H24" s="104">
        <v>1</v>
      </c>
      <c r="I24" s="104">
        <v>0</v>
      </c>
      <c r="J24" s="41">
        <v>0</v>
      </c>
      <c r="K24" s="41">
        <v>1</v>
      </c>
      <c r="L24" s="41">
        <v>0</v>
      </c>
      <c r="M24" s="54"/>
      <c r="N24" s="54"/>
      <c r="O24" s="3">
        <v>0</v>
      </c>
      <c r="P24" s="158">
        <v>17</v>
      </c>
      <c r="AA24" s="152">
        <v>1</v>
      </c>
      <c r="AB24" s="152" t="str">
        <f t="shared" si="2"/>
        <v/>
      </c>
    </row>
    <row r="25" spans="1:28" ht="12" customHeight="1">
      <c r="A25" s="203"/>
      <c r="B25" s="203"/>
      <c r="C25" s="40"/>
      <c r="D25" s="296"/>
      <c r="E25" s="116"/>
      <c r="F25" s="117"/>
      <c r="G25" s="107">
        <f t="shared" ref="G25:L25" si="11">IF(G24=0,0,G24/$G24)</f>
        <v>1</v>
      </c>
      <c r="H25" s="107">
        <f t="shared" si="11"/>
        <v>1</v>
      </c>
      <c r="I25" s="107">
        <f t="shared" si="11"/>
        <v>0</v>
      </c>
      <c r="J25" s="37">
        <f t="shared" si="11"/>
        <v>0</v>
      </c>
      <c r="K25" s="37">
        <f t="shared" si="11"/>
        <v>1</v>
      </c>
      <c r="L25" s="37">
        <f t="shared" si="11"/>
        <v>0</v>
      </c>
      <c r="P25" s="158">
        <v>18</v>
      </c>
      <c r="AA25" s="153"/>
      <c r="AB25" s="153" t="str">
        <f t="shared" si="2"/>
        <v/>
      </c>
    </row>
    <row r="26" spans="1:28" ht="12" customHeight="1">
      <c r="A26" s="203"/>
      <c r="B26" s="203"/>
      <c r="C26" s="43"/>
      <c r="D26" s="295" t="s">
        <v>341</v>
      </c>
      <c r="E26" s="115"/>
      <c r="F26" s="104">
        <v>12</v>
      </c>
      <c r="G26" s="104">
        <v>23</v>
      </c>
      <c r="H26" s="104">
        <v>22</v>
      </c>
      <c r="I26" s="104">
        <v>1</v>
      </c>
      <c r="J26" s="41">
        <v>1</v>
      </c>
      <c r="K26" s="41">
        <v>20</v>
      </c>
      <c r="L26" s="41">
        <v>1</v>
      </c>
      <c r="M26" s="54"/>
      <c r="N26" s="54"/>
      <c r="O26" s="3">
        <v>12</v>
      </c>
      <c r="P26" s="158">
        <v>19</v>
      </c>
      <c r="AA26" s="152">
        <v>12</v>
      </c>
      <c r="AB26" s="152" t="str">
        <f t="shared" si="2"/>
        <v/>
      </c>
    </row>
    <row r="27" spans="1:28" ht="12" customHeight="1">
      <c r="A27" s="203"/>
      <c r="B27" s="203"/>
      <c r="C27" s="40"/>
      <c r="D27" s="296"/>
      <c r="E27" s="116"/>
      <c r="F27" s="117"/>
      <c r="G27" s="107">
        <f t="shared" ref="G27:L27" si="12">IF(G26=0,0,G26/$G26)</f>
        <v>1</v>
      </c>
      <c r="H27" s="107">
        <f t="shared" si="12"/>
        <v>0.95652173913043481</v>
      </c>
      <c r="I27" s="107">
        <f t="shared" si="12"/>
        <v>4.3478260869565216E-2</v>
      </c>
      <c r="J27" s="37">
        <f t="shared" si="12"/>
        <v>4.3478260869565216E-2</v>
      </c>
      <c r="K27" s="37">
        <f t="shared" si="12"/>
        <v>0.86956521739130432</v>
      </c>
      <c r="L27" s="37">
        <f t="shared" si="12"/>
        <v>4.3478260869565216E-2</v>
      </c>
      <c r="P27" s="158">
        <v>20</v>
      </c>
      <c r="AA27" s="153"/>
      <c r="AB27" s="153" t="str">
        <f t="shared" si="2"/>
        <v/>
      </c>
    </row>
    <row r="28" spans="1:28" ht="12" customHeight="1">
      <c r="A28" s="203"/>
      <c r="B28" s="203"/>
      <c r="C28" s="43"/>
      <c r="D28" s="278" t="s">
        <v>342</v>
      </c>
      <c r="E28" s="42"/>
      <c r="F28" s="41">
        <v>0</v>
      </c>
      <c r="G28" s="41">
        <v>0</v>
      </c>
      <c r="H28" s="41">
        <v>0</v>
      </c>
      <c r="I28" s="41">
        <v>0</v>
      </c>
      <c r="J28" s="41">
        <v>0</v>
      </c>
      <c r="K28" s="41">
        <v>0</v>
      </c>
      <c r="L28" s="41">
        <v>0</v>
      </c>
      <c r="M28" s="54"/>
      <c r="N28" s="54"/>
      <c r="O28" s="3">
        <v>0</v>
      </c>
      <c r="P28" s="158">
        <v>21</v>
      </c>
      <c r="AA28" s="152">
        <v>0</v>
      </c>
      <c r="AB28" s="152" t="str">
        <f t="shared" si="2"/>
        <v/>
      </c>
    </row>
    <row r="29" spans="1:28" ht="12" customHeight="1">
      <c r="A29" s="203"/>
      <c r="B29" s="203"/>
      <c r="C29" s="40"/>
      <c r="D29" s="279"/>
      <c r="E29" s="39"/>
      <c r="F29" s="44"/>
      <c r="G29" s="37">
        <f t="shared" ref="G29:L29" si="13">IF(G28=0,0,G28/$G28)</f>
        <v>0</v>
      </c>
      <c r="H29" s="37">
        <f t="shared" si="13"/>
        <v>0</v>
      </c>
      <c r="I29" s="37">
        <f>IF(I28=0,0,I28/$G28)</f>
        <v>0</v>
      </c>
      <c r="J29" s="37">
        <f t="shared" si="13"/>
        <v>0</v>
      </c>
      <c r="K29" s="37">
        <f t="shared" si="13"/>
        <v>0</v>
      </c>
      <c r="L29" s="37">
        <f t="shared" si="13"/>
        <v>0</v>
      </c>
      <c r="P29" s="158">
        <v>22</v>
      </c>
      <c r="AA29" s="153"/>
      <c r="AB29" s="153" t="str">
        <f t="shared" si="2"/>
        <v/>
      </c>
    </row>
    <row r="30" spans="1:28" ht="12" customHeight="1">
      <c r="A30" s="203"/>
      <c r="B30" s="203"/>
      <c r="C30" s="43"/>
      <c r="D30" s="278" t="s">
        <v>343</v>
      </c>
      <c r="E30" s="42"/>
      <c r="F30" s="41">
        <v>2</v>
      </c>
      <c r="G30" s="41">
        <v>2</v>
      </c>
      <c r="H30" s="41">
        <v>2</v>
      </c>
      <c r="I30" s="41">
        <v>0</v>
      </c>
      <c r="J30" s="41">
        <v>0</v>
      </c>
      <c r="K30" s="41">
        <v>2</v>
      </c>
      <c r="L30" s="41">
        <v>0</v>
      </c>
      <c r="M30" s="54"/>
      <c r="N30" s="54"/>
      <c r="O30" s="3">
        <v>1</v>
      </c>
      <c r="P30" s="158">
        <v>23</v>
      </c>
      <c r="AA30" s="152">
        <v>2</v>
      </c>
      <c r="AB30" s="152" t="str">
        <f t="shared" si="2"/>
        <v/>
      </c>
    </row>
    <row r="31" spans="1:28" ht="12" customHeight="1">
      <c r="A31" s="203"/>
      <c r="B31" s="203"/>
      <c r="C31" s="40"/>
      <c r="D31" s="279"/>
      <c r="E31" s="39"/>
      <c r="F31" s="44"/>
      <c r="G31" s="37">
        <f t="shared" ref="G31:L31" si="14">IF(G30=0,0,G30/$G30)</f>
        <v>1</v>
      </c>
      <c r="H31" s="37">
        <f t="shared" si="14"/>
        <v>1</v>
      </c>
      <c r="I31" s="37">
        <f t="shared" si="14"/>
        <v>0</v>
      </c>
      <c r="J31" s="37">
        <f t="shared" si="14"/>
        <v>0</v>
      </c>
      <c r="K31" s="37">
        <f t="shared" si="14"/>
        <v>1</v>
      </c>
      <c r="L31" s="37">
        <f t="shared" si="14"/>
        <v>0</v>
      </c>
      <c r="P31" s="158">
        <v>24</v>
      </c>
      <c r="AA31" s="153"/>
      <c r="AB31" s="153" t="str">
        <f t="shared" si="2"/>
        <v/>
      </c>
    </row>
    <row r="32" spans="1:28" ht="12" customHeight="1">
      <c r="A32" s="203"/>
      <c r="B32" s="203"/>
      <c r="C32" s="43"/>
      <c r="D32" s="278" t="s">
        <v>344</v>
      </c>
      <c r="E32" s="42"/>
      <c r="F32" s="41">
        <v>0</v>
      </c>
      <c r="G32" s="41">
        <v>0</v>
      </c>
      <c r="H32" s="41">
        <v>0</v>
      </c>
      <c r="I32" s="41">
        <v>0</v>
      </c>
      <c r="J32" s="41">
        <v>0</v>
      </c>
      <c r="K32" s="41">
        <v>0</v>
      </c>
      <c r="L32" s="41">
        <v>0</v>
      </c>
      <c r="M32" s="54"/>
      <c r="N32" s="54"/>
      <c r="O32" s="3">
        <v>1</v>
      </c>
      <c r="P32" s="158">
        <v>25</v>
      </c>
      <c r="AA32" s="152">
        <v>0</v>
      </c>
      <c r="AB32" s="152" t="str">
        <f t="shared" si="2"/>
        <v/>
      </c>
    </row>
    <row r="33" spans="1:28" ht="12" customHeight="1">
      <c r="A33" s="203"/>
      <c r="B33" s="203"/>
      <c r="C33" s="40"/>
      <c r="D33" s="279"/>
      <c r="E33" s="39"/>
      <c r="F33" s="44"/>
      <c r="G33" s="37">
        <f t="shared" ref="G33:L33" si="15">IF(G32=0,0,G32/$G32)</f>
        <v>0</v>
      </c>
      <c r="H33" s="37">
        <f t="shared" si="15"/>
        <v>0</v>
      </c>
      <c r="I33" s="37">
        <f t="shared" si="15"/>
        <v>0</v>
      </c>
      <c r="J33" s="37">
        <f t="shared" si="15"/>
        <v>0</v>
      </c>
      <c r="K33" s="37">
        <f>IF(K32=0,0,K32/$G32)</f>
        <v>0</v>
      </c>
      <c r="L33" s="37">
        <f t="shared" si="15"/>
        <v>0</v>
      </c>
      <c r="P33" s="158">
        <v>26</v>
      </c>
      <c r="AA33" s="153"/>
      <c r="AB33" s="153" t="str">
        <f t="shared" si="2"/>
        <v/>
      </c>
    </row>
    <row r="34" spans="1:28" ht="12" customHeight="1">
      <c r="A34" s="203"/>
      <c r="B34" s="203"/>
      <c r="C34" s="43"/>
      <c r="D34" s="278" t="s">
        <v>345</v>
      </c>
      <c r="E34" s="42"/>
      <c r="F34" s="41">
        <v>4</v>
      </c>
      <c r="G34" s="41">
        <v>7</v>
      </c>
      <c r="H34" s="41">
        <v>7</v>
      </c>
      <c r="I34" s="41">
        <v>0</v>
      </c>
      <c r="J34" s="41">
        <v>1</v>
      </c>
      <c r="K34" s="41">
        <v>6</v>
      </c>
      <c r="L34" s="41">
        <v>0</v>
      </c>
      <c r="M34" s="54"/>
      <c r="N34" s="54"/>
      <c r="O34" s="3">
        <v>2</v>
      </c>
      <c r="P34" s="158">
        <v>27</v>
      </c>
      <c r="AA34" s="152">
        <v>4</v>
      </c>
      <c r="AB34" s="152" t="str">
        <f t="shared" si="2"/>
        <v/>
      </c>
    </row>
    <row r="35" spans="1:28" ht="12" customHeight="1">
      <c r="A35" s="203"/>
      <c r="B35" s="203"/>
      <c r="C35" s="40"/>
      <c r="D35" s="279"/>
      <c r="E35" s="39"/>
      <c r="F35" s="44"/>
      <c r="G35" s="37">
        <f t="shared" ref="G35:L35" si="16">IF(G34=0,0,G34/$G34)</f>
        <v>1</v>
      </c>
      <c r="H35" s="37">
        <f t="shared" si="16"/>
        <v>1</v>
      </c>
      <c r="I35" s="37">
        <f t="shared" si="16"/>
        <v>0</v>
      </c>
      <c r="J35" s="37">
        <f t="shared" si="16"/>
        <v>0.14285714285714285</v>
      </c>
      <c r="K35" s="37">
        <f t="shared" si="16"/>
        <v>0.8571428571428571</v>
      </c>
      <c r="L35" s="37">
        <f t="shared" si="16"/>
        <v>0</v>
      </c>
      <c r="P35" s="158">
        <v>28</v>
      </c>
      <c r="AA35" s="153"/>
      <c r="AB35" s="153" t="str">
        <f t="shared" si="2"/>
        <v/>
      </c>
    </row>
    <row r="36" spans="1:28" ht="12" customHeight="1">
      <c r="A36" s="203"/>
      <c r="B36" s="203"/>
      <c r="C36" s="43"/>
      <c r="D36" s="278" t="s">
        <v>346</v>
      </c>
      <c r="E36" s="42"/>
      <c r="F36" s="41">
        <v>7</v>
      </c>
      <c r="G36" s="41">
        <v>40</v>
      </c>
      <c r="H36" s="41">
        <v>40</v>
      </c>
      <c r="I36" s="41">
        <v>0</v>
      </c>
      <c r="J36" s="41">
        <v>0</v>
      </c>
      <c r="K36" s="41">
        <v>40</v>
      </c>
      <c r="L36" s="41">
        <v>0</v>
      </c>
      <c r="M36" s="54"/>
      <c r="N36" s="54"/>
      <c r="O36" s="3">
        <v>8</v>
      </c>
      <c r="P36" s="158">
        <v>29</v>
      </c>
      <c r="AA36" s="152">
        <v>7</v>
      </c>
      <c r="AB36" s="152" t="str">
        <f t="shared" si="2"/>
        <v/>
      </c>
    </row>
    <row r="37" spans="1:28" ht="12" customHeight="1">
      <c r="A37" s="203"/>
      <c r="B37" s="203"/>
      <c r="C37" s="40"/>
      <c r="D37" s="279"/>
      <c r="E37" s="39"/>
      <c r="F37" s="44"/>
      <c r="G37" s="37">
        <f t="shared" ref="G37:L37" si="17">IF(G36=0,0,G36/$G36)</f>
        <v>1</v>
      </c>
      <c r="H37" s="37">
        <f t="shared" si="17"/>
        <v>1</v>
      </c>
      <c r="I37" s="37">
        <f t="shared" si="17"/>
        <v>0</v>
      </c>
      <c r="J37" s="37">
        <f t="shared" si="17"/>
        <v>0</v>
      </c>
      <c r="K37" s="37">
        <f t="shared" si="17"/>
        <v>1</v>
      </c>
      <c r="L37" s="37">
        <f t="shared" si="17"/>
        <v>0</v>
      </c>
      <c r="P37" s="158">
        <v>30</v>
      </c>
      <c r="AA37" s="153"/>
      <c r="AB37" s="153" t="str">
        <f t="shared" si="2"/>
        <v/>
      </c>
    </row>
    <row r="38" spans="1:28" ht="12" customHeight="1">
      <c r="A38" s="203"/>
      <c r="B38" s="203"/>
      <c r="C38" s="43"/>
      <c r="D38" s="278" t="s">
        <v>347</v>
      </c>
      <c r="E38" s="42"/>
      <c r="F38" s="41">
        <v>0</v>
      </c>
      <c r="G38" s="41">
        <v>0</v>
      </c>
      <c r="H38" s="41">
        <v>0</v>
      </c>
      <c r="I38" s="41">
        <v>0</v>
      </c>
      <c r="J38" s="41">
        <v>0</v>
      </c>
      <c r="K38" s="41">
        <v>0</v>
      </c>
      <c r="L38" s="41">
        <v>0</v>
      </c>
      <c r="M38" s="54"/>
      <c r="N38" s="54"/>
      <c r="O38" s="3">
        <v>0</v>
      </c>
      <c r="P38" s="158">
        <v>31</v>
      </c>
      <c r="AA38" s="152">
        <v>0</v>
      </c>
      <c r="AB38" s="152" t="str">
        <f t="shared" si="2"/>
        <v/>
      </c>
    </row>
    <row r="39" spans="1:28" ht="12" customHeight="1">
      <c r="A39" s="203"/>
      <c r="B39" s="203"/>
      <c r="C39" s="40"/>
      <c r="D39" s="279"/>
      <c r="E39" s="39"/>
      <c r="F39" s="44"/>
      <c r="G39" s="37">
        <f t="shared" ref="G39:L39" si="18">IF(G38=0,0,G38/$G38)</f>
        <v>0</v>
      </c>
      <c r="H39" s="37">
        <f t="shared" si="18"/>
        <v>0</v>
      </c>
      <c r="I39" s="37">
        <f t="shared" si="18"/>
        <v>0</v>
      </c>
      <c r="J39" s="37">
        <f t="shared" si="18"/>
        <v>0</v>
      </c>
      <c r="K39" s="37">
        <f t="shared" si="18"/>
        <v>0</v>
      </c>
      <c r="L39" s="37">
        <f t="shared" si="18"/>
        <v>0</v>
      </c>
      <c r="P39" s="158">
        <v>32</v>
      </c>
      <c r="AA39" s="153"/>
      <c r="AB39" s="153" t="str">
        <f t="shared" si="2"/>
        <v/>
      </c>
    </row>
    <row r="40" spans="1:28" ht="12" customHeight="1">
      <c r="A40" s="203"/>
      <c r="B40" s="203"/>
      <c r="C40" s="43"/>
      <c r="D40" s="278" t="s">
        <v>348</v>
      </c>
      <c r="E40" s="42"/>
      <c r="F40" s="41">
        <v>5</v>
      </c>
      <c r="G40" s="41">
        <v>12</v>
      </c>
      <c r="H40" s="41">
        <v>11</v>
      </c>
      <c r="I40" s="41">
        <v>0</v>
      </c>
      <c r="J40" s="41">
        <v>0</v>
      </c>
      <c r="K40" s="41">
        <v>11</v>
      </c>
      <c r="L40" s="41">
        <v>1</v>
      </c>
      <c r="M40" s="54"/>
      <c r="N40" s="54"/>
      <c r="O40" s="3">
        <v>6</v>
      </c>
      <c r="P40" s="158">
        <v>33</v>
      </c>
      <c r="AA40" s="152">
        <v>5</v>
      </c>
      <c r="AB40" s="152" t="str">
        <f t="shared" si="2"/>
        <v/>
      </c>
    </row>
    <row r="41" spans="1:28" ht="12" customHeight="1">
      <c r="A41" s="203"/>
      <c r="B41" s="203"/>
      <c r="C41" s="40"/>
      <c r="D41" s="279"/>
      <c r="E41" s="39"/>
      <c r="F41" s="44"/>
      <c r="G41" s="37">
        <f t="shared" ref="G41:L41" si="19">IF(G40=0,0,G40/$G40)</f>
        <v>1</v>
      </c>
      <c r="H41" s="37">
        <f t="shared" si="19"/>
        <v>0.91666666666666663</v>
      </c>
      <c r="I41" s="37">
        <f t="shared" si="19"/>
        <v>0</v>
      </c>
      <c r="J41" s="37">
        <f t="shared" si="19"/>
        <v>0</v>
      </c>
      <c r="K41" s="37">
        <f t="shared" si="19"/>
        <v>0.91666666666666663</v>
      </c>
      <c r="L41" s="37">
        <f t="shared" si="19"/>
        <v>8.3333333333333329E-2</v>
      </c>
      <c r="P41" s="158">
        <v>34</v>
      </c>
      <c r="AA41" s="153"/>
      <c r="AB41" s="153" t="str">
        <f t="shared" si="2"/>
        <v/>
      </c>
    </row>
    <row r="42" spans="1:28" ht="12" customHeight="1">
      <c r="A42" s="203"/>
      <c r="B42" s="203"/>
      <c r="C42" s="43"/>
      <c r="D42" s="278" t="s">
        <v>349</v>
      </c>
      <c r="E42" s="42"/>
      <c r="F42" s="41">
        <v>0</v>
      </c>
      <c r="G42" s="41">
        <v>0</v>
      </c>
      <c r="H42" s="41">
        <v>0</v>
      </c>
      <c r="I42" s="41">
        <v>0</v>
      </c>
      <c r="J42" s="41">
        <v>0</v>
      </c>
      <c r="K42" s="41">
        <v>0</v>
      </c>
      <c r="L42" s="41">
        <v>0</v>
      </c>
      <c r="O42" s="3">
        <v>1</v>
      </c>
      <c r="P42" s="158">
        <v>35</v>
      </c>
      <c r="AA42" s="152">
        <v>0</v>
      </c>
      <c r="AB42" s="152" t="str">
        <f t="shared" ref="AB42:AB73" si="20">IF(F42=AA42,"",1)</f>
        <v/>
      </c>
    </row>
    <row r="43" spans="1:28" ht="12" customHeight="1">
      <c r="A43" s="203"/>
      <c r="B43" s="203"/>
      <c r="C43" s="40"/>
      <c r="D43" s="279"/>
      <c r="E43" s="39"/>
      <c r="F43" s="44"/>
      <c r="G43" s="37">
        <f t="shared" ref="G43:L43" si="21">IF(G42=0,0,G42/$G42)</f>
        <v>0</v>
      </c>
      <c r="H43" s="37">
        <f t="shared" si="21"/>
        <v>0</v>
      </c>
      <c r="I43" s="37">
        <f t="shared" si="21"/>
        <v>0</v>
      </c>
      <c r="J43" s="37">
        <f t="shared" si="21"/>
        <v>0</v>
      </c>
      <c r="K43" s="37">
        <f t="shared" si="21"/>
        <v>0</v>
      </c>
      <c r="L43" s="37">
        <f t="shared" si="21"/>
        <v>0</v>
      </c>
      <c r="P43" s="158">
        <v>36</v>
      </c>
      <c r="AA43" s="153"/>
      <c r="AB43" s="153" t="str">
        <f t="shared" si="20"/>
        <v/>
      </c>
    </row>
    <row r="44" spans="1:28" ht="12" customHeight="1">
      <c r="A44" s="203"/>
      <c r="B44" s="203"/>
      <c r="C44" s="43"/>
      <c r="D44" s="278" t="s">
        <v>350</v>
      </c>
      <c r="E44" s="42"/>
      <c r="F44" s="41">
        <v>1</v>
      </c>
      <c r="G44" s="41">
        <v>2</v>
      </c>
      <c r="H44" s="41">
        <v>2</v>
      </c>
      <c r="I44" s="41">
        <v>0</v>
      </c>
      <c r="J44" s="41">
        <v>0</v>
      </c>
      <c r="K44" s="41">
        <v>2</v>
      </c>
      <c r="L44" s="41">
        <v>0</v>
      </c>
      <c r="M44" s="54"/>
      <c r="N44" s="54"/>
      <c r="O44" s="3">
        <v>1</v>
      </c>
      <c r="P44" s="158">
        <v>37</v>
      </c>
      <c r="AA44" s="152">
        <v>1</v>
      </c>
      <c r="AB44" s="152" t="str">
        <f t="shared" si="20"/>
        <v/>
      </c>
    </row>
    <row r="45" spans="1:28" ht="12" customHeight="1">
      <c r="A45" s="203"/>
      <c r="B45" s="203"/>
      <c r="C45" s="40"/>
      <c r="D45" s="279"/>
      <c r="E45" s="39"/>
      <c r="F45" s="44"/>
      <c r="G45" s="37">
        <f t="shared" ref="G45:L45" si="22">IF(G44=0,0,G44/$G44)</f>
        <v>1</v>
      </c>
      <c r="H45" s="37">
        <f t="shared" si="22"/>
        <v>1</v>
      </c>
      <c r="I45" s="37">
        <f t="shared" si="22"/>
        <v>0</v>
      </c>
      <c r="J45" s="37">
        <f t="shared" si="22"/>
        <v>0</v>
      </c>
      <c r="K45" s="37">
        <f t="shared" si="22"/>
        <v>1</v>
      </c>
      <c r="L45" s="37">
        <f t="shared" si="22"/>
        <v>0</v>
      </c>
      <c r="P45" s="158">
        <v>38</v>
      </c>
      <c r="AA45" s="153"/>
      <c r="AB45" s="153" t="str">
        <f t="shared" si="20"/>
        <v/>
      </c>
    </row>
    <row r="46" spans="1:28" ht="12" customHeight="1">
      <c r="A46" s="203"/>
      <c r="B46" s="203"/>
      <c r="C46" s="43"/>
      <c r="D46" s="278" t="s">
        <v>351</v>
      </c>
      <c r="E46" s="42"/>
      <c r="F46" s="41">
        <v>1</v>
      </c>
      <c r="G46" s="41">
        <v>7</v>
      </c>
      <c r="H46" s="41">
        <v>7</v>
      </c>
      <c r="I46" s="41">
        <v>1</v>
      </c>
      <c r="J46" s="41">
        <v>0</v>
      </c>
      <c r="K46" s="41">
        <v>6</v>
      </c>
      <c r="L46" s="41">
        <v>0</v>
      </c>
      <c r="M46" s="54"/>
      <c r="N46" s="54"/>
      <c r="O46" s="3">
        <v>4</v>
      </c>
      <c r="P46" s="158">
        <v>39</v>
      </c>
      <c r="AA46" s="152">
        <v>1</v>
      </c>
      <c r="AB46" s="152" t="str">
        <f t="shared" si="20"/>
        <v/>
      </c>
    </row>
    <row r="47" spans="1:28" ht="12" customHeight="1">
      <c r="A47" s="203"/>
      <c r="B47" s="203"/>
      <c r="C47" s="40"/>
      <c r="D47" s="279"/>
      <c r="E47" s="39"/>
      <c r="F47" s="44"/>
      <c r="G47" s="37">
        <f t="shared" ref="G47:L47" si="23">IF(G46=0,0,G46/$G46)</f>
        <v>1</v>
      </c>
      <c r="H47" s="37">
        <f t="shared" si="23"/>
        <v>1</v>
      </c>
      <c r="I47" s="37">
        <f t="shared" si="23"/>
        <v>0.14285714285714285</v>
      </c>
      <c r="J47" s="37">
        <f t="shared" si="23"/>
        <v>0</v>
      </c>
      <c r="K47" s="37">
        <f t="shared" si="23"/>
        <v>0.8571428571428571</v>
      </c>
      <c r="L47" s="37">
        <f t="shared" si="23"/>
        <v>0</v>
      </c>
      <c r="P47" s="158">
        <v>40</v>
      </c>
      <c r="AA47" s="153"/>
      <c r="AB47" s="153" t="str">
        <f t="shared" si="20"/>
        <v/>
      </c>
    </row>
    <row r="48" spans="1:28" ht="12" customHeight="1">
      <c r="A48" s="203"/>
      <c r="B48" s="203"/>
      <c r="C48" s="43"/>
      <c r="D48" s="278" t="s">
        <v>352</v>
      </c>
      <c r="E48" s="42"/>
      <c r="F48" s="41">
        <v>2</v>
      </c>
      <c r="G48" s="41">
        <v>3</v>
      </c>
      <c r="H48" s="41">
        <v>3</v>
      </c>
      <c r="I48" s="41">
        <v>0</v>
      </c>
      <c r="J48" s="41">
        <v>0</v>
      </c>
      <c r="K48" s="41">
        <v>3</v>
      </c>
      <c r="L48" s="41">
        <v>0</v>
      </c>
      <c r="M48" s="54"/>
      <c r="N48" s="54"/>
      <c r="O48" s="3">
        <v>2</v>
      </c>
      <c r="P48" s="158">
        <v>41</v>
      </c>
      <c r="AA48" s="152">
        <v>2</v>
      </c>
      <c r="AB48" s="152" t="str">
        <f t="shared" si="20"/>
        <v/>
      </c>
    </row>
    <row r="49" spans="1:28" ht="12" customHeight="1">
      <c r="A49" s="203"/>
      <c r="B49" s="203"/>
      <c r="C49" s="40"/>
      <c r="D49" s="279"/>
      <c r="E49" s="39"/>
      <c r="F49" s="44"/>
      <c r="G49" s="37">
        <f t="shared" ref="G49:L49" si="24">IF(G48=0,0,G48/$G48)</f>
        <v>1</v>
      </c>
      <c r="H49" s="37">
        <f t="shared" si="24"/>
        <v>1</v>
      </c>
      <c r="I49" s="37">
        <f t="shared" si="24"/>
        <v>0</v>
      </c>
      <c r="J49" s="37">
        <f t="shared" si="24"/>
        <v>0</v>
      </c>
      <c r="K49" s="37">
        <f t="shared" si="24"/>
        <v>1</v>
      </c>
      <c r="L49" s="37">
        <f t="shared" si="24"/>
        <v>0</v>
      </c>
      <c r="P49" s="158">
        <v>42</v>
      </c>
      <c r="AA49" s="153"/>
      <c r="AB49" s="153" t="str">
        <f t="shared" si="20"/>
        <v/>
      </c>
    </row>
    <row r="50" spans="1:28" ht="12" customHeight="1">
      <c r="A50" s="203"/>
      <c r="B50" s="203"/>
      <c r="C50" s="43"/>
      <c r="D50" s="278" t="s">
        <v>353</v>
      </c>
      <c r="E50" s="42"/>
      <c r="F50" s="41">
        <v>2</v>
      </c>
      <c r="G50" s="41">
        <v>5</v>
      </c>
      <c r="H50" s="41">
        <v>5</v>
      </c>
      <c r="I50" s="41">
        <v>0</v>
      </c>
      <c r="J50" s="41">
        <v>0</v>
      </c>
      <c r="K50" s="41">
        <v>5</v>
      </c>
      <c r="L50" s="41">
        <v>0</v>
      </c>
      <c r="M50" s="54"/>
      <c r="N50" s="54"/>
      <c r="O50" s="3">
        <v>0</v>
      </c>
      <c r="P50" s="158">
        <v>43</v>
      </c>
      <c r="AA50" s="152">
        <v>2</v>
      </c>
      <c r="AB50" s="152" t="str">
        <f t="shared" si="20"/>
        <v/>
      </c>
    </row>
    <row r="51" spans="1:28" ht="12" customHeight="1">
      <c r="A51" s="203"/>
      <c r="B51" s="203"/>
      <c r="C51" s="40"/>
      <c r="D51" s="279"/>
      <c r="E51" s="39"/>
      <c r="F51" s="44"/>
      <c r="G51" s="37">
        <f t="shared" ref="G51:L51" si="25">IF(G50=0,0,G50/$G50)</f>
        <v>1</v>
      </c>
      <c r="H51" s="37">
        <f t="shared" si="25"/>
        <v>1</v>
      </c>
      <c r="I51" s="37">
        <f t="shared" si="25"/>
        <v>0</v>
      </c>
      <c r="J51" s="37">
        <f t="shared" si="25"/>
        <v>0</v>
      </c>
      <c r="K51" s="37">
        <f t="shared" si="25"/>
        <v>1</v>
      </c>
      <c r="L51" s="37">
        <f t="shared" si="25"/>
        <v>0</v>
      </c>
      <c r="M51" s="54"/>
      <c r="N51" s="54"/>
      <c r="P51" s="158">
        <v>44</v>
      </c>
      <c r="AA51" s="153"/>
      <c r="AB51" s="153" t="str">
        <f t="shared" si="20"/>
        <v/>
      </c>
    </row>
    <row r="52" spans="1:28" ht="12" customHeight="1">
      <c r="A52" s="203"/>
      <c r="B52" s="203"/>
      <c r="C52" s="43"/>
      <c r="D52" s="278" t="s">
        <v>354</v>
      </c>
      <c r="E52" s="42"/>
      <c r="F52" s="41">
        <v>2</v>
      </c>
      <c r="G52" s="41">
        <v>5</v>
      </c>
      <c r="H52" s="41">
        <v>5</v>
      </c>
      <c r="I52" s="41">
        <v>0</v>
      </c>
      <c r="J52" s="41">
        <v>0</v>
      </c>
      <c r="K52" s="41">
        <v>5</v>
      </c>
      <c r="L52" s="41">
        <v>0</v>
      </c>
      <c r="M52" s="54"/>
      <c r="N52" s="54"/>
      <c r="O52" s="3">
        <v>6</v>
      </c>
      <c r="P52" s="158">
        <v>45</v>
      </c>
      <c r="AA52" s="152">
        <v>2</v>
      </c>
      <c r="AB52" s="152" t="str">
        <f t="shared" si="20"/>
        <v/>
      </c>
    </row>
    <row r="53" spans="1:28" ht="12" customHeight="1">
      <c r="A53" s="203"/>
      <c r="B53" s="203"/>
      <c r="C53" s="40"/>
      <c r="D53" s="279"/>
      <c r="E53" s="39"/>
      <c r="F53" s="44"/>
      <c r="G53" s="37">
        <f t="shared" ref="G53:L53" si="26">IF(G52=0,0,G52/$G52)</f>
        <v>1</v>
      </c>
      <c r="H53" s="37">
        <f t="shared" si="26"/>
        <v>1</v>
      </c>
      <c r="I53" s="37">
        <f t="shared" si="26"/>
        <v>0</v>
      </c>
      <c r="J53" s="37">
        <f t="shared" si="26"/>
        <v>0</v>
      </c>
      <c r="K53" s="37">
        <f t="shared" si="26"/>
        <v>1</v>
      </c>
      <c r="L53" s="37">
        <f t="shared" si="26"/>
        <v>0</v>
      </c>
      <c r="P53" s="158">
        <v>46</v>
      </c>
      <c r="AA53" s="153"/>
      <c r="AB53" s="153" t="str">
        <f t="shared" si="20"/>
        <v/>
      </c>
    </row>
    <row r="54" spans="1:28" ht="12" customHeight="1">
      <c r="A54" s="203"/>
      <c r="B54" s="203"/>
      <c r="C54" s="43"/>
      <c r="D54" s="278" t="s">
        <v>355</v>
      </c>
      <c r="E54" s="42"/>
      <c r="F54" s="41">
        <v>1</v>
      </c>
      <c r="G54" s="41">
        <v>4</v>
      </c>
      <c r="H54" s="41">
        <v>4</v>
      </c>
      <c r="I54" s="41">
        <v>0</v>
      </c>
      <c r="J54" s="41">
        <v>0</v>
      </c>
      <c r="K54" s="41">
        <v>4</v>
      </c>
      <c r="L54" s="41">
        <v>0</v>
      </c>
      <c r="M54" s="54"/>
      <c r="N54" s="54"/>
      <c r="O54" s="3">
        <v>4</v>
      </c>
      <c r="P54" s="158">
        <v>47</v>
      </c>
      <c r="AA54" s="152">
        <v>1</v>
      </c>
      <c r="AB54" s="152" t="str">
        <f t="shared" si="20"/>
        <v/>
      </c>
    </row>
    <row r="55" spans="1:28" ht="12" customHeight="1">
      <c r="A55" s="203"/>
      <c r="B55" s="203"/>
      <c r="C55" s="40"/>
      <c r="D55" s="279"/>
      <c r="E55" s="39"/>
      <c r="F55" s="44"/>
      <c r="G55" s="37">
        <f t="shared" ref="G55:L55" si="27">IF(G54=0,0,G54/$G54)</f>
        <v>1</v>
      </c>
      <c r="H55" s="37">
        <f t="shared" si="27"/>
        <v>1</v>
      </c>
      <c r="I55" s="37">
        <f t="shared" si="27"/>
        <v>0</v>
      </c>
      <c r="J55" s="37">
        <f t="shared" si="27"/>
        <v>0</v>
      </c>
      <c r="K55" s="37">
        <f t="shared" si="27"/>
        <v>1</v>
      </c>
      <c r="L55" s="37">
        <f t="shared" si="27"/>
        <v>0</v>
      </c>
      <c r="P55" s="158">
        <v>48</v>
      </c>
      <c r="AA55" s="153"/>
      <c r="AB55" s="153" t="str">
        <f t="shared" si="20"/>
        <v/>
      </c>
    </row>
    <row r="56" spans="1:28" ht="12" customHeight="1">
      <c r="A56" s="203"/>
      <c r="B56" s="203"/>
      <c r="C56" s="43"/>
      <c r="D56" s="278" t="s">
        <v>356</v>
      </c>
      <c r="E56" s="42"/>
      <c r="F56" s="41">
        <v>11</v>
      </c>
      <c r="G56" s="41">
        <v>19</v>
      </c>
      <c r="H56" s="41">
        <v>19</v>
      </c>
      <c r="I56" s="41">
        <v>2</v>
      </c>
      <c r="J56" s="41">
        <v>2</v>
      </c>
      <c r="K56" s="41">
        <v>15</v>
      </c>
      <c r="L56" s="41">
        <v>0</v>
      </c>
      <c r="M56" s="54"/>
      <c r="N56" s="54"/>
      <c r="O56" s="3">
        <v>14</v>
      </c>
      <c r="P56" s="158">
        <v>49</v>
      </c>
      <c r="AA56" s="152">
        <v>11</v>
      </c>
      <c r="AB56" s="152" t="str">
        <f t="shared" si="20"/>
        <v/>
      </c>
    </row>
    <row r="57" spans="1:28" ht="12" customHeight="1">
      <c r="A57" s="203"/>
      <c r="B57" s="203"/>
      <c r="C57" s="40"/>
      <c r="D57" s="279"/>
      <c r="E57" s="39"/>
      <c r="F57" s="44"/>
      <c r="G57" s="37">
        <f t="shared" ref="G57:L57" si="28">IF(G56=0,0,G56/$G56)</f>
        <v>1</v>
      </c>
      <c r="H57" s="37">
        <f t="shared" si="28"/>
        <v>1</v>
      </c>
      <c r="I57" s="37">
        <f t="shared" si="28"/>
        <v>0.10526315789473684</v>
      </c>
      <c r="J57" s="37">
        <f t="shared" si="28"/>
        <v>0.10526315789473684</v>
      </c>
      <c r="K57" s="37">
        <f t="shared" si="28"/>
        <v>0.78947368421052633</v>
      </c>
      <c r="L57" s="37">
        <f t="shared" si="28"/>
        <v>0</v>
      </c>
      <c r="P57" s="158">
        <v>50</v>
      </c>
      <c r="AA57" s="153"/>
      <c r="AB57" s="153" t="str">
        <f t="shared" si="20"/>
        <v/>
      </c>
    </row>
    <row r="58" spans="1:28" ht="12" customHeight="1">
      <c r="A58" s="203"/>
      <c r="B58" s="203"/>
      <c r="C58" s="43"/>
      <c r="D58" s="278" t="s">
        <v>357</v>
      </c>
      <c r="E58" s="42"/>
      <c r="F58" s="41">
        <v>6</v>
      </c>
      <c r="G58" s="41">
        <v>9</v>
      </c>
      <c r="H58" s="41">
        <v>9</v>
      </c>
      <c r="I58" s="41">
        <v>0</v>
      </c>
      <c r="J58" s="41">
        <v>2</v>
      </c>
      <c r="K58" s="41">
        <v>7</v>
      </c>
      <c r="L58" s="41">
        <v>0</v>
      </c>
      <c r="M58" s="54"/>
      <c r="N58" s="54"/>
      <c r="O58" s="3">
        <v>5</v>
      </c>
      <c r="P58" s="158">
        <v>51</v>
      </c>
      <c r="AA58" s="152">
        <v>6</v>
      </c>
      <c r="AB58" s="152" t="str">
        <f t="shared" si="20"/>
        <v/>
      </c>
    </row>
    <row r="59" spans="1:28" ht="12" customHeight="1">
      <c r="A59" s="203"/>
      <c r="B59" s="203"/>
      <c r="C59" s="40"/>
      <c r="D59" s="279"/>
      <c r="E59" s="39"/>
      <c r="F59" s="44"/>
      <c r="G59" s="37">
        <f t="shared" ref="G59:L59" si="29">IF(G58=0,0,G58/$G58)</f>
        <v>1</v>
      </c>
      <c r="H59" s="37">
        <f t="shared" si="29"/>
        <v>1</v>
      </c>
      <c r="I59" s="37">
        <f t="shared" si="29"/>
        <v>0</v>
      </c>
      <c r="J59" s="37">
        <f t="shared" si="29"/>
        <v>0.22222222222222221</v>
      </c>
      <c r="K59" s="37">
        <f t="shared" si="29"/>
        <v>0.77777777777777779</v>
      </c>
      <c r="L59" s="37">
        <f t="shared" si="29"/>
        <v>0</v>
      </c>
      <c r="P59" s="158">
        <v>52</v>
      </c>
      <c r="AA59" s="153"/>
      <c r="AB59" s="153" t="str">
        <f t="shared" si="20"/>
        <v/>
      </c>
    </row>
    <row r="60" spans="1:28" ht="12" customHeight="1">
      <c r="A60" s="203"/>
      <c r="B60" s="203"/>
      <c r="C60" s="43"/>
      <c r="D60" s="278" t="s">
        <v>358</v>
      </c>
      <c r="E60" s="42"/>
      <c r="F60" s="41">
        <v>14</v>
      </c>
      <c r="G60" s="41">
        <v>31</v>
      </c>
      <c r="H60" s="41">
        <v>31</v>
      </c>
      <c r="I60" s="41">
        <v>0</v>
      </c>
      <c r="J60" s="41">
        <v>0</v>
      </c>
      <c r="K60" s="41">
        <v>31</v>
      </c>
      <c r="L60" s="41">
        <v>0</v>
      </c>
      <c r="M60" s="54"/>
      <c r="N60" s="54"/>
      <c r="O60" s="3">
        <v>13</v>
      </c>
      <c r="P60" s="158">
        <v>53</v>
      </c>
      <c r="AA60" s="152">
        <v>14</v>
      </c>
      <c r="AB60" s="152" t="str">
        <f t="shared" si="20"/>
        <v/>
      </c>
    </row>
    <row r="61" spans="1:28" ht="12" customHeight="1">
      <c r="A61" s="203"/>
      <c r="B61" s="203"/>
      <c r="C61" s="40"/>
      <c r="D61" s="279"/>
      <c r="E61" s="39"/>
      <c r="F61" s="44"/>
      <c r="G61" s="37">
        <f t="shared" ref="G61:L61" si="30">IF(G60=0,0,G60/$G60)</f>
        <v>1</v>
      </c>
      <c r="H61" s="37">
        <f t="shared" si="30"/>
        <v>1</v>
      </c>
      <c r="I61" s="37">
        <f t="shared" si="30"/>
        <v>0</v>
      </c>
      <c r="J61" s="37">
        <f t="shared" si="30"/>
        <v>0</v>
      </c>
      <c r="K61" s="37">
        <f t="shared" si="30"/>
        <v>1</v>
      </c>
      <c r="L61" s="37">
        <f t="shared" si="30"/>
        <v>0</v>
      </c>
      <c r="P61" s="158">
        <v>54</v>
      </c>
      <c r="AA61" s="153"/>
      <c r="AB61" s="153" t="str">
        <f t="shared" si="20"/>
        <v/>
      </c>
    </row>
    <row r="62" spans="1:28" ht="12" customHeight="1">
      <c r="A62" s="203"/>
      <c r="B62" s="203"/>
      <c r="C62" s="43"/>
      <c r="D62" s="278" t="s">
        <v>21</v>
      </c>
      <c r="E62" s="42"/>
      <c r="F62" s="41">
        <v>7</v>
      </c>
      <c r="G62" s="41">
        <v>19</v>
      </c>
      <c r="H62" s="41">
        <v>19</v>
      </c>
      <c r="I62" s="41">
        <v>0</v>
      </c>
      <c r="J62" s="41">
        <v>0</v>
      </c>
      <c r="K62" s="41">
        <v>19</v>
      </c>
      <c r="L62" s="41">
        <v>0</v>
      </c>
      <c r="M62" s="54"/>
      <c r="N62" s="54"/>
      <c r="O62" s="3">
        <v>7</v>
      </c>
      <c r="P62" s="158">
        <v>55</v>
      </c>
      <c r="AA62" s="152">
        <v>7</v>
      </c>
      <c r="AB62" s="152" t="str">
        <f t="shared" si="20"/>
        <v/>
      </c>
    </row>
    <row r="63" spans="1:28" ht="12" customHeight="1">
      <c r="A63" s="203"/>
      <c r="B63" s="203"/>
      <c r="C63" s="40"/>
      <c r="D63" s="279"/>
      <c r="E63" s="39"/>
      <c r="F63" s="44"/>
      <c r="G63" s="37">
        <f t="shared" ref="G63:L63" si="31">IF(G62=0,0,G62/$G62)</f>
        <v>1</v>
      </c>
      <c r="H63" s="37">
        <f t="shared" si="31"/>
        <v>1</v>
      </c>
      <c r="I63" s="37">
        <f t="shared" si="31"/>
        <v>0</v>
      </c>
      <c r="J63" s="37">
        <f t="shared" si="31"/>
        <v>0</v>
      </c>
      <c r="K63" s="37">
        <f t="shared" si="31"/>
        <v>1</v>
      </c>
      <c r="L63" s="37">
        <f t="shared" si="31"/>
        <v>0</v>
      </c>
      <c r="P63" s="158">
        <v>56</v>
      </c>
      <c r="AA63" s="153"/>
      <c r="AB63" s="153" t="str">
        <f t="shared" si="20"/>
        <v/>
      </c>
    </row>
    <row r="64" spans="1:28" ht="12" customHeight="1">
      <c r="A64" s="203"/>
      <c r="B64" s="203"/>
      <c r="C64" s="43"/>
      <c r="D64" s="278" t="s">
        <v>359</v>
      </c>
      <c r="E64" s="42"/>
      <c r="F64" s="41">
        <v>6</v>
      </c>
      <c r="G64" s="41">
        <v>18</v>
      </c>
      <c r="H64" s="41">
        <v>17</v>
      </c>
      <c r="I64" s="41">
        <v>0</v>
      </c>
      <c r="J64" s="41">
        <v>0</v>
      </c>
      <c r="K64" s="41">
        <v>17</v>
      </c>
      <c r="L64" s="41">
        <v>1</v>
      </c>
      <c r="M64" s="54"/>
      <c r="N64" s="54"/>
      <c r="O64" s="3">
        <v>6</v>
      </c>
      <c r="P64" s="158">
        <v>57</v>
      </c>
      <c r="AA64" s="152">
        <v>6</v>
      </c>
      <c r="AB64" s="152" t="str">
        <f t="shared" si="20"/>
        <v/>
      </c>
    </row>
    <row r="65" spans="1:28" ht="12" customHeight="1">
      <c r="A65" s="203"/>
      <c r="B65" s="203"/>
      <c r="C65" s="40"/>
      <c r="D65" s="279"/>
      <c r="E65" s="39"/>
      <c r="F65" s="44"/>
      <c r="G65" s="37">
        <f t="shared" ref="G65:L65" si="32">IF(G64=0,0,G64/$G64)</f>
        <v>1</v>
      </c>
      <c r="H65" s="37">
        <f t="shared" si="32"/>
        <v>0.94444444444444442</v>
      </c>
      <c r="I65" s="37">
        <f t="shared" si="32"/>
        <v>0</v>
      </c>
      <c r="J65" s="37">
        <f t="shared" si="32"/>
        <v>0</v>
      </c>
      <c r="K65" s="37">
        <f t="shared" si="32"/>
        <v>0.94444444444444442</v>
      </c>
      <c r="L65" s="37">
        <f t="shared" si="32"/>
        <v>5.5555555555555552E-2</v>
      </c>
      <c r="P65" s="158">
        <v>58</v>
      </c>
      <c r="AA65" s="153"/>
      <c r="AB65" s="153" t="str">
        <f t="shared" si="20"/>
        <v/>
      </c>
    </row>
    <row r="66" spans="1:28" ht="12" customHeight="1">
      <c r="A66" s="203"/>
      <c r="B66" s="203"/>
      <c r="C66" s="43"/>
      <c r="D66" s="278" t="s">
        <v>360</v>
      </c>
      <c r="E66" s="42"/>
      <c r="F66" s="41">
        <v>10</v>
      </c>
      <c r="G66" s="41">
        <v>19</v>
      </c>
      <c r="H66" s="41">
        <v>19</v>
      </c>
      <c r="I66" s="41">
        <v>2</v>
      </c>
      <c r="J66" s="41">
        <v>1</v>
      </c>
      <c r="K66" s="41">
        <v>16</v>
      </c>
      <c r="L66" s="41">
        <v>0</v>
      </c>
      <c r="M66" s="54"/>
      <c r="N66" s="54"/>
      <c r="O66" s="3">
        <v>8</v>
      </c>
      <c r="P66" s="158">
        <v>59</v>
      </c>
      <c r="AA66" s="152">
        <v>10</v>
      </c>
      <c r="AB66" s="152" t="str">
        <f t="shared" si="20"/>
        <v/>
      </c>
    </row>
    <row r="67" spans="1:28" ht="12" customHeight="1">
      <c r="A67" s="203"/>
      <c r="B67" s="203"/>
      <c r="C67" s="40"/>
      <c r="D67" s="279"/>
      <c r="E67" s="39"/>
      <c r="F67" s="44"/>
      <c r="G67" s="37">
        <f t="shared" ref="G67:L67" si="33">IF(G66=0,0,G66/$G66)</f>
        <v>1</v>
      </c>
      <c r="H67" s="37">
        <f t="shared" si="33"/>
        <v>1</v>
      </c>
      <c r="I67" s="37">
        <f t="shared" si="33"/>
        <v>0.10526315789473684</v>
      </c>
      <c r="J67" s="37">
        <f t="shared" si="33"/>
        <v>5.2631578947368418E-2</v>
      </c>
      <c r="K67" s="37">
        <f t="shared" si="33"/>
        <v>0.84210526315789469</v>
      </c>
      <c r="L67" s="37">
        <f t="shared" si="33"/>
        <v>0</v>
      </c>
      <c r="P67" s="158">
        <v>60</v>
      </c>
      <c r="AA67" s="153"/>
      <c r="AB67" s="153" t="str">
        <f t="shared" si="20"/>
        <v/>
      </c>
    </row>
    <row r="68" spans="1:28" ht="12" customHeight="1">
      <c r="A68" s="203"/>
      <c r="B68" s="203"/>
      <c r="C68" s="43"/>
      <c r="D68" s="278" t="s">
        <v>361</v>
      </c>
      <c r="E68" s="42"/>
      <c r="F68" s="41">
        <v>3</v>
      </c>
      <c r="G68" s="41">
        <v>9</v>
      </c>
      <c r="H68" s="41">
        <v>9</v>
      </c>
      <c r="I68" s="41">
        <v>0</v>
      </c>
      <c r="J68" s="41">
        <v>0</v>
      </c>
      <c r="K68" s="41">
        <v>9</v>
      </c>
      <c r="L68" s="41">
        <v>0</v>
      </c>
      <c r="M68" s="54"/>
      <c r="N68" s="54"/>
      <c r="O68" s="3">
        <v>2</v>
      </c>
      <c r="P68" s="158">
        <v>61</v>
      </c>
      <c r="AA68" s="152">
        <v>3</v>
      </c>
      <c r="AB68" s="152" t="str">
        <f t="shared" si="20"/>
        <v/>
      </c>
    </row>
    <row r="69" spans="1:28" ht="12" customHeight="1">
      <c r="A69" s="203"/>
      <c r="B69" s="204"/>
      <c r="C69" s="40"/>
      <c r="D69" s="279"/>
      <c r="E69" s="39"/>
      <c r="F69" s="44"/>
      <c r="G69" s="37">
        <f t="shared" ref="G69:L69" si="34">IF(G68=0,0,G68/$G68)</f>
        <v>1</v>
      </c>
      <c r="H69" s="37">
        <f t="shared" si="34"/>
        <v>1</v>
      </c>
      <c r="I69" s="37">
        <f t="shared" si="34"/>
        <v>0</v>
      </c>
      <c r="J69" s="37">
        <f t="shared" si="34"/>
        <v>0</v>
      </c>
      <c r="K69" s="37">
        <f t="shared" si="34"/>
        <v>1</v>
      </c>
      <c r="L69" s="37">
        <f t="shared" si="34"/>
        <v>0</v>
      </c>
      <c r="P69" s="158">
        <v>62</v>
      </c>
      <c r="AA69" s="153"/>
      <c r="AB69" s="153" t="str">
        <f t="shared" si="20"/>
        <v/>
      </c>
    </row>
    <row r="70" spans="1:28" ht="12" customHeight="1">
      <c r="A70" s="203"/>
      <c r="B70" s="202" t="s">
        <v>17</v>
      </c>
      <c r="C70" s="43"/>
      <c r="D70" s="278" t="s">
        <v>16</v>
      </c>
      <c r="E70" s="42"/>
      <c r="F70" s="41">
        <f>SUM(F72,F74,F76,F78,F80,F82,F84,F86,F88,F90,F92,F94,F96,F98,F100)</f>
        <v>198</v>
      </c>
      <c r="G70" s="41">
        <f>SUM(G72,G74,G76,G78,G80,G82,G84,G86,G88,G90,G92,G94,G96,G98,G100)</f>
        <v>589</v>
      </c>
      <c r="H70" s="41">
        <f t="shared" ref="H70" si="35">SUM(H72,H74,H76,H78,H80,H82,H84,H86,H88,H90,H92,H94,H96,H98,H100)</f>
        <v>582</v>
      </c>
      <c r="I70" s="41">
        <f>SUM(I72,I74,I76,I78,I80,I82,I84,I86,I88,I90,I92,I94,I96,I98,I100)</f>
        <v>9</v>
      </c>
      <c r="J70" s="41">
        <f>SUM(J72,J74,J76,J78,J80,J82,J84,J86,J88,J90,J92,J94,J96,J98,J100)</f>
        <v>13</v>
      </c>
      <c r="K70" s="41">
        <f>SUM(K72,K74,K76,K78,K80,K82,K84,K86,K88,K90,K92,K94,K96,K98,K100)</f>
        <v>560</v>
      </c>
      <c r="L70" s="41">
        <f>SUM(L72,L74,L76,L78,L80,L82,L84,L86,L88,L90,L92,L94,L96,L98,L100)</f>
        <v>7</v>
      </c>
      <c r="M70" s="54"/>
      <c r="N70" s="54">
        <f>SUM(O71:O100)</f>
        <v>185</v>
      </c>
      <c r="O70" s="3">
        <v>185</v>
      </c>
      <c r="P70" s="158">
        <v>63</v>
      </c>
      <c r="AA70" s="152">
        <v>198</v>
      </c>
      <c r="AB70" s="152" t="str">
        <f t="shared" si="20"/>
        <v/>
      </c>
    </row>
    <row r="71" spans="1:28" ht="12" customHeight="1">
      <c r="A71" s="203"/>
      <c r="B71" s="203"/>
      <c r="C71" s="40"/>
      <c r="D71" s="279"/>
      <c r="E71" s="39"/>
      <c r="F71" s="44"/>
      <c r="G71" s="37">
        <f t="shared" ref="G71:L71" si="36">IF(G70=0,0,G70/$G70)</f>
        <v>1</v>
      </c>
      <c r="H71" s="37">
        <f t="shared" si="36"/>
        <v>0.98811544991511036</v>
      </c>
      <c r="I71" s="37">
        <f t="shared" si="36"/>
        <v>1.5280135823429542E-2</v>
      </c>
      <c r="J71" s="37">
        <f t="shared" si="36"/>
        <v>2.2071307300509338E-2</v>
      </c>
      <c r="K71" s="37">
        <f t="shared" si="36"/>
        <v>0.95076400679117146</v>
      </c>
      <c r="L71" s="37">
        <f t="shared" si="36"/>
        <v>1.1884550084889643E-2</v>
      </c>
      <c r="P71" s="158">
        <v>64</v>
      </c>
      <c r="AA71" s="153"/>
      <c r="AB71" s="153" t="str">
        <f t="shared" si="20"/>
        <v/>
      </c>
    </row>
    <row r="72" spans="1:28" ht="12" customHeight="1">
      <c r="A72" s="203"/>
      <c r="B72" s="203"/>
      <c r="C72" s="43"/>
      <c r="D72" s="278" t="s">
        <v>129</v>
      </c>
      <c r="E72" s="42"/>
      <c r="F72" s="41">
        <v>1</v>
      </c>
      <c r="G72" s="41">
        <v>1</v>
      </c>
      <c r="H72" s="41">
        <v>1</v>
      </c>
      <c r="I72" s="41">
        <v>0</v>
      </c>
      <c r="J72" s="41">
        <v>0</v>
      </c>
      <c r="K72" s="41">
        <v>1</v>
      </c>
      <c r="L72" s="41">
        <v>0</v>
      </c>
      <c r="M72" s="54"/>
      <c r="N72" s="54"/>
      <c r="O72" s="3">
        <v>0</v>
      </c>
      <c r="P72" s="158">
        <v>65</v>
      </c>
      <c r="AA72" s="152">
        <v>1</v>
      </c>
      <c r="AB72" s="152" t="str">
        <f t="shared" si="20"/>
        <v/>
      </c>
    </row>
    <row r="73" spans="1:28" ht="12" customHeight="1">
      <c r="A73" s="203"/>
      <c r="B73" s="203"/>
      <c r="C73" s="40"/>
      <c r="D73" s="279"/>
      <c r="E73" s="39"/>
      <c r="F73" s="44"/>
      <c r="G73" s="37">
        <f t="shared" ref="G73:L73" si="37">IF(G72=0,0,G72/$G72)</f>
        <v>1</v>
      </c>
      <c r="H73" s="37">
        <f t="shared" si="37"/>
        <v>1</v>
      </c>
      <c r="I73" s="37">
        <f t="shared" si="37"/>
        <v>0</v>
      </c>
      <c r="J73" s="37">
        <f t="shared" si="37"/>
        <v>0</v>
      </c>
      <c r="K73" s="37">
        <f t="shared" si="37"/>
        <v>1</v>
      </c>
      <c r="L73" s="37">
        <f t="shared" si="37"/>
        <v>0</v>
      </c>
      <c r="P73" s="158">
        <v>66</v>
      </c>
      <c r="AA73" s="153"/>
      <c r="AB73" s="153" t="str">
        <f t="shared" si="20"/>
        <v/>
      </c>
    </row>
    <row r="74" spans="1:28" ht="12" customHeight="1">
      <c r="A74" s="203"/>
      <c r="B74" s="203"/>
      <c r="C74" s="43"/>
      <c r="D74" s="278" t="s">
        <v>14</v>
      </c>
      <c r="E74" s="42"/>
      <c r="F74" s="41">
        <v>6</v>
      </c>
      <c r="G74" s="41">
        <v>5</v>
      </c>
      <c r="H74" s="41">
        <v>5</v>
      </c>
      <c r="I74" s="41">
        <v>0</v>
      </c>
      <c r="J74" s="41">
        <v>2</v>
      </c>
      <c r="K74" s="41">
        <v>3</v>
      </c>
      <c r="L74" s="41">
        <v>0</v>
      </c>
      <c r="M74" s="54"/>
      <c r="N74" s="54"/>
      <c r="O74" s="3">
        <v>9</v>
      </c>
      <c r="P74" s="158">
        <v>67</v>
      </c>
      <c r="AA74" s="152">
        <v>6</v>
      </c>
      <c r="AB74" s="152" t="str">
        <f t="shared" ref="AB74:AB100" si="38">IF(F74=AA74,"",1)</f>
        <v/>
      </c>
    </row>
    <row r="75" spans="1:28" ht="12" customHeight="1">
      <c r="A75" s="203"/>
      <c r="B75" s="203"/>
      <c r="C75" s="40"/>
      <c r="D75" s="279"/>
      <c r="E75" s="39"/>
      <c r="F75" s="44"/>
      <c r="G75" s="37">
        <f t="shared" ref="G75:L75" si="39">IF(G74=0,0,G74/$G74)</f>
        <v>1</v>
      </c>
      <c r="H75" s="37">
        <f t="shared" si="39"/>
        <v>1</v>
      </c>
      <c r="I75" s="37">
        <f t="shared" si="39"/>
        <v>0</v>
      </c>
      <c r="J75" s="37">
        <f t="shared" si="39"/>
        <v>0.4</v>
      </c>
      <c r="K75" s="37">
        <f t="shared" si="39"/>
        <v>0.6</v>
      </c>
      <c r="L75" s="37">
        <f t="shared" si="39"/>
        <v>0</v>
      </c>
      <c r="P75" s="158">
        <v>68</v>
      </c>
      <c r="AA75" s="153"/>
      <c r="AB75" s="153" t="str">
        <f t="shared" si="38"/>
        <v/>
      </c>
    </row>
    <row r="76" spans="1:28" ht="12" customHeight="1">
      <c r="A76" s="203"/>
      <c r="B76" s="203"/>
      <c r="C76" s="43"/>
      <c r="D76" s="278" t="s">
        <v>13</v>
      </c>
      <c r="E76" s="42"/>
      <c r="F76" s="41">
        <v>1</v>
      </c>
      <c r="G76" s="41">
        <v>1</v>
      </c>
      <c r="H76" s="41">
        <v>1</v>
      </c>
      <c r="I76" s="41">
        <v>0</v>
      </c>
      <c r="J76" s="41">
        <v>0</v>
      </c>
      <c r="K76" s="41">
        <v>1</v>
      </c>
      <c r="L76" s="41">
        <v>0</v>
      </c>
      <c r="M76" s="54"/>
      <c r="N76" s="54"/>
      <c r="O76" s="3">
        <v>0</v>
      </c>
      <c r="P76" s="158">
        <v>69</v>
      </c>
      <c r="AA76" s="152">
        <v>1</v>
      </c>
      <c r="AB76" s="152" t="str">
        <f t="shared" si="38"/>
        <v/>
      </c>
    </row>
    <row r="77" spans="1:28" ht="12" customHeight="1">
      <c r="A77" s="203"/>
      <c r="B77" s="203"/>
      <c r="C77" s="40"/>
      <c r="D77" s="279"/>
      <c r="E77" s="39"/>
      <c r="F77" s="44"/>
      <c r="G77" s="37">
        <f t="shared" ref="G77:L77" si="40">IF(G76=0,0,G76/$G76)</f>
        <v>1</v>
      </c>
      <c r="H77" s="37">
        <f t="shared" si="40"/>
        <v>1</v>
      </c>
      <c r="I77" s="37">
        <f t="shared" si="40"/>
        <v>0</v>
      </c>
      <c r="J77" s="37">
        <f t="shared" si="40"/>
        <v>0</v>
      </c>
      <c r="K77" s="37">
        <f t="shared" si="40"/>
        <v>1</v>
      </c>
      <c r="L77" s="37">
        <f t="shared" si="40"/>
        <v>0</v>
      </c>
      <c r="P77" s="158">
        <v>70</v>
      </c>
      <c r="AA77" s="153"/>
      <c r="AB77" s="153" t="str">
        <f t="shared" si="38"/>
        <v/>
      </c>
    </row>
    <row r="78" spans="1:28" ht="12" customHeight="1">
      <c r="A78" s="203"/>
      <c r="B78" s="203"/>
      <c r="C78" s="43"/>
      <c r="D78" s="278" t="s">
        <v>12</v>
      </c>
      <c r="E78" s="42"/>
      <c r="F78" s="41">
        <v>4</v>
      </c>
      <c r="G78" s="41">
        <v>5</v>
      </c>
      <c r="H78" s="41">
        <v>5</v>
      </c>
      <c r="I78" s="41">
        <v>0</v>
      </c>
      <c r="J78" s="41">
        <v>0</v>
      </c>
      <c r="K78" s="41">
        <v>5</v>
      </c>
      <c r="L78" s="41">
        <v>0</v>
      </c>
      <c r="M78" s="54"/>
      <c r="N78" s="54"/>
      <c r="O78" s="3">
        <v>1</v>
      </c>
      <c r="P78" s="158">
        <v>71</v>
      </c>
      <c r="AA78" s="152">
        <v>4</v>
      </c>
      <c r="AB78" s="152" t="str">
        <f t="shared" si="38"/>
        <v/>
      </c>
    </row>
    <row r="79" spans="1:28" ht="12" customHeight="1">
      <c r="A79" s="203"/>
      <c r="B79" s="203"/>
      <c r="C79" s="40"/>
      <c r="D79" s="279"/>
      <c r="E79" s="39"/>
      <c r="F79" s="44"/>
      <c r="G79" s="37">
        <f t="shared" ref="G79:L79" si="41">IF(G78=0,0,G78/$G78)</f>
        <v>1</v>
      </c>
      <c r="H79" s="37">
        <f t="shared" si="41"/>
        <v>1</v>
      </c>
      <c r="I79" s="37">
        <f t="shared" si="41"/>
        <v>0</v>
      </c>
      <c r="J79" s="37">
        <f t="shared" si="41"/>
        <v>0</v>
      </c>
      <c r="K79" s="37">
        <f t="shared" si="41"/>
        <v>1</v>
      </c>
      <c r="L79" s="37">
        <f t="shared" si="41"/>
        <v>0</v>
      </c>
      <c r="P79" s="158">
        <v>72</v>
      </c>
      <c r="AA79" s="153"/>
      <c r="AB79" s="153" t="str">
        <f t="shared" si="38"/>
        <v/>
      </c>
    </row>
    <row r="80" spans="1:28" ht="12" customHeight="1">
      <c r="A80" s="203"/>
      <c r="B80" s="203"/>
      <c r="C80" s="43"/>
      <c r="D80" s="278" t="s">
        <v>11</v>
      </c>
      <c r="E80" s="42"/>
      <c r="F80" s="41">
        <v>7</v>
      </c>
      <c r="G80" s="41">
        <v>12</v>
      </c>
      <c r="H80" s="41">
        <v>12</v>
      </c>
      <c r="I80" s="41">
        <v>0</v>
      </c>
      <c r="J80" s="41">
        <v>0</v>
      </c>
      <c r="K80" s="41">
        <v>12</v>
      </c>
      <c r="L80" s="41">
        <v>0</v>
      </c>
      <c r="M80" s="54"/>
      <c r="N80" s="54"/>
      <c r="O80" s="3">
        <v>5</v>
      </c>
      <c r="P80" s="158">
        <v>73</v>
      </c>
      <c r="AA80" s="152">
        <v>7</v>
      </c>
      <c r="AB80" s="152" t="str">
        <f t="shared" si="38"/>
        <v/>
      </c>
    </row>
    <row r="81" spans="1:28" ht="12" customHeight="1">
      <c r="A81" s="203"/>
      <c r="B81" s="203"/>
      <c r="C81" s="40"/>
      <c r="D81" s="279"/>
      <c r="E81" s="39"/>
      <c r="F81" s="44"/>
      <c r="G81" s="37">
        <f t="shared" ref="G81:L81" si="42">IF(G80=0,0,G80/$G80)</f>
        <v>1</v>
      </c>
      <c r="H81" s="37">
        <f t="shared" si="42"/>
        <v>1</v>
      </c>
      <c r="I81" s="37">
        <f t="shared" si="42"/>
        <v>0</v>
      </c>
      <c r="J81" s="37">
        <f t="shared" si="42"/>
        <v>0</v>
      </c>
      <c r="K81" s="37">
        <f t="shared" si="42"/>
        <v>1</v>
      </c>
      <c r="L81" s="37">
        <f t="shared" si="42"/>
        <v>0</v>
      </c>
      <c r="P81" s="158">
        <v>74</v>
      </c>
      <c r="AA81" s="153"/>
      <c r="AB81" s="153" t="str">
        <f t="shared" si="38"/>
        <v/>
      </c>
    </row>
    <row r="82" spans="1:28" ht="12" customHeight="1">
      <c r="A82" s="203"/>
      <c r="B82" s="203"/>
      <c r="C82" s="43"/>
      <c r="D82" s="278" t="s">
        <v>10</v>
      </c>
      <c r="E82" s="42"/>
      <c r="F82" s="41">
        <v>25</v>
      </c>
      <c r="G82" s="41">
        <v>43</v>
      </c>
      <c r="H82" s="41">
        <v>43</v>
      </c>
      <c r="I82" s="41">
        <v>2</v>
      </c>
      <c r="J82" s="41">
        <v>3</v>
      </c>
      <c r="K82" s="41">
        <v>38</v>
      </c>
      <c r="L82" s="41">
        <v>0</v>
      </c>
      <c r="M82" s="54"/>
      <c r="N82" s="54"/>
      <c r="O82" s="3">
        <v>31</v>
      </c>
      <c r="P82" s="158">
        <v>75</v>
      </c>
      <c r="AA82" s="152">
        <v>25</v>
      </c>
      <c r="AB82" s="152" t="str">
        <f t="shared" si="38"/>
        <v/>
      </c>
    </row>
    <row r="83" spans="1:28" ht="12" customHeight="1">
      <c r="A83" s="203"/>
      <c r="B83" s="203"/>
      <c r="C83" s="40"/>
      <c r="D83" s="279"/>
      <c r="E83" s="39"/>
      <c r="F83" s="44"/>
      <c r="G83" s="37">
        <f t="shared" ref="G83:L83" si="43">IF(G82=0,0,G82/$G82)</f>
        <v>1</v>
      </c>
      <c r="H83" s="37">
        <f t="shared" si="43"/>
        <v>1</v>
      </c>
      <c r="I83" s="37">
        <f t="shared" si="43"/>
        <v>4.6511627906976744E-2</v>
      </c>
      <c r="J83" s="37">
        <f t="shared" si="43"/>
        <v>6.9767441860465115E-2</v>
      </c>
      <c r="K83" s="37">
        <f t="shared" si="43"/>
        <v>0.88372093023255816</v>
      </c>
      <c r="L83" s="37">
        <f t="shared" si="43"/>
        <v>0</v>
      </c>
      <c r="P83" s="158">
        <v>76</v>
      </c>
      <c r="AA83" s="153"/>
      <c r="AB83" s="153" t="str">
        <f t="shared" si="38"/>
        <v/>
      </c>
    </row>
    <row r="84" spans="1:28" ht="12" customHeight="1">
      <c r="A84" s="203"/>
      <c r="B84" s="203"/>
      <c r="C84" s="43"/>
      <c r="D84" s="278" t="s">
        <v>9</v>
      </c>
      <c r="E84" s="42"/>
      <c r="F84" s="41">
        <v>4</v>
      </c>
      <c r="G84" s="41">
        <v>5</v>
      </c>
      <c r="H84" s="41">
        <v>5</v>
      </c>
      <c r="I84" s="41">
        <v>0</v>
      </c>
      <c r="J84" s="41">
        <v>0</v>
      </c>
      <c r="K84" s="41">
        <v>5</v>
      </c>
      <c r="L84" s="41">
        <v>0</v>
      </c>
      <c r="M84" s="54"/>
      <c r="N84" s="54"/>
      <c r="O84" s="3">
        <v>4</v>
      </c>
      <c r="P84" s="158">
        <v>77</v>
      </c>
      <c r="AA84" s="152">
        <v>4</v>
      </c>
      <c r="AB84" s="152" t="str">
        <f t="shared" si="38"/>
        <v/>
      </c>
    </row>
    <row r="85" spans="1:28" ht="12" customHeight="1">
      <c r="A85" s="203"/>
      <c r="B85" s="203"/>
      <c r="C85" s="40"/>
      <c r="D85" s="279"/>
      <c r="E85" s="39"/>
      <c r="F85" s="44"/>
      <c r="G85" s="37">
        <f t="shared" ref="G85:L85" si="44">IF(G84=0,0,G84/$G84)</f>
        <v>1</v>
      </c>
      <c r="H85" s="37">
        <f t="shared" si="44"/>
        <v>1</v>
      </c>
      <c r="I85" s="37">
        <f t="shared" si="44"/>
        <v>0</v>
      </c>
      <c r="J85" s="37">
        <f t="shared" si="44"/>
        <v>0</v>
      </c>
      <c r="K85" s="37">
        <f t="shared" si="44"/>
        <v>1</v>
      </c>
      <c r="L85" s="37">
        <f t="shared" si="44"/>
        <v>0</v>
      </c>
      <c r="P85" s="158">
        <v>78</v>
      </c>
      <c r="AA85" s="153"/>
      <c r="AB85" s="153" t="str">
        <f t="shared" si="38"/>
        <v/>
      </c>
    </row>
    <row r="86" spans="1:28" ht="12" customHeight="1">
      <c r="A86" s="203"/>
      <c r="B86" s="203"/>
      <c r="C86" s="43"/>
      <c r="D86" s="278" t="s">
        <v>8</v>
      </c>
      <c r="E86" s="42"/>
      <c r="F86" s="41">
        <v>2</v>
      </c>
      <c r="G86" s="41">
        <v>2</v>
      </c>
      <c r="H86" s="41">
        <v>2</v>
      </c>
      <c r="I86" s="41">
        <v>0</v>
      </c>
      <c r="J86" s="41">
        <v>0</v>
      </c>
      <c r="K86" s="41">
        <v>2</v>
      </c>
      <c r="L86" s="41">
        <v>0</v>
      </c>
      <c r="M86" s="54"/>
      <c r="N86" s="54"/>
      <c r="O86" s="3">
        <v>1</v>
      </c>
      <c r="P86" s="158">
        <v>79</v>
      </c>
      <c r="AA86" s="152">
        <v>2</v>
      </c>
      <c r="AB86" s="152" t="str">
        <f t="shared" si="38"/>
        <v/>
      </c>
    </row>
    <row r="87" spans="1:28" ht="12" customHeight="1">
      <c r="A87" s="203"/>
      <c r="B87" s="203"/>
      <c r="C87" s="40"/>
      <c r="D87" s="279"/>
      <c r="E87" s="39"/>
      <c r="F87" s="44"/>
      <c r="G87" s="37">
        <f t="shared" ref="G87:L87" si="45">IF(G86=0,0,G86/$G86)</f>
        <v>1</v>
      </c>
      <c r="H87" s="37">
        <f t="shared" si="45"/>
        <v>1</v>
      </c>
      <c r="I87" s="37">
        <f t="shared" si="45"/>
        <v>0</v>
      </c>
      <c r="J87" s="37">
        <f t="shared" si="45"/>
        <v>0</v>
      </c>
      <c r="K87" s="37">
        <f t="shared" si="45"/>
        <v>1</v>
      </c>
      <c r="L87" s="37">
        <f t="shared" si="45"/>
        <v>0</v>
      </c>
      <c r="P87" s="158">
        <v>80</v>
      </c>
      <c r="AA87" s="153"/>
      <c r="AB87" s="153" t="str">
        <f t="shared" si="38"/>
        <v/>
      </c>
    </row>
    <row r="88" spans="1:28" ht="12" customHeight="1">
      <c r="A88" s="203"/>
      <c r="B88" s="203"/>
      <c r="C88" s="43"/>
      <c r="D88" s="297" t="s">
        <v>128</v>
      </c>
      <c r="E88" s="42"/>
      <c r="F88" s="41">
        <v>3</v>
      </c>
      <c r="G88" s="41">
        <v>5</v>
      </c>
      <c r="H88" s="41">
        <v>5</v>
      </c>
      <c r="I88" s="41">
        <v>0</v>
      </c>
      <c r="J88" s="41">
        <v>0</v>
      </c>
      <c r="K88" s="41">
        <v>5</v>
      </c>
      <c r="L88" s="41">
        <v>0</v>
      </c>
      <c r="M88" s="54"/>
      <c r="N88" s="54"/>
      <c r="O88" s="3">
        <v>4</v>
      </c>
      <c r="P88" s="158">
        <v>81</v>
      </c>
      <c r="AA88" s="152">
        <v>3</v>
      </c>
      <c r="AB88" s="152" t="str">
        <f t="shared" si="38"/>
        <v/>
      </c>
    </row>
    <row r="89" spans="1:28" ht="12" customHeight="1">
      <c r="A89" s="203"/>
      <c r="B89" s="203"/>
      <c r="C89" s="40"/>
      <c r="D89" s="279"/>
      <c r="E89" s="39"/>
      <c r="F89" s="44"/>
      <c r="G89" s="37">
        <f t="shared" ref="G89:L89" si="46">IF(G88=0,0,G88/$G88)</f>
        <v>1</v>
      </c>
      <c r="H89" s="37">
        <f t="shared" si="46"/>
        <v>1</v>
      </c>
      <c r="I89" s="37">
        <f t="shared" si="46"/>
        <v>0</v>
      </c>
      <c r="J89" s="37">
        <f t="shared" si="46"/>
        <v>0</v>
      </c>
      <c r="K89" s="37">
        <f t="shared" si="46"/>
        <v>1</v>
      </c>
      <c r="L89" s="37">
        <f t="shared" si="46"/>
        <v>0</v>
      </c>
      <c r="P89" s="158">
        <v>82</v>
      </c>
      <c r="AA89" s="153"/>
      <c r="AB89" s="153" t="str">
        <f t="shared" si="38"/>
        <v/>
      </c>
    </row>
    <row r="90" spans="1:28" ht="12" customHeight="1">
      <c r="A90" s="203"/>
      <c r="B90" s="203"/>
      <c r="C90" s="43"/>
      <c r="D90" s="278" t="s">
        <v>6</v>
      </c>
      <c r="E90" s="42"/>
      <c r="F90" s="41">
        <v>7</v>
      </c>
      <c r="G90" s="41">
        <v>13</v>
      </c>
      <c r="H90" s="41">
        <v>13</v>
      </c>
      <c r="I90" s="41">
        <v>0</v>
      </c>
      <c r="J90" s="41">
        <v>2</v>
      </c>
      <c r="K90" s="41">
        <v>11</v>
      </c>
      <c r="L90" s="41">
        <v>0</v>
      </c>
      <c r="M90" s="54"/>
      <c r="N90" s="54"/>
      <c r="O90" s="3">
        <v>8</v>
      </c>
      <c r="P90" s="158">
        <v>83</v>
      </c>
      <c r="AA90" s="152">
        <v>7</v>
      </c>
      <c r="AB90" s="152" t="str">
        <f t="shared" si="38"/>
        <v/>
      </c>
    </row>
    <row r="91" spans="1:28" ht="12" customHeight="1">
      <c r="A91" s="203"/>
      <c r="B91" s="203"/>
      <c r="C91" s="40"/>
      <c r="D91" s="279"/>
      <c r="E91" s="39"/>
      <c r="F91" s="44"/>
      <c r="G91" s="37">
        <f t="shared" ref="G91:L91" si="47">IF(G90=0,0,G90/$G90)</f>
        <v>1</v>
      </c>
      <c r="H91" s="37">
        <f t="shared" si="47"/>
        <v>1</v>
      </c>
      <c r="I91" s="37">
        <f t="shared" si="47"/>
        <v>0</v>
      </c>
      <c r="J91" s="37">
        <f t="shared" si="47"/>
        <v>0.15384615384615385</v>
      </c>
      <c r="K91" s="37">
        <f t="shared" si="47"/>
        <v>0.84615384615384615</v>
      </c>
      <c r="L91" s="37">
        <f t="shared" si="47"/>
        <v>0</v>
      </c>
      <c r="P91" s="158">
        <v>84</v>
      </c>
      <c r="AA91" s="153"/>
      <c r="AB91" s="153" t="str">
        <f t="shared" si="38"/>
        <v/>
      </c>
    </row>
    <row r="92" spans="1:28" ht="12" customHeight="1">
      <c r="A92" s="203"/>
      <c r="B92" s="203"/>
      <c r="C92" s="43"/>
      <c r="D92" s="278" t="s">
        <v>5</v>
      </c>
      <c r="E92" s="42"/>
      <c r="F92" s="41">
        <v>5</v>
      </c>
      <c r="G92" s="41">
        <v>5</v>
      </c>
      <c r="H92" s="41">
        <v>5</v>
      </c>
      <c r="I92" s="41">
        <v>0</v>
      </c>
      <c r="J92" s="41">
        <v>0</v>
      </c>
      <c r="K92" s="41">
        <v>5</v>
      </c>
      <c r="L92" s="41">
        <v>0</v>
      </c>
      <c r="M92" s="54"/>
      <c r="N92" s="54"/>
      <c r="O92" s="3">
        <v>2</v>
      </c>
      <c r="P92" s="158">
        <v>85</v>
      </c>
      <c r="AA92" s="152">
        <v>5</v>
      </c>
      <c r="AB92" s="152" t="str">
        <f t="shared" si="38"/>
        <v/>
      </c>
    </row>
    <row r="93" spans="1:28" ht="12" customHeight="1">
      <c r="A93" s="203"/>
      <c r="B93" s="203"/>
      <c r="C93" s="40"/>
      <c r="D93" s="279"/>
      <c r="E93" s="39"/>
      <c r="F93" s="44"/>
      <c r="G93" s="37">
        <f t="shared" ref="G93:L93" si="48">IF(G92=0,0,G92/$G92)</f>
        <v>1</v>
      </c>
      <c r="H93" s="37">
        <f t="shared" si="48"/>
        <v>1</v>
      </c>
      <c r="I93" s="37">
        <f t="shared" si="48"/>
        <v>0</v>
      </c>
      <c r="J93" s="37">
        <f t="shared" si="48"/>
        <v>0</v>
      </c>
      <c r="K93" s="37">
        <f t="shared" si="48"/>
        <v>1</v>
      </c>
      <c r="L93" s="37">
        <f t="shared" si="48"/>
        <v>0</v>
      </c>
      <c r="P93" s="158">
        <v>86</v>
      </c>
      <c r="AA93" s="153"/>
      <c r="AB93" s="153" t="str">
        <f t="shared" si="38"/>
        <v/>
      </c>
    </row>
    <row r="94" spans="1:28" ht="12" customHeight="1">
      <c r="A94" s="203"/>
      <c r="B94" s="203"/>
      <c r="C94" s="43"/>
      <c r="D94" s="278" t="s">
        <v>4</v>
      </c>
      <c r="E94" s="42"/>
      <c r="F94" s="41">
        <v>8</v>
      </c>
      <c r="G94" s="41">
        <v>20</v>
      </c>
      <c r="H94" s="41">
        <v>20</v>
      </c>
      <c r="I94" s="41">
        <v>0</v>
      </c>
      <c r="J94" s="41">
        <v>0</v>
      </c>
      <c r="K94" s="41">
        <v>20</v>
      </c>
      <c r="L94" s="41">
        <v>0</v>
      </c>
      <c r="M94" s="54"/>
      <c r="N94" s="54"/>
      <c r="O94" s="3">
        <v>7</v>
      </c>
      <c r="P94" s="158">
        <v>87</v>
      </c>
      <c r="AA94" s="152">
        <v>8</v>
      </c>
      <c r="AB94" s="152" t="str">
        <f t="shared" si="38"/>
        <v/>
      </c>
    </row>
    <row r="95" spans="1:28" ht="12" customHeight="1">
      <c r="A95" s="203"/>
      <c r="B95" s="203"/>
      <c r="C95" s="40"/>
      <c r="D95" s="279"/>
      <c r="E95" s="39"/>
      <c r="F95" s="44"/>
      <c r="G95" s="37">
        <f t="shared" ref="G95:L95" si="49">IF(G94=0,0,G94/$G94)</f>
        <v>1</v>
      </c>
      <c r="H95" s="37">
        <f t="shared" si="49"/>
        <v>1</v>
      </c>
      <c r="I95" s="37">
        <f t="shared" si="49"/>
        <v>0</v>
      </c>
      <c r="J95" s="37">
        <f t="shared" si="49"/>
        <v>0</v>
      </c>
      <c r="K95" s="37">
        <f t="shared" si="49"/>
        <v>1</v>
      </c>
      <c r="L95" s="37">
        <f t="shared" si="49"/>
        <v>0</v>
      </c>
      <c r="P95" s="158">
        <v>88</v>
      </c>
      <c r="AA95" s="153"/>
      <c r="AB95" s="153" t="str">
        <f t="shared" si="38"/>
        <v/>
      </c>
    </row>
    <row r="96" spans="1:28" ht="12" customHeight="1">
      <c r="A96" s="203"/>
      <c r="B96" s="203"/>
      <c r="C96" s="43"/>
      <c r="D96" s="278" t="s">
        <v>3</v>
      </c>
      <c r="E96" s="42"/>
      <c r="F96" s="41">
        <v>104</v>
      </c>
      <c r="G96" s="41">
        <v>439</v>
      </c>
      <c r="H96" s="41">
        <v>432</v>
      </c>
      <c r="I96" s="41">
        <v>5</v>
      </c>
      <c r="J96" s="41">
        <v>6</v>
      </c>
      <c r="K96" s="41">
        <v>421</v>
      </c>
      <c r="L96" s="41">
        <v>7</v>
      </c>
      <c r="M96" s="54"/>
      <c r="N96" s="54"/>
      <c r="O96" s="3">
        <v>87</v>
      </c>
      <c r="P96" s="158">
        <v>89</v>
      </c>
      <c r="AA96" s="152">
        <v>104</v>
      </c>
      <c r="AB96" s="152" t="str">
        <f t="shared" si="38"/>
        <v/>
      </c>
    </row>
    <row r="97" spans="1:30" ht="12" customHeight="1">
      <c r="A97" s="203"/>
      <c r="B97" s="203"/>
      <c r="C97" s="40"/>
      <c r="D97" s="279"/>
      <c r="E97" s="39"/>
      <c r="F97" s="44"/>
      <c r="G97" s="37">
        <f t="shared" ref="G97:L97" si="50">IF(G96=0,0,G96/$G96)</f>
        <v>1</v>
      </c>
      <c r="H97" s="37">
        <f t="shared" si="50"/>
        <v>0.98405466970387245</v>
      </c>
      <c r="I97" s="37">
        <f t="shared" si="50"/>
        <v>1.1389521640091117E-2</v>
      </c>
      <c r="J97" s="37">
        <f t="shared" si="50"/>
        <v>1.366742596810934E-2</v>
      </c>
      <c r="K97" s="37">
        <f t="shared" si="50"/>
        <v>0.95899772209567202</v>
      </c>
      <c r="L97" s="37">
        <f t="shared" si="50"/>
        <v>1.5945330296127564E-2</v>
      </c>
      <c r="P97" s="158">
        <v>90</v>
      </c>
      <c r="AA97" s="153"/>
      <c r="AB97" s="153" t="str">
        <f t="shared" si="38"/>
        <v/>
      </c>
    </row>
    <row r="98" spans="1:30" ht="12" customHeight="1">
      <c r="A98" s="203"/>
      <c r="B98" s="203"/>
      <c r="C98" s="43"/>
      <c r="D98" s="278" t="s">
        <v>2</v>
      </c>
      <c r="E98" s="42"/>
      <c r="F98" s="41">
        <v>7</v>
      </c>
      <c r="G98" s="41">
        <v>10</v>
      </c>
      <c r="H98" s="41">
        <v>10</v>
      </c>
      <c r="I98" s="41">
        <v>0</v>
      </c>
      <c r="J98" s="41">
        <v>0</v>
      </c>
      <c r="K98" s="41">
        <v>10</v>
      </c>
      <c r="L98" s="41">
        <v>0</v>
      </c>
      <c r="M98" s="54"/>
      <c r="N98" s="54"/>
      <c r="O98" s="3">
        <v>11</v>
      </c>
      <c r="P98" s="158">
        <v>91</v>
      </c>
      <c r="AA98" s="152">
        <v>7</v>
      </c>
      <c r="AB98" s="152" t="str">
        <f t="shared" si="38"/>
        <v/>
      </c>
    </row>
    <row r="99" spans="1:30" ht="12" customHeight="1">
      <c r="A99" s="203"/>
      <c r="B99" s="203"/>
      <c r="C99" s="40"/>
      <c r="D99" s="279"/>
      <c r="E99" s="39"/>
      <c r="F99" s="44"/>
      <c r="G99" s="37">
        <f t="shared" ref="G99:L99" si="51">IF(G98=0,0,G98/$G98)</f>
        <v>1</v>
      </c>
      <c r="H99" s="37">
        <f t="shared" si="51"/>
        <v>1</v>
      </c>
      <c r="I99" s="37">
        <f t="shared" si="51"/>
        <v>0</v>
      </c>
      <c r="J99" s="37">
        <f>IF(J98=0,0,J98/$G98)</f>
        <v>0</v>
      </c>
      <c r="K99" s="37">
        <f t="shared" si="51"/>
        <v>1</v>
      </c>
      <c r="L99" s="37">
        <f t="shared" si="51"/>
        <v>0</v>
      </c>
      <c r="P99" s="158">
        <v>92</v>
      </c>
      <c r="AA99" s="153"/>
      <c r="AB99" s="153" t="str">
        <f t="shared" si="38"/>
        <v/>
      </c>
    </row>
    <row r="100" spans="1:30" ht="12" customHeight="1" thickBot="1">
      <c r="A100" s="203"/>
      <c r="B100" s="203"/>
      <c r="C100" s="43"/>
      <c r="D100" s="278" t="s">
        <v>1</v>
      </c>
      <c r="E100" s="42"/>
      <c r="F100" s="41">
        <v>14</v>
      </c>
      <c r="G100" s="41">
        <v>23</v>
      </c>
      <c r="H100" s="41">
        <v>23</v>
      </c>
      <c r="I100" s="41">
        <v>2</v>
      </c>
      <c r="J100" s="41">
        <v>0</v>
      </c>
      <c r="K100" s="41">
        <v>21</v>
      </c>
      <c r="L100" s="41">
        <v>0</v>
      </c>
      <c r="M100" s="54"/>
      <c r="N100" s="54"/>
      <c r="O100" s="3">
        <v>15</v>
      </c>
      <c r="P100" s="158">
        <v>93</v>
      </c>
      <c r="AA100" s="155">
        <v>14</v>
      </c>
      <c r="AB100" s="152" t="str">
        <f t="shared" si="38"/>
        <v/>
      </c>
    </row>
    <row r="101" spans="1:30" ht="12" customHeight="1">
      <c r="A101" s="204"/>
      <c r="B101" s="204"/>
      <c r="C101" s="40"/>
      <c r="D101" s="279"/>
      <c r="E101" s="39"/>
      <c r="F101" s="38"/>
      <c r="G101" s="37">
        <f t="shared" ref="G101:L101" si="52">IF(G100=0,0,G100/$G100)</f>
        <v>1</v>
      </c>
      <c r="H101" s="37">
        <f t="shared" si="52"/>
        <v>1</v>
      </c>
      <c r="I101" s="37">
        <f t="shared" si="52"/>
        <v>8.6956521739130432E-2</v>
      </c>
      <c r="J101" s="37">
        <f t="shared" si="52"/>
        <v>0</v>
      </c>
      <c r="K101" s="37">
        <f t="shared" si="52"/>
        <v>0.91304347826086951</v>
      </c>
      <c r="L101" s="37">
        <f t="shared" si="52"/>
        <v>0</v>
      </c>
      <c r="P101" s="158">
        <v>94</v>
      </c>
    </row>
    <row r="102" spans="1:30" ht="15.75" customHeight="1">
      <c r="L102" s="95" t="s">
        <v>510</v>
      </c>
    </row>
    <row r="110" spans="1:30">
      <c r="D110" s="164" t="s">
        <v>495</v>
      </c>
      <c r="E110" s="162"/>
      <c r="F110" s="163">
        <v>314</v>
      </c>
      <c r="G110" s="163">
        <v>873</v>
      </c>
      <c r="H110" s="163">
        <v>863</v>
      </c>
      <c r="I110" s="163">
        <v>15</v>
      </c>
      <c r="J110" s="163">
        <v>20</v>
      </c>
      <c r="K110" s="163">
        <v>828</v>
      </c>
      <c r="L110" s="163">
        <v>10</v>
      </c>
      <c r="M110" s="163"/>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IF(F110="","",SUM(F10,F12,F14,F16,F18))</f>
        <v>314</v>
      </c>
      <c r="G111" s="166">
        <f t="shared" ref="G111:R111" si="53">IF(G110="","",SUM(G10,G12,G14,G16,G18))</f>
        <v>873</v>
      </c>
      <c r="H111" s="166">
        <f t="shared" si="53"/>
        <v>863</v>
      </c>
      <c r="I111" s="166">
        <f t="shared" si="53"/>
        <v>15</v>
      </c>
      <c r="J111" s="166">
        <f t="shared" si="53"/>
        <v>20</v>
      </c>
      <c r="K111" s="166">
        <f t="shared" si="53"/>
        <v>828</v>
      </c>
      <c r="L111" s="166">
        <f t="shared" si="53"/>
        <v>10</v>
      </c>
      <c r="M111" s="166" t="str">
        <f t="shared" si="53"/>
        <v/>
      </c>
      <c r="N111" s="166" t="str">
        <f t="shared" si="53"/>
        <v/>
      </c>
      <c r="O111" s="166" t="str">
        <f t="shared" si="53"/>
        <v/>
      </c>
      <c r="P111" s="166" t="str">
        <f t="shared" si="53"/>
        <v/>
      </c>
      <c r="Q111" s="166" t="str">
        <f t="shared" si="53"/>
        <v/>
      </c>
      <c r="R111" s="166" t="str">
        <f t="shared" si="53"/>
        <v/>
      </c>
      <c r="S111" s="74"/>
      <c r="T111" s="71"/>
      <c r="U111" s="74"/>
      <c r="V111" s="71"/>
      <c r="W111" s="74"/>
      <c r="X111" s="71"/>
      <c r="Y111" s="74"/>
      <c r="Z111" s="71"/>
      <c r="AA111" s="74"/>
      <c r="AB111" s="71"/>
      <c r="AC111" s="74"/>
      <c r="AD111" s="71"/>
    </row>
    <row r="112" spans="1:30">
      <c r="D112" s="165" t="s">
        <v>43</v>
      </c>
      <c r="E112" s="162"/>
      <c r="F112" s="166">
        <f>IF(F110="","",SUM(F20,F70))</f>
        <v>314</v>
      </c>
      <c r="G112" s="166">
        <f t="shared" ref="G112:R112" si="54">IF(G110="","",SUM(G20,G70))</f>
        <v>873</v>
      </c>
      <c r="H112" s="166">
        <f t="shared" si="54"/>
        <v>863</v>
      </c>
      <c r="I112" s="166">
        <f t="shared" si="54"/>
        <v>15</v>
      </c>
      <c r="J112" s="166">
        <f t="shared" si="54"/>
        <v>20</v>
      </c>
      <c r="K112" s="166">
        <f t="shared" si="54"/>
        <v>828</v>
      </c>
      <c r="L112" s="166">
        <f t="shared" si="54"/>
        <v>10</v>
      </c>
      <c r="M112" s="166" t="str">
        <f t="shared" si="54"/>
        <v/>
      </c>
      <c r="N112" s="166" t="str">
        <f t="shared" si="54"/>
        <v/>
      </c>
      <c r="O112" s="166" t="str">
        <f t="shared" si="54"/>
        <v/>
      </c>
      <c r="P112" s="166" t="str">
        <f t="shared" si="54"/>
        <v/>
      </c>
      <c r="Q112" s="166" t="str">
        <f t="shared" si="54"/>
        <v/>
      </c>
      <c r="R112" s="166" t="str">
        <f t="shared" si="54"/>
        <v/>
      </c>
      <c r="S112" s="74"/>
      <c r="T112" s="71"/>
      <c r="U112" s="74"/>
      <c r="V112" s="71"/>
      <c r="W112" s="74"/>
      <c r="X112" s="71"/>
      <c r="Y112" s="74"/>
      <c r="Z112" s="71"/>
      <c r="AA112" s="74"/>
      <c r="AB112" s="71"/>
      <c r="AC112" s="74"/>
      <c r="AD112" s="71"/>
    </row>
    <row r="113" spans="4:30">
      <c r="D113" s="167" t="s">
        <v>42</v>
      </c>
      <c r="F113" s="166">
        <f>IF(F110="","",SUM(F22,F24,F26,F28,F30,F32,F34,F36,F38,F40,F42,F44,F46,F48,F50,F52,F54,F56,F58,F60,F62,F64,F66,F68))</f>
        <v>116</v>
      </c>
      <c r="G113" s="166">
        <f t="shared" ref="G113:R113" si="55">IF(G110="","",SUM(G22,G24,G26,G28,G30,G32,G34,G36,G38,G40,G42,G44,G46,G48,G50,G52,G54,G56,G58,G60,G62,G64,G66,G68))</f>
        <v>284</v>
      </c>
      <c r="H113" s="166">
        <f t="shared" si="55"/>
        <v>281</v>
      </c>
      <c r="I113" s="166">
        <f t="shared" si="55"/>
        <v>6</v>
      </c>
      <c r="J113" s="166">
        <f t="shared" si="55"/>
        <v>7</v>
      </c>
      <c r="K113" s="166">
        <f t="shared" si="55"/>
        <v>268</v>
      </c>
      <c r="L113" s="166">
        <f t="shared" si="55"/>
        <v>3</v>
      </c>
      <c r="M113" s="166" t="str">
        <f t="shared" si="55"/>
        <v/>
      </c>
      <c r="N113" s="166" t="str">
        <f t="shared" si="55"/>
        <v/>
      </c>
      <c r="O113" s="166" t="str">
        <f t="shared" si="55"/>
        <v/>
      </c>
      <c r="P113" s="166" t="str">
        <f t="shared" si="55"/>
        <v/>
      </c>
      <c r="Q113" s="166" t="str">
        <f t="shared" si="55"/>
        <v/>
      </c>
      <c r="R113" s="166" t="str">
        <f t="shared" si="55"/>
        <v/>
      </c>
      <c r="S113" s="74"/>
      <c r="T113" s="71"/>
      <c r="U113" s="74"/>
      <c r="V113" s="71"/>
      <c r="W113" s="74"/>
      <c r="X113" s="71"/>
      <c r="Y113" s="74"/>
      <c r="Z113" s="71"/>
      <c r="AA113" s="74"/>
      <c r="AB113" s="71"/>
      <c r="AC113" s="74"/>
      <c r="AD113" s="71"/>
    </row>
    <row r="114" spans="4:30">
      <c r="D114" s="168" t="s">
        <v>496</v>
      </c>
      <c r="F114" s="166">
        <f>IF(F110="","",SUM(F72,F74,F76,F78,F80,F82,F84,F86,F88,F90,F92,F94,F96,F98,F100))</f>
        <v>198</v>
      </c>
      <c r="G114" s="166">
        <f t="shared" ref="G114:R114" si="56">IF(G110="","",SUM(G72,G74,G76,G78,G80,G82,G84,G86,G88,G90,G92,G94,G96,G98,G100))</f>
        <v>589</v>
      </c>
      <c r="H114" s="166">
        <f t="shared" si="56"/>
        <v>582</v>
      </c>
      <c r="I114" s="166">
        <f t="shared" si="56"/>
        <v>9</v>
      </c>
      <c r="J114" s="166">
        <f t="shared" si="56"/>
        <v>13</v>
      </c>
      <c r="K114" s="166">
        <f t="shared" si="56"/>
        <v>560</v>
      </c>
      <c r="L114" s="166">
        <f t="shared" si="56"/>
        <v>7</v>
      </c>
      <c r="M114" s="166" t="str">
        <f t="shared" si="56"/>
        <v/>
      </c>
      <c r="N114" s="166" t="str">
        <f t="shared" si="56"/>
        <v/>
      </c>
      <c r="O114" s="166" t="str">
        <f t="shared" si="56"/>
        <v/>
      </c>
      <c r="P114" s="166" t="str">
        <f t="shared" si="56"/>
        <v/>
      </c>
      <c r="Q114" s="166" t="str">
        <f t="shared" si="56"/>
        <v/>
      </c>
      <c r="R114" s="166" t="str">
        <f t="shared" si="56"/>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7">IF(G110="","",IF(G7=G110,"",1))</f>
        <v/>
      </c>
      <c r="H116" s="163" t="str">
        <f t="shared" si="57"/>
        <v/>
      </c>
      <c r="I116" s="163" t="str">
        <f t="shared" si="57"/>
        <v/>
      </c>
      <c r="J116" s="163" t="str">
        <f t="shared" si="57"/>
        <v/>
      </c>
      <c r="K116" s="163" t="str">
        <f t="shared" si="57"/>
        <v/>
      </c>
      <c r="L116" s="163" t="str">
        <f t="shared" si="57"/>
        <v/>
      </c>
      <c r="M116" s="163" t="str">
        <f t="shared" si="57"/>
        <v/>
      </c>
      <c r="N116" s="163" t="str">
        <f t="shared" si="57"/>
        <v/>
      </c>
      <c r="O116" s="163" t="str">
        <f t="shared" si="57"/>
        <v/>
      </c>
      <c r="P116" s="163" t="str">
        <f t="shared" si="57"/>
        <v/>
      </c>
      <c r="Q116" s="163" t="str">
        <f t="shared" si="57"/>
        <v/>
      </c>
      <c r="R116" s="163" t="str">
        <f t="shared" si="57"/>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8">IF(G110="","",IF(G110=G111,"",1))</f>
        <v/>
      </c>
      <c r="H117" s="163" t="str">
        <f t="shared" si="58"/>
        <v/>
      </c>
      <c r="I117" s="163" t="str">
        <f t="shared" si="58"/>
        <v/>
      </c>
      <c r="J117" s="163" t="str">
        <f t="shared" si="58"/>
        <v/>
      </c>
      <c r="K117" s="163" t="str">
        <f t="shared" si="58"/>
        <v/>
      </c>
      <c r="L117" s="163" t="str">
        <f t="shared" si="58"/>
        <v/>
      </c>
      <c r="M117" s="163" t="str">
        <f t="shared" si="58"/>
        <v/>
      </c>
      <c r="N117" s="163" t="str">
        <f t="shared" si="58"/>
        <v/>
      </c>
      <c r="O117" s="163" t="str">
        <f t="shared" si="58"/>
        <v/>
      </c>
      <c r="P117" s="163" t="str">
        <f t="shared" si="58"/>
        <v/>
      </c>
      <c r="Q117" s="163" t="str">
        <f t="shared" si="58"/>
        <v/>
      </c>
      <c r="R117" s="163" t="str">
        <f t="shared" si="58"/>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9">IF(G110="","",IF(G110=G112,"",1))</f>
        <v/>
      </c>
      <c r="H118" s="163" t="str">
        <f t="shared" si="59"/>
        <v/>
      </c>
      <c r="I118" s="163" t="str">
        <f t="shared" si="59"/>
        <v/>
      </c>
      <c r="J118" s="163" t="str">
        <f t="shared" si="59"/>
        <v/>
      </c>
      <c r="K118" s="163" t="str">
        <f t="shared" si="59"/>
        <v/>
      </c>
      <c r="L118" s="163" t="str">
        <f t="shared" si="59"/>
        <v/>
      </c>
      <c r="M118" s="163" t="str">
        <f t="shared" si="59"/>
        <v/>
      </c>
      <c r="N118" s="163" t="str">
        <f t="shared" si="59"/>
        <v/>
      </c>
      <c r="O118" s="163" t="str">
        <f t="shared" si="59"/>
        <v/>
      </c>
      <c r="P118" s="163" t="str">
        <f t="shared" si="59"/>
        <v/>
      </c>
      <c r="Q118" s="163" t="str">
        <f t="shared" si="59"/>
        <v/>
      </c>
      <c r="R118" s="163" t="str">
        <f t="shared" si="59"/>
        <v/>
      </c>
      <c r="S118" s="71"/>
      <c r="T118" s="71"/>
      <c r="U118" s="71"/>
      <c r="V118" s="71"/>
      <c r="W118" s="71"/>
      <c r="X118" s="71"/>
      <c r="Y118" s="71"/>
      <c r="Z118" s="71"/>
      <c r="AA118" s="71"/>
      <c r="AB118" s="71"/>
      <c r="AC118" s="71"/>
      <c r="AD118" s="71"/>
    </row>
    <row r="119" spans="4:30">
      <c r="D119" s="167" t="s">
        <v>42</v>
      </c>
      <c r="F119" s="163" t="str">
        <f>IF(F110="","",IF(F20=F113,"",1))</f>
        <v/>
      </c>
      <c r="G119" s="163" t="str">
        <f t="shared" ref="G119:R119" si="60">IF(G110="","",IF(G20=G113,"",1))</f>
        <v/>
      </c>
      <c r="H119" s="163" t="str">
        <f t="shared" si="60"/>
        <v/>
      </c>
      <c r="I119" s="163" t="str">
        <f t="shared" si="60"/>
        <v/>
      </c>
      <c r="J119" s="163" t="str">
        <f t="shared" si="60"/>
        <v/>
      </c>
      <c r="K119" s="163" t="str">
        <f t="shared" si="60"/>
        <v/>
      </c>
      <c r="L119" s="163" t="str">
        <f t="shared" si="60"/>
        <v/>
      </c>
      <c r="M119" s="163" t="str">
        <f t="shared" si="60"/>
        <v/>
      </c>
      <c r="N119" s="163" t="str">
        <f t="shared" si="60"/>
        <v/>
      </c>
      <c r="O119" s="163" t="str">
        <f t="shared" si="60"/>
        <v/>
      </c>
      <c r="P119" s="163" t="str">
        <f t="shared" si="60"/>
        <v/>
      </c>
      <c r="Q119" s="163" t="str">
        <f t="shared" si="60"/>
        <v/>
      </c>
      <c r="R119" s="163" t="str">
        <f t="shared" si="60"/>
        <v/>
      </c>
      <c r="S119" s="71"/>
      <c r="T119" s="71"/>
      <c r="U119" s="71"/>
      <c r="V119" s="71"/>
      <c r="W119" s="71"/>
      <c r="X119" s="71"/>
      <c r="Y119" s="71"/>
      <c r="Z119" s="71"/>
      <c r="AA119" s="71"/>
      <c r="AB119" s="71"/>
      <c r="AC119" s="71"/>
      <c r="AD119" s="71"/>
    </row>
    <row r="120" spans="4:30">
      <c r="D120" s="168" t="s">
        <v>496</v>
      </c>
      <c r="F120" s="163" t="str">
        <f>IF(F110="","",IF(F70=F114,"",1))</f>
        <v/>
      </c>
      <c r="G120" s="163" t="str">
        <f t="shared" ref="G120:R120" si="61">IF(G110="","",IF(G70=G114,"",1))</f>
        <v/>
      </c>
      <c r="H120" s="163" t="str">
        <f t="shared" si="61"/>
        <v/>
      </c>
      <c r="I120" s="163" t="str">
        <f t="shared" si="61"/>
        <v/>
      </c>
      <c r="J120" s="163" t="str">
        <f t="shared" si="61"/>
        <v/>
      </c>
      <c r="K120" s="163" t="str">
        <f t="shared" si="61"/>
        <v/>
      </c>
      <c r="L120" s="163" t="str">
        <f t="shared" si="61"/>
        <v/>
      </c>
      <c r="M120" s="163" t="str">
        <f t="shared" si="61"/>
        <v/>
      </c>
      <c r="N120" s="163" t="str">
        <f t="shared" si="61"/>
        <v/>
      </c>
      <c r="O120" s="163" t="str">
        <f t="shared" si="61"/>
        <v/>
      </c>
      <c r="P120" s="163" t="str">
        <f t="shared" si="61"/>
        <v/>
      </c>
      <c r="Q120" s="163" t="str">
        <f t="shared" si="61"/>
        <v/>
      </c>
      <c r="R120" s="163" t="str">
        <f t="shared" si="61"/>
        <v/>
      </c>
      <c r="S120" s="71"/>
      <c r="T120" s="71"/>
      <c r="U120" s="71"/>
      <c r="V120" s="71"/>
      <c r="W120" s="71"/>
      <c r="X120" s="71"/>
      <c r="Y120" s="71"/>
      <c r="Z120" s="71"/>
      <c r="AA120" s="71"/>
      <c r="AB120" s="71"/>
      <c r="AC120" s="71"/>
      <c r="AD120" s="71"/>
    </row>
  </sheetData>
  <sortState ref="O7:P100">
    <sortCondition ref="P7:P100"/>
  </sortState>
  <mergeCells count="60">
    <mergeCell ref="H3:L3"/>
    <mergeCell ref="H4:H6"/>
    <mergeCell ref="L4:L6"/>
    <mergeCell ref="I5:I6"/>
    <mergeCell ref="J5:J6"/>
    <mergeCell ref="K5:K6"/>
    <mergeCell ref="B20:B69"/>
    <mergeCell ref="D20:D21"/>
    <mergeCell ref="A3:E6"/>
    <mergeCell ref="F3:F6"/>
    <mergeCell ref="G3:G6"/>
    <mergeCell ref="D52:D53"/>
    <mergeCell ref="D54:D55"/>
    <mergeCell ref="D44:D45"/>
    <mergeCell ref="A7:E9"/>
    <mergeCell ref="A10:A19"/>
    <mergeCell ref="B10:E11"/>
    <mergeCell ref="B12:E13"/>
    <mergeCell ref="B14:E15"/>
    <mergeCell ref="B16:E17"/>
    <mergeCell ref="B18:E19"/>
    <mergeCell ref="D26:D27"/>
    <mergeCell ref="D28:D29"/>
    <mergeCell ref="D30:D31"/>
    <mergeCell ref="D32:D33"/>
    <mergeCell ref="D34:D35"/>
    <mergeCell ref="A20:A101"/>
    <mergeCell ref="D40:D41"/>
    <mergeCell ref="D42:D43"/>
    <mergeCell ref="D46:D47"/>
    <mergeCell ref="D48:D49"/>
    <mergeCell ref="D50:D51"/>
    <mergeCell ref="D22:D23"/>
    <mergeCell ref="D24:D25"/>
    <mergeCell ref="D68:D69"/>
    <mergeCell ref="D100:D101"/>
    <mergeCell ref="D78:D79"/>
    <mergeCell ref="D80:D81"/>
    <mergeCell ref="D56:D57"/>
    <mergeCell ref="D60:D61"/>
    <mergeCell ref="D62:D63"/>
    <mergeCell ref="D64:D65"/>
    <mergeCell ref="D66:D67"/>
    <mergeCell ref="D58:D59"/>
    <mergeCell ref="D36:D37"/>
    <mergeCell ref="D38:D39"/>
    <mergeCell ref="B70:B101"/>
    <mergeCell ref="D70:D71"/>
    <mergeCell ref="D72:D73"/>
    <mergeCell ref="D74:D75"/>
    <mergeCell ref="D76:D77"/>
    <mergeCell ref="D96:D97"/>
    <mergeCell ref="D98:D99"/>
    <mergeCell ref="D86:D87"/>
    <mergeCell ref="D88:D89"/>
    <mergeCell ref="D90:D91"/>
    <mergeCell ref="D92:D93"/>
    <mergeCell ref="D94:D95"/>
    <mergeCell ref="D82:D83"/>
    <mergeCell ref="D84:D85"/>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00"/>
  <sheetViews>
    <sheetView showGridLines="0" view="pageBreakPreview" zoomScaleNormal="100" zoomScaleSheetLayoutView="100" workbookViewId="0"/>
  </sheetViews>
  <sheetFormatPr defaultRowHeight="13.5"/>
  <cols>
    <col min="1" max="2" width="2.625" style="119" customWidth="1"/>
    <col min="3" max="3" width="1.375" style="119" customWidth="1"/>
    <col min="4" max="4" width="27.625" style="119" customWidth="1"/>
    <col min="5" max="5" width="1.375" style="119" customWidth="1"/>
    <col min="6" max="15" width="9.625" style="100" customWidth="1"/>
    <col min="16" max="16384" width="9" style="100"/>
  </cols>
  <sheetData>
    <row r="1" spans="1:16" ht="14.25">
      <c r="A1" s="118" t="s">
        <v>526</v>
      </c>
      <c r="F1" s="120"/>
    </row>
    <row r="2" spans="1:16">
      <c r="F2" s="120"/>
    </row>
    <row r="3" spans="1:16">
      <c r="A3" s="322" t="s">
        <v>64</v>
      </c>
      <c r="B3" s="323"/>
      <c r="C3" s="323"/>
      <c r="D3" s="323"/>
      <c r="E3" s="324"/>
      <c r="F3" s="318" t="s">
        <v>182</v>
      </c>
      <c r="G3" s="310"/>
      <c r="H3" s="307" t="s">
        <v>181</v>
      </c>
      <c r="I3" s="310"/>
      <c r="J3" s="311"/>
      <c r="K3" s="307" t="s">
        <v>180</v>
      </c>
      <c r="L3" s="310"/>
      <c r="M3" s="311"/>
      <c r="N3" s="305" t="s">
        <v>179</v>
      </c>
      <c r="O3" s="306"/>
    </row>
    <row r="4" spans="1:16" ht="42" customHeight="1">
      <c r="A4" s="325"/>
      <c r="B4" s="326"/>
      <c r="C4" s="326"/>
      <c r="D4" s="326"/>
      <c r="E4" s="327"/>
      <c r="F4" s="275" t="s">
        <v>178</v>
      </c>
      <c r="G4" s="307" t="s">
        <v>177</v>
      </c>
      <c r="H4" s="276"/>
      <c r="I4" s="312" t="s">
        <v>176</v>
      </c>
      <c r="J4" s="275" t="s">
        <v>175</v>
      </c>
      <c r="K4" s="308"/>
      <c r="L4" s="275" t="s">
        <v>174</v>
      </c>
      <c r="M4" s="275" t="s">
        <v>173</v>
      </c>
      <c r="N4" s="275" t="s">
        <v>172</v>
      </c>
      <c r="O4" s="275" t="s">
        <v>171</v>
      </c>
    </row>
    <row r="5" spans="1:16" ht="15" customHeight="1">
      <c r="A5" s="325"/>
      <c r="B5" s="326"/>
      <c r="C5" s="326"/>
      <c r="D5" s="326"/>
      <c r="E5" s="327"/>
      <c r="F5" s="276"/>
      <c r="G5" s="308"/>
      <c r="H5" s="276"/>
      <c r="I5" s="313"/>
      <c r="J5" s="276"/>
      <c r="K5" s="308"/>
      <c r="L5" s="276"/>
      <c r="M5" s="276"/>
      <c r="N5" s="276"/>
      <c r="O5" s="276"/>
    </row>
    <row r="6" spans="1:16" ht="15" customHeight="1">
      <c r="A6" s="328"/>
      <c r="B6" s="329"/>
      <c r="C6" s="329"/>
      <c r="D6" s="329"/>
      <c r="E6" s="330"/>
      <c r="F6" s="277"/>
      <c r="G6" s="309"/>
      <c r="H6" s="277"/>
      <c r="I6" s="314"/>
      <c r="J6" s="277"/>
      <c r="K6" s="309"/>
      <c r="L6" s="277"/>
      <c r="M6" s="277"/>
      <c r="N6" s="277"/>
      <c r="O6" s="277"/>
    </row>
    <row r="7" spans="1:16" ht="23.1" customHeight="1">
      <c r="A7" s="319" t="s">
        <v>50</v>
      </c>
      <c r="B7" s="320"/>
      <c r="C7" s="320"/>
      <c r="D7" s="320"/>
      <c r="E7" s="321"/>
      <c r="F7" s="31">
        <f>SUM(H7,K7)</f>
        <v>1759</v>
      </c>
      <c r="G7" s="30">
        <f>SUM(I7,L7)</f>
        <v>901</v>
      </c>
      <c r="H7" s="30">
        <f>SUM(H8:H12)</f>
        <v>863</v>
      </c>
      <c r="I7" s="30">
        <f>SUM(I8:I12)</f>
        <v>828</v>
      </c>
      <c r="J7" s="114">
        <f>IF(I7=0,0,I7/H7*100)</f>
        <v>95.944380069524911</v>
      </c>
      <c r="K7" s="30">
        <v>896</v>
      </c>
      <c r="L7" s="30">
        <v>73</v>
      </c>
      <c r="M7" s="114">
        <f>IF(K7=0,0,L7/K7*100)</f>
        <v>8.1473214285714288</v>
      </c>
      <c r="N7" s="114">
        <f>IF(I7=0,0,I7/$G7*100)</f>
        <v>91.897891231964479</v>
      </c>
      <c r="O7" s="82">
        <f>IF(L7=0,0,L7/$G7*100)</f>
        <v>8.1021087680355173</v>
      </c>
      <c r="P7" s="120"/>
    </row>
    <row r="8" spans="1:16" ht="23.1" customHeight="1">
      <c r="A8" s="331" t="s">
        <v>49</v>
      </c>
      <c r="B8" s="334" t="s">
        <v>48</v>
      </c>
      <c r="C8" s="335"/>
      <c r="D8" s="335"/>
      <c r="E8" s="336"/>
      <c r="F8" s="31">
        <f>SUM(H8,K8)</f>
        <v>75</v>
      </c>
      <c r="G8" s="30">
        <f>SUM(I8,L8)</f>
        <v>36</v>
      </c>
      <c r="H8" s="29">
        <v>32</v>
      </c>
      <c r="I8" s="29">
        <v>28</v>
      </c>
      <c r="J8" s="114">
        <f t="shared" ref="J8:J53" si="0">IF(I8=0,0,I8/H8*100)</f>
        <v>87.5</v>
      </c>
      <c r="K8" s="30">
        <v>43</v>
      </c>
      <c r="L8" s="30">
        <v>8</v>
      </c>
      <c r="M8" s="114">
        <f t="shared" ref="M8:M53" si="1">IF(K8=0,0,L8/K8*100)</f>
        <v>18.604651162790699</v>
      </c>
      <c r="N8" s="114">
        <f t="shared" ref="N8:N53" si="2">IF(I8=0,0,I8/$G8*100)</f>
        <v>77.777777777777786</v>
      </c>
      <c r="O8" s="82">
        <f t="shared" ref="O8:O53" si="3">IF(L8=0,0,L8/$G8*100)</f>
        <v>22.222222222222221</v>
      </c>
    </row>
    <row r="9" spans="1:16" ht="23.1" customHeight="1">
      <c r="A9" s="332"/>
      <c r="B9" s="334" t="s">
        <v>47</v>
      </c>
      <c r="C9" s="335"/>
      <c r="D9" s="335"/>
      <c r="E9" s="336"/>
      <c r="F9" s="31">
        <f t="shared" ref="F9:F53" si="4">SUM(H9,K9)</f>
        <v>90</v>
      </c>
      <c r="G9" s="30">
        <f t="shared" ref="G9:G53" si="5">SUM(I9,L9)</f>
        <v>49</v>
      </c>
      <c r="H9" s="29">
        <v>48</v>
      </c>
      <c r="I9" s="29">
        <v>45</v>
      </c>
      <c r="J9" s="114">
        <f>IF(I9=0,0,I9/H9*100)</f>
        <v>93.75</v>
      </c>
      <c r="K9" s="30">
        <v>42</v>
      </c>
      <c r="L9" s="30">
        <v>4</v>
      </c>
      <c r="M9" s="114">
        <f>IF(K9=0,0,L9/K9*100)</f>
        <v>9.5238095238095237</v>
      </c>
      <c r="N9" s="114">
        <f t="shared" si="2"/>
        <v>91.83673469387756</v>
      </c>
      <c r="O9" s="82">
        <f t="shared" si="3"/>
        <v>8.1632653061224492</v>
      </c>
    </row>
    <row r="10" spans="1:16" ht="23.1" customHeight="1">
      <c r="A10" s="332"/>
      <c r="B10" s="334" t="s">
        <v>46</v>
      </c>
      <c r="C10" s="335"/>
      <c r="D10" s="335"/>
      <c r="E10" s="336"/>
      <c r="F10" s="31">
        <f t="shared" si="4"/>
        <v>487</v>
      </c>
      <c r="G10" s="30">
        <f t="shared" si="5"/>
        <v>265</v>
      </c>
      <c r="H10" s="29">
        <v>257</v>
      </c>
      <c r="I10" s="29">
        <v>250</v>
      </c>
      <c r="J10" s="114">
        <f t="shared" si="0"/>
        <v>97.276264591439684</v>
      </c>
      <c r="K10" s="30">
        <v>230</v>
      </c>
      <c r="L10" s="30">
        <v>15</v>
      </c>
      <c r="M10" s="114">
        <f t="shared" si="1"/>
        <v>6.5217391304347823</v>
      </c>
      <c r="N10" s="114">
        <f t="shared" si="2"/>
        <v>94.339622641509436</v>
      </c>
      <c r="O10" s="82">
        <f t="shared" si="3"/>
        <v>5.6603773584905666</v>
      </c>
    </row>
    <row r="11" spans="1:16" ht="23.1" customHeight="1">
      <c r="A11" s="332"/>
      <c r="B11" s="334" t="s">
        <v>45</v>
      </c>
      <c r="C11" s="335"/>
      <c r="D11" s="335"/>
      <c r="E11" s="336"/>
      <c r="F11" s="31">
        <f t="shared" si="4"/>
        <v>297</v>
      </c>
      <c r="G11" s="30">
        <f>SUM(I11,L11)</f>
        <v>137</v>
      </c>
      <c r="H11" s="29">
        <v>125</v>
      </c>
      <c r="I11" s="29">
        <v>121</v>
      </c>
      <c r="J11" s="114">
        <f t="shared" si="0"/>
        <v>96.8</v>
      </c>
      <c r="K11" s="30">
        <v>172</v>
      </c>
      <c r="L11" s="30">
        <v>16</v>
      </c>
      <c r="M11" s="114">
        <f t="shared" si="1"/>
        <v>9.3023255813953494</v>
      </c>
      <c r="N11" s="114">
        <f t="shared" si="2"/>
        <v>88.321167883211686</v>
      </c>
      <c r="O11" s="82">
        <f t="shared" si="3"/>
        <v>11.678832116788321</v>
      </c>
    </row>
    <row r="12" spans="1:16" ht="23.1" customHeight="1">
      <c r="A12" s="333"/>
      <c r="B12" s="334" t="s">
        <v>44</v>
      </c>
      <c r="C12" s="335"/>
      <c r="D12" s="335"/>
      <c r="E12" s="336"/>
      <c r="F12" s="31">
        <f t="shared" si="4"/>
        <v>810</v>
      </c>
      <c r="G12" s="30">
        <f t="shared" si="5"/>
        <v>414</v>
      </c>
      <c r="H12" s="29">
        <v>401</v>
      </c>
      <c r="I12" s="29">
        <v>384</v>
      </c>
      <c r="J12" s="114">
        <f t="shared" si="0"/>
        <v>95.760598503740653</v>
      </c>
      <c r="K12" s="30">
        <v>409</v>
      </c>
      <c r="L12" s="30">
        <v>30</v>
      </c>
      <c r="M12" s="114">
        <f t="shared" si="1"/>
        <v>7.3349633251833746</v>
      </c>
      <c r="N12" s="114">
        <f>IF(I12=0,0,I12/$G12*100)</f>
        <v>92.753623188405797</v>
      </c>
      <c r="O12" s="82">
        <f t="shared" si="3"/>
        <v>7.2463768115942031</v>
      </c>
    </row>
    <row r="13" spans="1:16" ht="23.1" customHeight="1">
      <c r="A13" s="315" t="s">
        <v>43</v>
      </c>
      <c r="B13" s="315" t="s">
        <v>42</v>
      </c>
      <c r="C13" s="128"/>
      <c r="D13" s="109" t="s">
        <v>16</v>
      </c>
      <c r="E13" s="110"/>
      <c r="F13" s="31">
        <f t="shared" si="4"/>
        <v>740</v>
      </c>
      <c r="G13" s="30">
        <f>SUM(I13,L13)</f>
        <v>300</v>
      </c>
      <c r="H13" s="30">
        <v>281</v>
      </c>
      <c r="I13" s="30">
        <v>268</v>
      </c>
      <c r="J13" s="114">
        <f t="shared" si="0"/>
        <v>95.37366548042705</v>
      </c>
      <c r="K13" s="30">
        <v>459</v>
      </c>
      <c r="L13" s="30">
        <v>32</v>
      </c>
      <c r="M13" s="114">
        <f t="shared" si="1"/>
        <v>6.9716775599128544</v>
      </c>
      <c r="N13" s="114">
        <f t="shared" si="2"/>
        <v>89.333333333333329</v>
      </c>
      <c r="O13" s="82">
        <f>IF(L13=0,0,L13/$G13*100)</f>
        <v>10.666666666666668</v>
      </c>
      <c r="P13" s="120"/>
    </row>
    <row r="14" spans="1:16" ht="23.1" customHeight="1">
      <c r="A14" s="316"/>
      <c r="B14" s="316"/>
      <c r="C14" s="128"/>
      <c r="D14" s="109" t="s">
        <v>41</v>
      </c>
      <c r="E14" s="110"/>
      <c r="F14" s="31">
        <f t="shared" si="4"/>
        <v>77</v>
      </c>
      <c r="G14" s="30">
        <f t="shared" si="5"/>
        <v>51</v>
      </c>
      <c r="H14" s="29">
        <v>49</v>
      </c>
      <c r="I14" s="29">
        <v>49</v>
      </c>
      <c r="J14" s="114">
        <f t="shared" si="0"/>
        <v>100</v>
      </c>
      <c r="K14" s="30">
        <v>28</v>
      </c>
      <c r="L14" s="30">
        <v>2</v>
      </c>
      <c r="M14" s="114">
        <f t="shared" si="1"/>
        <v>7.1428571428571423</v>
      </c>
      <c r="N14" s="114">
        <f t="shared" si="2"/>
        <v>96.078431372549019</v>
      </c>
      <c r="O14" s="82">
        <f t="shared" si="3"/>
        <v>3.9215686274509802</v>
      </c>
    </row>
    <row r="15" spans="1:16" ht="23.1" customHeight="1">
      <c r="A15" s="316"/>
      <c r="B15" s="316"/>
      <c r="C15" s="128"/>
      <c r="D15" s="109" t="s">
        <v>40</v>
      </c>
      <c r="E15" s="110"/>
      <c r="F15" s="31">
        <f t="shared" si="4"/>
        <v>4</v>
      </c>
      <c r="G15" s="30">
        <f t="shared" si="5"/>
        <v>2</v>
      </c>
      <c r="H15" s="29">
        <v>1</v>
      </c>
      <c r="I15" s="29">
        <v>1</v>
      </c>
      <c r="J15" s="114">
        <f t="shared" si="0"/>
        <v>100</v>
      </c>
      <c r="K15" s="30">
        <v>3</v>
      </c>
      <c r="L15" s="30">
        <v>1</v>
      </c>
      <c r="M15" s="114">
        <f t="shared" si="1"/>
        <v>33.333333333333329</v>
      </c>
      <c r="N15" s="114">
        <f t="shared" si="2"/>
        <v>50</v>
      </c>
      <c r="O15" s="82">
        <f t="shared" si="3"/>
        <v>50</v>
      </c>
    </row>
    <row r="16" spans="1:16" ht="23.1" customHeight="1">
      <c r="A16" s="316"/>
      <c r="B16" s="316"/>
      <c r="C16" s="128"/>
      <c r="D16" s="109" t="s">
        <v>39</v>
      </c>
      <c r="E16" s="110"/>
      <c r="F16" s="31">
        <f t="shared" si="4"/>
        <v>26</v>
      </c>
      <c r="G16" s="30">
        <f t="shared" si="5"/>
        <v>20</v>
      </c>
      <c r="H16" s="29">
        <v>22</v>
      </c>
      <c r="I16" s="29">
        <v>20</v>
      </c>
      <c r="J16" s="114">
        <f t="shared" si="0"/>
        <v>90.909090909090907</v>
      </c>
      <c r="K16" s="30">
        <v>4</v>
      </c>
      <c r="L16" s="30">
        <v>0</v>
      </c>
      <c r="M16" s="114">
        <f t="shared" si="1"/>
        <v>0</v>
      </c>
      <c r="N16" s="114">
        <f t="shared" si="2"/>
        <v>100</v>
      </c>
      <c r="O16" s="82">
        <f t="shared" si="3"/>
        <v>0</v>
      </c>
    </row>
    <row r="17" spans="1:15" ht="23.1" customHeight="1">
      <c r="A17" s="316"/>
      <c r="B17" s="316"/>
      <c r="C17" s="128"/>
      <c r="D17" s="109" t="s">
        <v>38</v>
      </c>
      <c r="E17" s="110"/>
      <c r="F17" s="31">
        <f t="shared" si="4"/>
        <v>0</v>
      </c>
      <c r="G17" s="30">
        <f t="shared" si="5"/>
        <v>0</v>
      </c>
      <c r="H17" s="29">
        <v>0</v>
      </c>
      <c r="I17" s="29">
        <v>0</v>
      </c>
      <c r="J17" s="114">
        <f t="shared" si="0"/>
        <v>0</v>
      </c>
      <c r="K17" s="30">
        <v>0</v>
      </c>
      <c r="L17" s="30">
        <v>0</v>
      </c>
      <c r="M17" s="114">
        <f t="shared" si="1"/>
        <v>0</v>
      </c>
      <c r="N17" s="114">
        <f t="shared" si="2"/>
        <v>0</v>
      </c>
      <c r="O17" s="82">
        <f t="shared" si="3"/>
        <v>0</v>
      </c>
    </row>
    <row r="18" spans="1:15" ht="23.1" customHeight="1">
      <c r="A18" s="316"/>
      <c r="B18" s="316"/>
      <c r="C18" s="128"/>
      <c r="D18" s="109" t="s">
        <v>37</v>
      </c>
      <c r="E18" s="110"/>
      <c r="F18" s="31">
        <f t="shared" si="4"/>
        <v>7</v>
      </c>
      <c r="G18" s="30">
        <f t="shared" si="5"/>
        <v>2</v>
      </c>
      <c r="H18" s="29">
        <v>2</v>
      </c>
      <c r="I18" s="29">
        <v>2</v>
      </c>
      <c r="J18" s="114">
        <f t="shared" si="0"/>
        <v>100</v>
      </c>
      <c r="K18" s="30">
        <v>5</v>
      </c>
      <c r="L18" s="30">
        <v>0</v>
      </c>
      <c r="M18" s="114">
        <f t="shared" si="1"/>
        <v>0</v>
      </c>
      <c r="N18" s="114">
        <f t="shared" si="2"/>
        <v>100</v>
      </c>
      <c r="O18" s="82">
        <f t="shared" si="3"/>
        <v>0</v>
      </c>
    </row>
    <row r="19" spans="1:15" ht="23.1" customHeight="1">
      <c r="A19" s="316"/>
      <c r="B19" s="316"/>
      <c r="C19" s="128"/>
      <c r="D19" s="109" t="s">
        <v>36</v>
      </c>
      <c r="E19" s="110"/>
      <c r="F19" s="31">
        <f t="shared" si="4"/>
        <v>2</v>
      </c>
      <c r="G19" s="30">
        <f t="shared" si="5"/>
        <v>0</v>
      </c>
      <c r="H19" s="29">
        <v>0</v>
      </c>
      <c r="I19" s="29">
        <v>0</v>
      </c>
      <c r="J19" s="114">
        <f t="shared" si="0"/>
        <v>0</v>
      </c>
      <c r="K19" s="30">
        <v>2</v>
      </c>
      <c r="L19" s="30">
        <v>0</v>
      </c>
      <c r="M19" s="114">
        <f t="shared" si="1"/>
        <v>0</v>
      </c>
      <c r="N19" s="114">
        <f t="shared" si="2"/>
        <v>0</v>
      </c>
      <c r="O19" s="82">
        <f t="shared" si="3"/>
        <v>0</v>
      </c>
    </row>
    <row r="20" spans="1:15" ht="23.1" customHeight="1">
      <c r="A20" s="316"/>
      <c r="B20" s="316"/>
      <c r="C20" s="128"/>
      <c r="D20" s="109" t="s">
        <v>35</v>
      </c>
      <c r="E20" s="110"/>
      <c r="F20" s="31">
        <f t="shared" si="4"/>
        <v>13</v>
      </c>
      <c r="G20" s="30">
        <f t="shared" si="5"/>
        <v>7</v>
      </c>
      <c r="H20" s="29">
        <v>7</v>
      </c>
      <c r="I20" s="29">
        <v>6</v>
      </c>
      <c r="J20" s="114">
        <f t="shared" si="0"/>
        <v>85.714285714285708</v>
      </c>
      <c r="K20" s="30">
        <v>6</v>
      </c>
      <c r="L20" s="30">
        <v>1</v>
      </c>
      <c r="M20" s="114">
        <f t="shared" si="1"/>
        <v>16.666666666666664</v>
      </c>
      <c r="N20" s="114">
        <f t="shared" si="2"/>
        <v>85.714285714285708</v>
      </c>
      <c r="O20" s="82">
        <f t="shared" si="3"/>
        <v>14.285714285714285</v>
      </c>
    </row>
    <row r="21" spans="1:15" ht="23.1" customHeight="1">
      <c r="A21" s="316"/>
      <c r="B21" s="316"/>
      <c r="C21" s="128"/>
      <c r="D21" s="109" t="s">
        <v>34</v>
      </c>
      <c r="E21" s="110"/>
      <c r="F21" s="31">
        <f t="shared" si="4"/>
        <v>99</v>
      </c>
      <c r="G21" s="30">
        <f t="shared" si="5"/>
        <v>44</v>
      </c>
      <c r="H21" s="29">
        <v>40</v>
      </c>
      <c r="I21" s="29">
        <v>40</v>
      </c>
      <c r="J21" s="114">
        <f t="shared" si="0"/>
        <v>100</v>
      </c>
      <c r="K21" s="30">
        <v>59</v>
      </c>
      <c r="L21" s="30">
        <v>4</v>
      </c>
      <c r="M21" s="114">
        <f t="shared" si="1"/>
        <v>6.7796610169491522</v>
      </c>
      <c r="N21" s="114">
        <f t="shared" si="2"/>
        <v>90.909090909090907</v>
      </c>
      <c r="O21" s="82">
        <f t="shared" si="3"/>
        <v>9.0909090909090917</v>
      </c>
    </row>
    <row r="22" spans="1:15" ht="23.1" customHeight="1">
      <c r="A22" s="316"/>
      <c r="B22" s="316"/>
      <c r="C22" s="128"/>
      <c r="D22" s="109" t="s">
        <v>33</v>
      </c>
      <c r="E22" s="110"/>
      <c r="F22" s="31">
        <f t="shared" si="4"/>
        <v>0</v>
      </c>
      <c r="G22" s="30">
        <f t="shared" si="5"/>
        <v>0</v>
      </c>
      <c r="H22" s="29">
        <v>0</v>
      </c>
      <c r="I22" s="29">
        <v>0</v>
      </c>
      <c r="J22" s="114">
        <f t="shared" si="0"/>
        <v>0</v>
      </c>
      <c r="K22" s="30">
        <v>0</v>
      </c>
      <c r="L22" s="30">
        <v>0</v>
      </c>
      <c r="M22" s="114">
        <f t="shared" si="1"/>
        <v>0</v>
      </c>
      <c r="N22" s="114">
        <f t="shared" si="2"/>
        <v>0</v>
      </c>
      <c r="O22" s="82">
        <f t="shared" si="3"/>
        <v>0</v>
      </c>
    </row>
    <row r="23" spans="1:15" ht="23.1" customHeight="1">
      <c r="A23" s="316"/>
      <c r="B23" s="316"/>
      <c r="C23" s="128"/>
      <c r="D23" s="109" t="s">
        <v>32</v>
      </c>
      <c r="E23" s="110"/>
      <c r="F23" s="31">
        <f t="shared" si="4"/>
        <v>29</v>
      </c>
      <c r="G23" s="30">
        <f t="shared" si="5"/>
        <v>11</v>
      </c>
      <c r="H23" s="29">
        <v>11</v>
      </c>
      <c r="I23" s="29">
        <v>11</v>
      </c>
      <c r="J23" s="114">
        <f t="shared" si="0"/>
        <v>100</v>
      </c>
      <c r="K23" s="30">
        <v>18</v>
      </c>
      <c r="L23" s="30">
        <v>0</v>
      </c>
      <c r="M23" s="114">
        <f t="shared" si="1"/>
        <v>0</v>
      </c>
      <c r="N23" s="114">
        <f t="shared" si="2"/>
        <v>100</v>
      </c>
      <c r="O23" s="82">
        <f t="shared" si="3"/>
        <v>0</v>
      </c>
    </row>
    <row r="24" spans="1:15" ht="23.1" customHeight="1">
      <c r="A24" s="316"/>
      <c r="B24" s="316"/>
      <c r="C24" s="128"/>
      <c r="D24" s="109" t="s">
        <v>31</v>
      </c>
      <c r="E24" s="110"/>
      <c r="F24" s="31">
        <f t="shared" ref="F24" si="6">SUM(H24,K24)</f>
        <v>0</v>
      </c>
      <c r="G24" s="30">
        <f t="shared" ref="G24" si="7">SUM(I24,L24)</f>
        <v>0</v>
      </c>
      <c r="H24" s="29">
        <v>0</v>
      </c>
      <c r="I24" s="29">
        <v>0</v>
      </c>
      <c r="J24" s="114">
        <f t="shared" ref="J24" si="8">IF(I24=0,0,I24/H24*100)</f>
        <v>0</v>
      </c>
      <c r="K24" s="30">
        <v>0</v>
      </c>
      <c r="L24" s="30">
        <v>0</v>
      </c>
      <c r="M24" s="114">
        <f t="shared" ref="M24" si="9">IF(K24=0,0,L24/K24*100)</f>
        <v>0</v>
      </c>
      <c r="N24" s="114">
        <f t="shared" ref="N24" si="10">IF(I24=0,0,I24/$G24*100)</f>
        <v>0</v>
      </c>
      <c r="O24" s="82">
        <f t="shared" ref="O24" si="11">IF(L24=0,0,L24/$G24*100)</f>
        <v>0</v>
      </c>
    </row>
    <row r="25" spans="1:15" ht="23.1" customHeight="1">
      <c r="A25" s="316"/>
      <c r="B25" s="316"/>
      <c r="C25" s="128"/>
      <c r="D25" s="113" t="s">
        <v>30</v>
      </c>
      <c r="E25" s="110"/>
      <c r="F25" s="31">
        <f t="shared" si="4"/>
        <v>6</v>
      </c>
      <c r="G25" s="30">
        <f t="shared" si="5"/>
        <v>3</v>
      </c>
      <c r="H25" s="29">
        <v>2</v>
      </c>
      <c r="I25" s="29">
        <v>2</v>
      </c>
      <c r="J25" s="114">
        <f t="shared" si="0"/>
        <v>100</v>
      </c>
      <c r="K25" s="30">
        <v>4</v>
      </c>
      <c r="L25" s="30">
        <v>1</v>
      </c>
      <c r="M25" s="114">
        <f t="shared" si="1"/>
        <v>25</v>
      </c>
      <c r="N25" s="114">
        <f t="shared" si="2"/>
        <v>66.666666666666657</v>
      </c>
      <c r="O25" s="82">
        <f t="shared" si="3"/>
        <v>33.333333333333329</v>
      </c>
    </row>
    <row r="26" spans="1:15" ht="23.1" customHeight="1">
      <c r="A26" s="316"/>
      <c r="B26" s="316"/>
      <c r="C26" s="128"/>
      <c r="D26" s="109" t="s">
        <v>29</v>
      </c>
      <c r="E26" s="110"/>
      <c r="F26" s="31">
        <f t="shared" si="4"/>
        <v>21</v>
      </c>
      <c r="G26" s="30">
        <f t="shared" si="5"/>
        <v>10</v>
      </c>
      <c r="H26" s="29">
        <v>7</v>
      </c>
      <c r="I26" s="29">
        <v>6</v>
      </c>
      <c r="J26" s="114">
        <f t="shared" si="0"/>
        <v>85.714285714285708</v>
      </c>
      <c r="K26" s="30">
        <v>14</v>
      </c>
      <c r="L26" s="30">
        <v>4</v>
      </c>
      <c r="M26" s="114">
        <f t="shared" si="1"/>
        <v>28.571428571428569</v>
      </c>
      <c r="N26" s="114">
        <f t="shared" si="2"/>
        <v>60</v>
      </c>
      <c r="O26" s="82">
        <f t="shared" si="3"/>
        <v>40</v>
      </c>
    </row>
    <row r="27" spans="1:15" ht="23.1" customHeight="1">
      <c r="A27" s="316"/>
      <c r="B27" s="316"/>
      <c r="C27" s="128"/>
      <c r="D27" s="109" t="s">
        <v>28</v>
      </c>
      <c r="E27" s="110"/>
      <c r="F27" s="31">
        <f t="shared" si="4"/>
        <v>12</v>
      </c>
      <c r="G27" s="30">
        <f t="shared" si="5"/>
        <v>3</v>
      </c>
      <c r="H27" s="29">
        <v>3</v>
      </c>
      <c r="I27" s="29">
        <v>3</v>
      </c>
      <c r="J27" s="114">
        <f t="shared" si="0"/>
        <v>100</v>
      </c>
      <c r="K27" s="30">
        <v>9</v>
      </c>
      <c r="L27" s="30">
        <v>0</v>
      </c>
      <c r="M27" s="114">
        <f t="shared" si="1"/>
        <v>0</v>
      </c>
      <c r="N27" s="114">
        <f t="shared" si="2"/>
        <v>100</v>
      </c>
      <c r="O27" s="82">
        <f t="shared" si="3"/>
        <v>0</v>
      </c>
    </row>
    <row r="28" spans="1:15" ht="23.1" customHeight="1">
      <c r="A28" s="316"/>
      <c r="B28" s="316"/>
      <c r="C28" s="128"/>
      <c r="D28" s="109" t="s">
        <v>27</v>
      </c>
      <c r="E28" s="110"/>
      <c r="F28" s="31">
        <f t="shared" si="4"/>
        <v>21</v>
      </c>
      <c r="G28" s="30">
        <f t="shared" si="5"/>
        <v>6</v>
      </c>
      <c r="H28" s="29">
        <v>5</v>
      </c>
      <c r="I28" s="29">
        <v>5</v>
      </c>
      <c r="J28" s="114">
        <f t="shared" si="0"/>
        <v>100</v>
      </c>
      <c r="K28" s="30">
        <v>16</v>
      </c>
      <c r="L28" s="30">
        <v>1</v>
      </c>
      <c r="M28" s="114">
        <f t="shared" si="1"/>
        <v>6.25</v>
      </c>
      <c r="N28" s="114">
        <f t="shared" si="2"/>
        <v>83.333333333333343</v>
      </c>
      <c r="O28" s="82">
        <f t="shared" si="3"/>
        <v>16.666666666666664</v>
      </c>
    </row>
    <row r="29" spans="1:15" ht="23.1" customHeight="1">
      <c r="A29" s="316"/>
      <c r="B29" s="316"/>
      <c r="C29" s="128"/>
      <c r="D29" s="109" t="s">
        <v>26</v>
      </c>
      <c r="E29" s="110"/>
      <c r="F29" s="31">
        <f t="shared" si="4"/>
        <v>22</v>
      </c>
      <c r="G29" s="30">
        <f t="shared" si="5"/>
        <v>7</v>
      </c>
      <c r="H29" s="29">
        <v>5</v>
      </c>
      <c r="I29" s="29">
        <v>5</v>
      </c>
      <c r="J29" s="114">
        <f t="shared" si="0"/>
        <v>100</v>
      </c>
      <c r="K29" s="30">
        <v>17</v>
      </c>
      <c r="L29" s="30">
        <v>2</v>
      </c>
      <c r="M29" s="114">
        <f t="shared" si="1"/>
        <v>11.76470588235294</v>
      </c>
      <c r="N29" s="114">
        <f t="shared" si="2"/>
        <v>71.428571428571431</v>
      </c>
      <c r="O29" s="82">
        <f t="shared" si="3"/>
        <v>28.571428571428569</v>
      </c>
    </row>
    <row r="30" spans="1:15" ht="23.1" customHeight="1">
      <c r="A30" s="316"/>
      <c r="B30" s="316"/>
      <c r="C30" s="128"/>
      <c r="D30" s="109" t="s">
        <v>25</v>
      </c>
      <c r="E30" s="110"/>
      <c r="F30" s="31">
        <f t="shared" si="4"/>
        <v>18</v>
      </c>
      <c r="G30" s="30">
        <f t="shared" si="5"/>
        <v>4</v>
      </c>
      <c r="H30" s="29">
        <v>4</v>
      </c>
      <c r="I30" s="29">
        <v>4</v>
      </c>
      <c r="J30" s="114">
        <f t="shared" si="0"/>
        <v>100</v>
      </c>
      <c r="K30" s="30">
        <v>14</v>
      </c>
      <c r="L30" s="30">
        <v>0</v>
      </c>
      <c r="M30" s="114">
        <f t="shared" si="1"/>
        <v>0</v>
      </c>
      <c r="N30" s="114">
        <f t="shared" si="2"/>
        <v>100</v>
      </c>
      <c r="O30" s="82">
        <f t="shared" si="3"/>
        <v>0</v>
      </c>
    </row>
    <row r="31" spans="1:15" ht="23.1" customHeight="1">
      <c r="A31" s="316"/>
      <c r="B31" s="316"/>
      <c r="C31" s="128"/>
      <c r="D31" s="109" t="s">
        <v>24</v>
      </c>
      <c r="E31" s="110"/>
      <c r="F31" s="31">
        <f t="shared" si="4"/>
        <v>80</v>
      </c>
      <c r="G31" s="30">
        <f t="shared" si="5"/>
        <v>19</v>
      </c>
      <c r="H31" s="29">
        <v>19</v>
      </c>
      <c r="I31" s="29">
        <v>15</v>
      </c>
      <c r="J31" s="114">
        <f t="shared" si="0"/>
        <v>78.94736842105263</v>
      </c>
      <c r="K31" s="30">
        <v>61</v>
      </c>
      <c r="L31" s="30">
        <v>4</v>
      </c>
      <c r="M31" s="114">
        <f t="shared" si="1"/>
        <v>6.557377049180328</v>
      </c>
      <c r="N31" s="114">
        <f t="shared" si="2"/>
        <v>78.94736842105263</v>
      </c>
      <c r="O31" s="82">
        <f t="shared" si="3"/>
        <v>21.052631578947366</v>
      </c>
    </row>
    <row r="32" spans="1:15" ht="23.1" customHeight="1">
      <c r="A32" s="316"/>
      <c r="B32" s="316"/>
      <c r="C32" s="128"/>
      <c r="D32" s="109" t="s">
        <v>23</v>
      </c>
      <c r="E32" s="110"/>
      <c r="F32" s="31">
        <f t="shared" si="4"/>
        <v>14</v>
      </c>
      <c r="G32" s="30">
        <f t="shared" si="5"/>
        <v>7</v>
      </c>
      <c r="H32" s="29">
        <v>9</v>
      </c>
      <c r="I32" s="29">
        <v>7</v>
      </c>
      <c r="J32" s="114">
        <f t="shared" si="0"/>
        <v>77.777777777777786</v>
      </c>
      <c r="K32" s="30">
        <v>5</v>
      </c>
      <c r="L32" s="30">
        <v>0</v>
      </c>
      <c r="M32" s="114">
        <f t="shared" si="1"/>
        <v>0</v>
      </c>
      <c r="N32" s="114">
        <f t="shared" si="2"/>
        <v>100</v>
      </c>
      <c r="O32" s="82">
        <f t="shared" si="3"/>
        <v>0</v>
      </c>
    </row>
    <row r="33" spans="1:15" ht="24" customHeight="1">
      <c r="A33" s="316"/>
      <c r="B33" s="316"/>
      <c r="C33" s="128"/>
      <c r="D33" s="109" t="s">
        <v>22</v>
      </c>
      <c r="E33" s="110"/>
      <c r="F33" s="31">
        <f t="shared" si="4"/>
        <v>104</v>
      </c>
      <c r="G33" s="30">
        <f t="shared" si="5"/>
        <v>37</v>
      </c>
      <c r="H33" s="29">
        <v>31</v>
      </c>
      <c r="I33" s="29">
        <v>31</v>
      </c>
      <c r="J33" s="114">
        <f t="shared" si="0"/>
        <v>100</v>
      </c>
      <c r="K33" s="30">
        <v>73</v>
      </c>
      <c r="L33" s="30">
        <v>6</v>
      </c>
      <c r="M33" s="114">
        <f t="shared" si="1"/>
        <v>8.2191780821917799</v>
      </c>
      <c r="N33" s="114">
        <f t="shared" si="2"/>
        <v>83.78378378378379</v>
      </c>
      <c r="O33" s="82">
        <f t="shared" si="3"/>
        <v>16.216216216216218</v>
      </c>
    </row>
    <row r="34" spans="1:15" ht="23.1" customHeight="1">
      <c r="A34" s="316"/>
      <c r="B34" s="316"/>
      <c r="C34" s="128"/>
      <c r="D34" s="109" t="s">
        <v>21</v>
      </c>
      <c r="E34" s="110"/>
      <c r="F34" s="31">
        <f t="shared" si="4"/>
        <v>41</v>
      </c>
      <c r="G34" s="30">
        <f t="shared" si="5"/>
        <v>21</v>
      </c>
      <c r="H34" s="29">
        <v>19</v>
      </c>
      <c r="I34" s="29">
        <v>19</v>
      </c>
      <c r="J34" s="114">
        <f t="shared" si="0"/>
        <v>100</v>
      </c>
      <c r="K34" s="30">
        <v>22</v>
      </c>
      <c r="L34" s="30">
        <v>2</v>
      </c>
      <c r="M34" s="114">
        <f t="shared" si="1"/>
        <v>9.0909090909090917</v>
      </c>
      <c r="N34" s="114">
        <f t="shared" si="2"/>
        <v>90.476190476190482</v>
      </c>
      <c r="O34" s="82">
        <f t="shared" si="3"/>
        <v>9.5238095238095237</v>
      </c>
    </row>
    <row r="35" spans="1:15" ht="23.1" customHeight="1">
      <c r="A35" s="316"/>
      <c r="B35" s="316"/>
      <c r="C35" s="128"/>
      <c r="D35" s="109" t="s">
        <v>20</v>
      </c>
      <c r="E35" s="110"/>
      <c r="F35" s="31">
        <f t="shared" si="4"/>
        <v>38</v>
      </c>
      <c r="G35" s="30">
        <f t="shared" si="5"/>
        <v>17</v>
      </c>
      <c r="H35" s="29">
        <v>17</v>
      </c>
      <c r="I35" s="29">
        <v>17</v>
      </c>
      <c r="J35" s="114">
        <f t="shared" si="0"/>
        <v>100</v>
      </c>
      <c r="K35" s="30">
        <v>21</v>
      </c>
      <c r="L35" s="30">
        <v>0</v>
      </c>
      <c r="M35" s="114">
        <f t="shared" si="1"/>
        <v>0</v>
      </c>
      <c r="N35" s="114">
        <f t="shared" si="2"/>
        <v>100</v>
      </c>
      <c r="O35" s="82">
        <f t="shared" si="3"/>
        <v>0</v>
      </c>
    </row>
    <row r="36" spans="1:15" ht="23.1" customHeight="1">
      <c r="A36" s="316"/>
      <c r="B36" s="316"/>
      <c r="C36" s="128"/>
      <c r="D36" s="109" t="s">
        <v>19</v>
      </c>
      <c r="E36" s="110"/>
      <c r="F36" s="31">
        <f t="shared" si="4"/>
        <v>81</v>
      </c>
      <c r="G36" s="30">
        <f t="shared" si="5"/>
        <v>20</v>
      </c>
      <c r="H36" s="29">
        <v>19</v>
      </c>
      <c r="I36" s="29">
        <v>16</v>
      </c>
      <c r="J36" s="114">
        <f t="shared" si="0"/>
        <v>84.210526315789465</v>
      </c>
      <c r="K36" s="30">
        <v>62</v>
      </c>
      <c r="L36" s="30">
        <v>4</v>
      </c>
      <c r="M36" s="114">
        <f t="shared" si="1"/>
        <v>6.4516129032258061</v>
      </c>
      <c r="N36" s="114">
        <f t="shared" si="2"/>
        <v>80</v>
      </c>
      <c r="O36" s="82">
        <f t="shared" si="3"/>
        <v>20</v>
      </c>
    </row>
    <row r="37" spans="1:15" ht="23.1" customHeight="1">
      <c r="A37" s="316"/>
      <c r="B37" s="317"/>
      <c r="C37" s="128"/>
      <c r="D37" s="109" t="s">
        <v>18</v>
      </c>
      <c r="E37" s="110"/>
      <c r="F37" s="31">
        <f t="shared" si="4"/>
        <v>25</v>
      </c>
      <c r="G37" s="30">
        <f t="shared" si="5"/>
        <v>9</v>
      </c>
      <c r="H37" s="29">
        <v>9</v>
      </c>
      <c r="I37" s="29">
        <v>9</v>
      </c>
      <c r="J37" s="114">
        <f t="shared" si="0"/>
        <v>100</v>
      </c>
      <c r="K37" s="30">
        <v>16</v>
      </c>
      <c r="L37" s="30">
        <v>0</v>
      </c>
      <c r="M37" s="114">
        <f t="shared" si="1"/>
        <v>0</v>
      </c>
      <c r="N37" s="114">
        <f t="shared" si="2"/>
        <v>100</v>
      </c>
      <c r="O37" s="82">
        <f t="shared" si="3"/>
        <v>0</v>
      </c>
    </row>
    <row r="38" spans="1:15" ht="23.1" customHeight="1">
      <c r="A38" s="316"/>
      <c r="B38" s="315" t="s">
        <v>17</v>
      </c>
      <c r="C38" s="128"/>
      <c r="D38" s="109" t="s">
        <v>16</v>
      </c>
      <c r="E38" s="110"/>
      <c r="F38" s="31">
        <f t="shared" si="4"/>
        <v>1019</v>
      </c>
      <c r="G38" s="30">
        <f>SUM(I38,L38)</f>
        <v>601</v>
      </c>
      <c r="H38" s="30">
        <v>582</v>
      </c>
      <c r="I38" s="30">
        <v>560</v>
      </c>
      <c r="J38" s="114">
        <f t="shared" si="0"/>
        <v>96.219931271477662</v>
      </c>
      <c r="K38" s="30">
        <v>437</v>
      </c>
      <c r="L38" s="30">
        <v>41</v>
      </c>
      <c r="M38" s="114">
        <f t="shared" si="1"/>
        <v>9.3821510297482842</v>
      </c>
      <c r="N38" s="114">
        <f t="shared" si="2"/>
        <v>93.178036605657226</v>
      </c>
      <c r="O38" s="82">
        <f t="shared" si="3"/>
        <v>6.8219633943427613</v>
      </c>
    </row>
    <row r="39" spans="1:15" ht="23.1" customHeight="1">
      <c r="A39" s="316"/>
      <c r="B39" s="316"/>
      <c r="C39" s="128"/>
      <c r="D39" s="109" t="s">
        <v>15</v>
      </c>
      <c r="E39" s="110"/>
      <c r="F39" s="31">
        <f t="shared" si="4"/>
        <v>4</v>
      </c>
      <c r="G39" s="30">
        <f t="shared" si="5"/>
        <v>1</v>
      </c>
      <c r="H39" s="29">
        <v>1</v>
      </c>
      <c r="I39" s="29">
        <v>1</v>
      </c>
      <c r="J39" s="114">
        <f t="shared" si="0"/>
        <v>100</v>
      </c>
      <c r="K39" s="30">
        <v>3</v>
      </c>
      <c r="L39" s="30">
        <v>0</v>
      </c>
      <c r="M39" s="114">
        <f t="shared" si="1"/>
        <v>0</v>
      </c>
      <c r="N39" s="114">
        <f t="shared" si="2"/>
        <v>100</v>
      </c>
      <c r="O39" s="82">
        <f t="shared" si="3"/>
        <v>0</v>
      </c>
    </row>
    <row r="40" spans="1:15" ht="23.1" customHeight="1">
      <c r="A40" s="316"/>
      <c r="B40" s="316"/>
      <c r="C40" s="128"/>
      <c r="D40" s="109" t="s">
        <v>14</v>
      </c>
      <c r="E40" s="110"/>
      <c r="F40" s="31">
        <f t="shared" si="4"/>
        <v>44</v>
      </c>
      <c r="G40" s="30">
        <f t="shared" si="5"/>
        <v>8</v>
      </c>
      <c r="H40" s="29">
        <v>5</v>
      </c>
      <c r="I40" s="29">
        <v>3</v>
      </c>
      <c r="J40" s="114">
        <f t="shared" si="0"/>
        <v>60</v>
      </c>
      <c r="K40" s="30">
        <v>39</v>
      </c>
      <c r="L40" s="30">
        <v>5</v>
      </c>
      <c r="M40" s="114">
        <f t="shared" si="1"/>
        <v>12.820512820512819</v>
      </c>
      <c r="N40" s="114">
        <f t="shared" si="2"/>
        <v>37.5</v>
      </c>
      <c r="O40" s="82">
        <f t="shared" si="3"/>
        <v>62.5</v>
      </c>
    </row>
    <row r="41" spans="1:15" ht="23.1" customHeight="1">
      <c r="A41" s="316"/>
      <c r="B41" s="316"/>
      <c r="C41" s="128"/>
      <c r="D41" s="109" t="s">
        <v>13</v>
      </c>
      <c r="E41" s="110"/>
      <c r="F41" s="31">
        <f t="shared" si="4"/>
        <v>17</v>
      </c>
      <c r="G41" s="30">
        <f t="shared" si="5"/>
        <v>1</v>
      </c>
      <c r="H41" s="29">
        <v>1</v>
      </c>
      <c r="I41" s="29">
        <v>1</v>
      </c>
      <c r="J41" s="114">
        <f t="shared" si="0"/>
        <v>100</v>
      </c>
      <c r="K41" s="30">
        <v>16</v>
      </c>
      <c r="L41" s="30">
        <v>0</v>
      </c>
      <c r="M41" s="114">
        <f t="shared" si="1"/>
        <v>0</v>
      </c>
      <c r="N41" s="114">
        <f t="shared" si="2"/>
        <v>100</v>
      </c>
      <c r="O41" s="82">
        <f t="shared" si="3"/>
        <v>0</v>
      </c>
    </row>
    <row r="42" spans="1:15" ht="23.1" customHeight="1">
      <c r="A42" s="316"/>
      <c r="B42" s="316"/>
      <c r="C42" s="128"/>
      <c r="D42" s="109" t="s">
        <v>12</v>
      </c>
      <c r="E42" s="110"/>
      <c r="F42" s="31">
        <f t="shared" si="4"/>
        <v>23</v>
      </c>
      <c r="G42" s="30">
        <f t="shared" si="5"/>
        <v>10</v>
      </c>
      <c r="H42" s="29">
        <v>5</v>
      </c>
      <c r="I42" s="29">
        <v>5</v>
      </c>
      <c r="J42" s="114">
        <f t="shared" si="0"/>
        <v>100</v>
      </c>
      <c r="K42" s="30">
        <v>18</v>
      </c>
      <c r="L42" s="30">
        <v>5</v>
      </c>
      <c r="M42" s="114">
        <f t="shared" si="1"/>
        <v>27.777777777777779</v>
      </c>
      <c r="N42" s="114">
        <f t="shared" si="2"/>
        <v>50</v>
      </c>
      <c r="O42" s="82">
        <f t="shared" si="3"/>
        <v>50</v>
      </c>
    </row>
    <row r="43" spans="1:15" ht="23.1" customHeight="1">
      <c r="A43" s="316"/>
      <c r="B43" s="316"/>
      <c r="C43" s="128"/>
      <c r="D43" s="109" t="s">
        <v>11</v>
      </c>
      <c r="E43" s="110"/>
      <c r="F43" s="31">
        <f t="shared" si="4"/>
        <v>40</v>
      </c>
      <c r="G43" s="30">
        <f t="shared" si="5"/>
        <v>14</v>
      </c>
      <c r="H43" s="29">
        <v>12</v>
      </c>
      <c r="I43" s="29">
        <v>12</v>
      </c>
      <c r="J43" s="114">
        <f t="shared" si="0"/>
        <v>100</v>
      </c>
      <c r="K43" s="30">
        <v>28</v>
      </c>
      <c r="L43" s="30">
        <v>2</v>
      </c>
      <c r="M43" s="114">
        <f t="shared" si="1"/>
        <v>7.1428571428571423</v>
      </c>
      <c r="N43" s="114">
        <f t="shared" si="2"/>
        <v>85.714285714285708</v>
      </c>
      <c r="O43" s="82">
        <f t="shared" si="3"/>
        <v>14.285714285714285</v>
      </c>
    </row>
    <row r="44" spans="1:15" ht="23.1" customHeight="1">
      <c r="A44" s="316"/>
      <c r="B44" s="316"/>
      <c r="C44" s="128"/>
      <c r="D44" s="109" t="s">
        <v>10</v>
      </c>
      <c r="E44" s="110"/>
      <c r="F44" s="31">
        <f t="shared" si="4"/>
        <v>99</v>
      </c>
      <c r="G44" s="30">
        <f t="shared" si="5"/>
        <v>45</v>
      </c>
      <c r="H44" s="29">
        <v>43</v>
      </c>
      <c r="I44" s="29">
        <v>38</v>
      </c>
      <c r="J44" s="114">
        <f t="shared" si="0"/>
        <v>88.372093023255815</v>
      </c>
      <c r="K44" s="30">
        <v>56</v>
      </c>
      <c r="L44" s="30">
        <v>7</v>
      </c>
      <c r="M44" s="114">
        <f t="shared" si="1"/>
        <v>12.5</v>
      </c>
      <c r="N44" s="114">
        <f t="shared" si="2"/>
        <v>84.444444444444443</v>
      </c>
      <c r="O44" s="82">
        <f t="shared" si="3"/>
        <v>15.555555555555555</v>
      </c>
    </row>
    <row r="45" spans="1:15" ht="23.1" customHeight="1">
      <c r="A45" s="316"/>
      <c r="B45" s="316"/>
      <c r="C45" s="128"/>
      <c r="D45" s="109" t="s">
        <v>9</v>
      </c>
      <c r="E45" s="110"/>
      <c r="F45" s="31">
        <f t="shared" si="4"/>
        <v>20</v>
      </c>
      <c r="G45" s="30">
        <f t="shared" si="5"/>
        <v>9</v>
      </c>
      <c r="H45" s="29">
        <v>5</v>
      </c>
      <c r="I45" s="29">
        <v>5</v>
      </c>
      <c r="J45" s="114">
        <f t="shared" si="0"/>
        <v>100</v>
      </c>
      <c r="K45" s="30">
        <v>15</v>
      </c>
      <c r="L45" s="30">
        <v>4</v>
      </c>
      <c r="M45" s="114">
        <f t="shared" si="1"/>
        <v>26.666666666666668</v>
      </c>
      <c r="N45" s="114">
        <f t="shared" si="2"/>
        <v>55.555555555555557</v>
      </c>
      <c r="O45" s="82">
        <f t="shared" si="3"/>
        <v>44.444444444444443</v>
      </c>
    </row>
    <row r="46" spans="1:15" ht="23.1" customHeight="1">
      <c r="A46" s="316"/>
      <c r="B46" s="316"/>
      <c r="C46" s="128"/>
      <c r="D46" s="109" t="s">
        <v>8</v>
      </c>
      <c r="E46" s="110"/>
      <c r="F46" s="31">
        <f t="shared" si="4"/>
        <v>2</v>
      </c>
      <c r="G46" s="30">
        <f t="shared" si="5"/>
        <v>2</v>
      </c>
      <c r="H46" s="29">
        <v>2</v>
      </c>
      <c r="I46" s="29">
        <v>2</v>
      </c>
      <c r="J46" s="114">
        <f t="shared" si="0"/>
        <v>100</v>
      </c>
      <c r="K46" s="30">
        <v>0</v>
      </c>
      <c r="L46" s="30">
        <v>0</v>
      </c>
      <c r="M46" s="114">
        <f t="shared" si="1"/>
        <v>0</v>
      </c>
      <c r="N46" s="114">
        <f t="shared" si="2"/>
        <v>100</v>
      </c>
      <c r="O46" s="82">
        <f t="shared" si="3"/>
        <v>0</v>
      </c>
    </row>
    <row r="47" spans="1:15" ht="24" customHeight="1">
      <c r="A47" s="316"/>
      <c r="B47" s="316"/>
      <c r="C47" s="128"/>
      <c r="D47" s="113" t="s">
        <v>7</v>
      </c>
      <c r="E47" s="110"/>
      <c r="F47" s="31">
        <f t="shared" si="4"/>
        <v>11</v>
      </c>
      <c r="G47" s="30">
        <f t="shared" si="5"/>
        <v>5</v>
      </c>
      <c r="H47" s="29">
        <v>5</v>
      </c>
      <c r="I47" s="29">
        <v>5</v>
      </c>
      <c r="J47" s="114">
        <f t="shared" si="0"/>
        <v>100</v>
      </c>
      <c r="K47" s="30">
        <v>6</v>
      </c>
      <c r="L47" s="30">
        <v>0</v>
      </c>
      <c r="M47" s="114">
        <f t="shared" si="1"/>
        <v>0</v>
      </c>
      <c r="N47" s="114">
        <f t="shared" si="2"/>
        <v>100</v>
      </c>
      <c r="O47" s="82">
        <f t="shared" si="3"/>
        <v>0</v>
      </c>
    </row>
    <row r="48" spans="1:15" ht="23.1" customHeight="1">
      <c r="A48" s="316"/>
      <c r="B48" s="316"/>
      <c r="C48" s="128"/>
      <c r="D48" s="109" t="s">
        <v>6</v>
      </c>
      <c r="E48" s="110"/>
      <c r="F48" s="31">
        <f t="shared" si="4"/>
        <v>24</v>
      </c>
      <c r="G48" s="30">
        <f t="shared" si="5"/>
        <v>11</v>
      </c>
      <c r="H48" s="29">
        <v>13</v>
      </c>
      <c r="I48" s="29">
        <v>11</v>
      </c>
      <c r="J48" s="114">
        <f t="shared" si="0"/>
        <v>84.615384615384613</v>
      </c>
      <c r="K48" s="30">
        <v>11</v>
      </c>
      <c r="L48" s="30">
        <v>0</v>
      </c>
      <c r="M48" s="114">
        <f t="shared" si="1"/>
        <v>0</v>
      </c>
      <c r="N48" s="114">
        <f t="shared" si="2"/>
        <v>100</v>
      </c>
      <c r="O48" s="82">
        <f t="shared" si="3"/>
        <v>0</v>
      </c>
    </row>
    <row r="49" spans="1:22" ht="23.1" customHeight="1">
      <c r="A49" s="316"/>
      <c r="B49" s="316"/>
      <c r="C49" s="128"/>
      <c r="D49" s="109" t="s">
        <v>5</v>
      </c>
      <c r="E49" s="110"/>
      <c r="F49" s="31">
        <f t="shared" si="4"/>
        <v>12</v>
      </c>
      <c r="G49" s="30">
        <f t="shared" si="5"/>
        <v>5</v>
      </c>
      <c r="H49" s="29">
        <v>5</v>
      </c>
      <c r="I49" s="29">
        <v>5</v>
      </c>
      <c r="J49" s="114">
        <f t="shared" si="0"/>
        <v>100</v>
      </c>
      <c r="K49" s="30">
        <v>7</v>
      </c>
      <c r="L49" s="30">
        <v>0</v>
      </c>
      <c r="M49" s="114">
        <f t="shared" si="1"/>
        <v>0</v>
      </c>
      <c r="N49" s="114">
        <f t="shared" si="2"/>
        <v>100</v>
      </c>
      <c r="O49" s="82">
        <f t="shared" si="3"/>
        <v>0</v>
      </c>
    </row>
    <row r="50" spans="1:22" ht="23.1" customHeight="1">
      <c r="A50" s="316"/>
      <c r="B50" s="316"/>
      <c r="C50" s="128"/>
      <c r="D50" s="109" t="s">
        <v>4</v>
      </c>
      <c r="E50" s="110"/>
      <c r="F50" s="31">
        <f t="shared" si="4"/>
        <v>36</v>
      </c>
      <c r="G50" s="30">
        <f t="shared" si="5"/>
        <v>22</v>
      </c>
      <c r="H50" s="29">
        <v>20</v>
      </c>
      <c r="I50" s="29">
        <v>20</v>
      </c>
      <c r="J50" s="114">
        <f t="shared" si="0"/>
        <v>100</v>
      </c>
      <c r="K50" s="30">
        <v>16</v>
      </c>
      <c r="L50" s="30">
        <v>2</v>
      </c>
      <c r="M50" s="114">
        <f t="shared" si="1"/>
        <v>12.5</v>
      </c>
      <c r="N50" s="114">
        <f t="shared" si="2"/>
        <v>90.909090909090907</v>
      </c>
      <c r="O50" s="82">
        <f t="shared" si="3"/>
        <v>9.0909090909090917</v>
      </c>
    </row>
    <row r="51" spans="1:22" ht="23.1" customHeight="1">
      <c r="A51" s="316"/>
      <c r="B51" s="316"/>
      <c r="C51" s="128"/>
      <c r="D51" s="109" t="s">
        <v>3</v>
      </c>
      <c r="E51" s="110"/>
      <c r="F51" s="31">
        <f t="shared" si="4"/>
        <v>593</v>
      </c>
      <c r="G51" s="30">
        <f t="shared" si="5"/>
        <v>434</v>
      </c>
      <c r="H51" s="29">
        <v>432</v>
      </c>
      <c r="I51" s="29">
        <v>421</v>
      </c>
      <c r="J51" s="114">
        <f t="shared" si="0"/>
        <v>97.453703703703709</v>
      </c>
      <c r="K51" s="30">
        <v>161</v>
      </c>
      <c r="L51" s="30">
        <v>13</v>
      </c>
      <c r="M51" s="114">
        <f t="shared" si="1"/>
        <v>8.0745341614906838</v>
      </c>
      <c r="N51" s="114">
        <f t="shared" si="2"/>
        <v>97.004608294930875</v>
      </c>
      <c r="O51" s="82">
        <f t="shared" si="3"/>
        <v>2.9953917050691241</v>
      </c>
    </row>
    <row r="52" spans="1:22" ht="23.1" customHeight="1">
      <c r="A52" s="316"/>
      <c r="B52" s="316"/>
      <c r="C52" s="128"/>
      <c r="D52" s="109" t="s">
        <v>2</v>
      </c>
      <c r="E52" s="110"/>
      <c r="F52" s="31">
        <f t="shared" si="4"/>
        <v>45</v>
      </c>
      <c r="G52" s="30">
        <f t="shared" si="5"/>
        <v>11</v>
      </c>
      <c r="H52" s="29">
        <v>10</v>
      </c>
      <c r="I52" s="29">
        <v>10</v>
      </c>
      <c r="J52" s="114">
        <f t="shared" si="0"/>
        <v>100</v>
      </c>
      <c r="K52" s="30">
        <v>35</v>
      </c>
      <c r="L52" s="30">
        <v>1</v>
      </c>
      <c r="M52" s="114">
        <f t="shared" si="1"/>
        <v>2.8571428571428572</v>
      </c>
      <c r="N52" s="114">
        <f t="shared" si="2"/>
        <v>90.909090909090907</v>
      </c>
      <c r="O52" s="82">
        <f t="shared" si="3"/>
        <v>9.0909090909090917</v>
      </c>
    </row>
    <row r="53" spans="1:22" ht="24" customHeight="1">
      <c r="A53" s="317"/>
      <c r="B53" s="317"/>
      <c r="C53" s="128"/>
      <c r="D53" s="113" t="s">
        <v>1</v>
      </c>
      <c r="E53" s="110"/>
      <c r="F53" s="31">
        <f t="shared" si="4"/>
        <v>49</v>
      </c>
      <c r="G53" s="30">
        <f t="shared" si="5"/>
        <v>23</v>
      </c>
      <c r="H53" s="29">
        <v>23</v>
      </c>
      <c r="I53" s="29">
        <v>21</v>
      </c>
      <c r="J53" s="114">
        <f t="shared" si="0"/>
        <v>91.304347826086953</v>
      </c>
      <c r="K53" s="30">
        <v>26</v>
      </c>
      <c r="L53" s="30">
        <v>2</v>
      </c>
      <c r="M53" s="114">
        <f t="shared" si="1"/>
        <v>7.6923076923076925</v>
      </c>
      <c r="N53" s="114">
        <f t="shared" si="2"/>
        <v>91.304347826086953</v>
      </c>
      <c r="O53" s="82">
        <f t="shared" si="3"/>
        <v>8.695652173913043</v>
      </c>
    </row>
    <row r="55" spans="1:22">
      <c r="G55" s="120">
        <f>SUM(G13,G38)</f>
        <v>901</v>
      </c>
      <c r="H55" s="120">
        <f t="shared" ref="H55:L55" si="12">SUM(H13,H38)</f>
        <v>863</v>
      </c>
      <c r="I55" s="120">
        <f t="shared" si="12"/>
        <v>828</v>
      </c>
      <c r="J55" s="120">
        <f t="shared" si="12"/>
        <v>191.59359675190473</v>
      </c>
      <c r="K55" s="120">
        <f t="shared" si="12"/>
        <v>896</v>
      </c>
      <c r="L55" s="120">
        <f t="shared" si="12"/>
        <v>73</v>
      </c>
      <c r="M55" s="120"/>
      <c r="N55" s="120"/>
    </row>
    <row r="59" spans="1:22" ht="12.75" customHeight="1"/>
    <row r="60" spans="1:22" s="3" customFormat="1" ht="14.25" thickBot="1">
      <c r="A60" s="4"/>
      <c r="B60" s="4"/>
      <c r="C60" s="4"/>
      <c r="D60" s="4"/>
      <c r="E60" s="4"/>
      <c r="F60" s="146">
        <v>1777</v>
      </c>
      <c r="G60" s="146">
        <v>914</v>
      </c>
      <c r="H60" s="146">
        <v>893</v>
      </c>
      <c r="I60" s="146">
        <v>855</v>
      </c>
      <c r="J60" s="146"/>
      <c r="K60" s="146">
        <v>884</v>
      </c>
      <c r="L60" s="146">
        <v>59</v>
      </c>
      <c r="M60" s="146"/>
      <c r="N60" s="146"/>
      <c r="O60" s="146"/>
      <c r="P60" s="140"/>
      <c r="Q60" s="140"/>
      <c r="R60" s="140"/>
      <c r="S60" s="140"/>
      <c r="T60" s="140"/>
      <c r="U60" s="140"/>
      <c r="V60" s="140"/>
    </row>
    <row r="61" spans="1:22" s="3" customFormat="1">
      <c r="A61" s="4"/>
      <c r="B61" s="4"/>
      <c r="C61" s="4"/>
      <c r="D61" s="4"/>
      <c r="E61" s="4"/>
      <c r="F61" s="147">
        <f t="shared" ref="F61" si="13">IF(F7=F60,"",1)</f>
        <v>1</v>
      </c>
      <c r="G61" s="148">
        <f t="shared" ref="G61" si="14">IF(G7=G60,"",1)</f>
        <v>1</v>
      </c>
      <c r="H61" s="148">
        <f t="shared" ref="H61" si="15">IF(H7=H60,"",1)</f>
        <v>1</v>
      </c>
      <c r="I61" s="148">
        <f t="shared" ref="I61" si="16">IF(I7=I60,"",1)</f>
        <v>1</v>
      </c>
      <c r="J61" s="148"/>
      <c r="K61" s="148">
        <f t="shared" ref="K61" si="17">IF(K7=K60,"",1)</f>
        <v>1</v>
      </c>
      <c r="L61" s="148">
        <f t="shared" ref="L61" si="18">IF(L7=L60,"",1)</f>
        <v>1</v>
      </c>
      <c r="M61" s="148"/>
      <c r="N61" s="148"/>
      <c r="O61" s="148"/>
      <c r="P61" s="141"/>
      <c r="Q61" s="141"/>
      <c r="R61" s="141"/>
      <c r="S61" s="141"/>
      <c r="T61" s="141"/>
      <c r="U61" s="141"/>
      <c r="V61" s="142"/>
    </row>
    <row r="62" spans="1:22" s="3" customFormat="1" ht="14.25" thickBot="1">
      <c r="A62" s="4"/>
      <c r="B62" s="4"/>
      <c r="C62" s="4"/>
      <c r="D62" s="4"/>
      <c r="E62" s="4"/>
      <c r="F62" s="149">
        <f t="shared" ref="F62:I62" si="19">IF(SUM(F13,F38)=F60,"",1)</f>
        <v>1</v>
      </c>
      <c r="G62" s="150">
        <f t="shared" si="19"/>
        <v>1</v>
      </c>
      <c r="H62" s="150">
        <f t="shared" si="19"/>
        <v>1</v>
      </c>
      <c r="I62" s="150">
        <f t="shared" si="19"/>
        <v>1</v>
      </c>
      <c r="J62" s="150"/>
      <c r="K62" s="150">
        <f t="shared" ref="K62:L62" si="20">IF(SUM(K13,K38)=K60,"",1)</f>
        <v>1</v>
      </c>
      <c r="L62" s="150">
        <f t="shared" si="20"/>
        <v>1</v>
      </c>
      <c r="M62" s="150"/>
      <c r="N62" s="150"/>
      <c r="O62" s="150"/>
      <c r="P62" s="144"/>
      <c r="Q62" s="144"/>
      <c r="R62" s="144"/>
      <c r="S62" s="144"/>
      <c r="T62" s="144"/>
      <c r="U62" s="144"/>
      <c r="V62" s="145"/>
    </row>
    <row r="71" spans="4:4">
      <c r="D71" s="129"/>
    </row>
    <row r="75" spans="4:4">
      <c r="D75" s="129"/>
    </row>
    <row r="79" spans="4:4">
      <c r="D79" s="129"/>
    </row>
    <row r="81" spans="4:4">
      <c r="D81" s="129"/>
    </row>
    <row r="83" spans="4:4">
      <c r="D83" s="129"/>
    </row>
    <row r="85" spans="4:4">
      <c r="D85" s="129"/>
    </row>
    <row r="87" spans="4:4" ht="13.5" customHeight="1">
      <c r="D87" s="130"/>
    </row>
    <row r="88" spans="4:4" ht="13.5" customHeight="1"/>
    <row r="89" spans="4:4">
      <c r="D89" s="129"/>
    </row>
    <row r="91" spans="4:4">
      <c r="D91" s="129"/>
    </row>
    <row r="93" spans="4:4">
      <c r="D93" s="129"/>
    </row>
    <row r="95" spans="4:4">
      <c r="D95" s="129"/>
    </row>
    <row r="99" ht="12.75" customHeight="1"/>
    <row r="100" ht="12.75" customHeight="1"/>
  </sheetData>
  <mergeCells count="25">
    <mergeCell ref="A13:A53"/>
    <mergeCell ref="B13:B37"/>
    <mergeCell ref="B38:B53"/>
    <mergeCell ref="F3:G3"/>
    <mergeCell ref="A7:E7"/>
    <mergeCell ref="A3:E6"/>
    <mergeCell ref="A8:A12"/>
    <mergeCell ref="B12:E12"/>
    <mergeCell ref="B9:E9"/>
    <mergeCell ref="B10:E10"/>
    <mergeCell ref="B11:E11"/>
    <mergeCell ref="B8:E8"/>
    <mergeCell ref="N3:O3"/>
    <mergeCell ref="F4:F6"/>
    <mergeCell ref="G4:G6"/>
    <mergeCell ref="N4:N6"/>
    <mergeCell ref="O4:O6"/>
    <mergeCell ref="H3:H6"/>
    <mergeCell ref="K3:K6"/>
    <mergeCell ref="I3:J3"/>
    <mergeCell ref="M4:M6"/>
    <mergeCell ref="I4:I6"/>
    <mergeCell ref="J4:J6"/>
    <mergeCell ref="L4:L6"/>
    <mergeCell ref="L3:M3"/>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96"/>
  <sheetViews>
    <sheetView showGridLines="0" view="pageBreakPreview" zoomScaleNormal="100" zoomScaleSheetLayoutView="100" workbookViewId="0">
      <selection activeCell="B12" sqref="B12:E12"/>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2" width="8.625" style="3" customWidth="1"/>
    <col min="13" max="16384" width="9" style="3"/>
  </cols>
  <sheetData>
    <row r="1" spans="1:29" ht="14.25">
      <c r="A1" s="18" t="s">
        <v>527</v>
      </c>
    </row>
    <row r="3" spans="1:29" ht="13.5" customHeight="1">
      <c r="A3" s="216" t="s">
        <v>64</v>
      </c>
      <c r="B3" s="217"/>
      <c r="C3" s="217"/>
      <c r="D3" s="217"/>
      <c r="E3" s="218"/>
      <c r="F3" s="225" t="s">
        <v>138</v>
      </c>
      <c r="G3" s="298" t="s">
        <v>148</v>
      </c>
      <c r="H3" s="298"/>
      <c r="I3" s="264" t="s">
        <v>147</v>
      </c>
      <c r="J3" s="264"/>
      <c r="K3" s="264" t="s">
        <v>53</v>
      </c>
      <c r="L3" s="264"/>
    </row>
    <row r="4" spans="1:29" ht="42" customHeight="1">
      <c r="A4" s="219"/>
      <c r="B4" s="220"/>
      <c r="C4" s="220"/>
      <c r="D4" s="220"/>
      <c r="E4" s="221"/>
      <c r="F4" s="229"/>
      <c r="G4" s="298"/>
      <c r="H4" s="298"/>
      <c r="I4" s="264"/>
      <c r="J4" s="264"/>
      <c r="K4" s="264"/>
      <c r="L4" s="264"/>
    </row>
    <row r="5" spans="1:29" ht="15" customHeight="1" thickBot="1">
      <c r="A5" s="219"/>
      <c r="B5" s="220"/>
      <c r="C5" s="220"/>
      <c r="D5" s="220"/>
      <c r="E5" s="221"/>
      <c r="F5" s="226"/>
      <c r="G5" s="227" t="s">
        <v>52</v>
      </c>
      <c r="H5" s="214" t="s">
        <v>51</v>
      </c>
      <c r="I5" s="227" t="s">
        <v>52</v>
      </c>
      <c r="J5" s="214" t="s">
        <v>51</v>
      </c>
      <c r="K5" s="227" t="s">
        <v>52</v>
      </c>
      <c r="L5" s="214" t="s">
        <v>51</v>
      </c>
    </row>
    <row r="6" spans="1:29" ht="15" customHeight="1" thickBot="1">
      <c r="A6" s="222"/>
      <c r="B6" s="223"/>
      <c r="C6" s="223"/>
      <c r="D6" s="223"/>
      <c r="E6" s="224"/>
      <c r="F6" s="226"/>
      <c r="G6" s="228"/>
      <c r="H6" s="215"/>
      <c r="I6" s="228"/>
      <c r="J6" s="215"/>
      <c r="K6" s="228"/>
      <c r="L6" s="215"/>
      <c r="AA6" s="139">
        <f>SUM(AB7:AD53,F66:AD70)</f>
        <v>0</v>
      </c>
    </row>
    <row r="7" spans="1:29" ht="23.1" customHeight="1">
      <c r="A7" s="211" t="s">
        <v>50</v>
      </c>
      <c r="B7" s="212"/>
      <c r="C7" s="212"/>
      <c r="D7" s="212"/>
      <c r="E7" s="213"/>
      <c r="F7" s="10">
        <f t="shared" ref="F7:F53" si="0">SUM(G7,I7,K7)</f>
        <v>986</v>
      </c>
      <c r="G7" s="9">
        <f>SUM(G8:G12)</f>
        <v>467</v>
      </c>
      <c r="H7" s="8">
        <f>IF(G7=0,0,G7/$F7*100)</f>
        <v>47.3630831643002</v>
      </c>
      <c r="I7" s="9">
        <f>SUM(I8:I12)</f>
        <v>505</v>
      </c>
      <c r="J7" s="8">
        <f t="shared" ref="J7:J53" si="1">IF(I7=0,0,I7/$F7*100)</f>
        <v>51.217038539553748</v>
      </c>
      <c r="K7" s="9">
        <f>SUM(K8:K12)</f>
        <v>14</v>
      </c>
      <c r="L7" s="8">
        <f t="shared" ref="L7:L53" si="2">IF(K7=0,0,K7/$F7*100)</f>
        <v>1.4198782961460445</v>
      </c>
      <c r="AA7" s="138">
        <v>986</v>
      </c>
      <c r="AB7" s="135" t="str">
        <f>IF(F7=AA7,"",1)</f>
        <v/>
      </c>
      <c r="AC7" s="173" t="str">
        <f>IF(SUM(H7,J7,L7)=100,"",1)</f>
        <v/>
      </c>
    </row>
    <row r="8" spans="1:29" ht="23.1" customHeight="1">
      <c r="A8" s="205" t="s">
        <v>49</v>
      </c>
      <c r="B8" s="208" t="s">
        <v>48</v>
      </c>
      <c r="C8" s="209"/>
      <c r="D8" s="209"/>
      <c r="E8" s="210"/>
      <c r="F8" s="10">
        <f t="shared" si="0"/>
        <v>324</v>
      </c>
      <c r="G8" s="9">
        <v>69</v>
      </c>
      <c r="H8" s="8">
        <f t="shared" ref="H8:H53" si="3">IF(G8=0,0,G8/$F8*100)</f>
        <v>21.296296296296298</v>
      </c>
      <c r="I8" s="9">
        <v>244</v>
      </c>
      <c r="J8" s="8">
        <f t="shared" si="1"/>
        <v>75.308641975308646</v>
      </c>
      <c r="K8" s="9">
        <v>11</v>
      </c>
      <c r="L8" s="8">
        <f t="shared" si="2"/>
        <v>3.3950617283950617</v>
      </c>
      <c r="AA8" s="9">
        <v>324</v>
      </c>
      <c r="AB8" s="136" t="str">
        <f t="shared" ref="AB8:AB53" si="4">IF(F8=AA8,"",1)</f>
        <v/>
      </c>
      <c r="AC8" s="136" t="str">
        <f t="shared" ref="AC8:AC53" si="5">IF(SUM(H8,J8,L8)=100,"",1)</f>
        <v/>
      </c>
    </row>
    <row r="9" spans="1:29" ht="23.1" customHeight="1">
      <c r="A9" s="206"/>
      <c r="B9" s="208" t="s">
        <v>47</v>
      </c>
      <c r="C9" s="209"/>
      <c r="D9" s="209"/>
      <c r="E9" s="210"/>
      <c r="F9" s="10">
        <f t="shared" si="0"/>
        <v>144</v>
      </c>
      <c r="G9" s="9">
        <v>62</v>
      </c>
      <c r="H9" s="8">
        <f t="shared" si="3"/>
        <v>43.055555555555557</v>
      </c>
      <c r="I9" s="9">
        <v>82</v>
      </c>
      <c r="J9" s="8">
        <f t="shared" si="1"/>
        <v>56.944444444444443</v>
      </c>
      <c r="K9" s="9">
        <v>0</v>
      </c>
      <c r="L9" s="8">
        <f t="shared" si="2"/>
        <v>0</v>
      </c>
      <c r="AA9" s="9">
        <v>144</v>
      </c>
      <c r="AB9" s="136" t="str">
        <f t="shared" si="4"/>
        <v/>
      </c>
      <c r="AC9" s="136" t="str">
        <f t="shared" si="5"/>
        <v/>
      </c>
    </row>
    <row r="10" spans="1:29" ht="23.1" customHeight="1">
      <c r="A10" s="206"/>
      <c r="B10" s="208" t="s">
        <v>46</v>
      </c>
      <c r="C10" s="209"/>
      <c r="D10" s="209"/>
      <c r="E10" s="210"/>
      <c r="F10" s="10">
        <f t="shared" si="0"/>
        <v>219</v>
      </c>
      <c r="G10" s="9">
        <v>128</v>
      </c>
      <c r="H10" s="8">
        <f t="shared" si="3"/>
        <v>58.447488584474883</v>
      </c>
      <c r="I10" s="9">
        <v>90</v>
      </c>
      <c r="J10" s="8">
        <f t="shared" si="1"/>
        <v>41.095890410958901</v>
      </c>
      <c r="K10" s="9">
        <v>1</v>
      </c>
      <c r="L10" s="8">
        <f t="shared" si="2"/>
        <v>0.45662100456621002</v>
      </c>
      <c r="AA10" s="9">
        <v>219</v>
      </c>
      <c r="AB10" s="136" t="str">
        <f t="shared" si="4"/>
        <v/>
      </c>
      <c r="AC10" s="136" t="str">
        <f t="shared" si="5"/>
        <v/>
      </c>
    </row>
    <row r="11" spans="1:29" ht="23.1" customHeight="1">
      <c r="A11" s="206"/>
      <c r="B11" s="208" t="s">
        <v>45</v>
      </c>
      <c r="C11" s="209"/>
      <c r="D11" s="209"/>
      <c r="E11" s="210"/>
      <c r="F11" s="10">
        <f t="shared" si="0"/>
        <v>78</v>
      </c>
      <c r="G11" s="9">
        <v>51</v>
      </c>
      <c r="H11" s="8">
        <f t="shared" si="3"/>
        <v>65.384615384615387</v>
      </c>
      <c r="I11" s="9">
        <v>27</v>
      </c>
      <c r="J11" s="8">
        <f t="shared" si="1"/>
        <v>34.615384615384613</v>
      </c>
      <c r="K11" s="9">
        <v>0</v>
      </c>
      <c r="L11" s="8">
        <f t="shared" si="2"/>
        <v>0</v>
      </c>
      <c r="AA11" s="9">
        <v>78</v>
      </c>
      <c r="AB11" s="136" t="str">
        <f t="shared" si="4"/>
        <v/>
      </c>
      <c r="AC11" s="136" t="str">
        <f t="shared" si="5"/>
        <v/>
      </c>
    </row>
    <row r="12" spans="1:29" ht="23.1" customHeight="1">
      <c r="A12" s="207"/>
      <c r="B12" s="208" t="s">
        <v>44</v>
      </c>
      <c r="C12" s="209"/>
      <c r="D12" s="209"/>
      <c r="E12" s="210"/>
      <c r="F12" s="10">
        <f t="shared" si="0"/>
        <v>221</v>
      </c>
      <c r="G12" s="9">
        <v>157</v>
      </c>
      <c r="H12" s="8">
        <f t="shared" si="3"/>
        <v>71.040723981900456</v>
      </c>
      <c r="I12" s="9">
        <v>62</v>
      </c>
      <c r="J12" s="8">
        <f t="shared" si="1"/>
        <v>28.054298642533936</v>
      </c>
      <c r="K12" s="9">
        <v>2</v>
      </c>
      <c r="L12" s="8">
        <f t="shared" si="2"/>
        <v>0.90497737556561098</v>
      </c>
      <c r="AA12" s="9">
        <v>221</v>
      </c>
      <c r="AB12" s="136" t="str">
        <f t="shared" si="4"/>
        <v/>
      </c>
      <c r="AC12" s="136" t="str">
        <f t="shared" si="5"/>
        <v/>
      </c>
    </row>
    <row r="13" spans="1:29" ht="23.1" customHeight="1">
      <c r="A13" s="202" t="s">
        <v>43</v>
      </c>
      <c r="B13" s="202" t="s">
        <v>42</v>
      </c>
      <c r="C13" s="13"/>
      <c r="D13" s="14" t="s">
        <v>16</v>
      </c>
      <c r="E13" s="11"/>
      <c r="F13" s="10">
        <f t="shared" si="0"/>
        <v>247</v>
      </c>
      <c r="G13" s="9">
        <f>SUM(G14:G37)</f>
        <v>140</v>
      </c>
      <c r="H13" s="8">
        <f t="shared" si="3"/>
        <v>56.680161943319838</v>
      </c>
      <c r="I13" s="9">
        <f>SUM(I14:I37)</f>
        <v>107</v>
      </c>
      <c r="J13" s="8">
        <f t="shared" si="1"/>
        <v>43.319838056680162</v>
      </c>
      <c r="K13" s="9">
        <f>SUM(K14:K37)</f>
        <v>0</v>
      </c>
      <c r="L13" s="8">
        <f t="shared" si="2"/>
        <v>0</v>
      </c>
      <c r="AA13" s="9">
        <v>247</v>
      </c>
      <c r="AB13" s="136" t="str">
        <f t="shared" si="4"/>
        <v/>
      </c>
      <c r="AC13" s="136" t="str">
        <f t="shared" si="5"/>
        <v/>
      </c>
    </row>
    <row r="14" spans="1:29" ht="23.1" customHeight="1">
      <c r="A14" s="203"/>
      <c r="B14" s="203"/>
      <c r="C14" s="13"/>
      <c r="D14" s="14" t="s">
        <v>41</v>
      </c>
      <c r="E14" s="11"/>
      <c r="F14" s="10">
        <f t="shared" si="0"/>
        <v>28</v>
      </c>
      <c r="G14" s="9">
        <v>14</v>
      </c>
      <c r="H14" s="8">
        <f t="shared" si="3"/>
        <v>50</v>
      </c>
      <c r="I14" s="9">
        <v>14</v>
      </c>
      <c r="J14" s="8">
        <f t="shared" si="1"/>
        <v>50</v>
      </c>
      <c r="K14" s="9">
        <v>0</v>
      </c>
      <c r="L14" s="8">
        <f t="shared" si="2"/>
        <v>0</v>
      </c>
      <c r="AA14" s="9">
        <v>28</v>
      </c>
      <c r="AB14" s="136" t="str">
        <f t="shared" si="4"/>
        <v/>
      </c>
      <c r="AC14" s="136" t="str">
        <f t="shared" si="5"/>
        <v/>
      </c>
    </row>
    <row r="15" spans="1:29" ht="23.1" customHeight="1">
      <c r="A15" s="203"/>
      <c r="B15" s="203"/>
      <c r="C15" s="13"/>
      <c r="D15" s="14" t="s">
        <v>40</v>
      </c>
      <c r="E15" s="11"/>
      <c r="F15" s="10">
        <f t="shared" si="0"/>
        <v>5</v>
      </c>
      <c r="G15" s="9">
        <v>3</v>
      </c>
      <c r="H15" s="8">
        <f t="shared" si="3"/>
        <v>60</v>
      </c>
      <c r="I15" s="9">
        <v>2</v>
      </c>
      <c r="J15" s="8">
        <f t="shared" si="1"/>
        <v>40</v>
      </c>
      <c r="K15" s="9">
        <v>0</v>
      </c>
      <c r="L15" s="8">
        <f t="shared" si="2"/>
        <v>0</v>
      </c>
      <c r="AA15" s="9">
        <v>5</v>
      </c>
      <c r="AB15" s="136" t="str">
        <f t="shared" si="4"/>
        <v/>
      </c>
      <c r="AC15" s="136" t="str">
        <f t="shared" si="5"/>
        <v/>
      </c>
    </row>
    <row r="16" spans="1:29" ht="23.1" customHeight="1">
      <c r="A16" s="203"/>
      <c r="B16" s="203"/>
      <c r="C16" s="13"/>
      <c r="D16" s="14" t="s">
        <v>39</v>
      </c>
      <c r="E16" s="11"/>
      <c r="F16" s="10">
        <f t="shared" si="0"/>
        <v>19</v>
      </c>
      <c r="G16" s="9">
        <v>5</v>
      </c>
      <c r="H16" s="8">
        <f t="shared" si="3"/>
        <v>26.315789473684209</v>
      </c>
      <c r="I16" s="9">
        <v>14</v>
      </c>
      <c r="J16" s="8">
        <f t="shared" si="1"/>
        <v>73.68421052631578</v>
      </c>
      <c r="K16" s="9">
        <v>0</v>
      </c>
      <c r="L16" s="8">
        <f t="shared" si="2"/>
        <v>0</v>
      </c>
      <c r="AA16" s="9">
        <v>19</v>
      </c>
      <c r="AB16" s="136" t="str">
        <f t="shared" si="4"/>
        <v/>
      </c>
      <c r="AC16" s="136" t="str">
        <f t="shared" si="5"/>
        <v/>
      </c>
    </row>
    <row r="17" spans="1:29" ht="23.1" customHeight="1">
      <c r="A17" s="203"/>
      <c r="B17" s="203"/>
      <c r="C17" s="13"/>
      <c r="D17" s="14" t="s">
        <v>38</v>
      </c>
      <c r="E17" s="11"/>
      <c r="F17" s="10">
        <f t="shared" si="0"/>
        <v>2</v>
      </c>
      <c r="G17" s="9">
        <v>0</v>
      </c>
      <c r="H17" s="8">
        <f t="shared" si="3"/>
        <v>0</v>
      </c>
      <c r="I17" s="9">
        <v>2</v>
      </c>
      <c r="J17" s="8">
        <f t="shared" si="1"/>
        <v>100</v>
      </c>
      <c r="K17" s="9">
        <v>0</v>
      </c>
      <c r="L17" s="8">
        <f t="shared" si="2"/>
        <v>0</v>
      </c>
      <c r="AA17" s="9">
        <v>2</v>
      </c>
      <c r="AB17" s="136" t="str">
        <f t="shared" si="4"/>
        <v/>
      </c>
      <c r="AC17" s="136" t="str">
        <f t="shared" si="5"/>
        <v/>
      </c>
    </row>
    <row r="18" spans="1:29" ht="23.1" customHeight="1">
      <c r="A18" s="203"/>
      <c r="B18" s="203"/>
      <c r="C18" s="13"/>
      <c r="D18" s="14" t="s">
        <v>37</v>
      </c>
      <c r="E18" s="11"/>
      <c r="F18" s="10">
        <f t="shared" si="0"/>
        <v>7</v>
      </c>
      <c r="G18" s="9">
        <v>3</v>
      </c>
      <c r="H18" s="8">
        <f t="shared" si="3"/>
        <v>42.857142857142854</v>
      </c>
      <c r="I18" s="9">
        <v>4</v>
      </c>
      <c r="J18" s="8">
        <f t="shared" si="1"/>
        <v>57.142857142857139</v>
      </c>
      <c r="K18" s="9">
        <v>0</v>
      </c>
      <c r="L18" s="8">
        <f t="shared" si="2"/>
        <v>0</v>
      </c>
      <c r="AA18" s="9">
        <v>7</v>
      </c>
      <c r="AB18" s="136" t="str">
        <f t="shared" si="4"/>
        <v/>
      </c>
      <c r="AC18" s="136" t="str">
        <f t="shared" si="5"/>
        <v/>
      </c>
    </row>
    <row r="19" spans="1:29" ht="23.1" customHeight="1">
      <c r="A19" s="203"/>
      <c r="B19" s="203"/>
      <c r="C19" s="13"/>
      <c r="D19" s="14" t="s">
        <v>36</v>
      </c>
      <c r="E19" s="11"/>
      <c r="F19" s="10">
        <f t="shared" si="0"/>
        <v>1</v>
      </c>
      <c r="G19" s="9">
        <v>0</v>
      </c>
      <c r="H19" s="8">
        <f t="shared" si="3"/>
        <v>0</v>
      </c>
      <c r="I19" s="9">
        <v>1</v>
      </c>
      <c r="J19" s="8">
        <f t="shared" si="1"/>
        <v>100</v>
      </c>
      <c r="K19" s="9">
        <v>0</v>
      </c>
      <c r="L19" s="8">
        <f t="shared" si="2"/>
        <v>0</v>
      </c>
      <c r="AA19" s="9">
        <v>1</v>
      </c>
      <c r="AB19" s="136" t="str">
        <f t="shared" si="4"/>
        <v/>
      </c>
      <c r="AC19" s="136" t="str">
        <f t="shared" si="5"/>
        <v/>
      </c>
    </row>
    <row r="20" spans="1:29" ht="23.1" customHeight="1">
      <c r="A20" s="203"/>
      <c r="B20" s="203"/>
      <c r="C20" s="13"/>
      <c r="D20" s="14" t="s">
        <v>35</v>
      </c>
      <c r="E20" s="11"/>
      <c r="F20" s="10">
        <f t="shared" si="0"/>
        <v>7</v>
      </c>
      <c r="G20" s="9">
        <v>2</v>
      </c>
      <c r="H20" s="8">
        <f t="shared" si="3"/>
        <v>28.571428571428569</v>
      </c>
      <c r="I20" s="9">
        <v>5</v>
      </c>
      <c r="J20" s="8">
        <f t="shared" si="1"/>
        <v>71.428571428571431</v>
      </c>
      <c r="K20" s="9">
        <v>0</v>
      </c>
      <c r="L20" s="8">
        <f t="shared" si="2"/>
        <v>0</v>
      </c>
      <c r="AA20" s="9">
        <v>7</v>
      </c>
      <c r="AB20" s="136" t="str">
        <f t="shared" si="4"/>
        <v/>
      </c>
      <c r="AC20" s="136" t="str">
        <f t="shared" si="5"/>
        <v/>
      </c>
    </row>
    <row r="21" spans="1:29" ht="23.1" customHeight="1">
      <c r="A21" s="203"/>
      <c r="B21" s="203"/>
      <c r="C21" s="13"/>
      <c r="D21" s="14" t="s">
        <v>34</v>
      </c>
      <c r="E21" s="11"/>
      <c r="F21" s="10">
        <f t="shared" si="0"/>
        <v>8</v>
      </c>
      <c r="G21" s="9">
        <v>6</v>
      </c>
      <c r="H21" s="8">
        <f t="shared" si="3"/>
        <v>75</v>
      </c>
      <c r="I21" s="9">
        <v>2</v>
      </c>
      <c r="J21" s="8">
        <f t="shared" si="1"/>
        <v>25</v>
      </c>
      <c r="K21" s="9">
        <v>0</v>
      </c>
      <c r="L21" s="8">
        <f t="shared" si="2"/>
        <v>0</v>
      </c>
      <c r="AA21" s="9">
        <v>8</v>
      </c>
      <c r="AB21" s="136" t="str">
        <f t="shared" si="4"/>
        <v/>
      </c>
      <c r="AC21" s="136" t="str">
        <f t="shared" si="5"/>
        <v/>
      </c>
    </row>
    <row r="22" spans="1:29" ht="23.1" customHeight="1">
      <c r="A22" s="203"/>
      <c r="B22" s="203"/>
      <c r="C22" s="13"/>
      <c r="D22" s="14" t="s">
        <v>33</v>
      </c>
      <c r="E22" s="11"/>
      <c r="F22" s="10">
        <f t="shared" si="0"/>
        <v>1</v>
      </c>
      <c r="G22" s="9">
        <v>1</v>
      </c>
      <c r="H22" s="8">
        <f t="shared" si="3"/>
        <v>100</v>
      </c>
      <c r="I22" s="9">
        <v>0</v>
      </c>
      <c r="J22" s="8">
        <f t="shared" si="1"/>
        <v>0</v>
      </c>
      <c r="K22" s="9">
        <v>0</v>
      </c>
      <c r="L22" s="8">
        <f t="shared" si="2"/>
        <v>0</v>
      </c>
      <c r="AA22" s="9">
        <v>1</v>
      </c>
      <c r="AB22" s="136" t="str">
        <f t="shared" si="4"/>
        <v/>
      </c>
      <c r="AC22" s="136" t="str">
        <f t="shared" si="5"/>
        <v/>
      </c>
    </row>
    <row r="23" spans="1:29" ht="23.1" customHeight="1">
      <c r="A23" s="203"/>
      <c r="B23" s="203"/>
      <c r="C23" s="13"/>
      <c r="D23" s="14" t="s">
        <v>32</v>
      </c>
      <c r="E23" s="11"/>
      <c r="F23" s="10">
        <f t="shared" si="0"/>
        <v>7</v>
      </c>
      <c r="G23" s="9">
        <v>5</v>
      </c>
      <c r="H23" s="8">
        <f t="shared" si="3"/>
        <v>71.428571428571431</v>
      </c>
      <c r="I23" s="9">
        <v>2</v>
      </c>
      <c r="J23" s="8">
        <f t="shared" si="1"/>
        <v>28.571428571428569</v>
      </c>
      <c r="K23" s="9">
        <v>0</v>
      </c>
      <c r="L23" s="8">
        <f t="shared" si="2"/>
        <v>0</v>
      </c>
      <c r="AA23" s="9">
        <v>7</v>
      </c>
      <c r="AB23" s="136" t="str">
        <f t="shared" si="4"/>
        <v/>
      </c>
      <c r="AC23" s="136" t="str">
        <f t="shared" si="5"/>
        <v/>
      </c>
    </row>
    <row r="24" spans="1:29" ht="23.1" customHeight="1">
      <c r="A24" s="203"/>
      <c r="B24" s="203"/>
      <c r="C24" s="13"/>
      <c r="D24" s="14" t="s">
        <v>31</v>
      </c>
      <c r="E24" s="11"/>
      <c r="F24" s="10">
        <f t="shared" ref="F24" si="6">SUM(G24,I24,K24)</f>
        <v>1</v>
      </c>
      <c r="G24" s="9">
        <v>0</v>
      </c>
      <c r="H24" s="8">
        <f t="shared" ref="H24" si="7">IF(G24=0,0,G24/$F24*100)</f>
        <v>0</v>
      </c>
      <c r="I24" s="9">
        <v>1</v>
      </c>
      <c r="J24" s="8">
        <f t="shared" ref="J24" si="8">IF(I24=0,0,I24/$F24*100)</f>
        <v>100</v>
      </c>
      <c r="K24" s="9">
        <v>0</v>
      </c>
      <c r="L24" s="8">
        <f t="shared" ref="L24" si="9">IF(K24=0,0,K24/$F24*100)</f>
        <v>0</v>
      </c>
      <c r="AA24" s="9">
        <v>1</v>
      </c>
      <c r="AB24" s="136" t="str">
        <f t="shared" si="4"/>
        <v/>
      </c>
      <c r="AC24" s="136" t="str">
        <f t="shared" si="5"/>
        <v/>
      </c>
    </row>
    <row r="25" spans="1:29" ht="23.1" customHeight="1">
      <c r="A25" s="203"/>
      <c r="B25" s="203"/>
      <c r="C25" s="13"/>
      <c r="D25" s="113" t="s">
        <v>30</v>
      </c>
      <c r="E25" s="110"/>
      <c r="F25" s="31">
        <f t="shared" si="0"/>
        <v>2</v>
      </c>
      <c r="G25" s="30">
        <v>1</v>
      </c>
      <c r="H25" s="111">
        <f t="shared" si="3"/>
        <v>50</v>
      </c>
      <c r="I25" s="9">
        <v>1</v>
      </c>
      <c r="J25" s="8">
        <f t="shared" si="1"/>
        <v>50</v>
      </c>
      <c r="K25" s="9">
        <v>0</v>
      </c>
      <c r="L25" s="8">
        <f t="shared" si="2"/>
        <v>0</v>
      </c>
      <c r="AA25" s="9">
        <v>2</v>
      </c>
      <c r="AB25" s="136" t="str">
        <f t="shared" si="4"/>
        <v/>
      </c>
      <c r="AC25" s="136" t="str">
        <f t="shared" si="5"/>
        <v/>
      </c>
    </row>
    <row r="26" spans="1:29" ht="23.1" customHeight="1">
      <c r="A26" s="203"/>
      <c r="B26" s="203"/>
      <c r="C26" s="13"/>
      <c r="D26" s="109" t="s">
        <v>29</v>
      </c>
      <c r="E26" s="110"/>
      <c r="F26" s="31">
        <f t="shared" si="0"/>
        <v>8</v>
      </c>
      <c r="G26" s="30">
        <v>4</v>
      </c>
      <c r="H26" s="111">
        <f t="shared" si="3"/>
        <v>50</v>
      </c>
      <c r="I26" s="9">
        <v>4</v>
      </c>
      <c r="J26" s="8">
        <f t="shared" si="1"/>
        <v>50</v>
      </c>
      <c r="K26" s="9">
        <v>0</v>
      </c>
      <c r="L26" s="8">
        <f t="shared" si="2"/>
        <v>0</v>
      </c>
      <c r="AA26" s="30">
        <v>8</v>
      </c>
      <c r="AB26" s="136" t="str">
        <f t="shared" si="4"/>
        <v/>
      </c>
      <c r="AC26" s="136" t="str">
        <f t="shared" si="5"/>
        <v/>
      </c>
    </row>
    <row r="27" spans="1:29" ht="23.1" customHeight="1">
      <c r="A27" s="203"/>
      <c r="B27" s="203"/>
      <c r="C27" s="13"/>
      <c r="D27" s="14" t="s">
        <v>28</v>
      </c>
      <c r="E27" s="11"/>
      <c r="F27" s="10">
        <f t="shared" si="0"/>
        <v>5</v>
      </c>
      <c r="G27" s="9">
        <v>1</v>
      </c>
      <c r="H27" s="8">
        <f t="shared" si="3"/>
        <v>20</v>
      </c>
      <c r="I27" s="9">
        <v>4</v>
      </c>
      <c r="J27" s="8">
        <f t="shared" si="1"/>
        <v>80</v>
      </c>
      <c r="K27" s="9">
        <v>0</v>
      </c>
      <c r="L27" s="8">
        <f t="shared" si="2"/>
        <v>0</v>
      </c>
      <c r="AA27" s="9">
        <v>5</v>
      </c>
      <c r="AB27" s="136" t="str">
        <f t="shared" si="4"/>
        <v/>
      </c>
      <c r="AC27" s="136" t="str">
        <f t="shared" si="5"/>
        <v/>
      </c>
    </row>
    <row r="28" spans="1:29" ht="23.1" customHeight="1">
      <c r="A28" s="203"/>
      <c r="B28" s="203"/>
      <c r="C28" s="13"/>
      <c r="D28" s="14" t="s">
        <v>27</v>
      </c>
      <c r="E28" s="11"/>
      <c r="F28" s="10">
        <f t="shared" si="0"/>
        <v>5</v>
      </c>
      <c r="G28" s="9">
        <v>4</v>
      </c>
      <c r="H28" s="8">
        <f t="shared" si="3"/>
        <v>80</v>
      </c>
      <c r="I28" s="9">
        <v>1</v>
      </c>
      <c r="J28" s="8">
        <f t="shared" si="1"/>
        <v>20</v>
      </c>
      <c r="K28" s="9">
        <v>0</v>
      </c>
      <c r="L28" s="8">
        <f t="shared" si="2"/>
        <v>0</v>
      </c>
      <c r="AA28" s="9">
        <v>5</v>
      </c>
      <c r="AB28" s="136" t="str">
        <f t="shared" si="4"/>
        <v/>
      </c>
      <c r="AC28" s="136" t="str">
        <f t="shared" si="5"/>
        <v/>
      </c>
    </row>
    <row r="29" spans="1:29" ht="23.1" customHeight="1">
      <c r="A29" s="203"/>
      <c r="B29" s="203"/>
      <c r="C29" s="13"/>
      <c r="D29" s="14" t="s">
        <v>26</v>
      </c>
      <c r="E29" s="11"/>
      <c r="F29" s="10">
        <f t="shared" si="0"/>
        <v>15</v>
      </c>
      <c r="G29" s="9">
        <v>9</v>
      </c>
      <c r="H29" s="8">
        <f t="shared" si="3"/>
        <v>60</v>
      </c>
      <c r="I29" s="9">
        <v>6</v>
      </c>
      <c r="J29" s="8">
        <f t="shared" si="1"/>
        <v>40</v>
      </c>
      <c r="K29" s="9">
        <v>0</v>
      </c>
      <c r="L29" s="8">
        <f t="shared" si="2"/>
        <v>0</v>
      </c>
      <c r="AA29" s="9">
        <v>15</v>
      </c>
      <c r="AB29" s="136" t="str">
        <f t="shared" si="4"/>
        <v/>
      </c>
      <c r="AC29" s="136" t="str">
        <f t="shared" si="5"/>
        <v/>
      </c>
    </row>
    <row r="30" spans="1:29" ht="23.1" customHeight="1">
      <c r="A30" s="203"/>
      <c r="B30" s="203"/>
      <c r="C30" s="13"/>
      <c r="D30" s="14" t="s">
        <v>25</v>
      </c>
      <c r="E30" s="11"/>
      <c r="F30" s="10">
        <f t="shared" si="0"/>
        <v>5</v>
      </c>
      <c r="G30" s="9">
        <v>2</v>
      </c>
      <c r="H30" s="8">
        <f t="shared" si="3"/>
        <v>40</v>
      </c>
      <c r="I30" s="9">
        <v>3</v>
      </c>
      <c r="J30" s="8">
        <f t="shared" si="1"/>
        <v>60</v>
      </c>
      <c r="K30" s="9">
        <v>0</v>
      </c>
      <c r="L30" s="8">
        <f t="shared" si="2"/>
        <v>0</v>
      </c>
      <c r="AA30" s="9">
        <v>5</v>
      </c>
      <c r="AB30" s="136" t="str">
        <f t="shared" si="4"/>
        <v/>
      </c>
      <c r="AC30" s="136" t="str">
        <f t="shared" si="5"/>
        <v/>
      </c>
    </row>
    <row r="31" spans="1:29" ht="23.1" customHeight="1">
      <c r="A31" s="203"/>
      <c r="B31" s="203"/>
      <c r="C31" s="13"/>
      <c r="D31" s="14" t="s">
        <v>24</v>
      </c>
      <c r="E31" s="11"/>
      <c r="F31" s="10">
        <f t="shared" si="0"/>
        <v>33</v>
      </c>
      <c r="G31" s="9">
        <v>23</v>
      </c>
      <c r="H31" s="8">
        <f t="shared" si="3"/>
        <v>69.696969696969703</v>
      </c>
      <c r="I31" s="9">
        <v>10</v>
      </c>
      <c r="J31" s="8">
        <f t="shared" si="1"/>
        <v>30.303030303030305</v>
      </c>
      <c r="K31" s="9">
        <v>0</v>
      </c>
      <c r="L31" s="8">
        <f t="shared" si="2"/>
        <v>0</v>
      </c>
      <c r="AA31" s="9">
        <v>33</v>
      </c>
      <c r="AB31" s="136" t="str">
        <f t="shared" si="4"/>
        <v/>
      </c>
      <c r="AC31" s="136" t="str">
        <f t="shared" si="5"/>
        <v/>
      </c>
    </row>
    <row r="32" spans="1:29" ht="23.1" customHeight="1">
      <c r="A32" s="203"/>
      <c r="B32" s="203"/>
      <c r="C32" s="13"/>
      <c r="D32" s="14" t="s">
        <v>23</v>
      </c>
      <c r="E32" s="11"/>
      <c r="F32" s="10">
        <f t="shared" si="0"/>
        <v>8</v>
      </c>
      <c r="G32" s="9">
        <v>5</v>
      </c>
      <c r="H32" s="8">
        <f t="shared" si="3"/>
        <v>62.5</v>
      </c>
      <c r="I32" s="9">
        <v>3</v>
      </c>
      <c r="J32" s="8">
        <f t="shared" si="1"/>
        <v>37.5</v>
      </c>
      <c r="K32" s="9">
        <v>0</v>
      </c>
      <c r="L32" s="8">
        <f t="shared" si="2"/>
        <v>0</v>
      </c>
      <c r="AA32" s="9">
        <v>8</v>
      </c>
      <c r="AB32" s="136" t="str">
        <f t="shared" si="4"/>
        <v/>
      </c>
      <c r="AC32" s="136" t="str">
        <f t="shared" si="5"/>
        <v/>
      </c>
    </row>
    <row r="33" spans="1:29" ht="24" customHeight="1">
      <c r="A33" s="203"/>
      <c r="B33" s="203"/>
      <c r="C33" s="13"/>
      <c r="D33" s="14" t="s">
        <v>22</v>
      </c>
      <c r="E33" s="11"/>
      <c r="F33" s="10">
        <f t="shared" si="0"/>
        <v>28</v>
      </c>
      <c r="G33" s="9">
        <v>20</v>
      </c>
      <c r="H33" s="8">
        <f t="shared" si="3"/>
        <v>71.428571428571431</v>
      </c>
      <c r="I33" s="9">
        <v>8</v>
      </c>
      <c r="J33" s="8">
        <f t="shared" si="1"/>
        <v>28.571428571428569</v>
      </c>
      <c r="K33" s="9">
        <v>0</v>
      </c>
      <c r="L33" s="8">
        <f t="shared" si="2"/>
        <v>0</v>
      </c>
      <c r="AA33" s="9">
        <v>28</v>
      </c>
      <c r="AB33" s="136" t="str">
        <f t="shared" si="4"/>
        <v/>
      </c>
      <c r="AC33" s="136" t="str">
        <f t="shared" si="5"/>
        <v/>
      </c>
    </row>
    <row r="34" spans="1:29" ht="23.1" customHeight="1">
      <c r="A34" s="203"/>
      <c r="B34" s="203"/>
      <c r="C34" s="13"/>
      <c r="D34" s="14" t="s">
        <v>21</v>
      </c>
      <c r="E34" s="11"/>
      <c r="F34" s="10">
        <f t="shared" si="0"/>
        <v>12</v>
      </c>
      <c r="G34" s="9">
        <v>7</v>
      </c>
      <c r="H34" s="8">
        <f t="shared" si="3"/>
        <v>58.333333333333336</v>
      </c>
      <c r="I34" s="9">
        <v>5</v>
      </c>
      <c r="J34" s="8">
        <f t="shared" si="1"/>
        <v>41.666666666666671</v>
      </c>
      <c r="K34" s="9">
        <v>0</v>
      </c>
      <c r="L34" s="8">
        <f t="shared" si="2"/>
        <v>0</v>
      </c>
      <c r="AA34" s="9">
        <v>12</v>
      </c>
      <c r="AB34" s="136" t="str">
        <f t="shared" si="4"/>
        <v/>
      </c>
      <c r="AC34" s="136" t="str">
        <f t="shared" si="5"/>
        <v/>
      </c>
    </row>
    <row r="35" spans="1:29" ht="23.1" customHeight="1">
      <c r="A35" s="203"/>
      <c r="B35" s="203"/>
      <c r="C35" s="13"/>
      <c r="D35" s="14" t="s">
        <v>20</v>
      </c>
      <c r="E35" s="11"/>
      <c r="F35" s="10">
        <f t="shared" si="0"/>
        <v>11</v>
      </c>
      <c r="G35" s="9">
        <v>8</v>
      </c>
      <c r="H35" s="8">
        <f t="shared" si="3"/>
        <v>72.727272727272734</v>
      </c>
      <c r="I35" s="9">
        <v>3</v>
      </c>
      <c r="J35" s="8">
        <f t="shared" si="1"/>
        <v>27.27272727272727</v>
      </c>
      <c r="K35" s="9">
        <v>0</v>
      </c>
      <c r="L35" s="8">
        <f t="shared" si="2"/>
        <v>0</v>
      </c>
      <c r="AA35" s="9">
        <v>11</v>
      </c>
      <c r="AB35" s="136" t="str">
        <f t="shared" si="4"/>
        <v/>
      </c>
      <c r="AC35" s="136" t="str">
        <f t="shared" si="5"/>
        <v/>
      </c>
    </row>
    <row r="36" spans="1:29" ht="23.1" customHeight="1">
      <c r="A36" s="203"/>
      <c r="B36" s="203"/>
      <c r="C36" s="13"/>
      <c r="D36" s="14" t="s">
        <v>19</v>
      </c>
      <c r="E36" s="11"/>
      <c r="F36" s="10">
        <f t="shared" si="0"/>
        <v>21</v>
      </c>
      <c r="G36" s="9">
        <v>12</v>
      </c>
      <c r="H36" s="8">
        <f t="shared" si="3"/>
        <v>57.142857142857139</v>
      </c>
      <c r="I36" s="9">
        <v>9</v>
      </c>
      <c r="J36" s="8">
        <f t="shared" si="1"/>
        <v>42.857142857142854</v>
      </c>
      <c r="K36" s="9">
        <v>0</v>
      </c>
      <c r="L36" s="8">
        <f t="shared" si="2"/>
        <v>0</v>
      </c>
      <c r="AA36" s="9">
        <v>21</v>
      </c>
      <c r="AB36" s="136" t="str">
        <f t="shared" si="4"/>
        <v/>
      </c>
      <c r="AC36" s="136" t="str">
        <f t="shared" si="5"/>
        <v/>
      </c>
    </row>
    <row r="37" spans="1:29" ht="23.1" customHeight="1">
      <c r="A37" s="203"/>
      <c r="B37" s="204"/>
      <c r="C37" s="13"/>
      <c r="D37" s="14" t="s">
        <v>18</v>
      </c>
      <c r="E37" s="11"/>
      <c r="F37" s="10">
        <f t="shared" si="0"/>
        <v>8</v>
      </c>
      <c r="G37" s="9">
        <v>5</v>
      </c>
      <c r="H37" s="8">
        <f t="shared" si="3"/>
        <v>62.5</v>
      </c>
      <c r="I37" s="9">
        <v>3</v>
      </c>
      <c r="J37" s="8">
        <f t="shared" si="1"/>
        <v>37.5</v>
      </c>
      <c r="K37" s="9">
        <v>0</v>
      </c>
      <c r="L37" s="8">
        <f t="shared" si="2"/>
        <v>0</v>
      </c>
      <c r="AA37" s="9">
        <v>8</v>
      </c>
      <c r="AB37" s="136" t="str">
        <f t="shared" si="4"/>
        <v/>
      </c>
      <c r="AC37" s="136" t="str">
        <f t="shared" si="5"/>
        <v/>
      </c>
    </row>
    <row r="38" spans="1:29" ht="23.1" customHeight="1">
      <c r="A38" s="203"/>
      <c r="B38" s="202" t="s">
        <v>17</v>
      </c>
      <c r="C38" s="13"/>
      <c r="D38" s="14" t="s">
        <v>16</v>
      </c>
      <c r="E38" s="11"/>
      <c r="F38" s="10">
        <f t="shared" si="0"/>
        <v>739</v>
      </c>
      <c r="G38" s="9">
        <f>SUM(G39:G53)</f>
        <v>327</v>
      </c>
      <c r="H38" s="8">
        <f t="shared" si="3"/>
        <v>44.248985115020297</v>
      </c>
      <c r="I38" s="9">
        <f>SUM(I39:I53)</f>
        <v>398</v>
      </c>
      <c r="J38" s="8">
        <f t="shared" si="1"/>
        <v>53.856562922868747</v>
      </c>
      <c r="K38" s="9">
        <f>SUM(K39:K53)</f>
        <v>14</v>
      </c>
      <c r="L38" s="8">
        <f t="shared" si="2"/>
        <v>1.8944519621109608</v>
      </c>
      <c r="AA38" s="9">
        <v>739</v>
      </c>
      <c r="AB38" s="136" t="str">
        <f t="shared" si="4"/>
        <v/>
      </c>
      <c r="AC38" s="136" t="str">
        <f t="shared" si="5"/>
        <v/>
      </c>
    </row>
    <row r="39" spans="1:29" ht="23.1" customHeight="1">
      <c r="A39" s="203"/>
      <c r="B39" s="203"/>
      <c r="C39" s="13"/>
      <c r="D39" s="14" t="s">
        <v>15</v>
      </c>
      <c r="E39" s="11"/>
      <c r="F39" s="10">
        <f t="shared" si="0"/>
        <v>7</v>
      </c>
      <c r="G39" s="9">
        <v>3</v>
      </c>
      <c r="H39" s="8">
        <f t="shared" si="3"/>
        <v>42.857142857142854</v>
      </c>
      <c r="I39" s="9">
        <v>3</v>
      </c>
      <c r="J39" s="8">
        <f t="shared" si="1"/>
        <v>42.857142857142854</v>
      </c>
      <c r="K39" s="9">
        <v>1</v>
      </c>
      <c r="L39" s="8">
        <f t="shared" si="2"/>
        <v>14.285714285714285</v>
      </c>
      <c r="AA39" s="9">
        <v>7</v>
      </c>
      <c r="AB39" s="136" t="str">
        <f t="shared" si="4"/>
        <v/>
      </c>
      <c r="AC39" s="136" t="str">
        <f t="shared" si="5"/>
        <v/>
      </c>
    </row>
    <row r="40" spans="1:29" ht="23.1" customHeight="1">
      <c r="A40" s="203"/>
      <c r="B40" s="203"/>
      <c r="C40" s="13"/>
      <c r="D40" s="14" t="s">
        <v>14</v>
      </c>
      <c r="E40" s="11"/>
      <c r="F40" s="10">
        <f t="shared" si="0"/>
        <v>90</v>
      </c>
      <c r="G40" s="9">
        <v>21</v>
      </c>
      <c r="H40" s="8">
        <f t="shared" si="3"/>
        <v>23.333333333333332</v>
      </c>
      <c r="I40" s="9">
        <v>68</v>
      </c>
      <c r="J40" s="8">
        <f t="shared" si="1"/>
        <v>75.555555555555557</v>
      </c>
      <c r="K40" s="9">
        <v>1</v>
      </c>
      <c r="L40" s="8">
        <f t="shared" si="2"/>
        <v>1.1111111111111112</v>
      </c>
      <c r="AA40" s="9">
        <v>90</v>
      </c>
      <c r="AB40" s="136" t="str">
        <f t="shared" si="4"/>
        <v/>
      </c>
      <c r="AC40" s="136" t="str">
        <f t="shared" si="5"/>
        <v/>
      </c>
    </row>
    <row r="41" spans="1:29" ht="23.1" customHeight="1">
      <c r="A41" s="203"/>
      <c r="B41" s="203"/>
      <c r="C41" s="13"/>
      <c r="D41" s="14" t="s">
        <v>13</v>
      </c>
      <c r="E41" s="11"/>
      <c r="F41" s="10">
        <f t="shared" si="0"/>
        <v>18</v>
      </c>
      <c r="G41" s="9">
        <v>15</v>
      </c>
      <c r="H41" s="8">
        <f t="shared" si="3"/>
        <v>83.333333333333343</v>
      </c>
      <c r="I41" s="9">
        <v>3</v>
      </c>
      <c r="J41" s="8">
        <f t="shared" si="1"/>
        <v>16.666666666666664</v>
      </c>
      <c r="K41" s="9">
        <v>0</v>
      </c>
      <c r="L41" s="8">
        <f t="shared" si="2"/>
        <v>0</v>
      </c>
      <c r="AA41" s="9">
        <v>18</v>
      </c>
      <c r="AB41" s="136" t="str">
        <f t="shared" si="4"/>
        <v/>
      </c>
      <c r="AC41" s="136" t="str">
        <f t="shared" si="5"/>
        <v/>
      </c>
    </row>
    <row r="42" spans="1:29" ht="23.1" customHeight="1">
      <c r="A42" s="203"/>
      <c r="B42" s="203"/>
      <c r="C42" s="13"/>
      <c r="D42" s="14" t="s">
        <v>12</v>
      </c>
      <c r="E42" s="11"/>
      <c r="F42" s="10">
        <f t="shared" si="0"/>
        <v>14</v>
      </c>
      <c r="G42" s="9">
        <v>7</v>
      </c>
      <c r="H42" s="8">
        <f t="shared" si="3"/>
        <v>50</v>
      </c>
      <c r="I42" s="9">
        <v>6</v>
      </c>
      <c r="J42" s="8">
        <f t="shared" si="1"/>
        <v>42.857142857142854</v>
      </c>
      <c r="K42" s="9">
        <v>1</v>
      </c>
      <c r="L42" s="8">
        <f t="shared" si="2"/>
        <v>7.1428571428571423</v>
      </c>
      <c r="AA42" s="9">
        <v>14</v>
      </c>
      <c r="AB42" s="136" t="str">
        <f t="shared" si="4"/>
        <v/>
      </c>
      <c r="AC42" s="136" t="str">
        <f t="shared" si="5"/>
        <v/>
      </c>
    </row>
    <row r="43" spans="1:29" ht="23.1" customHeight="1">
      <c r="A43" s="203"/>
      <c r="B43" s="203"/>
      <c r="C43" s="13"/>
      <c r="D43" s="14" t="s">
        <v>11</v>
      </c>
      <c r="E43" s="11"/>
      <c r="F43" s="10">
        <f t="shared" si="0"/>
        <v>36</v>
      </c>
      <c r="G43" s="9">
        <v>17</v>
      </c>
      <c r="H43" s="8">
        <f t="shared" si="3"/>
        <v>47.222222222222221</v>
      </c>
      <c r="I43" s="9">
        <v>19</v>
      </c>
      <c r="J43" s="8">
        <f t="shared" si="1"/>
        <v>52.777777777777779</v>
      </c>
      <c r="K43" s="9">
        <v>0</v>
      </c>
      <c r="L43" s="8">
        <f t="shared" si="2"/>
        <v>0</v>
      </c>
      <c r="AA43" s="9">
        <v>36</v>
      </c>
      <c r="AB43" s="136" t="str">
        <f t="shared" si="4"/>
        <v/>
      </c>
      <c r="AC43" s="136" t="str">
        <f t="shared" si="5"/>
        <v/>
      </c>
    </row>
    <row r="44" spans="1:29" ht="23.1" customHeight="1">
      <c r="A44" s="203"/>
      <c r="B44" s="203"/>
      <c r="C44" s="13"/>
      <c r="D44" s="14" t="s">
        <v>10</v>
      </c>
      <c r="E44" s="11"/>
      <c r="F44" s="10">
        <f t="shared" si="0"/>
        <v>187</v>
      </c>
      <c r="G44" s="9">
        <v>69</v>
      </c>
      <c r="H44" s="8">
        <f t="shared" si="3"/>
        <v>36.898395721925134</v>
      </c>
      <c r="I44" s="9">
        <v>112</v>
      </c>
      <c r="J44" s="8">
        <f t="shared" si="1"/>
        <v>59.893048128342244</v>
      </c>
      <c r="K44" s="9">
        <v>6</v>
      </c>
      <c r="L44" s="8">
        <f t="shared" si="2"/>
        <v>3.2085561497326207</v>
      </c>
      <c r="AA44" s="9">
        <v>187</v>
      </c>
      <c r="AB44" s="136" t="str">
        <f t="shared" si="4"/>
        <v/>
      </c>
      <c r="AC44" s="136" t="str">
        <f t="shared" si="5"/>
        <v/>
      </c>
    </row>
    <row r="45" spans="1:29" ht="23.1" customHeight="1">
      <c r="A45" s="203"/>
      <c r="B45" s="203"/>
      <c r="C45" s="13"/>
      <c r="D45" s="14" t="s">
        <v>9</v>
      </c>
      <c r="E45" s="11"/>
      <c r="F45" s="10">
        <f t="shared" si="0"/>
        <v>20</v>
      </c>
      <c r="G45" s="9">
        <v>17</v>
      </c>
      <c r="H45" s="8">
        <f t="shared" si="3"/>
        <v>85</v>
      </c>
      <c r="I45" s="9">
        <v>3</v>
      </c>
      <c r="J45" s="8">
        <f t="shared" si="1"/>
        <v>15</v>
      </c>
      <c r="K45" s="9">
        <v>0</v>
      </c>
      <c r="L45" s="8">
        <f t="shared" si="2"/>
        <v>0</v>
      </c>
      <c r="AA45" s="9">
        <v>20</v>
      </c>
      <c r="AB45" s="136" t="str">
        <f t="shared" si="4"/>
        <v/>
      </c>
      <c r="AC45" s="136" t="str">
        <f t="shared" si="5"/>
        <v/>
      </c>
    </row>
    <row r="46" spans="1:29" ht="23.1" customHeight="1">
      <c r="A46" s="203"/>
      <c r="B46" s="203"/>
      <c r="C46" s="13"/>
      <c r="D46" s="14" t="s">
        <v>8</v>
      </c>
      <c r="E46" s="11"/>
      <c r="F46" s="10">
        <f t="shared" si="0"/>
        <v>9</v>
      </c>
      <c r="G46" s="9">
        <v>4</v>
      </c>
      <c r="H46" s="8">
        <f t="shared" si="3"/>
        <v>44.444444444444443</v>
      </c>
      <c r="I46" s="9">
        <v>5</v>
      </c>
      <c r="J46" s="8">
        <f t="shared" si="1"/>
        <v>55.555555555555557</v>
      </c>
      <c r="K46" s="9">
        <v>0</v>
      </c>
      <c r="L46" s="8">
        <f t="shared" si="2"/>
        <v>0</v>
      </c>
      <c r="AA46" s="9">
        <v>9</v>
      </c>
      <c r="AB46" s="136" t="str">
        <f t="shared" si="4"/>
        <v/>
      </c>
      <c r="AC46" s="136" t="str">
        <f t="shared" si="5"/>
        <v/>
      </c>
    </row>
    <row r="47" spans="1:29" ht="24" customHeight="1">
      <c r="A47" s="203"/>
      <c r="B47" s="203"/>
      <c r="C47" s="13"/>
      <c r="D47" s="12" t="s">
        <v>7</v>
      </c>
      <c r="E47" s="11"/>
      <c r="F47" s="10">
        <f t="shared" si="0"/>
        <v>17</v>
      </c>
      <c r="G47" s="9">
        <v>7</v>
      </c>
      <c r="H47" s="8">
        <f t="shared" si="3"/>
        <v>41.17647058823529</v>
      </c>
      <c r="I47" s="9">
        <v>10</v>
      </c>
      <c r="J47" s="8">
        <f t="shared" si="1"/>
        <v>58.82352941176471</v>
      </c>
      <c r="K47" s="9">
        <v>0</v>
      </c>
      <c r="L47" s="8">
        <f t="shared" si="2"/>
        <v>0</v>
      </c>
      <c r="AA47" s="9">
        <v>17</v>
      </c>
      <c r="AB47" s="136" t="str">
        <f t="shared" si="4"/>
        <v/>
      </c>
      <c r="AC47" s="136" t="str">
        <f t="shared" si="5"/>
        <v/>
      </c>
    </row>
    <row r="48" spans="1:29" ht="23.1" customHeight="1">
      <c r="A48" s="203"/>
      <c r="B48" s="203"/>
      <c r="C48" s="13"/>
      <c r="D48" s="14" t="s">
        <v>6</v>
      </c>
      <c r="E48" s="11"/>
      <c r="F48" s="10">
        <f t="shared" si="0"/>
        <v>40</v>
      </c>
      <c r="G48" s="9">
        <v>11</v>
      </c>
      <c r="H48" s="8">
        <f t="shared" si="3"/>
        <v>27.500000000000004</v>
      </c>
      <c r="I48" s="9">
        <v>27</v>
      </c>
      <c r="J48" s="8">
        <f t="shared" si="1"/>
        <v>67.5</v>
      </c>
      <c r="K48" s="9">
        <v>2</v>
      </c>
      <c r="L48" s="8">
        <f t="shared" si="2"/>
        <v>5</v>
      </c>
      <c r="AA48" s="9">
        <v>40</v>
      </c>
      <c r="AB48" s="136" t="str">
        <f t="shared" si="4"/>
        <v/>
      </c>
      <c r="AC48" s="136" t="str">
        <f t="shared" si="5"/>
        <v/>
      </c>
    </row>
    <row r="49" spans="1:30" ht="23.1" customHeight="1">
      <c r="A49" s="203"/>
      <c r="B49" s="203"/>
      <c r="C49" s="13"/>
      <c r="D49" s="14" t="s">
        <v>5</v>
      </c>
      <c r="E49" s="11"/>
      <c r="F49" s="10">
        <f t="shared" si="0"/>
        <v>28</v>
      </c>
      <c r="G49" s="9">
        <v>12</v>
      </c>
      <c r="H49" s="8">
        <f t="shared" si="3"/>
        <v>42.857142857142854</v>
      </c>
      <c r="I49" s="9">
        <v>14</v>
      </c>
      <c r="J49" s="8">
        <f t="shared" si="1"/>
        <v>50</v>
      </c>
      <c r="K49" s="9">
        <v>2</v>
      </c>
      <c r="L49" s="8">
        <f t="shared" si="2"/>
        <v>7.1428571428571423</v>
      </c>
      <c r="AA49" s="9">
        <v>28</v>
      </c>
      <c r="AB49" s="136" t="str">
        <f t="shared" si="4"/>
        <v/>
      </c>
      <c r="AC49" s="136" t="str">
        <f t="shared" si="5"/>
        <v/>
      </c>
    </row>
    <row r="50" spans="1:30" ht="23.1" customHeight="1">
      <c r="A50" s="203"/>
      <c r="B50" s="203"/>
      <c r="C50" s="13"/>
      <c r="D50" s="14" t="s">
        <v>4</v>
      </c>
      <c r="E50" s="11"/>
      <c r="F50" s="10">
        <f t="shared" si="0"/>
        <v>21</v>
      </c>
      <c r="G50" s="9">
        <v>13</v>
      </c>
      <c r="H50" s="8">
        <f t="shared" si="3"/>
        <v>61.904761904761905</v>
      </c>
      <c r="I50" s="9">
        <v>8</v>
      </c>
      <c r="J50" s="8">
        <f t="shared" si="1"/>
        <v>38.095238095238095</v>
      </c>
      <c r="K50" s="9">
        <v>0</v>
      </c>
      <c r="L50" s="8">
        <f t="shared" si="2"/>
        <v>0</v>
      </c>
      <c r="AA50" s="9">
        <v>21</v>
      </c>
      <c r="AB50" s="136" t="str">
        <f t="shared" si="4"/>
        <v/>
      </c>
      <c r="AC50" s="136" t="str">
        <f t="shared" si="5"/>
        <v/>
      </c>
    </row>
    <row r="51" spans="1:30" ht="23.1" customHeight="1">
      <c r="A51" s="203"/>
      <c r="B51" s="203"/>
      <c r="C51" s="13"/>
      <c r="D51" s="14" t="s">
        <v>3</v>
      </c>
      <c r="E51" s="11"/>
      <c r="F51" s="10">
        <f t="shared" si="0"/>
        <v>176</v>
      </c>
      <c r="G51" s="9">
        <v>92</v>
      </c>
      <c r="H51" s="8">
        <f t="shared" si="3"/>
        <v>52.272727272727273</v>
      </c>
      <c r="I51" s="9">
        <v>83</v>
      </c>
      <c r="J51" s="8">
        <f t="shared" si="1"/>
        <v>47.159090909090914</v>
      </c>
      <c r="K51" s="9">
        <v>1</v>
      </c>
      <c r="L51" s="8">
        <f t="shared" si="2"/>
        <v>0.56818181818181823</v>
      </c>
      <c r="AA51" s="9">
        <v>176</v>
      </c>
      <c r="AB51" s="136" t="str">
        <f t="shared" si="4"/>
        <v/>
      </c>
      <c r="AC51" s="136" t="str">
        <f t="shared" si="5"/>
        <v/>
      </c>
    </row>
    <row r="52" spans="1:30" ht="23.1" customHeight="1">
      <c r="A52" s="203"/>
      <c r="B52" s="203"/>
      <c r="C52" s="13"/>
      <c r="D52" s="14" t="s">
        <v>2</v>
      </c>
      <c r="E52" s="11"/>
      <c r="F52" s="10">
        <f t="shared" si="0"/>
        <v>21</v>
      </c>
      <c r="G52" s="9">
        <v>18</v>
      </c>
      <c r="H52" s="8">
        <f t="shared" si="3"/>
        <v>85.714285714285708</v>
      </c>
      <c r="I52" s="9">
        <v>3</v>
      </c>
      <c r="J52" s="8">
        <f t="shared" si="1"/>
        <v>14.285714285714285</v>
      </c>
      <c r="K52" s="9">
        <v>0</v>
      </c>
      <c r="L52" s="8">
        <f t="shared" si="2"/>
        <v>0</v>
      </c>
      <c r="AA52" s="9">
        <v>21</v>
      </c>
      <c r="AB52" s="136" t="str">
        <f t="shared" si="4"/>
        <v/>
      </c>
      <c r="AC52" s="136" t="str">
        <f t="shared" si="5"/>
        <v/>
      </c>
    </row>
    <row r="53" spans="1:30" ht="24" customHeight="1" thickBot="1">
      <c r="A53" s="204"/>
      <c r="B53" s="204"/>
      <c r="C53" s="13"/>
      <c r="D53" s="12" t="s">
        <v>1</v>
      </c>
      <c r="E53" s="11"/>
      <c r="F53" s="10">
        <f t="shared" si="0"/>
        <v>55</v>
      </c>
      <c r="G53" s="9">
        <v>21</v>
      </c>
      <c r="H53" s="8">
        <f t="shared" si="3"/>
        <v>38.181818181818187</v>
      </c>
      <c r="I53" s="9">
        <v>34</v>
      </c>
      <c r="J53" s="8">
        <f t="shared" si="1"/>
        <v>61.818181818181813</v>
      </c>
      <c r="K53" s="9">
        <v>0</v>
      </c>
      <c r="L53" s="8">
        <f t="shared" si="2"/>
        <v>0</v>
      </c>
      <c r="AA53" s="9">
        <v>55</v>
      </c>
      <c r="AB53" s="137" t="str">
        <f t="shared" si="4"/>
        <v/>
      </c>
      <c r="AC53" s="137" t="str">
        <f t="shared" si="5"/>
        <v/>
      </c>
    </row>
    <row r="55" spans="1:30" ht="12.75" customHeight="1"/>
    <row r="56" spans="1:30" ht="12.75" customHeight="1"/>
    <row r="57" spans="1:30">
      <c r="D57" s="5"/>
    </row>
    <row r="60" spans="1:30">
      <c r="D60" s="164" t="s">
        <v>495</v>
      </c>
      <c r="E60" s="162"/>
      <c r="F60" s="163">
        <v>986</v>
      </c>
      <c r="G60" s="163">
        <v>467</v>
      </c>
      <c r="H60" s="163"/>
      <c r="I60" s="163">
        <v>505</v>
      </c>
      <c r="J60" s="163"/>
      <c r="K60" s="163">
        <v>14</v>
      </c>
      <c r="L60" s="163"/>
      <c r="M60" s="163"/>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467</v>
      </c>
      <c r="H61" s="163"/>
      <c r="I61" s="166">
        <f>IF(I60="","",SUM(I8:I12))</f>
        <v>505</v>
      </c>
      <c r="J61" s="163"/>
      <c r="K61" s="166">
        <f>IF(K60="","",SUM(K8:K12))</f>
        <v>14</v>
      </c>
      <c r="L61" s="163"/>
      <c r="M61" s="166" t="str">
        <f>IF(M60="","",SUM(M8:M12))</f>
        <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467</v>
      </c>
      <c r="H62" s="163"/>
      <c r="I62" s="166">
        <f>IF(I60="","",SUM(I13,I38))</f>
        <v>505</v>
      </c>
      <c r="J62" s="163"/>
      <c r="K62" s="166">
        <f>IF(K60="","",SUM(K13,K38))</f>
        <v>14</v>
      </c>
      <c r="L62" s="163"/>
      <c r="M62" s="166" t="str">
        <f>IF(M60="","",SUM(M13,M38))</f>
        <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140</v>
      </c>
      <c r="H63" s="163"/>
      <c r="I63" s="166">
        <f>IF(I60="","",SUM(I14:I37))</f>
        <v>107</v>
      </c>
      <c r="J63" s="163"/>
      <c r="K63" s="166">
        <f>IF(K60="","",SUM(K14:K37))</f>
        <v>0</v>
      </c>
      <c r="L63" s="163"/>
      <c r="M63" s="166" t="str">
        <f>IF(M60="","",SUM(M14:M37))</f>
        <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327</v>
      </c>
      <c r="H64" s="163"/>
      <c r="I64" s="166">
        <f>IF(I60="","",SUM(I39:I53))</f>
        <v>398</v>
      </c>
      <c r="J64" s="163"/>
      <c r="K64" s="166">
        <f>IF(K60="","",SUM(K39:K53))</f>
        <v>14</v>
      </c>
      <c r="L64" s="163"/>
      <c r="M64" s="166" t="str">
        <f>IF(M60="","",SUM(M39:M53))</f>
        <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1" spans="4:30">
      <c r="D71" s="5"/>
    </row>
    <row r="75" spans="4:30">
      <c r="D75" s="5"/>
    </row>
    <row r="77" spans="4:30">
      <c r="D77" s="5"/>
    </row>
    <row r="79" spans="4:30">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1">
    <mergeCell ref="B11:E11"/>
    <mergeCell ref="B8:E8"/>
    <mergeCell ref="A13:A53"/>
    <mergeCell ref="B13:B37"/>
    <mergeCell ref="B38:B53"/>
    <mergeCell ref="K3:L4"/>
    <mergeCell ref="A7:E7"/>
    <mergeCell ref="A8:A12"/>
    <mergeCell ref="G3:H4"/>
    <mergeCell ref="J5:J6"/>
    <mergeCell ref="H5:H6"/>
    <mergeCell ref="L5:L6"/>
    <mergeCell ref="K5:K6"/>
    <mergeCell ref="B9:E9"/>
    <mergeCell ref="F3:F6"/>
    <mergeCell ref="I5:I6"/>
    <mergeCell ref="B10:E10"/>
    <mergeCell ref="A3:E6"/>
    <mergeCell ref="I3:J4"/>
    <mergeCell ref="B12:E12"/>
    <mergeCell ref="G5:G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J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2"/>
  <sheetViews>
    <sheetView showGridLines="0" view="pageBreakPreview" zoomScaleNormal="100" zoomScaleSheetLayoutView="100" workbookViewId="0">
      <selection activeCell="F11" sqref="F11"/>
    </sheetView>
  </sheetViews>
  <sheetFormatPr defaultRowHeight="13.5"/>
  <cols>
    <col min="1" max="2" width="2.625" style="4" customWidth="1"/>
    <col min="3" max="3" width="1.375" style="4" customWidth="1"/>
    <col min="4" max="4" width="27.625" style="4" customWidth="1"/>
    <col min="5" max="5" width="1.375" style="4" customWidth="1"/>
    <col min="6" max="6" width="5.875" style="3" customWidth="1"/>
    <col min="7" max="7" width="5.375" style="3" customWidth="1"/>
    <col min="8" max="8" width="6.625" style="3" customWidth="1"/>
    <col min="9" max="9" width="5.375" style="3" customWidth="1"/>
    <col min="10" max="10" width="6.625" style="3" customWidth="1"/>
    <col min="11" max="11" width="5.375" style="3" customWidth="1"/>
    <col min="12" max="12" width="6.625" style="3" customWidth="1"/>
    <col min="13" max="13" width="5.375" style="3" customWidth="1"/>
    <col min="14" max="14" width="6.625" style="3" customWidth="1"/>
    <col min="15" max="15" width="5.375" style="3" customWidth="1"/>
    <col min="16" max="16" width="6.625" style="3" customWidth="1"/>
    <col min="17" max="17" width="5.375" style="3" customWidth="1"/>
    <col min="18" max="18" width="6.625" style="3" customWidth="1"/>
    <col min="19" max="19" width="5.375" style="3" customWidth="1"/>
    <col min="20" max="20" width="6.625" style="3" customWidth="1"/>
    <col min="21" max="21" width="5.375" style="3" customWidth="1"/>
    <col min="22" max="22" width="6.625" style="3" customWidth="1"/>
    <col min="23" max="23" width="7.125" style="3" customWidth="1"/>
    <col min="24" max="16384" width="9" style="3"/>
  </cols>
  <sheetData>
    <row r="1" spans="1:30" ht="14.25">
      <c r="A1" s="18" t="s">
        <v>65</v>
      </c>
    </row>
    <row r="3" spans="1:30" ht="18" customHeight="1">
      <c r="A3" s="216" t="s">
        <v>64</v>
      </c>
      <c r="B3" s="217"/>
      <c r="C3" s="217"/>
      <c r="D3" s="217"/>
      <c r="E3" s="218"/>
      <c r="F3" s="225" t="s">
        <v>63</v>
      </c>
      <c r="G3" s="229" t="s">
        <v>62</v>
      </c>
      <c r="H3" s="230"/>
      <c r="I3" s="230"/>
      <c r="J3" s="230"/>
      <c r="K3" s="230"/>
      <c r="L3" s="230"/>
      <c r="M3" s="230"/>
      <c r="N3" s="230"/>
      <c r="O3" s="230"/>
      <c r="P3" s="231"/>
      <c r="Q3" s="226" t="s">
        <v>61</v>
      </c>
      <c r="R3" s="226"/>
      <c r="S3" s="226"/>
      <c r="T3" s="226"/>
      <c r="U3" s="226"/>
      <c r="V3" s="226"/>
      <c r="W3" s="17"/>
    </row>
    <row r="4" spans="1:30" ht="31.5" customHeight="1">
      <c r="A4" s="219"/>
      <c r="B4" s="220"/>
      <c r="C4" s="220"/>
      <c r="D4" s="220"/>
      <c r="E4" s="221"/>
      <c r="F4" s="226"/>
      <c r="G4" s="226" t="s">
        <v>60</v>
      </c>
      <c r="H4" s="226"/>
      <c r="I4" s="226" t="s">
        <v>59</v>
      </c>
      <c r="J4" s="226"/>
      <c r="K4" s="226" t="s">
        <v>58</v>
      </c>
      <c r="L4" s="226"/>
      <c r="M4" s="226" t="s">
        <v>57</v>
      </c>
      <c r="N4" s="226"/>
      <c r="O4" s="226" t="s">
        <v>56</v>
      </c>
      <c r="P4" s="226"/>
      <c r="Q4" s="226" t="s">
        <v>55</v>
      </c>
      <c r="R4" s="226"/>
      <c r="S4" s="226" t="s">
        <v>54</v>
      </c>
      <c r="T4" s="226"/>
      <c r="U4" s="226" t="s">
        <v>53</v>
      </c>
      <c r="V4" s="226"/>
      <c r="W4" s="17"/>
    </row>
    <row r="5" spans="1:30" ht="15" customHeight="1" thickBot="1">
      <c r="A5" s="219"/>
      <c r="B5" s="220"/>
      <c r="C5" s="220"/>
      <c r="D5" s="220"/>
      <c r="E5" s="221"/>
      <c r="F5" s="226"/>
      <c r="G5" s="227" t="s">
        <v>52</v>
      </c>
      <c r="H5" s="214" t="s">
        <v>51</v>
      </c>
      <c r="I5" s="227" t="s">
        <v>52</v>
      </c>
      <c r="J5" s="214" t="s">
        <v>51</v>
      </c>
      <c r="K5" s="227" t="s">
        <v>52</v>
      </c>
      <c r="L5" s="214" t="s">
        <v>51</v>
      </c>
      <c r="M5" s="227" t="s">
        <v>52</v>
      </c>
      <c r="N5" s="214" t="s">
        <v>51</v>
      </c>
      <c r="O5" s="227" t="s">
        <v>52</v>
      </c>
      <c r="P5" s="214" t="s">
        <v>51</v>
      </c>
      <c r="Q5" s="227" t="s">
        <v>52</v>
      </c>
      <c r="R5" s="214" t="s">
        <v>51</v>
      </c>
      <c r="S5" s="227" t="s">
        <v>52</v>
      </c>
      <c r="T5" s="214" t="s">
        <v>51</v>
      </c>
      <c r="U5" s="227" t="s">
        <v>52</v>
      </c>
      <c r="V5" s="214" t="s">
        <v>51</v>
      </c>
      <c r="W5" s="16"/>
    </row>
    <row r="6" spans="1:30" ht="15" customHeight="1" thickBot="1">
      <c r="A6" s="222"/>
      <c r="B6" s="223"/>
      <c r="C6" s="223"/>
      <c r="D6" s="223"/>
      <c r="E6" s="224"/>
      <c r="F6" s="226"/>
      <c r="G6" s="228"/>
      <c r="H6" s="215"/>
      <c r="I6" s="228"/>
      <c r="J6" s="215"/>
      <c r="K6" s="228"/>
      <c r="L6" s="215"/>
      <c r="M6" s="228"/>
      <c r="N6" s="215"/>
      <c r="O6" s="228"/>
      <c r="P6" s="215"/>
      <c r="Q6" s="228"/>
      <c r="R6" s="215"/>
      <c r="S6" s="228"/>
      <c r="T6" s="215"/>
      <c r="U6" s="228"/>
      <c r="V6" s="215"/>
      <c r="W6" s="16"/>
      <c r="AA6" s="139">
        <f>SUM(AB7:AD53,F66:AD70)</f>
        <v>0</v>
      </c>
    </row>
    <row r="7" spans="1:30" ht="23.1" customHeight="1">
      <c r="A7" s="211" t="s">
        <v>50</v>
      </c>
      <c r="B7" s="212"/>
      <c r="C7" s="212"/>
      <c r="D7" s="212"/>
      <c r="E7" s="213"/>
      <c r="F7" s="10">
        <f>(SUM(O7,M7,K7,I7,G7)+SUM(Q7,S7,U7))/2</f>
        <v>986</v>
      </c>
      <c r="G7" s="9">
        <f>SUM(G8,G9,G10,G11,G12)</f>
        <v>324</v>
      </c>
      <c r="H7" s="8">
        <f t="shared" ref="H7:H53" si="0">IF(G7=0,0,G7/$F7*100)</f>
        <v>32.860040567951323</v>
      </c>
      <c r="I7" s="15">
        <f>SUM(I8,I9,I10,I11,I12)</f>
        <v>144</v>
      </c>
      <c r="J7" s="8">
        <f t="shared" ref="J7:J53" si="1">IF(I7=0,0,I7/$F7*100)</f>
        <v>14.604462474645031</v>
      </c>
      <c r="K7" s="15">
        <f>SUM(K8,K9,K10,K11,K12)</f>
        <v>219</v>
      </c>
      <c r="L7" s="8">
        <f t="shared" ref="L7:L53" si="2">IF(K7=0,0,K7/$F7*100)</f>
        <v>22.210953346855984</v>
      </c>
      <c r="M7" s="15">
        <f>SUM(M8,M9,M10,M11,M12)</f>
        <v>78</v>
      </c>
      <c r="N7" s="8">
        <f t="shared" ref="N7:N53" si="3">IF(M7=0,0,M7/$F7*100)</f>
        <v>7.9107505070993911</v>
      </c>
      <c r="O7" s="15">
        <f>SUM(O8,O9,O10,O11,O12)</f>
        <v>221</v>
      </c>
      <c r="P7" s="8">
        <f t="shared" ref="P7:P53" si="4">IF(O7=0,0,O7/$F7*100)</f>
        <v>22.413793103448278</v>
      </c>
      <c r="Q7" s="15">
        <f>SUM(Q8,Q9,Q10,Q11,Q12)</f>
        <v>255</v>
      </c>
      <c r="R7" s="8">
        <f t="shared" ref="R7:R53" si="5">IF(Q7=0,0,Q7/$F7*100)</f>
        <v>25.862068965517242</v>
      </c>
      <c r="S7" s="15">
        <f>SUM(S8,S9,S10,S11,S12)</f>
        <v>709</v>
      </c>
      <c r="T7" s="8">
        <f t="shared" ref="T7:T53" si="6">IF(S7=0,0,S7/$F7*100)</f>
        <v>71.906693711967549</v>
      </c>
      <c r="U7" s="15">
        <f>SUM(U8,U9,U10,U11,U12)</f>
        <v>22</v>
      </c>
      <c r="V7" s="8">
        <f t="shared" ref="V7:V53" si="7">IF(U7=0,0,U7/$F7*100)</f>
        <v>2.2312373225152129</v>
      </c>
      <c r="W7" s="7"/>
      <c r="AA7" s="138">
        <v>986</v>
      </c>
      <c r="AB7" s="135" t="str">
        <f>IF(F7=AA7,"",1)</f>
        <v/>
      </c>
      <c r="AC7" s="169" t="str">
        <f>IF(SUM(H7,J7,L7,N7,P7)=100,"",1)</f>
        <v/>
      </c>
      <c r="AD7" s="170" t="str">
        <f>IF(SUM(R7,T7,V7)=100,"",1)</f>
        <v/>
      </c>
    </row>
    <row r="8" spans="1:30" ht="23.1" customHeight="1">
      <c r="A8" s="205" t="s">
        <v>49</v>
      </c>
      <c r="B8" s="208" t="s">
        <v>48</v>
      </c>
      <c r="C8" s="209"/>
      <c r="D8" s="209"/>
      <c r="E8" s="210"/>
      <c r="F8" s="10">
        <f>(SUM(O8,M8,K8,I8,G8)+SUM(Q8,S8,U8))/2</f>
        <v>324</v>
      </c>
      <c r="G8" s="9">
        <v>324</v>
      </c>
      <c r="H8" s="8">
        <f t="shared" si="0"/>
        <v>100</v>
      </c>
      <c r="I8" s="15">
        <v>0</v>
      </c>
      <c r="J8" s="8">
        <f t="shared" si="1"/>
        <v>0</v>
      </c>
      <c r="K8" s="15">
        <v>0</v>
      </c>
      <c r="L8" s="8">
        <f t="shared" si="2"/>
        <v>0</v>
      </c>
      <c r="M8" s="15">
        <v>0</v>
      </c>
      <c r="N8" s="8">
        <f t="shared" si="3"/>
        <v>0</v>
      </c>
      <c r="O8" s="15">
        <v>0</v>
      </c>
      <c r="P8" s="8">
        <f t="shared" si="4"/>
        <v>0</v>
      </c>
      <c r="Q8" s="15">
        <v>13</v>
      </c>
      <c r="R8" s="8">
        <f t="shared" si="5"/>
        <v>4.0123456790123457</v>
      </c>
      <c r="S8" s="15">
        <v>305</v>
      </c>
      <c r="T8" s="8">
        <f t="shared" si="6"/>
        <v>94.135802469135797</v>
      </c>
      <c r="U8" s="15">
        <v>6</v>
      </c>
      <c r="V8" s="8">
        <f t="shared" si="7"/>
        <v>1.8518518518518516</v>
      </c>
      <c r="W8" s="7"/>
      <c r="AA8" s="9">
        <v>324</v>
      </c>
      <c r="AB8" s="136" t="str">
        <f t="shared" ref="AB8:AB53" si="8">IF(F8=AA8,"",1)</f>
        <v/>
      </c>
      <c r="AC8" s="171" t="str">
        <f t="shared" ref="AC8:AC53" si="9">IF(SUM(H8,J8,L8,N8,P8)=100,"",1)</f>
        <v/>
      </c>
      <c r="AD8" s="172" t="str">
        <f t="shared" ref="AD8:AD53" si="10">IF(SUM(R8,T8,V8)=100,"",1)</f>
        <v/>
      </c>
    </row>
    <row r="9" spans="1:30" ht="23.1" customHeight="1">
      <c r="A9" s="206"/>
      <c r="B9" s="208" t="s">
        <v>47</v>
      </c>
      <c r="C9" s="209"/>
      <c r="D9" s="209"/>
      <c r="E9" s="210"/>
      <c r="F9" s="10">
        <f t="shared" ref="F9:F53" si="11">(SUM(O9,M9,K9,I9,G9)+SUM(Q9,S9,U9))/2</f>
        <v>144</v>
      </c>
      <c r="G9" s="9">
        <v>0</v>
      </c>
      <c r="H9" s="8">
        <f t="shared" si="0"/>
        <v>0</v>
      </c>
      <c r="I9" s="15">
        <v>144</v>
      </c>
      <c r="J9" s="8">
        <f t="shared" si="1"/>
        <v>100</v>
      </c>
      <c r="K9" s="15">
        <v>0</v>
      </c>
      <c r="L9" s="8">
        <f t="shared" si="2"/>
        <v>0</v>
      </c>
      <c r="M9" s="15">
        <v>0</v>
      </c>
      <c r="N9" s="8">
        <f t="shared" si="3"/>
        <v>0</v>
      </c>
      <c r="O9" s="15">
        <v>0</v>
      </c>
      <c r="P9" s="8">
        <f t="shared" si="4"/>
        <v>0</v>
      </c>
      <c r="Q9" s="15">
        <v>20</v>
      </c>
      <c r="R9" s="8">
        <f t="shared" si="5"/>
        <v>13.888888888888889</v>
      </c>
      <c r="S9" s="15">
        <v>119</v>
      </c>
      <c r="T9" s="8">
        <f t="shared" si="6"/>
        <v>82.638888888888886</v>
      </c>
      <c r="U9" s="15">
        <v>5</v>
      </c>
      <c r="V9" s="8">
        <f t="shared" si="7"/>
        <v>3.4722222222222223</v>
      </c>
      <c r="W9" s="7"/>
      <c r="AA9" s="9">
        <v>144</v>
      </c>
      <c r="AB9" s="136" t="str">
        <f t="shared" si="8"/>
        <v/>
      </c>
      <c r="AC9" s="171" t="str">
        <f t="shared" si="9"/>
        <v/>
      </c>
      <c r="AD9" s="172" t="str">
        <f t="shared" si="10"/>
        <v/>
      </c>
    </row>
    <row r="10" spans="1:30" ht="23.1" customHeight="1">
      <c r="A10" s="206"/>
      <c r="B10" s="208" t="s">
        <v>46</v>
      </c>
      <c r="C10" s="209"/>
      <c r="D10" s="209"/>
      <c r="E10" s="210"/>
      <c r="F10" s="10">
        <f t="shared" si="11"/>
        <v>219</v>
      </c>
      <c r="G10" s="9">
        <v>0</v>
      </c>
      <c r="H10" s="8">
        <f t="shared" si="0"/>
        <v>0</v>
      </c>
      <c r="I10" s="15">
        <v>0</v>
      </c>
      <c r="J10" s="8">
        <f t="shared" si="1"/>
        <v>0</v>
      </c>
      <c r="K10" s="15">
        <v>219</v>
      </c>
      <c r="L10" s="8">
        <f t="shared" si="2"/>
        <v>100</v>
      </c>
      <c r="M10" s="15">
        <v>0</v>
      </c>
      <c r="N10" s="8">
        <f t="shared" si="3"/>
        <v>0</v>
      </c>
      <c r="O10" s="15">
        <v>0</v>
      </c>
      <c r="P10" s="8">
        <f t="shared" si="4"/>
        <v>0</v>
      </c>
      <c r="Q10" s="15">
        <v>45</v>
      </c>
      <c r="R10" s="8">
        <f t="shared" si="5"/>
        <v>20.547945205479451</v>
      </c>
      <c r="S10" s="15">
        <v>168</v>
      </c>
      <c r="T10" s="8">
        <f t="shared" si="6"/>
        <v>76.712328767123282</v>
      </c>
      <c r="U10" s="15">
        <v>6</v>
      </c>
      <c r="V10" s="8">
        <f t="shared" si="7"/>
        <v>2.7397260273972601</v>
      </c>
      <c r="W10" s="7"/>
      <c r="AA10" s="9">
        <v>219</v>
      </c>
      <c r="AB10" s="136" t="str">
        <f t="shared" si="8"/>
        <v/>
      </c>
      <c r="AC10" s="171" t="str">
        <f t="shared" si="9"/>
        <v/>
      </c>
      <c r="AD10" s="172" t="str">
        <f t="shared" si="10"/>
        <v/>
      </c>
    </row>
    <row r="11" spans="1:30" ht="23.1" customHeight="1">
      <c r="A11" s="206"/>
      <c r="B11" s="208" t="s">
        <v>45</v>
      </c>
      <c r="C11" s="209"/>
      <c r="D11" s="209"/>
      <c r="E11" s="210"/>
      <c r="F11" s="10">
        <f t="shared" si="11"/>
        <v>78</v>
      </c>
      <c r="G11" s="9">
        <v>0</v>
      </c>
      <c r="H11" s="8">
        <f t="shared" si="0"/>
        <v>0</v>
      </c>
      <c r="I11" s="15">
        <v>0</v>
      </c>
      <c r="J11" s="8">
        <f t="shared" si="1"/>
        <v>0</v>
      </c>
      <c r="K11" s="15">
        <v>0</v>
      </c>
      <c r="L11" s="8">
        <f t="shared" si="2"/>
        <v>0</v>
      </c>
      <c r="M11" s="15">
        <v>78</v>
      </c>
      <c r="N11" s="8">
        <f t="shared" si="3"/>
        <v>100</v>
      </c>
      <c r="O11" s="15">
        <v>0</v>
      </c>
      <c r="P11" s="8">
        <f t="shared" si="4"/>
        <v>0</v>
      </c>
      <c r="Q11" s="15">
        <v>36</v>
      </c>
      <c r="R11" s="8">
        <f t="shared" si="5"/>
        <v>46.153846153846153</v>
      </c>
      <c r="S11" s="15">
        <v>41</v>
      </c>
      <c r="T11" s="8">
        <f t="shared" si="6"/>
        <v>52.564102564102569</v>
      </c>
      <c r="U11" s="15">
        <v>1</v>
      </c>
      <c r="V11" s="8">
        <f t="shared" si="7"/>
        <v>1.2820512820512819</v>
      </c>
      <c r="W11" s="7"/>
      <c r="AA11" s="9">
        <v>78</v>
      </c>
      <c r="AB11" s="136" t="str">
        <f t="shared" si="8"/>
        <v/>
      </c>
      <c r="AC11" s="171" t="str">
        <f t="shared" si="9"/>
        <v/>
      </c>
      <c r="AD11" s="172" t="str">
        <f t="shared" si="10"/>
        <v/>
      </c>
    </row>
    <row r="12" spans="1:30" ht="23.1" customHeight="1">
      <c r="A12" s="207"/>
      <c r="B12" s="208" t="s">
        <v>44</v>
      </c>
      <c r="C12" s="209"/>
      <c r="D12" s="209"/>
      <c r="E12" s="210"/>
      <c r="F12" s="10">
        <f t="shared" si="11"/>
        <v>221</v>
      </c>
      <c r="G12" s="9">
        <v>0</v>
      </c>
      <c r="H12" s="8">
        <f t="shared" si="0"/>
        <v>0</v>
      </c>
      <c r="I12" s="15">
        <v>0</v>
      </c>
      <c r="J12" s="8">
        <f t="shared" si="1"/>
        <v>0</v>
      </c>
      <c r="K12" s="15">
        <v>0</v>
      </c>
      <c r="L12" s="8">
        <f t="shared" si="2"/>
        <v>0</v>
      </c>
      <c r="M12" s="15">
        <v>0</v>
      </c>
      <c r="N12" s="8">
        <f t="shared" si="3"/>
        <v>0</v>
      </c>
      <c r="O12" s="15">
        <v>221</v>
      </c>
      <c r="P12" s="8">
        <f t="shared" si="4"/>
        <v>100</v>
      </c>
      <c r="Q12" s="15">
        <v>141</v>
      </c>
      <c r="R12" s="8">
        <f t="shared" si="5"/>
        <v>63.800904977375559</v>
      </c>
      <c r="S12" s="15">
        <v>76</v>
      </c>
      <c r="T12" s="8">
        <f t="shared" si="6"/>
        <v>34.389140271493211</v>
      </c>
      <c r="U12" s="15">
        <v>4</v>
      </c>
      <c r="V12" s="8">
        <f t="shared" si="7"/>
        <v>1.809954751131222</v>
      </c>
      <c r="W12" s="7"/>
      <c r="AA12" s="9">
        <v>221</v>
      </c>
      <c r="AB12" s="136" t="str">
        <f t="shared" si="8"/>
        <v/>
      </c>
      <c r="AC12" s="171" t="str">
        <f t="shared" si="9"/>
        <v/>
      </c>
      <c r="AD12" s="172" t="str">
        <f t="shared" si="10"/>
        <v/>
      </c>
    </row>
    <row r="13" spans="1:30" ht="23.1" customHeight="1">
      <c r="A13" s="202" t="s">
        <v>43</v>
      </c>
      <c r="B13" s="202" t="s">
        <v>42</v>
      </c>
      <c r="C13" s="13"/>
      <c r="D13" s="14" t="s">
        <v>16</v>
      </c>
      <c r="E13" s="11"/>
      <c r="F13" s="10">
        <f>(SUM(O13,M13,K13,I13,G13)+SUM(Q13,S13,U13))/2</f>
        <v>247</v>
      </c>
      <c r="G13" s="9">
        <f>SUM(G14:G37)</f>
        <v>54</v>
      </c>
      <c r="H13" s="8">
        <f t="shared" si="0"/>
        <v>21.862348178137651</v>
      </c>
      <c r="I13" s="15">
        <f>SUM(I14:I37)</f>
        <v>29</v>
      </c>
      <c r="J13" s="8">
        <f t="shared" si="1"/>
        <v>11.740890688259109</v>
      </c>
      <c r="K13" s="15">
        <f>SUM(K14:K37)</f>
        <v>89</v>
      </c>
      <c r="L13" s="8">
        <f t="shared" si="2"/>
        <v>36.032388663967616</v>
      </c>
      <c r="M13" s="15">
        <f>SUM(M14:M37)</f>
        <v>36</v>
      </c>
      <c r="N13" s="8">
        <f t="shared" si="3"/>
        <v>14.5748987854251</v>
      </c>
      <c r="O13" s="15">
        <f>SUM(O14:O37)</f>
        <v>39</v>
      </c>
      <c r="P13" s="8">
        <f t="shared" si="4"/>
        <v>15.789473684210526</v>
      </c>
      <c r="Q13" s="174">
        <f>SUM(Q14:Q37)</f>
        <v>66</v>
      </c>
      <c r="R13" s="8">
        <f t="shared" si="5"/>
        <v>26.720647773279353</v>
      </c>
      <c r="S13" s="174">
        <f>SUM(S14:S37)</f>
        <v>174</v>
      </c>
      <c r="T13" s="8">
        <f t="shared" si="6"/>
        <v>70.445344129554655</v>
      </c>
      <c r="U13" s="174">
        <f>SUM(U14:U37)</f>
        <v>7</v>
      </c>
      <c r="V13" s="8">
        <f t="shared" si="7"/>
        <v>2.834008097165992</v>
      </c>
      <c r="W13" s="7"/>
      <c r="AA13" s="9">
        <f>SUM(AA14:AA37)</f>
        <v>247</v>
      </c>
      <c r="AB13" s="136" t="str">
        <f t="shared" si="8"/>
        <v/>
      </c>
      <c r="AC13" s="171" t="str">
        <f t="shared" si="9"/>
        <v/>
      </c>
      <c r="AD13" s="172" t="str">
        <f t="shared" si="10"/>
        <v/>
      </c>
    </row>
    <row r="14" spans="1:30" ht="23.1" customHeight="1">
      <c r="A14" s="203"/>
      <c r="B14" s="203"/>
      <c r="C14" s="13"/>
      <c r="D14" s="14" t="s">
        <v>41</v>
      </c>
      <c r="E14" s="11"/>
      <c r="F14" s="10">
        <f t="shared" si="11"/>
        <v>28</v>
      </c>
      <c r="G14" s="9">
        <v>5</v>
      </c>
      <c r="H14" s="8">
        <f t="shared" si="0"/>
        <v>17.857142857142858</v>
      </c>
      <c r="I14" s="9">
        <v>3</v>
      </c>
      <c r="J14" s="8">
        <f t="shared" si="1"/>
        <v>10.714285714285714</v>
      </c>
      <c r="K14" s="9">
        <v>10</v>
      </c>
      <c r="L14" s="8">
        <f t="shared" si="2"/>
        <v>35.714285714285715</v>
      </c>
      <c r="M14" s="9">
        <v>3</v>
      </c>
      <c r="N14" s="8">
        <f t="shared" si="3"/>
        <v>10.714285714285714</v>
      </c>
      <c r="O14" s="9">
        <v>7</v>
      </c>
      <c r="P14" s="8">
        <f t="shared" si="4"/>
        <v>25</v>
      </c>
      <c r="Q14" s="9">
        <v>8</v>
      </c>
      <c r="R14" s="8">
        <f t="shared" si="5"/>
        <v>28.571428571428569</v>
      </c>
      <c r="S14" s="9">
        <v>19</v>
      </c>
      <c r="T14" s="8">
        <f t="shared" si="6"/>
        <v>67.857142857142861</v>
      </c>
      <c r="U14" s="9">
        <v>1</v>
      </c>
      <c r="V14" s="8">
        <f t="shared" si="7"/>
        <v>3.5714285714285712</v>
      </c>
      <c r="W14" s="7"/>
      <c r="AA14" s="9">
        <v>28</v>
      </c>
      <c r="AB14" s="136" t="str">
        <f t="shared" si="8"/>
        <v/>
      </c>
      <c r="AC14" s="171" t="str">
        <f t="shared" si="9"/>
        <v/>
      </c>
      <c r="AD14" s="172" t="str">
        <f t="shared" si="10"/>
        <v/>
      </c>
    </row>
    <row r="15" spans="1:30" ht="23.1" customHeight="1">
      <c r="A15" s="203"/>
      <c r="B15" s="203"/>
      <c r="C15" s="13"/>
      <c r="D15" s="14" t="s">
        <v>40</v>
      </c>
      <c r="E15" s="11"/>
      <c r="F15" s="10">
        <f t="shared" si="11"/>
        <v>5</v>
      </c>
      <c r="G15" s="9">
        <v>1</v>
      </c>
      <c r="H15" s="8">
        <f t="shared" si="0"/>
        <v>20</v>
      </c>
      <c r="I15" s="9">
        <v>2</v>
      </c>
      <c r="J15" s="8">
        <f t="shared" si="1"/>
        <v>40</v>
      </c>
      <c r="K15" s="9">
        <v>2</v>
      </c>
      <c r="L15" s="8">
        <f t="shared" si="2"/>
        <v>40</v>
      </c>
      <c r="M15" s="9">
        <v>0</v>
      </c>
      <c r="N15" s="8">
        <f t="shared" si="3"/>
        <v>0</v>
      </c>
      <c r="O15" s="9">
        <v>0</v>
      </c>
      <c r="P15" s="8">
        <f t="shared" si="4"/>
        <v>0</v>
      </c>
      <c r="Q15" s="9">
        <v>1</v>
      </c>
      <c r="R15" s="8">
        <f t="shared" si="5"/>
        <v>20</v>
      </c>
      <c r="S15" s="9">
        <v>3</v>
      </c>
      <c r="T15" s="8">
        <f t="shared" si="6"/>
        <v>60</v>
      </c>
      <c r="U15" s="9">
        <v>1</v>
      </c>
      <c r="V15" s="8">
        <f t="shared" si="7"/>
        <v>20</v>
      </c>
      <c r="W15" s="7"/>
      <c r="AA15" s="9">
        <v>5</v>
      </c>
      <c r="AB15" s="136" t="str">
        <f t="shared" si="8"/>
        <v/>
      </c>
      <c r="AC15" s="171" t="str">
        <f t="shared" si="9"/>
        <v/>
      </c>
      <c r="AD15" s="172" t="str">
        <f t="shared" si="10"/>
        <v/>
      </c>
    </row>
    <row r="16" spans="1:30" ht="23.1" customHeight="1">
      <c r="A16" s="203"/>
      <c r="B16" s="203"/>
      <c r="C16" s="13"/>
      <c r="D16" s="14" t="s">
        <v>39</v>
      </c>
      <c r="E16" s="11"/>
      <c r="F16" s="10">
        <f t="shared" si="11"/>
        <v>19</v>
      </c>
      <c r="G16" s="9">
        <v>5</v>
      </c>
      <c r="H16" s="8">
        <f t="shared" si="0"/>
        <v>26.315789473684209</v>
      </c>
      <c r="I16" s="9">
        <v>3</v>
      </c>
      <c r="J16" s="8">
        <f t="shared" si="1"/>
        <v>15.789473684210526</v>
      </c>
      <c r="K16" s="9">
        <v>11</v>
      </c>
      <c r="L16" s="8">
        <f t="shared" si="2"/>
        <v>57.894736842105267</v>
      </c>
      <c r="M16" s="9">
        <v>0</v>
      </c>
      <c r="N16" s="8">
        <f t="shared" si="3"/>
        <v>0</v>
      </c>
      <c r="O16" s="9">
        <v>0</v>
      </c>
      <c r="P16" s="8">
        <f t="shared" si="4"/>
        <v>0</v>
      </c>
      <c r="Q16" s="9">
        <v>3</v>
      </c>
      <c r="R16" s="8">
        <f t="shared" si="5"/>
        <v>15.789473684210526</v>
      </c>
      <c r="S16" s="9">
        <v>14</v>
      </c>
      <c r="T16" s="8">
        <f t="shared" si="6"/>
        <v>73.68421052631578</v>
      </c>
      <c r="U16" s="9">
        <v>2</v>
      </c>
      <c r="V16" s="8">
        <f t="shared" si="7"/>
        <v>10.526315789473683</v>
      </c>
      <c r="W16" s="7"/>
      <c r="AA16" s="9">
        <v>19</v>
      </c>
      <c r="AB16" s="136" t="str">
        <f t="shared" si="8"/>
        <v/>
      </c>
      <c r="AC16" s="171" t="str">
        <f t="shared" si="9"/>
        <v/>
      </c>
      <c r="AD16" s="172" t="str">
        <f t="shared" si="10"/>
        <v/>
      </c>
    </row>
    <row r="17" spans="1:30" ht="23.1" customHeight="1">
      <c r="A17" s="203"/>
      <c r="B17" s="203"/>
      <c r="C17" s="13"/>
      <c r="D17" s="14" t="s">
        <v>38</v>
      </c>
      <c r="E17" s="11"/>
      <c r="F17" s="10">
        <f t="shared" si="11"/>
        <v>2</v>
      </c>
      <c r="G17" s="9">
        <v>2</v>
      </c>
      <c r="H17" s="8">
        <f t="shared" si="0"/>
        <v>100</v>
      </c>
      <c r="I17" s="9">
        <v>0</v>
      </c>
      <c r="J17" s="8">
        <f t="shared" si="1"/>
        <v>0</v>
      </c>
      <c r="K17" s="9">
        <v>0</v>
      </c>
      <c r="L17" s="8">
        <f t="shared" si="2"/>
        <v>0</v>
      </c>
      <c r="M17" s="9">
        <v>0</v>
      </c>
      <c r="N17" s="8">
        <f t="shared" si="3"/>
        <v>0</v>
      </c>
      <c r="O17" s="9">
        <v>0</v>
      </c>
      <c r="P17" s="8">
        <f t="shared" si="4"/>
        <v>0</v>
      </c>
      <c r="Q17" s="9">
        <v>0</v>
      </c>
      <c r="R17" s="8">
        <f t="shared" si="5"/>
        <v>0</v>
      </c>
      <c r="S17" s="9">
        <v>1</v>
      </c>
      <c r="T17" s="8">
        <f t="shared" si="6"/>
        <v>50</v>
      </c>
      <c r="U17" s="9">
        <v>1</v>
      </c>
      <c r="V17" s="8">
        <f t="shared" si="7"/>
        <v>50</v>
      </c>
      <c r="W17" s="7"/>
      <c r="AA17" s="9">
        <v>2</v>
      </c>
      <c r="AB17" s="136" t="str">
        <f t="shared" si="8"/>
        <v/>
      </c>
      <c r="AC17" s="171" t="str">
        <f t="shared" si="9"/>
        <v/>
      </c>
      <c r="AD17" s="172" t="str">
        <f t="shared" si="10"/>
        <v/>
      </c>
    </row>
    <row r="18" spans="1:30" ht="23.1" customHeight="1">
      <c r="A18" s="203"/>
      <c r="B18" s="203"/>
      <c r="C18" s="13"/>
      <c r="D18" s="14" t="s">
        <v>37</v>
      </c>
      <c r="E18" s="11"/>
      <c r="F18" s="10">
        <f t="shared" si="11"/>
        <v>7</v>
      </c>
      <c r="G18" s="9">
        <v>2</v>
      </c>
      <c r="H18" s="8">
        <f t="shared" si="0"/>
        <v>28.571428571428569</v>
      </c>
      <c r="I18" s="9">
        <v>0</v>
      </c>
      <c r="J18" s="8">
        <f t="shared" si="1"/>
        <v>0</v>
      </c>
      <c r="K18" s="9">
        <v>3</v>
      </c>
      <c r="L18" s="8">
        <f t="shared" si="2"/>
        <v>42.857142857142854</v>
      </c>
      <c r="M18" s="9">
        <v>1</v>
      </c>
      <c r="N18" s="8">
        <f t="shared" si="3"/>
        <v>14.285714285714285</v>
      </c>
      <c r="O18" s="9">
        <v>1</v>
      </c>
      <c r="P18" s="8">
        <f t="shared" si="4"/>
        <v>14.285714285714285</v>
      </c>
      <c r="Q18" s="9">
        <v>3</v>
      </c>
      <c r="R18" s="8">
        <f t="shared" si="5"/>
        <v>42.857142857142854</v>
      </c>
      <c r="S18" s="9">
        <v>4</v>
      </c>
      <c r="T18" s="8">
        <f t="shared" si="6"/>
        <v>57.142857142857139</v>
      </c>
      <c r="U18" s="9">
        <v>0</v>
      </c>
      <c r="V18" s="8">
        <f t="shared" si="7"/>
        <v>0</v>
      </c>
      <c r="W18" s="7"/>
      <c r="AA18" s="9">
        <v>7</v>
      </c>
      <c r="AB18" s="136" t="str">
        <f t="shared" si="8"/>
        <v/>
      </c>
      <c r="AC18" s="171" t="str">
        <f t="shared" si="9"/>
        <v/>
      </c>
      <c r="AD18" s="172" t="str">
        <f t="shared" si="10"/>
        <v/>
      </c>
    </row>
    <row r="19" spans="1:30" ht="23.1" customHeight="1">
      <c r="A19" s="203"/>
      <c r="B19" s="203"/>
      <c r="C19" s="13"/>
      <c r="D19" s="14" t="s">
        <v>36</v>
      </c>
      <c r="E19" s="11"/>
      <c r="F19" s="10">
        <f t="shared" si="11"/>
        <v>1</v>
      </c>
      <c r="G19" s="9">
        <v>1</v>
      </c>
      <c r="H19" s="8">
        <f t="shared" si="0"/>
        <v>100</v>
      </c>
      <c r="I19" s="9">
        <v>0</v>
      </c>
      <c r="J19" s="8">
        <f t="shared" si="1"/>
        <v>0</v>
      </c>
      <c r="K19" s="9">
        <v>0</v>
      </c>
      <c r="L19" s="8">
        <f t="shared" si="2"/>
        <v>0</v>
      </c>
      <c r="M19" s="9">
        <v>0</v>
      </c>
      <c r="N19" s="8">
        <f t="shared" si="3"/>
        <v>0</v>
      </c>
      <c r="O19" s="9">
        <v>0</v>
      </c>
      <c r="P19" s="8">
        <f t="shared" si="4"/>
        <v>0</v>
      </c>
      <c r="Q19" s="9">
        <v>0</v>
      </c>
      <c r="R19" s="8">
        <f t="shared" si="5"/>
        <v>0</v>
      </c>
      <c r="S19" s="9">
        <v>1</v>
      </c>
      <c r="T19" s="8">
        <f t="shared" si="6"/>
        <v>100</v>
      </c>
      <c r="U19" s="9">
        <v>0</v>
      </c>
      <c r="V19" s="8">
        <f t="shared" si="7"/>
        <v>0</v>
      </c>
      <c r="W19" s="7"/>
      <c r="AA19" s="9">
        <v>1</v>
      </c>
      <c r="AB19" s="136" t="str">
        <f t="shared" si="8"/>
        <v/>
      </c>
      <c r="AC19" s="171" t="str">
        <f t="shared" si="9"/>
        <v/>
      </c>
      <c r="AD19" s="172" t="str">
        <f t="shared" si="10"/>
        <v/>
      </c>
    </row>
    <row r="20" spans="1:30" ht="23.1" customHeight="1">
      <c r="A20" s="203"/>
      <c r="B20" s="203"/>
      <c r="C20" s="13"/>
      <c r="D20" s="14" t="s">
        <v>35</v>
      </c>
      <c r="E20" s="11"/>
      <c r="F20" s="10">
        <f t="shared" si="11"/>
        <v>7</v>
      </c>
      <c r="G20" s="9">
        <v>2</v>
      </c>
      <c r="H20" s="8">
        <f t="shared" si="0"/>
        <v>28.571428571428569</v>
      </c>
      <c r="I20" s="9">
        <v>1</v>
      </c>
      <c r="J20" s="8">
        <f t="shared" si="1"/>
        <v>14.285714285714285</v>
      </c>
      <c r="K20" s="9">
        <v>4</v>
      </c>
      <c r="L20" s="8">
        <f t="shared" si="2"/>
        <v>57.142857142857139</v>
      </c>
      <c r="M20" s="9">
        <v>0</v>
      </c>
      <c r="N20" s="8">
        <f t="shared" si="3"/>
        <v>0</v>
      </c>
      <c r="O20" s="9">
        <v>0</v>
      </c>
      <c r="P20" s="8">
        <f t="shared" si="4"/>
        <v>0</v>
      </c>
      <c r="Q20" s="9">
        <v>0</v>
      </c>
      <c r="R20" s="8">
        <f t="shared" si="5"/>
        <v>0</v>
      </c>
      <c r="S20" s="9">
        <v>7</v>
      </c>
      <c r="T20" s="8">
        <f t="shared" si="6"/>
        <v>100</v>
      </c>
      <c r="U20" s="9">
        <v>0</v>
      </c>
      <c r="V20" s="8">
        <f t="shared" si="7"/>
        <v>0</v>
      </c>
      <c r="W20" s="7"/>
      <c r="AA20" s="9">
        <v>7</v>
      </c>
      <c r="AB20" s="136" t="str">
        <f t="shared" si="8"/>
        <v/>
      </c>
      <c r="AC20" s="171" t="str">
        <f t="shared" si="9"/>
        <v/>
      </c>
      <c r="AD20" s="172" t="str">
        <f t="shared" si="10"/>
        <v/>
      </c>
    </row>
    <row r="21" spans="1:30" ht="23.1" customHeight="1">
      <c r="A21" s="203"/>
      <c r="B21" s="203"/>
      <c r="C21" s="13"/>
      <c r="D21" s="14" t="s">
        <v>34</v>
      </c>
      <c r="E21" s="11"/>
      <c r="F21" s="10">
        <f t="shared" si="11"/>
        <v>8</v>
      </c>
      <c r="G21" s="9">
        <v>0</v>
      </c>
      <c r="H21" s="8">
        <f t="shared" si="0"/>
        <v>0</v>
      </c>
      <c r="I21" s="9">
        <v>0</v>
      </c>
      <c r="J21" s="8">
        <f t="shared" si="1"/>
        <v>0</v>
      </c>
      <c r="K21" s="9">
        <v>4</v>
      </c>
      <c r="L21" s="8">
        <f t="shared" si="2"/>
        <v>50</v>
      </c>
      <c r="M21" s="9">
        <v>0</v>
      </c>
      <c r="N21" s="8">
        <f t="shared" si="3"/>
        <v>0</v>
      </c>
      <c r="O21" s="9">
        <v>4</v>
      </c>
      <c r="P21" s="8">
        <f t="shared" si="4"/>
        <v>50</v>
      </c>
      <c r="Q21" s="9">
        <v>2</v>
      </c>
      <c r="R21" s="8">
        <f t="shared" si="5"/>
        <v>25</v>
      </c>
      <c r="S21" s="9">
        <v>6</v>
      </c>
      <c r="T21" s="8">
        <f t="shared" si="6"/>
        <v>75</v>
      </c>
      <c r="U21" s="9">
        <v>0</v>
      </c>
      <c r="V21" s="8">
        <f t="shared" si="7"/>
        <v>0</v>
      </c>
      <c r="W21" s="7"/>
      <c r="AA21" s="9">
        <v>8</v>
      </c>
      <c r="AB21" s="136" t="str">
        <f t="shared" si="8"/>
        <v/>
      </c>
      <c r="AC21" s="171" t="str">
        <f t="shared" si="9"/>
        <v/>
      </c>
      <c r="AD21" s="172" t="str">
        <f t="shared" si="10"/>
        <v/>
      </c>
    </row>
    <row r="22" spans="1:30" ht="23.1" customHeight="1">
      <c r="A22" s="203"/>
      <c r="B22" s="203"/>
      <c r="C22" s="13"/>
      <c r="D22" s="14" t="s">
        <v>33</v>
      </c>
      <c r="E22" s="11"/>
      <c r="F22" s="10">
        <f t="shared" si="11"/>
        <v>1</v>
      </c>
      <c r="G22" s="9">
        <v>1</v>
      </c>
      <c r="H22" s="8">
        <f t="shared" si="0"/>
        <v>100</v>
      </c>
      <c r="I22" s="9">
        <v>0</v>
      </c>
      <c r="J22" s="8">
        <f t="shared" si="1"/>
        <v>0</v>
      </c>
      <c r="K22" s="9">
        <v>0</v>
      </c>
      <c r="L22" s="8">
        <f t="shared" si="2"/>
        <v>0</v>
      </c>
      <c r="M22" s="9">
        <v>0</v>
      </c>
      <c r="N22" s="8">
        <f t="shared" si="3"/>
        <v>0</v>
      </c>
      <c r="O22" s="9">
        <v>0</v>
      </c>
      <c r="P22" s="8">
        <f t="shared" si="4"/>
        <v>0</v>
      </c>
      <c r="Q22" s="9">
        <v>0</v>
      </c>
      <c r="R22" s="8">
        <f t="shared" si="5"/>
        <v>0</v>
      </c>
      <c r="S22" s="9">
        <v>1</v>
      </c>
      <c r="T22" s="8">
        <f t="shared" si="6"/>
        <v>100</v>
      </c>
      <c r="U22" s="9">
        <v>0</v>
      </c>
      <c r="V22" s="8">
        <f t="shared" si="7"/>
        <v>0</v>
      </c>
      <c r="W22" s="7"/>
      <c r="AA22" s="9">
        <v>1</v>
      </c>
      <c r="AB22" s="136" t="str">
        <f t="shared" si="8"/>
        <v/>
      </c>
      <c r="AC22" s="171" t="str">
        <f t="shared" si="9"/>
        <v/>
      </c>
      <c r="AD22" s="172" t="str">
        <f t="shared" si="10"/>
        <v/>
      </c>
    </row>
    <row r="23" spans="1:30" ht="23.1" customHeight="1">
      <c r="A23" s="203"/>
      <c r="B23" s="203"/>
      <c r="C23" s="13"/>
      <c r="D23" s="14" t="s">
        <v>32</v>
      </c>
      <c r="E23" s="11"/>
      <c r="F23" s="10">
        <f t="shared" si="11"/>
        <v>7</v>
      </c>
      <c r="G23" s="9">
        <v>1</v>
      </c>
      <c r="H23" s="8">
        <f t="shared" si="0"/>
        <v>14.285714285714285</v>
      </c>
      <c r="I23" s="9">
        <v>0</v>
      </c>
      <c r="J23" s="8">
        <f t="shared" si="1"/>
        <v>0</v>
      </c>
      <c r="K23" s="9">
        <v>4</v>
      </c>
      <c r="L23" s="8">
        <f t="shared" si="2"/>
        <v>57.142857142857139</v>
      </c>
      <c r="M23" s="9">
        <v>2</v>
      </c>
      <c r="N23" s="8">
        <f t="shared" si="3"/>
        <v>28.571428571428569</v>
      </c>
      <c r="O23" s="9">
        <v>0</v>
      </c>
      <c r="P23" s="8">
        <f t="shared" si="4"/>
        <v>0</v>
      </c>
      <c r="Q23" s="9">
        <v>0</v>
      </c>
      <c r="R23" s="8">
        <f t="shared" si="5"/>
        <v>0</v>
      </c>
      <c r="S23" s="9">
        <v>7</v>
      </c>
      <c r="T23" s="8">
        <f t="shared" si="6"/>
        <v>100</v>
      </c>
      <c r="U23" s="9">
        <v>0</v>
      </c>
      <c r="V23" s="8">
        <f t="shared" si="7"/>
        <v>0</v>
      </c>
      <c r="W23" s="7"/>
      <c r="AA23" s="9">
        <v>7</v>
      </c>
      <c r="AB23" s="136" t="str">
        <f t="shared" si="8"/>
        <v/>
      </c>
      <c r="AC23" s="171" t="str">
        <f t="shared" si="9"/>
        <v/>
      </c>
      <c r="AD23" s="172" t="str">
        <f t="shared" si="10"/>
        <v/>
      </c>
    </row>
    <row r="24" spans="1:30" ht="23.1" customHeight="1">
      <c r="A24" s="203"/>
      <c r="B24" s="203"/>
      <c r="C24" s="13"/>
      <c r="D24" s="14" t="s">
        <v>31</v>
      </c>
      <c r="E24" s="11"/>
      <c r="F24" s="10">
        <f t="shared" si="11"/>
        <v>1</v>
      </c>
      <c r="G24" s="33">
        <v>1</v>
      </c>
      <c r="H24" s="8">
        <f t="shared" si="0"/>
        <v>100</v>
      </c>
      <c r="I24" s="33">
        <v>0</v>
      </c>
      <c r="J24" s="8">
        <f t="shared" si="1"/>
        <v>0</v>
      </c>
      <c r="K24" s="33">
        <v>0</v>
      </c>
      <c r="L24" s="8">
        <f t="shared" si="2"/>
        <v>0</v>
      </c>
      <c r="M24" s="33">
        <v>0</v>
      </c>
      <c r="N24" s="8">
        <f t="shared" si="3"/>
        <v>0</v>
      </c>
      <c r="O24" s="33">
        <v>0</v>
      </c>
      <c r="P24" s="8">
        <f t="shared" si="4"/>
        <v>0</v>
      </c>
      <c r="Q24" s="33">
        <v>0</v>
      </c>
      <c r="R24" s="8">
        <f t="shared" si="5"/>
        <v>0</v>
      </c>
      <c r="S24" s="33">
        <v>1</v>
      </c>
      <c r="T24" s="8">
        <f t="shared" si="6"/>
        <v>100</v>
      </c>
      <c r="U24" s="33">
        <v>0</v>
      </c>
      <c r="V24" s="8">
        <f t="shared" si="7"/>
        <v>0</v>
      </c>
      <c r="W24" s="7"/>
      <c r="AA24" s="9">
        <v>1</v>
      </c>
      <c r="AB24" s="136" t="str">
        <f t="shared" si="8"/>
        <v/>
      </c>
      <c r="AC24" s="171" t="str">
        <f t="shared" si="9"/>
        <v/>
      </c>
      <c r="AD24" s="172" t="str">
        <f t="shared" si="10"/>
        <v/>
      </c>
    </row>
    <row r="25" spans="1:30" ht="23.1" customHeight="1">
      <c r="A25" s="203"/>
      <c r="B25" s="203"/>
      <c r="C25" s="13"/>
      <c r="D25" s="12" t="s">
        <v>30</v>
      </c>
      <c r="E25" s="11"/>
      <c r="F25" s="10">
        <f t="shared" si="11"/>
        <v>2</v>
      </c>
      <c r="G25" s="9">
        <v>0</v>
      </c>
      <c r="H25" s="8">
        <f t="shared" si="0"/>
        <v>0</v>
      </c>
      <c r="I25" s="9">
        <v>1</v>
      </c>
      <c r="J25" s="8">
        <f t="shared" si="1"/>
        <v>50</v>
      </c>
      <c r="K25" s="9">
        <v>1</v>
      </c>
      <c r="L25" s="8">
        <f t="shared" si="2"/>
        <v>50</v>
      </c>
      <c r="M25" s="9">
        <v>0</v>
      </c>
      <c r="N25" s="8">
        <f t="shared" si="3"/>
        <v>0</v>
      </c>
      <c r="O25" s="9">
        <v>0</v>
      </c>
      <c r="P25" s="8">
        <f t="shared" si="4"/>
        <v>0</v>
      </c>
      <c r="Q25" s="9">
        <v>1</v>
      </c>
      <c r="R25" s="8">
        <f t="shared" si="5"/>
        <v>50</v>
      </c>
      <c r="S25" s="9">
        <v>1</v>
      </c>
      <c r="T25" s="8">
        <f t="shared" si="6"/>
        <v>50</v>
      </c>
      <c r="U25" s="9">
        <v>0</v>
      </c>
      <c r="V25" s="8">
        <f t="shared" si="7"/>
        <v>0</v>
      </c>
      <c r="W25" s="7"/>
      <c r="AA25" s="9">
        <v>2</v>
      </c>
      <c r="AB25" s="136" t="str">
        <f t="shared" si="8"/>
        <v/>
      </c>
      <c r="AC25" s="171" t="str">
        <f t="shared" si="9"/>
        <v/>
      </c>
      <c r="AD25" s="172" t="str">
        <f t="shared" si="10"/>
        <v/>
      </c>
    </row>
    <row r="26" spans="1:30" ht="23.1" customHeight="1">
      <c r="A26" s="203"/>
      <c r="B26" s="203"/>
      <c r="C26" s="13"/>
      <c r="D26" s="109" t="s">
        <v>29</v>
      </c>
      <c r="E26" s="110"/>
      <c r="F26" s="31">
        <f t="shared" si="11"/>
        <v>8</v>
      </c>
      <c r="G26" s="30">
        <v>1</v>
      </c>
      <c r="H26" s="111">
        <f>IF(G26=0,0,G26/$F26*100)</f>
        <v>12.5</v>
      </c>
      <c r="I26" s="9">
        <v>2</v>
      </c>
      <c r="J26" s="8">
        <f t="shared" si="1"/>
        <v>25</v>
      </c>
      <c r="K26" s="9">
        <v>1</v>
      </c>
      <c r="L26" s="8">
        <f t="shared" si="2"/>
        <v>12.5</v>
      </c>
      <c r="M26" s="9">
        <v>3</v>
      </c>
      <c r="N26" s="8">
        <f t="shared" si="3"/>
        <v>37.5</v>
      </c>
      <c r="O26" s="9">
        <v>1</v>
      </c>
      <c r="P26" s="8">
        <f t="shared" si="4"/>
        <v>12.5</v>
      </c>
      <c r="Q26" s="9">
        <v>2</v>
      </c>
      <c r="R26" s="8">
        <f t="shared" si="5"/>
        <v>25</v>
      </c>
      <c r="S26" s="9">
        <v>6</v>
      </c>
      <c r="T26" s="8">
        <f t="shared" si="6"/>
        <v>75</v>
      </c>
      <c r="U26" s="9">
        <v>0</v>
      </c>
      <c r="V26" s="8">
        <f t="shared" si="7"/>
        <v>0</v>
      </c>
      <c r="W26" s="7"/>
      <c r="AA26" s="30">
        <v>8</v>
      </c>
      <c r="AB26" s="136" t="str">
        <f t="shared" si="8"/>
        <v/>
      </c>
      <c r="AC26" s="171" t="str">
        <f t="shared" si="9"/>
        <v/>
      </c>
      <c r="AD26" s="172" t="str">
        <f t="shared" si="10"/>
        <v/>
      </c>
    </row>
    <row r="27" spans="1:30" ht="23.1" customHeight="1">
      <c r="A27" s="203"/>
      <c r="B27" s="203"/>
      <c r="C27" s="13"/>
      <c r="D27" s="14" t="s">
        <v>28</v>
      </c>
      <c r="E27" s="11"/>
      <c r="F27" s="10">
        <f t="shared" si="11"/>
        <v>5</v>
      </c>
      <c r="G27" s="9">
        <v>2</v>
      </c>
      <c r="H27" s="8">
        <f>IF(G27=0,0,G27/$F27*100)</f>
        <v>40</v>
      </c>
      <c r="I27" s="9">
        <v>0</v>
      </c>
      <c r="J27" s="8">
        <f t="shared" si="1"/>
        <v>0</v>
      </c>
      <c r="K27" s="9">
        <v>3</v>
      </c>
      <c r="L27" s="8">
        <f t="shared" si="2"/>
        <v>60</v>
      </c>
      <c r="M27" s="9">
        <v>0</v>
      </c>
      <c r="N27" s="8">
        <f t="shared" si="3"/>
        <v>0</v>
      </c>
      <c r="O27" s="9">
        <v>0</v>
      </c>
      <c r="P27" s="8">
        <f t="shared" si="4"/>
        <v>0</v>
      </c>
      <c r="Q27" s="9">
        <v>0</v>
      </c>
      <c r="R27" s="8">
        <f t="shared" si="5"/>
        <v>0</v>
      </c>
      <c r="S27" s="9">
        <v>5</v>
      </c>
      <c r="T27" s="8">
        <f t="shared" si="6"/>
        <v>100</v>
      </c>
      <c r="U27" s="9">
        <v>0</v>
      </c>
      <c r="V27" s="8">
        <f t="shared" si="7"/>
        <v>0</v>
      </c>
      <c r="W27" s="7"/>
      <c r="AA27" s="9">
        <v>5</v>
      </c>
      <c r="AB27" s="136" t="str">
        <f t="shared" si="8"/>
        <v/>
      </c>
      <c r="AC27" s="171" t="str">
        <f t="shared" si="9"/>
        <v/>
      </c>
      <c r="AD27" s="172" t="str">
        <f t="shared" si="10"/>
        <v/>
      </c>
    </row>
    <row r="28" spans="1:30" ht="23.1" customHeight="1">
      <c r="A28" s="203"/>
      <c r="B28" s="203"/>
      <c r="C28" s="13"/>
      <c r="D28" s="14" t="s">
        <v>27</v>
      </c>
      <c r="E28" s="11"/>
      <c r="F28" s="10">
        <f>(SUM(O28,M28,K28,I28,G28)+SUM(Q28,S28,U28))/2</f>
        <v>5</v>
      </c>
      <c r="G28" s="9">
        <v>1</v>
      </c>
      <c r="H28" s="8">
        <f t="shared" si="0"/>
        <v>20</v>
      </c>
      <c r="I28" s="9">
        <v>0</v>
      </c>
      <c r="J28" s="8">
        <f t="shared" si="1"/>
        <v>0</v>
      </c>
      <c r="K28" s="9">
        <v>1</v>
      </c>
      <c r="L28" s="8">
        <f t="shared" si="2"/>
        <v>20</v>
      </c>
      <c r="M28" s="9">
        <v>0</v>
      </c>
      <c r="N28" s="8">
        <f t="shared" si="3"/>
        <v>0</v>
      </c>
      <c r="O28" s="9">
        <v>3</v>
      </c>
      <c r="P28" s="8">
        <f t="shared" si="4"/>
        <v>60</v>
      </c>
      <c r="Q28" s="9">
        <v>3</v>
      </c>
      <c r="R28" s="8">
        <f t="shared" si="5"/>
        <v>60</v>
      </c>
      <c r="S28" s="9">
        <v>2</v>
      </c>
      <c r="T28" s="8">
        <f t="shared" si="6"/>
        <v>40</v>
      </c>
      <c r="U28" s="9">
        <v>0</v>
      </c>
      <c r="V28" s="8">
        <f t="shared" si="7"/>
        <v>0</v>
      </c>
      <c r="W28" s="7"/>
      <c r="AA28" s="9">
        <v>5</v>
      </c>
      <c r="AB28" s="136" t="str">
        <f t="shared" si="8"/>
        <v/>
      </c>
      <c r="AC28" s="171" t="str">
        <f t="shared" si="9"/>
        <v/>
      </c>
      <c r="AD28" s="172" t="str">
        <f t="shared" si="10"/>
        <v/>
      </c>
    </row>
    <row r="29" spans="1:30" ht="23.1" customHeight="1">
      <c r="A29" s="203"/>
      <c r="B29" s="203"/>
      <c r="C29" s="13"/>
      <c r="D29" s="14" t="s">
        <v>26</v>
      </c>
      <c r="E29" s="11"/>
      <c r="F29" s="10">
        <f t="shared" si="11"/>
        <v>15</v>
      </c>
      <c r="G29" s="9">
        <v>6</v>
      </c>
      <c r="H29" s="8">
        <f t="shared" si="0"/>
        <v>40</v>
      </c>
      <c r="I29" s="9">
        <v>2</v>
      </c>
      <c r="J29" s="8">
        <f t="shared" si="1"/>
        <v>13.333333333333334</v>
      </c>
      <c r="K29" s="9">
        <v>5</v>
      </c>
      <c r="L29" s="8">
        <f t="shared" si="2"/>
        <v>33.333333333333329</v>
      </c>
      <c r="M29" s="9">
        <v>1</v>
      </c>
      <c r="N29" s="8">
        <f t="shared" si="3"/>
        <v>6.666666666666667</v>
      </c>
      <c r="O29" s="9">
        <v>1</v>
      </c>
      <c r="P29" s="8">
        <f t="shared" si="4"/>
        <v>6.666666666666667</v>
      </c>
      <c r="Q29" s="9">
        <v>3</v>
      </c>
      <c r="R29" s="8">
        <f t="shared" si="5"/>
        <v>20</v>
      </c>
      <c r="S29" s="9">
        <v>12</v>
      </c>
      <c r="T29" s="8">
        <f t="shared" si="6"/>
        <v>80</v>
      </c>
      <c r="U29" s="9">
        <v>0</v>
      </c>
      <c r="V29" s="8">
        <f t="shared" si="7"/>
        <v>0</v>
      </c>
      <c r="W29" s="7"/>
      <c r="AA29" s="9">
        <v>15</v>
      </c>
      <c r="AB29" s="136" t="str">
        <f t="shared" si="8"/>
        <v/>
      </c>
      <c r="AC29" s="171" t="str">
        <f t="shared" si="9"/>
        <v/>
      </c>
      <c r="AD29" s="172" t="str">
        <f t="shared" si="10"/>
        <v/>
      </c>
    </row>
    <row r="30" spans="1:30" ht="23.1" customHeight="1">
      <c r="A30" s="203"/>
      <c r="B30" s="203"/>
      <c r="C30" s="13"/>
      <c r="D30" s="14" t="s">
        <v>25</v>
      </c>
      <c r="E30" s="11"/>
      <c r="F30" s="10">
        <f t="shared" si="11"/>
        <v>5</v>
      </c>
      <c r="G30" s="9">
        <v>3</v>
      </c>
      <c r="H30" s="8">
        <f t="shared" si="0"/>
        <v>60</v>
      </c>
      <c r="I30" s="9">
        <v>0</v>
      </c>
      <c r="J30" s="8">
        <f t="shared" si="1"/>
        <v>0</v>
      </c>
      <c r="K30" s="9">
        <v>1</v>
      </c>
      <c r="L30" s="8">
        <f t="shared" si="2"/>
        <v>20</v>
      </c>
      <c r="M30" s="9">
        <v>0</v>
      </c>
      <c r="N30" s="8">
        <f t="shared" si="3"/>
        <v>0</v>
      </c>
      <c r="O30" s="9">
        <v>1</v>
      </c>
      <c r="P30" s="8">
        <f t="shared" si="4"/>
        <v>20</v>
      </c>
      <c r="Q30" s="9">
        <v>1</v>
      </c>
      <c r="R30" s="8">
        <f t="shared" si="5"/>
        <v>20</v>
      </c>
      <c r="S30" s="9">
        <v>4</v>
      </c>
      <c r="T30" s="8">
        <f t="shared" si="6"/>
        <v>80</v>
      </c>
      <c r="U30" s="9">
        <v>0</v>
      </c>
      <c r="V30" s="8">
        <f t="shared" si="7"/>
        <v>0</v>
      </c>
      <c r="W30" s="7"/>
      <c r="AA30" s="9">
        <v>5</v>
      </c>
      <c r="AB30" s="136" t="str">
        <f t="shared" si="8"/>
        <v/>
      </c>
      <c r="AC30" s="171" t="str">
        <f t="shared" si="9"/>
        <v/>
      </c>
      <c r="AD30" s="172" t="str">
        <f t="shared" si="10"/>
        <v/>
      </c>
    </row>
    <row r="31" spans="1:30" ht="23.1" customHeight="1">
      <c r="A31" s="203"/>
      <c r="B31" s="203"/>
      <c r="C31" s="13"/>
      <c r="D31" s="14" t="s">
        <v>24</v>
      </c>
      <c r="E31" s="11"/>
      <c r="F31" s="10">
        <f t="shared" si="11"/>
        <v>33</v>
      </c>
      <c r="G31" s="9">
        <v>8</v>
      </c>
      <c r="H31" s="8">
        <f t="shared" si="0"/>
        <v>24.242424242424242</v>
      </c>
      <c r="I31" s="9">
        <v>6</v>
      </c>
      <c r="J31" s="8">
        <f t="shared" si="1"/>
        <v>18.181818181818183</v>
      </c>
      <c r="K31" s="9">
        <v>10</v>
      </c>
      <c r="L31" s="8">
        <f t="shared" si="2"/>
        <v>30.303030303030305</v>
      </c>
      <c r="M31" s="9">
        <v>8</v>
      </c>
      <c r="N31" s="8">
        <f t="shared" si="3"/>
        <v>24.242424242424242</v>
      </c>
      <c r="O31" s="9">
        <v>1</v>
      </c>
      <c r="P31" s="8">
        <f t="shared" si="4"/>
        <v>3.0303030303030303</v>
      </c>
      <c r="Q31" s="9">
        <v>7</v>
      </c>
      <c r="R31" s="8">
        <f t="shared" si="5"/>
        <v>21.212121212121211</v>
      </c>
      <c r="S31" s="9">
        <v>26</v>
      </c>
      <c r="T31" s="8">
        <f t="shared" si="6"/>
        <v>78.787878787878782</v>
      </c>
      <c r="U31" s="9">
        <v>0</v>
      </c>
      <c r="V31" s="8">
        <f t="shared" si="7"/>
        <v>0</v>
      </c>
      <c r="W31" s="7"/>
      <c r="AA31" s="9">
        <v>33</v>
      </c>
      <c r="AB31" s="136" t="str">
        <f t="shared" si="8"/>
        <v/>
      </c>
      <c r="AC31" s="171" t="str">
        <f t="shared" si="9"/>
        <v/>
      </c>
      <c r="AD31" s="172" t="str">
        <f t="shared" si="10"/>
        <v/>
      </c>
    </row>
    <row r="32" spans="1:30" ht="23.1" customHeight="1">
      <c r="A32" s="203"/>
      <c r="B32" s="203"/>
      <c r="C32" s="13"/>
      <c r="D32" s="14" t="s">
        <v>23</v>
      </c>
      <c r="E32" s="11"/>
      <c r="F32" s="10">
        <f t="shared" si="11"/>
        <v>8</v>
      </c>
      <c r="G32" s="9">
        <v>1</v>
      </c>
      <c r="H32" s="8">
        <f t="shared" si="0"/>
        <v>12.5</v>
      </c>
      <c r="I32" s="9">
        <v>1</v>
      </c>
      <c r="J32" s="8">
        <f t="shared" si="1"/>
        <v>12.5</v>
      </c>
      <c r="K32" s="9">
        <v>4</v>
      </c>
      <c r="L32" s="8">
        <f t="shared" si="2"/>
        <v>50</v>
      </c>
      <c r="M32" s="9">
        <v>0</v>
      </c>
      <c r="N32" s="8">
        <f t="shared" si="3"/>
        <v>0</v>
      </c>
      <c r="O32" s="9">
        <v>2</v>
      </c>
      <c r="P32" s="8">
        <f t="shared" si="4"/>
        <v>25</v>
      </c>
      <c r="Q32" s="9">
        <v>2</v>
      </c>
      <c r="R32" s="8">
        <f t="shared" si="5"/>
        <v>25</v>
      </c>
      <c r="S32" s="9">
        <v>6</v>
      </c>
      <c r="T32" s="8">
        <f t="shared" si="6"/>
        <v>75</v>
      </c>
      <c r="U32" s="9">
        <v>0</v>
      </c>
      <c r="V32" s="8">
        <f t="shared" si="7"/>
        <v>0</v>
      </c>
      <c r="W32" s="7"/>
      <c r="AA32" s="9">
        <v>8</v>
      </c>
      <c r="AB32" s="136" t="str">
        <f t="shared" si="8"/>
        <v/>
      </c>
      <c r="AC32" s="171" t="str">
        <f t="shared" si="9"/>
        <v/>
      </c>
      <c r="AD32" s="172" t="str">
        <f t="shared" si="10"/>
        <v/>
      </c>
    </row>
    <row r="33" spans="1:30" ht="24" customHeight="1">
      <c r="A33" s="203"/>
      <c r="B33" s="203"/>
      <c r="C33" s="13"/>
      <c r="D33" s="14" t="s">
        <v>22</v>
      </c>
      <c r="E33" s="11"/>
      <c r="F33" s="10">
        <f t="shared" si="11"/>
        <v>28</v>
      </c>
      <c r="G33" s="9">
        <v>4</v>
      </c>
      <c r="H33" s="8">
        <f t="shared" si="0"/>
        <v>14.285714285714285</v>
      </c>
      <c r="I33" s="9">
        <v>2</v>
      </c>
      <c r="J33" s="8">
        <f t="shared" si="1"/>
        <v>7.1428571428571423</v>
      </c>
      <c r="K33" s="9">
        <v>6</v>
      </c>
      <c r="L33" s="8">
        <f t="shared" si="2"/>
        <v>21.428571428571427</v>
      </c>
      <c r="M33" s="9">
        <v>8</v>
      </c>
      <c r="N33" s="8">
        <f t="shared" si="3"/>
        <v>28.571428571428569</v>
      </c>
      <c r="O33" s="9">
        <v>8</v>
      </c>
      <c r="P33" s="8">
        <f t="shared" si="4"/>
        <v>28.571428571428569</v>
      </c>
      <c r="Q33" s="9">
        <v>12</v>
      </c>
      <c r="R33" s="8">
        <f t="shared" si="5"/>
        <v>42.857142857142854</v>
      </c>
      <c r="S33" s="9">
        <v>15</v>
      </c>
      <c r="T33" s="8">
        <f t="shared" si="6"/>
        <v>53.571428571428569</v>
      </c>
      <c r="U33" s="9">
        <v>1</v>
      </c>
      <c r="V33" s="8">
        <f t="shared" si="7"/>
        <v>3.5714285714285712</v>
      </c>
      <c r="W33" s="7"/>
      <c r="AA33" s="9">
        <v>28</v>
      </c>
      <c r="AB33" s="136" t="str">
        <f t="shared" si="8"/>
        <v/>
      </c>
      <c r="AC33" s="171" t="str">
        <f t="shared" si="9"/>
        <v/>
      </c>
      <c r="AD33" s="172" t="str">
        <f t="shared" si="10"/>
        <v/>
      </c>
    </row>
    <row r="34" spans="1:30" ht="23.1" customHeight="1">
      <c r="A34" s="203"/>
      <c r="B34" s="203"/>
      <c r="C34" s="13"/>
      <c r="D34" s="14" t="s">
        <v>21</v>
      </c>
      <c r="E34" s="11"/>
      <c r="F34" s="10">
        <f t="shared" si="11"/>
        <v>12</v>
      </c>
      <c r="G34" s="9">
        <v>2</v>
      </c>
      <c r="H34" s="8">
        <f t="shared" si="0"/>
        <v>16.666666666666664</v>
      </c>
      <c r="I34" s="9">
        <v>1</v>
      </c>
      <c r="J34" s="8">
        <f t="shared" si="1"/>
        <v>8.3333333333333321</v>
      </c>
      <c r="K34" s="9">
        <v>4</v>
      </c>
      <c r="L34" s="8">
        <f t="shared" si="2"/>
        <v>33.333333333333329</v>
      </c>
      <c r="M34" s="9">
        <v>1</v>
      </c>
      <c r="N34" s="8">
        <f t="shared" si="3"/>
        <v>8.3333333333333321</v>
      </c>
      <c r="O34" s="9">
        <v>4</v>
      </c>
      <c r="P34" s="8">
        <f t="shared" si="4"/>
        <v>33.333333333333329</v>
      </c>
      <c r="Q34" s="9">
        <v>3</v>
      </c>
      <c r="R34" s="8">
        <f t="shared" si="5"/>
        <v>25</v>
      </c>
      <c r="S34" s="9">
        <v>9</v>
      </c>
      <c r="T34" s="8">
        <f t="shared" si="6"/>
        <v>75</v>
      </c>
      <c r="U34" s="9">
        <v>0</v>
      </c>
      <c r="V34" s="8">
        <f t="shared" si="7"/>
        <v>0</v>
      </c>
      <c r="W34" s="7"/>
      <c r="AA34" s="9">
        <v>12</v>
      </c>
      <c r="AB34" s="136" t="str">
        <f t="shared" si="8"/>
        <v/>
      </c>
      <c r="AC34" s="171" t="str">
        <f t="shared" si="9"/>
        <v/>
      </c>
      <c r="AD34" s="172" t="str">
        <f t="shared" si="10"/>
        <v/>
      </c>
    </row>
    <row r="35" spans="1:30" ht="23.1" customHeight="1">
      <c r="A35" s="203"/>
      <c r="B35" s="203"/>
      <c r="C35" s="13"/>
      <c r="D35" s="14" t="s">
        <v>20</v>
      </c>
      <c r="E35" s="11"/>
      <c r="F35" s="10">
        <f t="shared" si="11"/>
        <v>11</v>
      </c>
      <c r="G35" s="9">
        <v>0</v>
      </c>
      <c r="H35" s="8">
        <f t="shared" si="0"/>
        <v>0</v>
      </c>
      <c r="I35" s="9">
        <v>1</v>
      </c>
      <c r="J35" s="8">
        <f t="shared" si="1"/>
        <v>9.0909090909090917</v>
      </c>
      <c r="K35" s="9">
        <v>5</v>
      </c>
      <c r="L35" s="8">
        <f t="shared" si="2"/>
        <v>45.454545454545453</v>
      </c>
      <c r="M35" s="9">
        <v>3</v>
      </c>
      <c r="N35" s="8">
        <f t="shared" si="3"/>
        <v>27.27272727272727</v>
      </c>
      <c r="O35" s="9">
        <v>2</v>
      </c>
      <c r="P35" s="8">
        <f t="shared" si="4"/>
        <v>18.181818181818183</v>
      </c>
      <c r="Q35" s="9">
        <v>4</v>
      </c>
      <c r="R35" s="8">
        <f t="shared" si="5"/>
        <v>36.363636363636367</v>
      </c>
      <c r="S35" s="9">
        <v>7</v>
      </c>
      <c r="T35" s="8">
        <f t="shared" si="6"/>
        <v>63.636363636363633</v>
      </c>
      <c r="U35" s="9">
        <v>0</v>
      </c>
      <c r="V35" s="8">
        <f t="shared" si="7"/>
        <v>0</v>
      </c>
      <c r="W35" s="7"/>
      <c r="AA35" s="9">
        <v>11</v>
      </c>
      <c r="AB35" s="136" t="str">
        <f t="shared" si="8"/>
        <v/>
      </c>
      <c r="AC35" s="171" t="str">
        <f t="shared" si="9"/>
        <v/>
      </c>
      <c r="AD35" s="172" t="str">
        <f t="shared" si="10"/>
        <v/>
      </c>
    </row>
    <row r="36" spans="1:30" ht="23.1" customHeight="1">
      <c r="A36" s="203"/>
      <c r="B36" s="203"/>
      <c r="C36" s="13"/>
      <c r="D36" s="14" t="s">
        <v>19</v>
      </c>
      <c r="E36" s="11"/>
      <c r="F36" s="10">
        <f t="shared" si="11"/>
        <v>21</v>
      </c>
      <c r="G36" s="9">
        <v>2</v>
      </c>
      <c r="H36" s="8">
        <f t="shared" si="0"/>
        <v>9.5238095238095237</v>
      </c>
      <c r="I36" s="9">
        <v>4</v>
      </c>
      <c r="J36" s="8">
        <f t="shared" si="1"/>
        <v>19.047619047619047</v>
      </c>
      <c r="K36" s="9">
        <v>7</v>
      </c>
      <c r="L36" s="8">
        <f t="shared" si="2"/>
        <v>33.333333333333329</v>
      </c>
      <c r="M36" s="9">
        <v>6</v>
      </c>
      <c r="N36" s="8">
        <f t="shared" si="3"/>
        <v>28.571428571428569</v>
      </c>
      <c r="O36" s="9">
        <v>2</v>
      </c>
      <c r="P36" s="8">
        <f t="shared" si="4"/>
        <v>9.5238095238095237</v>
      </c>
      <c r="Q36" s="9">
        <v>11</v>
      </c>
      <c r="R36" s="8">
        <f t="shared" si="5"/>
        <v>52.380952380952387</v>
      </c>
      <c r="S36" s="9">
        <v>9</v>
      </c>
      <c r="T36" s="8">
        <f t="shared" si="6"/>
        <v>42.857142857142854</v>
      </c>
      <c r="U36" s="9">
        <v>1</v>
      </c>
      <c r="V36" s="8">
        <f t="shared" si="7"/>
        <v>4.7619047619047619</v>
      </c>
      <c r="W36" s="7"/>
      <c r="AA36" s="9">
        <v>21</v>
      </c>
      <c r="AB36" s="136" t="str">
        <f t="shared" si="8"/>
        <v/>
      </c>
      <c r="AC36" s="171" t="str">
        <f t="shared" si="9"/>
        <v/>
      </c>
      <c r="AD36" s="172" t="str">
        <f t="shared" si="10"/>
        <v/>
      </c>
    </row>
    <row r="37" spans="1:30" ht="23.1" customHeight="1">
      <c r="A37" s="203"/>
      <c r="B37" s="204"/>
      <c r="C37" s="13"/>
      <c r="D37" s="14" t="s">
        <v>18</v>
      </c>
      <c r="E37" s="11"/>
      <c r="F37" s="10">
        <f t="shared" si="11"/>
        <v>8</v>
      </c>
      <c r="G37" s="9">
        <v>3</v>
      </c>
      <c r="H37" s="8">
        <f t="shared" si="0"/>
        <v>37.5</v>
      </c>
      <c r="I37" s="9">
        <v>0</v>
      </c>
      <c r="J37" s="8">
        <f t="shared" si="1"/>
        <v>0</v>
      </c>
      <c r="K37" s="9">
        <v>3</v>
      </c>
      <c r="L37" s="8">
        <f t="shared" si="2"/>
        <v>37.5</v>
      </c>
      <c r="M37" s="9">
        <v>0</v>
      </c>
      <c r="N37" s="8">
        <f t="shared" si="3"/>
        <v>0</v>
      </c>
      <c r="O37" s="9">
        <v>2</v>
      </c>
      <c r="P37" s="8">
        <f t="shared" si="4"/>
        <v>25</v>
      </c>
      <c r="Q37" s="9">
        <v>0</v>
      </c>
      <c r="R37" s="8">
        <f t="shared" si="5"/>
        <v>0</v>
      </c>
      <c r="S37" s="9">
        <v>8</v>
      </c>
      <c r="T37" s="8">
        <f t="shared" si="6"/>
        <v>100</v>
      </c>
      <c r="U37" s="9">
        <v>0</v>
      </c>
      <c r="V37" s="8">
        <f t="shared" si="7"/>
        <v>0</v>
      </c>
      <c r="W37" s="7"/>
      <c r="AA37" s="9">
        <v>8</v>
      </c>
      <c r="AB37" s="136" t="str">
        <f t="shared" si="8"/>
        <v/>
      </c>
      <c r="AC37" s="171" t="str">
        <f t="shared" si="9"/>
        <v/>
      </c>
      <c r="AD37" s="172" t="str">
        <f t="shared" si="10"/>
        <v/>
      </c>
    </row>
    <row r="38" spans="1:30" ht="23.1" customHeight="1">
      <c r="A38" s="203"/>
      <c r="B38" s="202" t="s">
        <v>17</v>
      </c>
      <c r="C38" s="13"/>
      <c r="D38" s="14" t="s">
        <v>16</v>
      </c>
      <c r="E38" s="11"/>
      <c r="F38" s="10">
        <f>(SUM(O38,M38,K38,I38,G38)+SUM(Q38,S38,U38))/2</f>
        <v>739</v>
      </c>
      <c r="G38" s="9">
        <f>SUM(G39:G53)</f>
        <v>270</v>
      </c>
      <c r="H38" s="8">
        <f t="shared" si="0"/>
        <v>36.535859269282817</v>
      </c>
      <c r="I38" s="9">
        <f>SUM(I39:I53)</f>
        <v>115</v>
      </c>
      <c r="J38" s="8">
        <f t="shared" si="1"/>
        <v>15.561569688768607</v>
      </c>
      <c r="K38" s="9">
        <f>SUM(K39:K53)</f>
        <v>130</v>
      </c>
      <c r="L38" s="8">
        <f t="shared" si="2"/>
        <v>17.591339648173207</v>
      </c>
      <c r="M38" s="9">
        <f>SUM(M39:M53)</f>
        <v>42</v>
      </c>
      <c r="N38" s="8">
        <f t="shared" si="3"/>
        <v>5.6833558863328824</v>
      </c>
      <c r="O38" s="9">
        <f>SUM(O39:O53)</f>
        <v>182</v>
      </c>
      <c r="P38" s="8">
        <f t="shared" si="4"/>
        <v>24.627875507442489</v>
      </c>
      <c r="Q38" s="9">
        <f>SUM(Q39:Q53)</f>
        <v>189</v>
      </c>
      <c r="R38" s="8">
        <f t="shared" si="5"/>
        <v>25.575101488497971</v>
      </c>
      <c r="S38" s="9">
        <f>SUM(S39:S53)</f>
        <v>535</v>
      </c>
      <c r="T38" s="8">
        <f t="shared" si="6"/>
        <v>72.395128552097432</v>
      </c>
      <c r="U38" s="9">
        <f>SUM(U39:U53)</f>
        <v>15</v>
      </c>
      <c r="V38" s="8">
        <f t="shared" si="7"/>
        <v>2.029769959404601</v>
      </c>
      <c r="W38" s="7"/>
      <c r="AA38" s="9">
        <f>SUM(AA39:AA53)</f>
        <v>739</v>
      </c>
      <c r="AB38" s="136" t="str">
        <f t="shared" si="8"/>
        <v/>
      </c>
      <c r="AC38" s="171" t="str">
        <f t="shared" si="9"/>
        <v/>
      </c>
      <c r="AD38" s="172" t="str">
        <f t="shared" si="10"/>
        <v/>
      </c>
    </row>
    <row r="39" spans="1:30" ht="23.1" customHeight="1">
      <c r="A39" s="203"/>
      <c r="B39" s="203"/>
      <c r="C39" s="13"/>
      <c r="D39" s="14" t="s">
        <v>15</v>
      </c>
      <c r="E39" s="11"/>
      <c r="F39" s="10">
        <f t="shared" si="11"/>
        <v>7</v>
      </c>
      <c r="G39" s="9">
        <v>6</v>
      </c>
      <c r="H39" s="8">
        <f t="shared" si="0"/>
        <v>85.714285714285708</v>
      </c>
      <c r="I39" s="9">
        <v>1</v>
      </c>
      <c r="J39" s="8">
        <f t="shared" si="1"/>
        <v>14.285714285714285</v>
      </c>
      <c r="K39" s="9">
        <v>0</v>
      </c>
      <c r="L39" s="8">
        <f t="shared" si="2"/>
        <v>0</v>
      </c>
      <c r="M39" s="9">
        <v>0</v>
      </c>
      <c r="N39" s="8">
        <f t="shared" si="3"/>
        <v>0</v>
      </c>
      <c r="O39" s="9">
        <v>0</v>
      </c>
      <c r="P39" s="8">
        <f t="shared" si="4"/>
        <v>0</v>
      </c>
      <c r="Q39" s="9">
        <v>1</v>
      </c>
      <c r="R39" s="8">
        <f t="shared" si="5"/>
        <v>14.285714285714285</v>
      </c>
      <c r="S39" s="9">
        <v>6</v>
      </c>
      <c r="T39" s="8">
        <f t="shared" si="6"/>
        <v>85.714285714285708</v>
      </c>
      <c r="U39" s="9">
        <v>0</v>
      </c>
      <c r="V39" s="8">
        <f t="shared" si="7"/>
        <v>0</v>
      </c>
      <c r="W39" s="7"/>
      <c r="AA39" s="9">
        <v>7</v>
      </c>
      <c r="AB39" s="136" t="str">
        <f t="shared" si="8"/>
        <v/>
      </c>
      <c r="AC39" s="171" t="str">
        <f t="shared" si="9"/>
        <v/>
      </c>
      <c r="AD39" s="172" t="str">
        <f t="shared" si="10"/>
        <v/>
      </c>
    </row>
    <row r="40" spans="1:30" ht="23.1" customHeight="1">
      <c r="A40" s="203"/>
      <c r="B40" s="203"/>
      <c r="C40" s="13"/>
      <c r="D40" s="14" t="s">
        <v>14</v>
      </c>
      <c r="E40" s="11"/>
      <c r="F40" s="10">
        <f t="shared" si="11"/>
        <v>90</v>
      </c>
      <c r="G40" s="9">
        <v>60</v>
      </c>
      <c r="H40" s="8">
        <f t="shared" si="0"/>
        <v>66.666666666666657</v>
      </c>
      <c r="I40" s="9">
        <v>16</v>
      </c>
      <c r="J40" s="8">
        <f t="shared" si="1"/>
        <v>17.777777777777779</v>
      </c>
      <c r="K40" s="9">
        <v>9</v>
      </c>
      <c r="L40" s="8">
        <f t="shared" si="2"/>
        <v>10</v>
      </c>
      <c r="M40" s="9">
        <v>1</v>
      </c>
      <c r="N40" s="8">
        <f t="shared" si="3"/>
        <v>1.1111111111111112</v>
      </c>
      <c r="O40" s="9">
        <v>4</v>
      </c>
      <c r="P40" s="8">
        <f t="shared" si="4"/>
        <v>4.4444444444444446</v>
      </c>
      <c r="Q40" s="9">
        <v>7</v>
      </c>
      <c r="R40" s="8">
        <f t="shared" si="5"/>
        <v>7.7777777777777777</v>
      </c>
      <c r="S40" s="9">
        <v>82</v>
      </c>
      <c r="T40" s="8">
        <f t="shared" si="6"/>
        <v>91.111111111111114</v>
      </c>
      <c r="U40" s="9">
        <v>1</v>
      </c>
      <c r="V40" s="8">
        <f t="shared" si="7"/>
        <v>1.1111111111111112</v>
      </c>
      <c r="W40" s="7"/>
      <c r="AA40" s="9">
        <v>90</v>
      </c>
      <c r="AB40" s="136" t="str">
        <f t="shared" si="8"/>
        <v/>
      </c>
      <c r="AC40" s="171" t="str">
        <f t="shared" si="9"/>
        <v/>
      </c>
      <c r="AD40" s="172" t="str">
        <f t="shared" si="10"/>
        <v/>
      </c>
    </row>
    <row r="41" spans="1:30" ht="23.1" customHeight="1">
      <c r="A41" s="203"/>
      <c r="B41" s="203"/>
      <c r="C41" s="13"/>
      <c r="D41" s="14" t="s">
        <v>13</v>
      </c>
      <c r="E41" s="11"/>
      <c r="F41" s="10">
        <f t="shared" si="11"/>
        <v>18</v>
      </c>
      <c r="G41" s="9">
        <v>5</v>
      </c>
      <c r="H41" s="8">
        <f t="shared" si="0"/>
        <v>27.777777777777779</v>
      </c>
      <c r="I41" s="9">
        <v>5</v>
      </c>
      <c r="J41" s="8">
        <f t="shared" si="1"/>
        <v>27.777777777777779</v>
      </c>
      <c r="K41" s="9">
        <v>1</v>
      </c>
      <c r="L41" s="8">
        <f t="shared" si="2"/>
        <v>5.5555555555555554</v>
      </c>
      <c r="M41" s="9">
        <v>0</v>
      </c>
      <c r="N41" s="8">
        <f t="shared" si="3"/>
        <v>0</v>
      </c>
      <c r="O41" s="9">
        <v>7</v>
      </c>
      <c r="P41" s="8">
        <f t="shared" si="4"/>
        <v>38.888888888888893</v>
      </c>
      <c r="Q41" s="9">
        <v>11</v>
      </c>
      <c r="R41" s="8">
        <f t="shared" si="5"/>
        <v>61.111111111111114</v>
      </c>
      <c r="S41" s="9">
        <v>7</v>
      </c>
      <c r="T41" s="8">
        <f t="shared" si="6"/>
        <v>38.888888888888893</v>
      </c>
      <c r="U41" s="9">
        <v>0</v>
      </c>
      <c r="V41" s="8">
        <f t="shared" si="7"/>
        <v>0</v>
      </c>
      <c r="W41" s="7"/>
      <c r="AA41" s="9">
        <v>18</v>
      </c>
      <c r="AB41" s="136" t="str">
        <f t="shared" si="8"/>
        <v/>
      </c>
      <c r="AC41" s="171" t="str">
        <f t="shared" si="9"/>
        <v/>
      </c>
      <c r="AD41" s="172" t="str">
        <f t="shared" si="10"/>
        <v/>
      </c>
    </row>
    <row r="42" spans="1:30" ht="23.1" customHeight="1">
      <c r="A42" s="203"/>
      <c r="B42" s="203"/>
      <c r="C42" s="13"/>
      <c r="D42" s="14" t="s">
        <v>12</v>
      </c>
      <c r="E42" s="11"/>
      <c r="F42" s="10">
        <f t="shared" si="11"/>
        <v>14</v>
      </c>
      <c r="G42" s="9">
        <v>7</v>
      </c>
      <c r="H42" s="8">
        <f t="shared" si="0"/>
        <v>50</v>
      </c>
      <c r="I42" s="9">
        <v>1</v>
      </c>
      <c r="J42" s="8">
        <f t="shared" si="1"/>
        <v>7.1428571428571423</v>
      </c>
      <c r="K42" s="9">
        <v>4</v>
      </c>
      <c r="L42" s="8">
        <f t="shared" si="2"/>
        <v>28.571428571428569</v>
      </c>
      <c r="M42" s="9">
        <v>0</v>
      </c>
      <c r="N42" s="8">
        <f t="shared" si="3"/>
        <v>0</v>
      </c>
      <c r="O42" s="9">
        <v>2</v>
      </c>
      <c r="P42" s="8">
        <f t="shared" si="4"/>
        <v>14.285714285714285</v>
      </c>
      <c r="Q42" s="9">
        <v>5</v>
      </c>
      <c r="R42" s="8">
        <f t="shared" si="5"/>
        <v>35.714285714285715</v>
      </c>
      <c r="S42" s="9">
        <v>9</v>
      </c>
      <c r="T42" s="8">
        <f t="shared" si="6"/>
        <v>64.285714285714292</v>
      </c>
      <c r="U42" s="9">
        <v>0</v>
      </c>
      <c r="V42" s="8">
        <f t="shared" si="7"/>
        <v>0</v>
      </c>
      <c r="W42" s="7"/>
      <c r="AA42" s="9">
        <v>14</v>
      </c>
      <c r="AB42" s="136" t="str">
        <f t="shared" si="8"/>
        <v/>
      </c>
      <c r="AC42" s="171" t="str">
        <f t="shared" si="9"/>
        <v/>
      </c>
      <c r="AD42" s="172" t="str">
        <f t="shared" si="10"/>
        <v/>
      </c>
    </row>
    <row r="43" spans="1:30" ht="23.1" customHeight="1">
      <c r="A43" s="203"/>
      <c r="B43" s="203"/>
      <c r="C43" s="13"/>
      <c r="D43" s="14" t="s">
        <v>11</v>
      </c>
      <c r="E43" s="11"/>
      <c r="F43" s="10">
        <f t="shared" si="11"/>
        <v>36</v>
      </c>
      <c r="G43" s="9">
        <v>10</v>
      </c>
      <c r="H43" s="8">
        <f t="shared" si="0"/>
        <v>27.777777777777779</v>
      </c>
      <c r="I43" s="9">
        <v>8</v>
      </c>
      <c r="J43" s="8">
        <f t="shared" si="1"/>
        <v>22.222222222222221</v>
      </c>
      <c r="K43" s="9">
        <v>7</v>
      </c>
      <c r="L43" s="8">
        <f t="shared" si="2"/>
        <v>19.444444444444446</v>
      </c>
      <c r="M43" s="9">
        <v>1</v>
      </c>
      <c r="N43" s="8">
        <f t="shared" si="3"/>
        <v>2.7777777777777777</v>
      </c>
      <c r="O43" s="9">
        <v>10</v>
      </c>
      <c r="P43" s="8">
        <f t="shared" si="4"/>
        <v>27.777777777777779</v>
      </c>
      <c r="Q43" s="9">
        <v>12</v>
      </c>
      <c r="R43" s="8">
        <f t="shared" si="5"/>
        <v>33.333333333333329</v>
      </c>
      <c r="S43" s="9">
        <v>23</v>
      </c>
      <c r="T43" s="8">
        <f t="shared" si="6"/>
        <v>63.888888888888886</v>
      </c>
      <c r="U43" s="9">
        <v>1</v>
      </c>
      <c r="V43" s="8">
        <f t="shared" si="7"/>
        <v>2.7777777777777777</v>
      </c>
      <c r="W43" s="7"/>
      <c r="AA43" s="9">
        <v>36</v>
      </c>
      <c r="AB43" s="136" t="str">
        <f t="shared" si="8"/>
        <v/>
      </c>
      <c r="AC43" s="171" t="str">
        <f t="shared" si="9"/>
        <v/>
      </c>
      <c r="AD43" s="172" t="str">
        <f t="shared" si="10"/>
        <v/>
      </c>
    </row>
    <row r="44" spans="1:30" ht="23.1" customHeight="1">
      <c r="A44" s="203"/>
      <c r="B44" s="203"/>
      <c r="C44" s="13"/>
      <c r="D44" s="14" t="s">
        <v>10</v>
      </c>
      <c r="E44" s="11"/>
      <c r="F44" s="10">
        <f t="shared" si="11"/>
        <v>187</v>
      </c>
      <c r="G44" s="9">
        <v>67</v>
      </c>
      <c r="H44" s="8">
        <f t="shared" si="0"/>
        <v>35.828877005347593</v>
      </c>
      <c r="I44" s="9">
        <v>22</v>
      </c>
      <c r="J44" s="8">
        <f t="shared" si="1"/>
        <v>11.76470588235294</v>
      </c>
      <c r="K44" s="9">
        <v>26</v>
      </c>
      <c r="L44" s="8">
        <f t="shared" si="2"/>
        <v>13.903743315508022</v>
      </c>
      <c r="M44" s="9">
        <v>11</v>
      </c>
      <c r="N44" s="8">
        <f t="shared" si="3"/>
        <v>5.8823529411764701</v>
      </c>
      <c r="O44" s="9">
        <v>61</v>
      </c>
      <c r="P44" s="8">
        <f t="shared" si="4"/>
        <v>32.620320855614978</v>
      </c>
      <c r="Q44" s="9">
        <v>56</v>
      </c>
      <c r="R44" s="8">
        <f t="shared" si="5"/>
        <v>29.946524064171122</v>
      </c>
      <c r="S44" s="9">
        <v>125</v>
      </c>
      <c r="T44" s="8">
        <f t="shared" si="6"/>
        <v>66.844919786096256</v>
      </c>
      <c r="U44" s="9">
        <v>6</v>
      </c>
      <c r="V44" s="8">
        <f t="shared" si="7"/>
        <v>3.2085561497326207</v>
      </c>
      <c r="W44" s="7"/>
      <c r="AA44" s="9">
        <v>187</v>
      </c>
      <c r="AB44" s="136" t="str">
        <f t="shared" si="8"/>
        <v/>
      </c>
      <c r="AC44" s="171" t="str">
        <f t="shared" si="9"/>
        <v/>
      </c>
      <c r="AD44" s="172" t="str">
        <f t="shared" si="10"/>
        <v/>
      </c>
    </row>
    <row r="45" spans="1:30" ht="23.1" customHeight="1">
      <c r="A45" s="203"/>
      <c r="B45" s="203"/>
      <c r="C45" s="13"/>
      <c r="D45" s="14" t="s">
        <v>9</v>
      </c>
      <c r="E45" s="11"/>
      <c r="F45" s="10">
        <f t="shared" si="11"/>
        <v>20</v>
      </c>
      <c r="G45" s="9">
        <v>0</v>
      </c>
      <c r="H45" s="8">
        <f t="shared" si="0"/>
        <v>0</v>
      </c>
      <c r="I45" s="9">
        <v>3</v>
      </c>
      <c r="J45" s="8">
        <f t="shared" si="1"/>
        <v>15</v>
      </c>
      <c r="K45" s="9">
        <v>4</v>
      </c>
      <c r="L45" s="8">
        <f t="shared" si="2"/>
        <v>20</v>
      </c>
      <c r="M45" s="9">
        <v>1</v>
      </c>
      <c r="N45" s="8">
        <f t="shared" si="3"/>
        <v>5</v>
      </c>
      <c r="O45" s="9">
        <v>12</v>
      </c>
      <c r="P45" s="8">
        <f t="shared" si="4"/>
        <v>60</v>
      </c>
      <c r="Q45" s="9">
        <v>14</v>
      </c>
      <c r="R45" s="8">
        <f t="shared" si="5"/>
        <v>70</v>
      </c>
      <c r="S45" s="9">
        <v>5</v>
      </c>
      <c r="T45" s="8">
        <f t="shared" si="6"/>
        <v>25</v>
      </c>
      <c r="U45" s="9">
        <v>1</v>
      </c>
      <c r="V45" s="8">
        <f t="shared" si="7"/>
        <v>5</v>
      </c>
      <c r="W45" s="7"/>
      <c r="AA45" s="9">
        <v>20</v>
      </c>
      <c r="AB45" s="136" t="str">
        <f t="shared" si="8"/>
        <v/>
      </c>
      <c r="AC45" s="171" t="str">
        <f t="shared" si="9"/>
        <v/>
      </c>
      <c r="AD45" s="172" t="str">
        <f t="shared" si="10"/>
        <v/>
      </c>
    </row>
    <row r="46" spans="1:30" ht="23.1" customHeight="1">
      <c r="A46" s="203"/>
      <c r="B46" s="203"/>
      <c r="C46" s="13"/>
      <c r="D46" s="14" t="s">
        <v>8</v>
      </c>
      <c r="E46" s="11"/>
      <c r="F46" s="10">
        <f t="shared" si="11"/>
        <v>9</v>
      </c>
      <c r="G46" s="9">
        <v>3</v>
      </c>
      <c r="H46" s="8">
        <f t="shared" si="0"/>
        <v>33.333333333333329</v>
      </c>
      <c r="I46" s="9">
        <v>2</v>
      </c>
      <c r="J46" s="8">
        <f t="shared" si="1"/>
        <v>22.222222222222221</v>
      </c>
      <c r="K46" s="9">
        <v>2</v>
      </c>
      <c r="L46" s="8">
        <f t="shared" si="2"/>
        <v>22.222222222222221</v>
      </c>
      <c r="M46" s="9">
        <v>0</v>
      </c>
      <c r="N46" s="8">
        <f t="shared" si="3"/>
        <v>0</v>
      </c>
      <c r="O46" s="9">
        <v>2</v>
      </c>
      <c r="P46" s="8">
        <f t="shared" si="4"/>
        <v>22.222222222222221</v>
      </c>
      <c r="Q46" s="9">
        <v>1</v>
      </c>
      <c r="R46" s="8">
        <f t="shared" si="5"/>
        <v>11.111111111111111</v>
      </c>
      <c r="S46" s="9">
        <v>8</v>
      </c>
      <c r="T46" s="8">
        <f t="shared" si="6"/>
        <v>88.888888888888886</v>
      </c>
      <c r="U46" s="9">
        <v>0</v>
      </c>
      <c r="V46" s="8">
        <f t="shared" si="7"/>
        <v>0</v>
      </c>
      <c r="W46" s="7"/>
      <c r="AA46" s="9">
        <v>9</v>
      </c>
      <c r="AB46" s="136" t="str">
        <f t="shared" si="8"/>
        <v/>
      </c>
      <c r="AC46" s="171" t="str">
        <f t="shared" si="9"/>
        <v/>
      </c>
      <c r="AD46" s="172" t="str">
        <f t="shared" si="10"/>
        <v/>
      </c>
    </row>
    <row r="47" spans="1:30" ht="24" customHeight="1">
      <c r="A47" s="203"/>
      <c r="B47" s="203"/>
      <c r="C47" s="13"/>
      <c r="D47" s="12" t="s">
        <v>7</v>
      </c>
      <c r="E47" s="11"/>
      <c r="F47" s="10">
        <f t="shared" si="11"/>
        <v>17</v>
      </c>
      <c r="G47" s="9">
        <v>11</v>
      </c>
      <c r="H47" s="8">
        <f t="shared" si="0"/>
        <v>64.705882352941174</v>
      </c>
      <c r="I47" s="9">
        <v>1</v>
      </c>
      <c r="J47" s="8">
        <f t="shared" si="1"/>
        <v>5.8823529411764701</v>
      </c>
      <c r="K47" s="9">
        <v>1</v>
      </c>
      <c r="L47" s="8">
        <f t="shared" si="2"/>
        <v>5.8823529411764701</v>
      </c>
      <c r="M47" s="9">
        <v>1</v>
      </c>
      <c r="N47" s="8">
        <f t="shared" si="3"/>
        <v>5.8823529411764701</v>
      </c>
      <c r="O47" s="9">
        <v>3</v>
      </c>
      <c r="P47" s="8">
        <f t="shared" si="4"/>
        <v>17.647058823529413</v>
      </c>
      <c r="Q47" s="9">
        <v>5</v>
      </c>
      <c r="R47" s="8">
        <f t="shared" si="5"/>
        <v>29.411764705882355</v>
      </c>
      <c r="S47" s="9">
        <v>12</v>
      </c>
      <c r="T47" s="8">
        <f t="shared" si="6"/>
        <v>70.588235294117652</v>
      </c>
      <c r="U47" s="9">
        <v>0</v>
      </c>
      <c r="V47" s="8">
        <f t="shared" si="7"/>
        <v>0</v>
      </c>
      <c r="W47" s="7"/>
      <c r="AA47" s="9">
        <v>17</v>
      </c>
      <c r="AB47" s="136" t="str">
        <f t="shared" si="8"/>
        <v/>
      </c>
      <c r="AC47" s="171" t="str">
        <f t="shared" si="9"/>
        <v/>
      </c>
      <c r="AD47" s="172" t="str">
        <f t="shared" si="10"/>
        <v/>
      </c>
    </row>
    <row r="48" spans="1:30" ht="23.1" customHeight="1">
      <c r="A48" s="203"/>
      <c r="B48" s="203"/>
      <c r="C48" s="13"/>
      <c r="D48" s="14" t="s">
        <v>6</v>
      </c>
      <c r="E48" s="11"/>
      <c r="F48" s="10">
        <f t="shared" si="11"/>
        <v>40</v>
      </c>
      <c r="G48" s="9">
        <v>12</v>
      </c>
      <c r="H48" s="8">
        <f t="shared" si="0"/>
        <v>30</v>
      </c>
      <c r="I48" s="9">
        <v>7</v>
      </c>
      <c r="J48" s="8">
        <f t="shared" si="1"/>
        <v>17.5</v>
      </c>
      <c r="K48" s="9">
        <v>5</v>
      </c>
      <c r="L48" s="8">
        <f t="shared" si="2"/>
        <v>12.5</v>
      </c>
      <c r="M48" s="9">
        <v>4</v>
      </c>
      <c r="N48" s="8">
        <f t="shared" si="3"/>
        <v>10</v>
      </c>
      <c r="O48" s="9">
        <v>12</v>
      </c>
      <c r="P48" s="8">
        <f t="shared" si="4"/>
        <v>30</v>
      </c>
      <c r="Q48" s="9">
        <v>4</v>
      </c>
      <c r="R48" s="8">
        <f t="shared" si="5"/>
        <v>10</v>
      </c>
      <c r="S48" s="9">
        <v>35</v>
      </c>
      <c r="T48" s="8">
        <f t="shared" si="6"/>
        <v>87.5</v>
      </c>
      <c r="U48" s="9">
        <v>1</v>
      </c>
      <c r="V48" s="8">
        <f t="shared" si="7"/>
        <v>2.5</v>
      </c>
      <c r="W48" s="7"/>
      <c r="AA48" s="9">
        <v>40</v>
      </c>
      <c r="AB48" s="136" t="str">
        <f t="shared" si="8"/>
        <v/>
      </c>
      <c r="AC48" s="171" t="str">
        <f t="shared" si="9"/>
        <v/>
      </c>
      <c r="AD48" s="172" t="str">
        <f t="shared" si="10"/>
        <v/>
      </c>
    </row>
    <row r="49" spans="1:30" ht="23.1" customHeight="1">
      <c r="A49" s="203"/>
      <c r="B49" s="203"/>
      <c r="C49" s="13"/>
      <c r="D49" s="14" t="s">
        <v>5</v>
      </c>
      <c r="E49" s="11"/>
      <c r="F49" s="10">
        <f t="shared" si="11"/>
        <v>28</v>
      </c>
      <c r="G49" s="9">
        <v>9</v>
      </c>
      <c r="H49" s="8">
        <f t="shared" si="0"/>
        <v>32.142857142857146</v>
      </c>
      <c r="I49" s="9">
        <v>4</v>
      </c>
      <c r="J49" s="8">
        <f t="shared" si="1"/>
        <v>14.285714285714285</v>
      </c>
      <c r="K49" s="9">
        <v>11</v>
      </c>
      <c r="L49" s="8">
        <f t="shared" si="2"/>
        <v>39.285714285714285</v>
      </c>
      <c r="M49" s="9">
        <v>1</v>
      </c>
      <c r="N49" s="8">
        <f t="shared" si="3"/>
        <v>3.5714285714285712</v>
      </c>
      <c r="O49" s="9">
        <v>3</v>
      </c>
      <c r="P49" s="8">
        <f t="shared" si="4"/>
        <v>10.714285714285714</v>
      </c>
      <c r="Q49" s="9">
        <v>4</v>
      </c>
      <c r="R49" s="8">
        <f t="shared" si="5"/>
        <v>14.285714285714285</v>
      </c>
      <c r="S49" s="9">
        <v>23</v>
      </c>
      <c r="T49" s="8">
        <f t="shared" si="6"/>
        <v>82.142857142857139</v>
      </c>
      <c r="U49" s="9">
        <v>1</v>
      </c>
      <c r="V49" s="8">
        <f t="shared" si="7"/>
        <v>3.5714285714285712</v>
      </c>
      <c r="W49" s="7"/>
      <c r="AA49" s="9">
        <v>28</v>
      </c>
      <c r="AB49" s="136" t="str">
        <f t="shared" si="8"/>
        <v/>
      </c>
      <c r="AC49" s="171" t="str">
        <f t="shared" si="9"/>
        <v/>
      </c>
      <c r="AD49" s="172" t="str">
        <f t="shared" si="10"/>
        <v/>
      </c>
    </row>
    <row r="50" spans="1:30" ht="23.1" customHeight="1">
      <c r="A50" s="203"/>
      <c r="B50" s="203"/>
      <c r="C50" s="13"/>
      <c r="D50" s="14" t="s">
        <v>4</v>
      </c>
      <c r="E50" s="11"/>
      <c r="F50" s="10">
        <f t="shared" si="11"/>
        <v>21</v>
      </c>
      <c r="G50" s="9">
        <v>6</v>
      </c>
      <c r="H50" s="8">
        <f t="shared" si="0"/>
        <v>28.571428571428569</v>
      </c>
      <c r="I50" s="9">
        <v>6</v>
      </c>
      <c r="J50" s="8">
        <f t="shared" si="1"/>
        <v>28.571428571428569</v>
      </c>
      <c r="K50" s="9">
        <v>2</v>
      </c>
      <c r="L50" s="8">
        <f t="shared" si="2"/>
        <v>9.5238095238095237</v>
      </c>
      <c r="M50" s="9">
        <v>1</v>
      </c>
      <c r="N50" s="8">
        <f t="shared" si="3"/>
        <v>4.7619047619047619</v>
      </c>
      <c r="O50" s="9">
        <v>6</v>
      </c>
      <c r="P50" s="8">
        <f t="shared" si="4"/>
        <v>28.571428571428569</v>
      </c>
      <c r="Q50" s="9">
        <v>5</v>
      </c>
      <c r="R50" s="8">
        <f t="shared" si="5"/>
        <v>23.809523809523807</v>
      </c>
      <c r="S50" s="9">
        <v>16</v>
      </c>
      <c r="T50" s="8">
        <f t="shared" si="6"/>
        <v>76.19047619047619</v>
      </c>
      <c r="U50" s="9">
        <v>0</v>
      </c>
      <c r="V50" s="8">
        <f t="shared" si="7"/>
        <v>0</v>
      </c>
      <c r="W50" s="7"/>
      <c r="AA50" s="9">
        <v>21</v>
      </c>
      <c r="AB50" s="136" t="str">
        <f t="shared" si="8"/>
        <v/>
      </c>
      <c r="AC50" s="171" t="str">
        <f t="shared" si="9"/>
        <v/>
      </c>
      <c r="AD50" s="172" t="str">
        <f t="shared" si="10"/>
        <v/>
      </c>
    </row>
    <row r="51" spans="1:30" ht="23.1" customHeight="1">
      <c r="A51" s="203"/>
      <c r="B51" s="203"/>
      <c r="C51" s="13"/>
      <c r="D51" s="14" t="s">
        <v>3</v>
      </c>
      <c r="E51" s="11"/>
      <c r="F51" s="10">
        <f t="shared" si="11"/>
        <v>176</v>
      </c>
      <c r="G51" s="9">
        <v>54</v>
      </c>
      <c r="H51" s="8">
        <f t="shared" si="0"/>
        <v>30.681818181818183</v>
      </c>
      <c r="I51" s="9">
        <v>31</v>
      </c>
      <c r="J51" s="8">
        <f t="shared" si="1"/>
        <v>17.613636363636363</v>
      </c>
      <c r="K51" s="9">
        <v>44</v>
      </c>
      <c r="L51" s="8">
        <f t="shared" si="2"/>
        <v>25</v>
      </c>
      <c r="M51" s="9">
        <v>16</v>
      </c>
      <c r="N51" s="8">
        <f t="shared" si="3"/>
        <v>9.0909090909090917</v>
      </c>
      <c r="O51" s="9">
        <v>31</v>
      </c>
      <c r="P51" s="8">
        <f t="shared" si="4"/>
        <v>17.613636363636363</v>
      </c>
      <c r="Q51" s="9">
        <v>38</v>
      </c>
      <c r="R51" s="8">
        <f t="shared" si="5"/>
        <v>21.59090909090909</v>
      </c>
      <c r="S51" s="9">
        <v>134</v>
      </c>
      <c r="T51" s="8">
        <f t="shared" si="6"/>
        <v>76.13636363636364</v>
      </c>
      <c r="U51" s="9">
        <v>4</v>
      </c>
      <c r="V51" s="8">
        <f t="shared" si="7"/>
        <v>2.2727272727272729</v>
      </c>
      <c r="W51" s="7"/>
      <c r="AA51" s="9">
        <v>176</v>
      </c>
      <c r="AB51" s="136" t="str">
        <f t="shared" si="8"/>
        <v/>
      </c>
      <c r="AC51" s="171" t="str">
        <f t="shared" si="9"/>
        <v/>
      </c>
      <c r="AD51" s="172" t="str">
        <f t="shared" si="10"/>
        <v/>
      </c>
    </row>
    <row r="52" spans="1:30" ht="23.1" customHeight="1">
      <c r="A52" s="203"/>
      <c r="B52" s="203"/>
      <c r="C52" s="13"/>
      <c r="D52" s="14" t="s">
        <v>2</v>
      </c>
      <c r="E52" s="11"/>
      <c r="F52" s="10">
        <f t="shared" si="11"/>
        <v>21</v>
      </c>
      <c r="G52" s="9">
        <v>2</v>
      </c>
      <c r="H52" s="8">
        <f t="shared" si="0"/>
        <v>9.5238095238095237</v>
      </c>
      <c r="I52" s="9">
        <v>4</v>
      </c>
      <c r="J52" s="8">
        <f t="shared" si="1"/>
        <v>19.047619047619047</v>
      </c>
      <c r="K52" s="9">
        <v>0</v>
      </c>
      <c r="L52" s="8">
        <f t="shared" si="2"/>
        <v>0</v>
      </c>
      <c r="M52" s="9">
        <v>3</v>
      </c>
      <c r="N52" s="8">
        <f t="shared" si="3"/>
        <v>14.285714285714285</v>
      </c>
      <c r="O52" s="9">
        <v>12</v>
      </c>
      <c r="P52" s="8">
        <f t="shared" si="4"/>
        <v>57.142857142857139</v>
      </c>
      <c r="Q52" s="9">
        <v>18</v>
      </c>
      <c r="R52" s="8">
        <f t="shared" si="5"/>
        <v>85.714285714285708</v>
      </c>
      <c r="S52" s="9">
        <v>3</v>
      </c>
      <c r="T52" s="8">
        <f t="shared" si="6"/>
        <v>14.285714285714285</v>
      </c>
      <c r="U52" s="9">
        <v>0</v>
      </c>
      <c r="V52" s="8">
        <f t="shared" si="7"/>
        <v>0</v>
      </c>
      <c r="W52" s="7"/>
      <c r="AA52" s="9">
        <v>21</v>
      </c>
      <c r="AB52" s="136" t="str">
        <f t="shared" si="8"/>
        <v/>
      </c>
      <c r="AC52" s="171" t="str">
        <f t="shared" si="9"/>
        <v/>
      </c>
      <c r="AD52" s="172" t="str">
        <f t="shared" si="10"/>
        <v/>
      </c>
    </row>
    <row r="53" spans="1:30" ht="24" customHeight="1" thickBot="1">
      <c r="A53" s="204"/>
      <c r="B53" s="204"/>
      <c r="C53" s="13"/>
      <c r="D53" s="12" t="s">
        <v>1</v>
      </c>
      <c r="E53" s="11"/>
      <c r="F53" s="10">
        <f t="shared" si="11"/>
        <v>55</v>
      </c>
      <c r="G53" s="9">
        <v>18</v>
      </c>
      <c r="H53" s="8">
        <f t="shared" si="0"/>
        <v>32.727272727272727</v>
      </c>
      <c r="I53" s="9">
        <v>4</v>
      </c>
      <c r="J53" s="8">
        <f t="shared" si="1"/>
        <v>7.2727272727272725</v>
      </c>
      <c r="K53" s="9">
        <v>14</v>
      </c>
      <c r="L53" s="8">
        <f t="shared" si="2"/>
        <v>25.454545454545453</v>
      </c>
      <c r="M53" s="9">
        <v>2</v>
      </c>
      <c r="N53" s="8">
        <f t="shared" si="3"/>
        <v>3.6363636363636362</v>
      </c>
      <c r="O53" s="9">
        <v>17</v>
      </c>
      <c r="P53" s="8">
        <f t="shared" si="4"/>
        <v>30.909090909090907</v>
      </c>
      <c r="Q53" s="9">
        <v>8</v>
      </c>
      <c r="R53" s="8">
        <f t="shared" si="5"/>
        <v>14.545454545454545</v>
      </c>
      <c r="S53" s="9">
        <v>47</v>
      </c>
      <c r="T53" s="8">
        <f t="shared" si="6"/>
        <v>85.454545454545453</v>
      </c>
      <c r="U53" s="9">
        <v>0</v>
      </c>
      <c r="V53" s="8">
        <f t="shared" si="7"/>
        <v>0</v>
      </c>
      <c r="W53" s="7"/>
      <c r="AA53" s="9">
        <v>55</v>
      </c>
      <c r="AB53" s="137" t="str">
        <f t="shared" si="8"/>
        <v/>
      </c>
      <c r="AC53" s="143" t="str">
        <f t="shared" si="9"/>
        <v/>
      </c>
      <c r="AD53" s="145" t="str">
        <f t="shared" si="10"/>
        <v/>
      </c>
    </row>
    <row r="59" spans="1:30" s="71" customFormat="1">
      <c r="A59" s="162"/>
      <c r="B59" s="162"/>
      <c r="C59" s="162"/>
      <c r="D59" s="162"/>
      <c r="E59" s="162"/>
    </row>
    <row r="60" spans="1:30" s="71" customFormat="1">
      <c r="A60" s="162"/>
      <c r="B60" s="162"/>
      <c r="C60" s="162"/>
      <c r="D60" s="164" t="s">
        <v>495</v>
      </c>
      <c r="E60" s="162"/>
      <c r="F60" s="163">
        <v>986</v>
      </c>
      <c r="G60" s="163">
        <v>324</v>
      </c>
      <c r="H60" s="163"/>
      <c r="I60" s="163">
        <v>144</v>
      </c>
      <c r="J60" s="163"/>
      <c r="K60" s="163">
        <v>219</v>
      </c>
      <c r="L60" s="163"/>
      <c r="M60" s="163">
        <v>78</v>
      </c>
      <c r="N60" s="163"/>
      <c r="O60" s="163">
        <v>221</v>
      </c>
      <c r="P60" s="163"/>
      <c r="Q60" s="163">
        <v>255</v>
      </c>
      <c r="R60" s="163"/>
      <c r="S60" s="163">
        <v>709</v>
      </c>
      <c r="T60" s="163"/>
      <c r="U60" s="163">
        <v>22</v>
      </c>
      <c r="V60" s="163"/>
      <c r="W60" s="163"/>
      <c r="X60" s="163"/>
      <c r="Y60" s="163"/>
      <c r="Z60" s="163"/>
      <c r="AA60" s="163"/>
      <c r="AB60" s="163"/>
      <c r="AC60" s="163"/>
      <c r="AD60" s="163"/>
    </row>
    <row r="61" spans="1:30" s="71" customFormat="1">
      <c r="A61" s="162"/>
      <c r="B61" s="162"/>
      <c r="C61" s="162"/>
      <c r="D61" s="165" t="s">
        <v>49</v>
      </c>
      <c r="E61" s="162"/>
      <c r="F61" s="166">
        <f>IF(F60="","",SUM(F8:F12))</f>
        <v>986</v>
      </c>
      <c r="G61" s="166">
        <f>IF(G60="","",SUM(G8:G12))</f>
        <v>324</v>
      </c>
      <c r="H61" s="163"/>
      <c r="I61" s="166">
        <f>IF(I60="","",SUM(I8:I12))</f>
        <v>144</v>
      </c>
      <c r="J61" s="163"/>
      <c r="K61" s="166">
        <f>IF(K60="","",SUM(K8:K12))</f>
        <v>219</v>
      </c>
      <c r="L61" s="163"/>
      <c r="M61" s="166">
        <f>IF(M60="","",SUM(M8:M12))</f>
        <v>78</v>
      </c>
      <c r="N61" s="163"/>
      <c r="O61" s="166">
        <f>IF(O60="","",SUM(O8:O12))</f>
        <v>221</v>
      </c>
      <c r="P61" s="163"/>
      <c r="Q61" s="166">
        <f>IF(Q60="","",SUM(Q8:Q12))</f>
        <v>255</v>
      </c>
      <c r="R61" s="163"/>
      <c r="S61" s="166">
        <f>IF(S60="","",SUM(S8:S12))</f>
        <v>709</v>
      </c>
      <c r="T61" s="163"/>
      <c r="U61" s="166">
        <f>IF(U60="","",SUM(U8:U12))</f>
        <v>22</v>
      </c>
      <c r="V61" s="163"/>
      <c r="W61" s="166" t="str">
        <f>IF(W60="","",SUM(W8:W12))</f>
        <v/>
      </c>
      <c r="X61" s="163"/>
      <c r="Y61" s="166" t="str">
        <f>IF(Y60="","",SUM(Y8:Y12))</f>
        <v/>
      </c>
      <c r="Z61" s="163"/>
      <c r="AA61" s="166" t="str">
        <f>IF(AA60="","",SUM(AA8:AA12))</f>
        <v/>
      </c>
      <c r="AB61" s="163"/>
      <c r="AC61" s="166" t="str">
        <f>IF(AC60="","",SUM(AC8:AC12))</f>
        <v/>
      </c>
      <c r="AD61" s="163"/>
    </row>
    <row r="62" spans="1:30" s="71" customFormat="1">
      <c r="A62" s="162"/>
      <c r="B62" s="162"/>
      <c r="C62" s="162"/>
      <c r="D62" s="165" t="s">
        <v>43</v>
      </c>
      <c r="E62" s="162"/>
      <c r="F62" s="166">
        <f>IF(F60="","",SUM(F13,F38))</f>
        <v>986</v>
      </c>
      <c r="G62" s="166">
        <f>IF(G60="","",SUM(G13,G38))</f>
        <v>324</v>
      </c>
      <c r="H62" s="163"/>
      <c r="I62" s="166">
        <f>IF(I60="","",SUM(I13,I38))</f>
        <v>144</v>
      </c>
      <c r="J62" s="163"/>
      <c r="K62" s="166">
        <f>IF(K60="","",SUM(K13,K38))</f>
        <v>219</v>
      </c>
      <c r="L62" s="163"/>
      <c r="M62" s="166">
        <f>IF(M60="","",SUM(M13,M38))</f>
        <v>78</v>
      </c>
      <c r="N62" s="163"/>
      <c r="O62" s="166">
        <f>IF(O60="","",SUM(O13,O38))</f>
        <v>221</v>
      </c>
      <c r="P62" s="163"/>
      <c r="Q62" s="166">
        <f>IF(Q60="","",SUM(Q13,Q38))</f>
        <v>255</v>
      </c>
      <c r="R62" s="163"/>
      <c r="S62" s="166">
        <f>IF(S60="","",SUM(S13,S38))</f>
        <v>709</v>
      </c>
      <c r="T62" s="163"/>
      <c r="U62" s="166">
        <f>IF(U60="","",SUM(U13,U38))</f>
        <v>22</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54</v>
      </c>
      <c r="H63" s="163"/>
      <c r="I63" s="166">
        <f>IF(I60="","",SUM(I14:I37))</f>
        <v>29</v>
      </c>
      <c r="J63" s="163"/>
      <c r="K63" s="166">
        <f>IF(K60="","",SUM(K14:K37))</f>
        <v>89</v>
      </c>
      <c r="L63" s="163"/>
      <c r="M63" s="166">
        <f>IF(M60="","",SUM(M14:M37))</f>
        <v>36</v>
      </c>
      <c r="N63" s="163"/>
      <c r="O63" s="166">
        <f>IF(O60="","",SUM(O14:O37))</f>
        <v>39</v>
      </c>
      <c r="P63" s="163"/>
      <c r="Q63" s="166">
        <f>IF(Q60="","",SUM(Q14:Q37))</f>
        <v>66</v>
      </c>
      <c r="R63" s="163"/>
      <c r="S63" s="166">
        <f>IF(S60="","",SUM(S14:S37))</f>
        <v>174</v>
      </c>
      <c r="T63" s="163"/>
      <c r="U63" s="166">
        <f>IF(U60="","",SUM(U14:U37))</f>
        <v>7</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270</v>
      </c>
      <c r="H64" s="163"/>
      <c r="I64" s="166">
        <f>IF(I60="","",SUM(I39:I53))</f>
        <v>115</v>
      </c>
      <c r="J64" s="163"/>
      <c r="K64" s="166">
        <f>IF(K60="","",SUM(K39:K53))</f>
        <v>130</v>
      </c>
      <c r="L64" s="163"/>
      <c r="M64" s="166">
        <f>IF(M60="","",SUM(M39:M53))</f>
        <v>42</v>
      </c>
      <c r="N64" s="163"/>
      <c r="O64" s="166">
        <f>IF(O60="","",SUM(O39:O53))</f>
        <v>182</v>
      </c>
      <c r="P64" s="163"/>
      <c r="Q64" s="166">
        <f>IF(Q60="","",SUM(Q39:Q53))</f>
        <v>189</v>
      </c>
      <c r="R64" s="163"/>
      <c r="S64" s="166">
        <f>IF(S60="","",SUM(S39:S53))</f>
        <v>535</v>
      </c>
      <c r="T64" s="163"/>
      <c r="U64" s="166">
        <f>IF(U60="","",SUM(U39:U53))</f>
        <v>15</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1" spans="4:30">
      <c r="D71" s="5"/>
    </row>
    <row r="73" spans="4:30">
      <c r="D73" s="5"/>
    </row>
    <row r="75" spans="4:30">
      <c r="D75" s="5"/>
    </row>
    <row r="77" spans="4:30">
      <c r="D77" s="5"/>
    </row>
    <row r="79" spans="4:30" ht="13.5" customHeight="1">
      <c r="D79" s="6"/>
    </row>
    <row r="80" spans="4:30" ht="13.5" customHeight="1"/>
    <row r="81" spans="4:4">
      <c r="D81" s="5"/>
    </row>
    <row r="83" spans="4:4">
      <c r="D83" s="5"/>
    </row>
    <row r="85" spans="4:4">
      <c r="D85" s="5"/>
    </row>
    <row r="87" spans="4:4">
      <c r="D87" s="5"/>
    </row>
    <row r="91" spans="4:4" ht="12.75" customHeight="1"/>
    <row r="92" spans="4:4" ht="12.75" customHeight="1"/>
  </sheetData>
  <mergeCells count="38">
    <mergeCell ref="K4:L4"/>
    <mergeCell ref="S4:T4"/>
    <mergeCell ref="Q5:Q6"/>
    <mergeCell ref="R5:R6"/>
    <mergeCell ref="M4:N4"/>
    <mergeCell ref="M5:M6"/>
    <mergeCell ref="S5:S6"/>
    <mergeCell ref="T5:T6"/>
    <mergeCell ref="Q3:V3"/>
    <mergeCell ref="U5:U6"/>
    <mergeCell ref="V5:V6"/>
    <mergeCell ref="U4:V4"/>
    <mergeCell ref="Q4:R4"/>
    <mergeCell ref="A7:E7"/>
    <mergeCell ref="N5:N6"/>
    <mergeCell ref="A3:E6"/>
    <mergeCell ref="F3:F6"/>
    <mergeCell ref="J5:J6"/>
    <mergeCell ref="K5:K6"/>
    <mergeCell ref="L5:L6"/>
    <mergeCell ref="G4:H4"/>
    <mergeCell ref="G3:P3"/>
    <mergeCell ref="P5:P6"/>
    <mergeCell ref="O4:P4"/>
    <mergeCell ref="O5:O6"/>
    <mergeCell ref="G5:G6"/>
    <mergeCell ref="H5:H6"/>
    <mergeCell ref="I5:I6"/>
    <mergeCell ref="I4:J4"/>
    <mergeCell ref="A13:A53"/>
    <mergeCell ref="B13:B37"/>
    <mergeCell ref="B38:B53"/>
    <mergeCell ref="A8:A12"/>
    <mergeCell ref="B8:E8"/>
    <mergeCell ref="B9:E9"/>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V53"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120"/>
  <sheetViews>
    <sheetView showGridLines="0" view="pageBreakPreview" zoomScaleNormal="100" zoomScaleSheetLayoutView="100" workbookViewId="0">
      <selection activeCell="B9" sqref="B9:E10"/>
    </sheetView>
  </sheetViews>
  <sheetFormatPr defaultRowHeight="13.5"/>
  <cols>
    <col min="1" max="2" width="2.625" style="119" customWidth="1"/>
    <col min="3" max="3" width="1.375" style="119" customWidth="1"/>
    <col min="4" max="4" width="27.625" style="119" customWidth="1"/>
    <col min="5" max="5" width="1.375" style="119" customWidth="1"/>
    <col min="6" max="6" width="10.625" style="100" customWidth="1"/>
    <col min="7" max="17" width="8.625" style="100" customWidth="1"/>
    <col min="18" max="27" width="9" style="100"/>
    <col min="28" max="28" width="9" style="83"/>
    <col min="29" max="29" width="11.25" style="83" customWidth="1"/>
    <col min="30" max="16384" width="9" style="100"/>
  </cols>
  <sheetData>
    <row r="1" spans="1:29" ht="14.25">
      <c r="A1" s="118" t="s">
        <v>525</v>
      </c>
    </row>
    <row r="2" spans="1:29">
      <c r="Q2" s="121" t="s">
        <v>157</v>
      </c>
    </row>
    <row r="3" spans="1:29" ht="24" customHeight="1">
      <c r="A3" s="338" t="s">
        <v>64</v>
      </c>
      <c r="B3" s="339"/>
      <c r="C3" s="339"/>
      <c r="D3" s="339"/>
      <c r="E3" s="340"/>
      <c r="F3" s="318" t="s">
        <v>138</v>
      </c>
      <c r="G3" s="275" t="s">
        <v>167</v>
      </c>
      <c r="H3" s="275" t="s">
        <v>166</v>
      </c>
      <c r="I3" s="275" t="s">
        <v>158</v>
      </c>
      <c r="J3" s="318" t="s">
        <v>165</v>
      </c>
      <c r="K3" s="310"/>
      <c r="L3" s="310"/>
      <c r="M3" s="310"/>
      <c r="N3" s="311"/>
      <c r="O3" s="337" t="s">
        <v>164</v>
      </c>
      <c r="P3" s="337" t="s">
        <v>163</v>
      </c>
      <c r="Q3" s="337" t="s">
        <v>162</v>
      </c>
    </row>
    <row r="4" spans="1:29" ht="30" customHeight="1">
      <c r="A4" s="341"/>
      <c r="B4" s="342"/>
      <c r="C4" s="342"/>
      <c r="D4" s="342"/>
      <c r="E4" s="343"/>
      <c r="F4" s="347"/>
      <c r="G4" s="276"/>
      <c r="H4" s="276"/>
      <c r="I4" s="276"/>
      <c r="J4" s="298" t="s">
        <v>161</v>
      </c>
      <c r="K4" s="298" t="s">
        <v>160</v>
      </c>
      <c r="L4" s="298" t="s">
        <v>159</v>
      </c>
      <c r="M4" s="298" t="s">
        <v>158</v>
      </c>
      <c r="N4" s="349" t="s">
        <v>508</v>
      </c>
      <c r="O4" s="300"/>
      <c r="P4" s="300"/>
      <c r="Q4" s="300"/>
    </row>
    <row r="5" spans="1:29" ht="14.25" customHeight="1" thickBot="1">
      <c r="A5" s="341"/>
      <c r="B5" s="342"/>
      <c r="C5" s="342"/>
      <c r="D5" s="342"/>
      <c r="E5" s="343"/>
      <c r="F5" s="347"/>
      <c r="G5" s="276"/>
      <c r="H5" s="276"/>
      <c r="I5" s="276"/>
      <c r="J5" s="298"/>
      <c r="K5" s="298"/>
      <c r="L5" s="298"/>
      <c r="M5" s="298"/>
      <c r="N5" s="349"/>
      <c r="O5" s="300"/>
      <c r="P5" s="300"/>
      <c r="Q5" s="300"/>
      <c r="R5" s="120"/>
    </row>
    <row r="6" spans="1:29" ht="21" customHeight="1" thickBot="1">
      <c r="A6" s="344"/>
      <c r="B6" s="345"/>
      <c r="C6" s="345"/>
      <c r="D6" s="345"/>
      <c r="E6" s="346"/>
      <c r="F6" s="348"/>
      <c r="G6" s="277"/>
      <c r="H6" s="277"/>
      <c r="I6" s="277"/>
      <c r="J6" s="298"/>
      <c r="K6" s="298"/>
      <c r="L6" s="298"/>
      <c r="M6" s="298"/>
      <c r="N6" s="349"/>
      <c r="O6" s="301"/>
      <c r="P6" s="301"/>
      <c r="Q6" s="301"/>
      <c r="S6" s="120"/>
      <c r="AB6" s="157">
        <f>SUM(AC7:AC100,F116:S120)</f>
        <v>0</v>
      </c>
      <c r="AC6" s="91"/>
    </row>
    <row r="7" spans="1:29" ht="12" customHeight="1">
      <c r="A7" s="322" t="s">
        <v>50</v>
      </c>
      <c r="B7" s="323"/>
      <c r="C7" s="323"/>
      <c r="D7" s="323"/>
      <c r="E7" s="324"/>
      <c r="F7" s="104">
        <f>IF(SUM(G7:I7)=SUM(J7:M7),SUM(G7:I7),"確認")</f>
        <v>467</v>
      </c>
      <c r="G7" s="104">
        <f t="shared" ref="G7:L7" si="0">SUM(G9,G11,G13,G15,G17)</f>
        <v>393</v>
      </c>
      <c r="H7" s="104">
        <f t="shared" si="0"/>
        <v>52</v>
      </c>
      <c r="I7" s="104">
        <f t="shared" si="0"/>
        <v>22</v>
      </c>
      <c r="J7" s="104">
        <f t="shared" si="0"/>
        <v>356</v>
      </c>
      <c r="K7" s="104">
        <f t="shared" si="0"/>
        <v>46</v>
      </c>
      <c r="L7" s="104">
        <f t="shared" si="0"/>
        <v>2</v>
      </c>
      <c r="M7" s="104">
        <f>SUM(M9,M11,M13,M15,M17)</f>
        <v>63</v>
      </c>
      <c r="N7" s="350">
        <v>2.342857142857143</v>
      </c>
      <c r="O7" s="352">
        <f>SUM(O9:O18)</f>
        <v>896</v>
      </c>
      <c r="P7" s="352">
        <f>SUM(P9:P18)</f>
        <v>498</v>
      </c>
      <c r="Q7" s="354">
        <f>IF(P7=0,0,P7/O7)*100</f>
        <v>55.580357142857139</v>
      </c>
      <c r="T7" s="127"/>
      <c r="AB7" s="151">
        <v>467</v>
      </c>
      <c r="AC7" s="151" t="str">
        <f>IF(F7=AB7,"",1)</f>
        <v/>
      </c>
    </row>
    <row r="8" spans="1:29" ht="12" customHeight="1">
      <c r="A8" s="325"/>
      <c r="B8" s="326"/>
      <c r="C8" s="326"/>
      <c r="D8" s="326"/>
      <c r="E8" s="327"/>
      <c r="F8" s="117">
        <f>SUM(G8:I8)</f>
        <v>1</v>
      </c>
      <c r="G8" s="107">
        <f>IF(G7=0,0,G7/$F7)</f>
        <v>0.84154175588865099</v>
      </c>
      <c r="H8" s="107">
        <f t="shared" ref="H8:M8" si="1">IF(H7=0,0,H7/$F7)</f>
        <v>0.11134903640256959</v>
      </c>
      <c r="I8" s="107">
        <f t="shared" si="1"/>
        <v>4.7109207708779445E-2</v>
      </c>
      <c r="J8" s="107">
        <f>IF(J7=0,0,J7/$F7)</f>
        <v>0.76231263383297643</v>
      </c>
      <c r="K8" s="107">
        <f t="shared" si="1"/>
        <v>9.8501070663811557E-2</v>
      </c>
      <c r="L8" s="107">
        <f t="shared" si="1"/>
        <v>4.2826552462526769E-3</v>
      </c>
      <c r="M8" s="107">
        <f t="shared" si="1"/>
        <v>0.13490364025695931</v>
      </c>
      <c r="N8" s="351"/>
      <c r="O8" s="353"/>
      <c r="P8" s="353"/>
      <c r="Q8" s="355"/>
      <c r="R8" s="161"/>
      <c r="T8" s="127"/>
      <c r="AB8" s="152"/>
      <c r="AC8" s="152"/>
    </row>
    <row r="9" spans="1:29" ht="12" customHeight="1">
      <c r="A9" s="331" t="s">
        <v>49</v>
      </c>
      <c r="B9" s="356" t="s">
        <v>48</v>
      </c>
      <c r="C9" s="357"/>
      <c r="D9" s="357"/>
      <c r="E9" s="358"/>
      <c r="F9" s="104">
        <f>IF(SUM(G9:I9)=SUM(J9:M9),SUM(G9:I9),"確認")</f>
        <v>69</v>
      </c>
      <c r="G9" s="104">
        <v>47</v>
      </c>
      <c r="H9" s="104">
        <v>14</v>
      </c>
      <c r="I9" s="104">
        <v>8</v>
      </c>
      <c r="J9" s="104">
        <v>41</v>
      </c>
      <c r="K9" s="104">
        <v>4</v>
      </c>
      <c r="L9" s="104">
        <v>0</v>
      </c>
      <c r="M9" s="104">
        <v>24</v>
      </c>
      <c r="N9" s="350">
        <v>2.0204081632653059</v>
      </c>
      <c r="O9" s="352">
        <v>43</v>
      </c>
      <c r="P9" s="352">
        <v>9</v>
      </c>
      <c r="Q9" s="354">
        <f>IF(P9=0,0,P9/O9)*100</f>
        <v>20.930232558139537</v>
      </c>
      <c r="T9" s="134"/>
      <c r="AB9" s="153">
        <v>69</v>
      </c>
      <c r="AC9" s="153" t="str">
        <f>IF(F9=AB9,"",1)</f>
        <v/>
      </c>
    </row>
    <row r="10" spans="1:29" ht="12" customHeight="1">
      <c r="A10" s="332"/>
      <c r="B10" s="359"/>
      <c r="C10" s="360"/>
      <c r="D10" s="360"/>
      <c r="E10" s="361"/>
      <c r="F10" s="117">
        <f>SUM(G10:I10)</f>
        <v>1</v>
      </c>
      <c r="G10" s="107">
        <f t="shared" ref="G10:M10" si="2">IF(G9=0,0,G9/$F9)</f>
        <v>0.6811594202898551</v>
      </c>
      <c r="H10" s="107">
        <f t="shared" si="2"/>
        <v>0.20289855072463769</v>
      </c>
      <c r="I10" s="107">
        <f t="shared" si="2"/>
        <v>0.11594202898550725</v>
      </c>
      <c r="J10" s="107">
        <f t="shared" si="2"/>
        <v>0.59420289855072461</v>
      </c>
      <c r="K10" s="107">
        <f t="shared" si="2"/>
        <v>5.7971014492753624E-2</v>
      </c>
      <c r="L10" s="107">
        <f t="shared" si="2"/>
        <v>0</v>
      </c>
      <c r="M10" s="107">
        <f t="shared" si="2"/>
        <v>0.34782608695652173</v>
      </c>
      <c r="N10" s="351"/>
      <c r="O10" s="353"/>
      <c r="P10" s="353"/>
      <c r="Q10" s="355"/>
      <c r="R10" s="161"/>
      <c r="T10" s="134"/>
      <c r="AB10" s="152"/>
      <c r="AC10" s="152"/>
    </row>
    <row r="11" spans="1:29" ht="12" customHeight="1">
      <c r="A11" s="332"/>
      <c r="B11" s="356" t="s">
        <v>47</v>
      </c>
      <c r="C11" s="357"/>
      <c r="D11" s="357"/>
      <c r="E11" s="358"/>
      <c r="F11" s="104">
        <f>IF(SUM(G11:I11)=SUM(J11:M11),SUM(G11:I11),"確認")</f>
        <v>62</v>
      </c>
      <c r="G11" s="104">
        <v>49</v>
      </c>
      <c r="H11" s="104">
        <v>11</v>
      </c>
      <c r="I11" s="104">
        <v>2</v>
      </c>
      <c r="J11" s="104">
        <v>50</v>
      </c>
      <c r="K11" s="104">
        <v>2</v>
      </c>
      <c r="L11" s="104">
        <v>0</v>
      </c>
      <c r="M11" s="104">
        <v>10</v>
      </c>
      <c r="N11" s="350">
        <v>1.9807692307692308</v>
      </c>
      <c r="O11" s="352">
        <v>42</v>
      </c>
      <c r="P11" s="352">
        <v>15</v>
      </c>
      <c r="Q11" s="354">
        <f>IF(P11=0,0,P11/O11)*100</f>
        <v>35.714285714285715</v>
      </c>
      <c r="T11" s="134"/>
      <c r="AB11" s="153">
        <v>62</v>
      </c>
      <c r="AC11" s="153" t="str">
        <f>IF(F11=AB11,"",1)</f>
        <v/>
      </c>
    </row>
    <row r="12" spans="1:29" ht="12" customHeight="1">
      <c r="A12" s="332"/>
      <c r="B12" s="359"/>
      <c r="C12" s="360"/>
      <c r="D12" s="360"/>
      <c r="E12" s="361"/>
      <c r="F12" s="117">
        <f>SUM(G12:I12)</f>
        <v>1</v>
      </c>
      <c r="G12" s="107">
        <f t="shared" ref="G12:M12" si="3">IF(G11=0,0,G11/$F11)</f>
        <v>0.79032258064516125</v>
      </c>
      <c r="H12" s="107">
        <f t="shared" si="3"/>
        <v>0.17741935483870969</v>
      </c>
      <c r="I12" s="107">
        <f t="shared" si="3"/>
        <v>3.2258064516129031E-2</v>
      </c>
      <c r="J12" s="107">
        <f t="shared" si="3"/>
        <v>0.80645161290322576</v>
      </c>
      <c r="K12" s="107">
        <f t="shared" si="3"/>
        <v>3.2258064516129031E-2</v>
      </c>
      <c r="L12" s="107">
        <f t="shared" si="3"/>
        <v>0</v>
      </c>
      <c r="M12" s="107">
        <f t="shared" si="3"/>
        <v>0.16129032258064516</v>
      </c>
      <c r="N12" s="351"/>
      <c r="O12" s="353"/>
      <c r="P12" s="353"/>
      <c r="Q12" s="355"/>
      <c r="R12" s="161"/>
      <c r="T12" s="134"/>
      <c r="AB12" s="152"/>
      <c r="AC12" s="152"/>
    </row>
    <row r="13" spans="1:29" ht="12" customHeight="1">
      <c r="A13" s="332"/>
      <c r="B13" s="356" t="s">
        <v>46</v>
      </c>
      <c r="C13" s="357"/>
      <c r="D13" s="357"/>
      <c r="E13" s="358"/>
      <c r="F13" s="104">
        <f>IF(SUM(G13:I13)=SUM(J13:M13),SUM(G13:I13),"確認")</f>
        <v>128</v>
      </c>
      <c r="G13" s="104">
        <v>110</v>
      </c>
      <c r="H13" s="104">
        <v>14</v>
      </c>
      <c r="I13" s="104">
        <v>4</v>
      </c>
      <c r="J13" s="104">
        <v>105</v>
      </c>
      <c r="K13" s="104">
        <v>13</v>
      </c>
      <c r="L13" s="104">
        <v>0</v>
      </c>
      <c r="M13" s="104">
        <v>10</v>
      </c>
      <c r="N13" s="350">
        <v>2.3032786885245899</v>
      </c>
      <c r="O13" s="352">
        <v>230</v>
      </c>
      <c r="P13" s="352">
        <v>128</v>
      </c>
      <c r="Q13" s="354">
        <f>IF(P13=0,0,P13/O13)*100</f>
        <v>55.652173913043477</v>
      </c>
      <c r="T13" s="134"/>
      <c r="AB13" s="153">
        <v>128</v>
      </c>
      <c r="AC13" s="153" t="str">
        <f>IF(F13=AB13,"",1)</f>
        <v/>
      </c>
    </row>
    <row r="14" spans="1:29" ht="12" customHeight="1">
      <c r="A14" s="332"/>
      <c r="B14" s="359"/>
      <c r="C14" s="360"/>
      <c r="D14" s="360"/>
      <c r="E14" s="361"/>
      <c r="F14" s="117">
        <f>SUM(G14:I14)</f>
        <v>1</v>
      </c>
      <c r="G14" s="107">
        <f t="shared" ref="G14:M14" si="4">IF(G13=0,0,G13/$F13)</f>
        <v>0.859375</v>
      </c>
      <c r="H14" s="107">
        <f t="shared" si="4"/>
        <v>0.109375</v>
      </c>
      <c r="I14" s="107">
        <f t="shared" si="4"/>
        <v>3.125E-2</v>
      </c>
      <c r="J14" s="107">
        <f t="shared" si="4"/>
        <v>0.8203125</v>
      </c>
      <c r="K14" s="107">
        <f t="shared" si="4"/>
        <v>0.1015625</v>
      </c>
      <c r="L14" s="107">
        <f t="shared" si="4"/>
        <v>0</v>
      </c>
      <c r="M14" s="107">
        <f t="shared" si="4"/>
        <v>7.8125E-2</v>
      </c>
      <c r="N14" s="351"/>
      <c r="O14" s="353"/>
      <c r="P14" s="353"/>
      <c r="Q14" s="355"/>
      <c r="R14" s="161"/>
      <c r="T14" s="134"/>
      <c r="AB14" s="152"/>
      <c r="AC14" s="152"/>
    </row>
    <row r="15" spans="1:29" ht="12" customHeight="1">
      <c r="A15" s="332"/>
      <c r="B15" s="356" t="s">
        <v>45</v>
      </c>
      <c r="C15" s="357"/>
      <c r="D15" s="357"/>
      <c r="E15" s="358"/>
      <c r="F15" s="104">
        <f>IF(SUM(G15:I15)=SUM(J15:M15),SUM(G15:I15),"確認")</f>
        <v>51</v>
      </c>
      <c r="G15" s="104">
        <v>46</v>
      </c>
      <c r="H15" s="104">
        <v>4</v>
      </c>
      <c r="I15" s="104">
        <v>1</v>
      </c>
      <c r="J15" s="104">
        <v>40</v>
      </c>
      <c r="K15" s="104">
        <v>8</v>
      </c>
      <c r="L15" s="104">
        <v>0</v>
      </c>
      <c r="M15" s="104">
        <v>3</v>
      </c>
      <c r="N15" s="350">
        <v>2.6122448979591835</v>
      </c>
      <c r="O15" s="352">
        <v>172</v>
      </c>
      <c r="P15" s="352">
        <v>120</v>
      </c>
      <c r="Q15" s="354">
        <f>IF(P15=0,0,P15/O15)*100</f>
        <v>69.767441860465112</v>
      </c>
      <c r="T15" s="134"/>
      <c r="AB15" s="153">
        <v>51</v>
      </c>
      <c r="AC15" s="153" t="str">
        <f>IF(F15=AB15,"",1)</f>
        <v/>
      </c>
    </row>
    <row r="16" spans="1:29" ht="12" customHeight="1">
      <c r="A16" s="332"/>
      <c r="B16" s="359"/>
      <c r="C16" s="360"/>
      <c r="D16" s="360"/>
      <c r="E16" s="361"/>
      <c r="F16" s="117">
        <f>SUM(G16:I16)</f>
        <v>1</v>
      </c>
      <c r="G16" s="107">
        <f t="shared" ref="G16:M16" si="5">IF(G15=0,0,G15/$F15)</f>
        <v>0.90196078431372551</v>
      </c>
      <c r="H16" s="107">
        <f t="shared" si="5"/>
        <v>7.8431372549019607E-2</v>
      </c>
      <c r="I16" s="107">
        <f t="shared" si="5"/>
        <v>1.9607843137254902E-2</v>
      </c>
      <c r="J16" s="107">
        <f t="shared" si="5"/>
        <v>0.78431372549019607</v>
      </c>
      <c r="K16" s="107">
        <f t="shared" si="5"/>
        <v>0.15686274509803921</v>
      </c>
      <c r="L16" s="107">
        <f t="shared" si="5"/>
        <v>0</v>
      </c>
      <c r="M16" s="107">
        <f t="shared" si="5"/>
        <v>5.8823529411764705E-2</v>
      </c>
      <c r="N16" s="351"/>
      <c r="O16" s="353"/>
      <c r="P16" s="353"/>
      <c r="Q16" s="355"/>
      <c r="R16" s="161"/>
      <c r="T16" s="134"/>
      <c r="AB16" s="152"/>
      <c r="AC16" s="152"/>
    </row>
    <row r="17" spans="1:29" ht="12" customHeight="1">
      <c r="A17" s="332"/>
      <c r="B17" s="356" t="s">
        <v>44</v>
      </c>
      <c r="C17" s="357"/>
      <c r="D17" s="357"/>
      <c r="E17" s="358"/>
      <c r="F17" s="104">
        <f>IF(SUM(G17:I17)=SUM(J17:M17),SUM(G17:I17),"確認")</f>
        <v>157</v>
      </c>
      <c r="G17" s="104">
        <v>141</v>
      </c>
      <c r="H17" s="104">
        <v>9</v>
      </c>
      <c r="I17" s="104">
        <v>7</v>
      </c>
      <c r="J17" s="104">
        <v>120</v>
      </c>
      <c r="K17" s="104">
        <v>19</v>
      </c>
      <c r="L17" s="104">
        <v>2</v>
      </c>
      <c r="M17" s="104">
        <v>16</v>
      </c>
      <c r="N17" s="350">
        <v>2.5202702702702702</v>
      </c>
      <c r="O17" s="352">
        <v>409</v>
      </c>
      <c r="P17" s="352">
        <v>226</v>
      </c>
      <c r="Q17" s="354">
        <f>IF(P17=0,0,P17/O17)*100</f>
        <v>55.256723716381416</v>
      </c>
      <c r="T17" s="134"/>
      <c r="AB17" s="153">
        <v>157</v>
      </c>
      <c r="AC17" s="153" t="str">
        <f>IF(F17=AB17,"",1)</f>
        <v/>
      </c>
    </row>
    <row r="18" spans="1:29" ht="12" customHeight="1">
      <c r="A18" s="333"/>
      <c r="B18" s="359"/>
      <c r="C18" s="360"/>
      <c r="D18" s="360"/>
      <c r="E18" s="361"/>
      <c r="F18" s="117">
        <f>SUM(G18:I18)</f>
        <v>1</v>
      </c>
      <c r="G18" s="107">
        <f t="shared" ref="G18:M18" si="6">IF(G17=0,0,G17/$F17)</f>
        <v>0.89808917197452232</v>
      </c>
      <c r="H18" s="107">
        <f t="shared" si="6"/>
        <v>5.7324840764331211E-2</v>
      </c>
      <c r="I18" s="107">
        <f t="shared" si="6"/>
        <v>4.4585987261146494E-2</v>
      </c>
      <c r="J18" s="107">
        <f t="shared" si="6"/>
        <v>0.76433121019108285</v>
      </c>
      <c r="K18" s="107">
        <f t="shared" si="6"/>
        <v>0.12101910828025478</v>
      </c>
      <c r="L18" s="107">
        <f t="shared" si="6"/>
        <v>1.2738853503184714E-2</v>
      </c>
      <c r="M18" s="107">
        <f t="shared" si="6"/>
        <v>0.10191082802547771</v>
      </c>
      <c r="N18" s="351"/>
      <c r="O18" s="353"/>
      <c r="P18" s="353"/>
      <c r="Q18" s="355"/>
      <c r="R18" s="161"/>
      <c r="T18" s="134"/>
      <c r="AB18" s="154"/>
      <c r="AC18" s="152"/>
    </row>
    <row r="19" spans="1:29" ht="12" customHeight="1">
      <c r="A19" s="315" t="s">
        <v>43</v>
      </c>
      <c r="B19" s="315" t="s">
        <v>42</v>
      </c>
      <c r="C19" s="123"/>
      <c r="D19" s="295" t="s">
        <v>16</v>
      </c>
      <c r="E19" s="115"/>
      <c r="F19" s="104">
        <f>IF(SUM(G19:I19)=SUM(J19:M19),SUM(G19:I19),"確認")</f>
        <v>140</v>
      </c>
      <c r="G19" s="104">
        <f t="shared" ref="G19:L19" si="7">SUM(G21,G23,G25,G27,G29,G31,G33,G35,G37,G39,G41,G43,G45,G47,G49,G51,G53,G55,G57,G59,G61,G63,G65,G67)</f>
        <v>110</v>
      </c>
      <c r="H19" s="104">
        <f t="shared" si="7"/>
        <v>20</v>
      </c>
      <c r="I19" s="104">
        <f t="shared" si="7"/>
        <v>10</v>
      </c>
      <c r="J19" s="104">
        <f t="shared" si="7"/>
        <v>104</v>
      </c>
      <c r="K19" s="104">
        <f t="shared" si="7"/>
        <v>18</v>
      </c>
      <c r="L19" s="104">
        <f t="shared" si="7"/>
        <v>0</v>
      </c>
      <c r="M19" s="104">
        <f>SUM(M21,M23,M25,M27,M29,M31,M33,M35,M37,M39,M41,M43,M45,M47,M49,M51,M53,M55,M57,M59,M61,M63,M65,M67)</f>
        <v>18</v>
      </c>
      <c r="N19" s="350">
        <v>2.4761904761904763</v>
      </c>
      <c r="O19" s="352">
        <f>SUM(O21:O68)</f>
        <v>459</v>
      </c>
      <c r="P19" s="352">
        <f>SUM(P21:P68)</f>
        <v>276</v>
      </c>
      <c r="Q19" s="354">
        <f>IF(P19=0,0,P19/O19)*100</f>
        <v>60.130718954248366</v>
      </c>
      <c r="S19" s="120"/>
      <c r="T19" s="134"/>
      <c r="AB19" s="153">
        <v>140</v>
      </c>
      <c r="AC19" s="153" t="str">
        <f>IF(F19=AB19,"",1)</f>
        <v/>
      </c>
    </row>
    <row r="20" spans="1:29" ht="12" customHeight="1">
      <c r="A20" s="316"/>
      <c r="B20" s="316"/>
      <c r="C20" s="124"/>
      <c r="D20" s="296"/>
      <c r="E20" s="116"/>
      <c r="F20" s="117">
        <f>SUM(G20:I20)</f>
        <v>1</v>
      </c>
      <c r="G20" s="107">
        <f t="shared" ref="G20:M20" si="8">IF(G19=0,0,G19/$F19)</f>
        <v>0.7857142857142857</v>
      </c>
      <c r="H20" s="107">
        <f t="shared" si="8"/>
        <v>0.14285714285714285</v>
      </c>
      <c r="I20" s="107">
        <f t="shared" si="8"/>
        <v>7.1428571428571425E-2</v>
      </c>
      <c r="J20" s="107">
        <f t="shared" si="8"/>
        <v>0.74285714285714288</v>
      </c>
      <c r="K20" s="107">
        <f t="shared" si="8"/>
        <v>0.12857142857142856</v>
      </c>
      <c r="L20" s="107">
        <f t="shared" si="8"/>
        <v>0</v>
      </c>
      <c r="M20" s="107">
        <f t="shared" si="8"/>
        <v>0.12857142857142856</v>
      </c>
      <c r="N20" s="351"/>
      <c r="O20" s="353"/>
      <c r="P20" s="353"/>
      <c r="Q20" s="355"/>
      <c r="R20" s="161"/>
      <c r="T20" s="134"/>
      <c r="AB20" s="152"/>
      <c r="AC20" s="152"/>
    </row>
    <row r="21" spans="1:29" ht="12" customHeight="1">
      <c r="A21" s="316"/>
      <c r="B21" s="316"/>
      <c r="C21" s="123"/>
      <c r="D21" s="295" t="s">
        <v>41</v>
      </c>
      <c r="E21" s="115"/>
      <c r="F21" s="104">
        <f>IF(SUM(G21:I21)=SUM(J21:M21),SUM(G21:I21),"確認")</f>
        <v>14</v>
      </c>
      <c r="G21" s="104">
        <v>9</v>
      </c>
      <c r="H21" s="104">
        <v>3</v>
      </c>
      <c r="I21" s="104">
        <v>2</v>
      </c>
      <c r="J21" s="104">
        <v>6</v>
      </c>
      <c r="K21" s="104">
        <v>3</v>
      </c>
      <c r="L21" s="104">
        <v>0</v>
      </c>
      <c r="M21" s="104">
        <v>5</v>
      </c>
      <c r="N21" s="350">
        <v>2.4166666666666665</v>
      </c>
      <c r="O21" s="352">
        <v>28</v>
      </c>
      <c r="P21" s="352">
        <v>11</v>
      </c>
      <c r="Q21" s="354">
        <f>IF(P21=0,0,P21/O21)*100</f>
        <v>39.285714285714285</v>
      </c>
      <c r="T21" s="134"/>
      <c r="AB21" s="153">
        <v>14</v>
      </c>
      <c r="AC21" s="153" t="str">
        <f>IF(F21=AB21,"",1)</f>
        <v/>
      </c>
    </row>
    <row r="22" spans="1:29" ht="12" customHeight="1">
      <c r="A22" s="316"/>
      <c r="B22" s="316"/>
      <c r="C22" s="124"/>
      <c r="D22" s="296"/>
      <c r="E22" s="116"/>
      <c r="F22" s="117">
        <f>SUM(G22:I22)</f>
        <v>1</v>
      </c>
      <c r="G22" s="107">
        <f t="shared" ref="G22:M22" si="9">IF(G21=0,0,G21/$F21)</f>
        <v>0.6428571428571429</v>
      </c>
      <c r="H22" s="107">
        <f t="shared" si="9"/>
        <v>0.21428571428571427</v>
      </c>
      <c r="I22" s="107">
        <f t="shared" si="9"/>
        <v>0.14285714285714285</v>
      </c>
      <c r="J22" s="107">
        <f t="shared" si="9"/>
        <v>0.42857142857142855</v>
      </c>
      <c r="K22" s="107">
        <f t="shared" si="9"/>
        <v>0.21428571428571427</v>
      </c>
      <c r="L22" s="107">
        <f t="shared" si="9"/>
        <v>0</v>
      </c>
      <c r="M22" s="107">
        <f t="shared" si="9"/>
        <v>0.35714285714285715</v>
      </c>
      <c r="N22" s="351"/>
      <c r="O22" s="353"/>
      <c r="P22" s="353"/>
      <c r="Q22" s="355"/>
      <c r="R22" s="161"/>
      <c r="T22" s="134"/>
      <c r="AB22" s="152"/>
      <c r="AC22" s="152"/>
    </row>
    <row r="23" spans="1:29" ht="12" customHeight="1">
      <c r="A23" s="316"/>
      <c r="B23" s="316"/>
      <c r="C23" s="123"/>
      <c r="D23" s="295" t="s">
        <v>40</v>
      </c>
      <c r="E23" s="115"/>
      <c r="F23" s="104">
        <f>IF(SUM(G23:I23)=SUM(J23:M23),SUM(G23:I23),"確認")</f>
        <v>3</v>
      </c>
      <c r="G23" s="104">
        <v>2</v>
      </c>
      <c r="H23" s="104">
        <v>1</v>
      </c>
      <c r="I23" s="104">
        <v>0</v>
      </c>
      <c r="J23" s="104">
        <v>2</v>
      </c>
      <c r="K23" s="104">
        <v>0</v>
      </c>
      <c r="L23" s="104">
        <v>0</v>
      </c>
      <c r="M23" s="104">
        <v>1</v>
      </c>
      <c r="N23" s="350">
        <v>2.5</v>
      </c>
      <c r="O23" s="352">
        <v>3</v>
      </c>
      <c r="P23" s="352">
        <v>2</v>
      </c>
      <c r="Q23" s="354">
        <f>IF(P23=0,0,P23/O23)*100</f>
        <v>66.666666666666657</v>
      </c>
      <c r="T23" s="134"/>
      <c r="AB23" s="153">
        <v>3</v>
      </c>
      <c r="AC23" s="153" t="str">
        <f>IF(F23=AB23,"",1)</f>
        <v/>
      </c>
    </row>
    <row r="24" spans="1:29" ht="12" customHeight="1">
      <c r="A24" s="316"/>
      <c r="B24" s="316"/>
      <c r="C24" s="124"/>
      <c r="D24" s="296"/>
      <c r="E24" s="116"/>
      <c r="F24" s="117">
        <f>SUM(G24:I24)</f>
        <v>1</v>
      </c>
      <c r="G24" s="107">
        <f t="shared" ref="G24:M24" si="10">IF(G23=0,0,G23/$F23)</f>
        <v>0.66666666666666663</v>
      </c>
      <c r="H24" s="107">
        <f t="shared" si="10"/>
        <v>0.33333333333333331</v>
      </c>
      <c r="I24" s="107">
        <f t="shared" si="10"/>
        <v>0</v>
      </c>
      <c r="J24" s="107">
        <f t="shared" si="10"/>
        <v>0.66666666666666663</v>
      </c>
      <c r="K24" s="107">
        <f t="shared" si="10"/>
        <v>0</v>
      </c>
      <c r="L24" s="107">
        <f t="shared" si="10"/>
        <v>0</v>
      </c>
      <c r="M24" s="107">
        <f t="shared" si="10"/>
        <v>0.33333333333333331</v>
      </c>
      <c r="N24" s="351"/>
      <c r="O24" s="353"/>
      <c r="P24" s="353"/>
      <c r="Q24" s="355"/>
      <c r="R24" s="161"/>
      <c r="T24" s="134"/>
      <c r="AB24" s="152"/>
      <c r="AC24" s="152"/>
    </row>
    <row r="25" spans="1:29" ht="12" customHeight="1">
      <c r="A25" s="316"/>
      <c r="B25" s="316"/>
      <c r="C25" s="123"/>
      <c r="D25" s="295" t="s">
        <v>39</v>
      </c>
      <c r="E25" s="115"/>
      <c r="F25" s="104">
        <f>IF(SUM(G25:I25)=SUM(J25:M25),SUM(G25:I25),"確認")</f>
        <v>5</v>
      </c>
      <c r="G25" s="104">
        <v>1</v>
      </c>
      <c r="H25" s="104">
        <v>2</v>
      </c>
      <c r="I25" s="104">
        <v>2</v>
      </c>
      <c r="J25" s="104">
        <v>3</v>
      </c>
      <c r="K25" s="104">
        <v>0</v>
      </c>
      <c r="L25" s="104">
        <v>0</v>
      </c>
      <c r="M25" s="104">
        <v>2</v>
      </c>
      <c r="N25" s="350">
        <v>2</v>
      </c>
      <c r="O25" s="352">
        <v>4</v>
      </c>
      <c r="P25" s="352">
        <v>1</v>
      </c>
      <c r="Q25" s="354">
        <f>IF(P25=0,0,P25/O25)*100</f>
        <v>25</v>
      </c>
      <c r="T25" s="134"/>
      <c r="AB25" s="153">
        <v>5</v>
      </c>
      <c r="AC25" s="153" t="str">
        <f>IF(F25=AB25,"",1)</f>
        <v/>
      </c>
    </row>
    <row r="26" spans="1:29" ht="12" customHeight="1">
      <c r="A26" s="316"/>
      <c r="B26" s="316"/>
      <c r="C26" s="124"/>
      <c r="D26" s="296"/>
      <c r="E26" s="116"/>
      <c r="F26" s="117">
        <f>SUM(G26:I26)</f>
        <v>1</v>
      </c>
      <c r="G26" s="107">
        <f t="shared" ref="G26:M26" si="11">IF(G25=0,0,G25/$F25)</f>
        <v>0.2</v>
      </c>
      <c r="H26" s="107">
        <f t="shared" si="11"/>
        <v>0.4</v>
      </c>
      <c r="I26" s="107">
        <f t="shared" si="11"/>
        <v>0.4</v>
      </c>
      <c r="J26" s="107">
        <f t="shared" si="11"/>
        <v>0.6</v>
      </c>
      <c r="K26" s="107">
        <f t="shared" si="11"/>
        <v>0</v>
      </c>
      <c r="L26" s="107">
        <f t="shared" si="11"/>
        <v>0</v>
      </c>
      <c r="M26" s="107">
        <f t="shared" si="11"/>
        <v>0.4</v>
      </c>
      <c r="N26" s="351"/>
      <c r="O26" s="353"/>
      <c r="P26" s="353"/>
      <c r="Q26" s="355"/>
      <c r="R26" s="161"/>
      <c r="T26" s="134"/>
      <c r="AB26" s="152"/>
      <c r="AC26" s="152"/>
    </row>
    <row r="27" spans="1:29" ht="12" customHeight="1">
      <c r="A27" s="316"/>
      <c r="B27" s="316"/>
      <c r="C27" s="123"/>
      <c r="D27" s="295" t="s">
        <v>113</v>
      </c>
      <c r="E27" s="115"/>
      <c r="F27" s="104">
        <f>IF(SUM(G27:I27)=SUM(J27:M27),SUM(G27:I27),"確認")</f>
        <v>0</v>
      </c>
      <c r="G27" s="104">
        <v>0</v>
      </c>
      <c r="H27" s="104">
        <v>0</v>
      </c>
      <c r="I27" s="104">
        <v>0</v>
      </c>
      <c r="J27" s="104">
        <v>0</v>
      </c>
      <c r="K27" s="104">
        <v>0</v>
      </c>
      <c r="L27" s="104">
        <v>0</v>
      </c>
      <c r="M27" s="104">
        <v>0</v>
      </c>
      <c r="N27" s="350" t="s">
        <v>386</v>
      </c>
      <c r="O27" s="352">
        <v>0</v>
      </c>
      <c r="P27" s="352">
        <v>0</v>
      </c>
      <c r="Q27" s="354">
        <f>IF(P27=0,0,P27/O27)*100</f>
        <v>0</v>
      </c>
      <c r="T27" s="134"/>
      <c r="AB27" s="153">
        <v>0</v>
      </c>
      <c r="AC27" s="153" t="str">
        <f>IF(F27=AB27,"",1)</f>
        <v/>
      </c>
    </row>
    <row r="28" spans="1:29" ht="12" customHeight="1">
      <c r="A28" s="316"/>
      <c r="B28" s="316"/>
      <c r="C28" s="124"/>
      <c r="D28" s="296"/>
      <c r="E28" s="116"/>
      <c r="F28" s="117">
        <f>SUM(G28:I28)</f>
        <v>0</v>
      </c>
      <c r="G28" s="107">
        <f t="shared" ref="G28:M28" si="12">IF(G27=0,0,G27/$F27)</f>
        <v>0</v>
      </c>
      <c r="H28" s="107">
        <f t="shared" si="12"/>
        <v>0</v>
      </c>
      <c r="I28" s="107">
        <f t="shared" si="12"/>
        <v>0</v>
      </c>
      <c r="J28" s="107">
        <f t="shared" si="12"/>
        <v>0</v>
      </c>
      <c r="K28" s="107">
        <f t="shared" si="12"/>
        <v>0</v>
      </c>
      <c r="L28" s="107">
        <f t="shared" si="12"/>
        <v>0</v>
      </c>
      <c r="M28" s="107">
        <f t="shared" si="12"/>
        <v>0</v>
      </c>
      <c r="N28" s="351"/>
      <c r="O28" s="353"/>
      <c r="P28" s="353"/>
      <c r="Q28" s="355"/>
      <c r="R28" s="161"/>
      <c r="T28" s="134"/>
      <c r="AB28" s="152"/>
      <c r="AC28" s="152"/>
    </row>
    <row r="29" spans="1:29" ht="12" customHeight="1">
      <c r="A29" s="316"/>
      <c r="B29" s="316"/>
      <c r="C29" s="123"/>
      <c r="D29" s="295" t="s">
        <v>112</v>
      </c>
      <c r="E29" s="115"/>
      <c r="F29" s="104">
        <f>IF(SUM(G29:I29)=SUM(J29:M29),SUM(G29:I29),"確認")</f>
        <v>3</v>
      </c>
      <c r="G29" s="104">
        <v>2</v>
      </c>
      <c r="H29" s="104">
        <v>1</v>
      </c>
      <c r="I29" s="104">
        <v>0</v>
      </c>
      <c r="J29" s="104">
        <v>3</v>
      </c>
      <c r="K29" s="104">
        <v>0</v>
      </c>
      <c r="L29" s="104">
        <v>0</v>
      </c>
      <c r="M29" s="104">
        <v>0</v>
      </c>
      <c r="N29" s="350">
        <v>1.6666666666666667</v>
      </c>
      <c r="O29" s="352">
        <v>5</v>
      </c>
      <c r="P29" s="352">
        <v>3</v>
      </c>
      <c r="Q29" s="354">
        <f>IF(P29=0,0,P29/O29)*100</f>
        <v>60</v>
      </c>
      <c r="T29" s="134"/>
      <c r="AB29" s="153">
        <v>3</v>
      </c>
      <c r="AC29" s="153" t="str">
        <f>IF(F29=AB29,"",1)</f>
        <v/>
      </c>
    </row>
    <row r="30" spans="1:29" ht="12" customHeight="1">
      <c r="A30" s="316"/>
      <c r="B30" s="316"/>
      <c r="C30" s="124"/>
      <c r="D30" s="296"/>
      <c r="E30" s="116"/>
      <c r="F30" s="117">
        <f>SUM(G30:I30)</f>
        <v>1</v>
      </c>
      <c r="G30" s="107">
        <f t="shared" ref="G30:M30" si="13">IF(G29=0,0,G29/$F29)</f>
        <v>0.66666666666666663</v>
      </c>
      <c r="H30" s="107">
        <f t="shared" si="13"/>
        <v>0.33333333333333331</v>
      </c>
      <c r="I30" s="107">
        <f t="shared" si="13"/>
        <v>0</v>
      </c>
      <c r="J30" s="107">
        <f t="shared" si="13"/>
        <v>1</v>
      </c>
      <c r="K30" s="107">
        <f t="shared" si="13"/>
        <v>0</v>
      </c>
      <c r="L30" s="107">
        <f t="shared" si="13"/>
        <v>0</v>
      </c>
      <c r="M30" s="107">
        <f t="shared" si="13"/>
        <v>0</v>
      </c>
      <c r="N30" s="351"/>
      <c r="O30" s="353"/>
      <c r="P30" s="353"/>
      <c r="Q30" s="355"/>
      <c r="R30" s="161"/>
      <c r="T30" s="134"/>
      <c r="AB30" s="152"/>
      <c r="AC30" s="152"/>
    </row>
    <row r="31" spans="1:29" ht="12" customHeight="1">
      <c r="A31" s="316"/>
      <c r="B31" s="316"/>
      <c r="C31" s="123"/>
      <c r="D31" s="295" t="s">
        <v>111</v>
      </c>
      <c r="E31" s="115"/>
      <c r="F31" s="104">
        <f>IF(SUM(G31:I31)=SUM(J31:M31),SUM(G31:I31),"確認")</f>
        <v>0</v>
      </c>
      <c r="G31" s="104">
        <v>0</v>
      </c>
      <c r="H31" s="104">
        <v>0</v>
      </c>
      <c r="I31" s="104">
        <v>0</v>
      </c>
      <c r="J31" s="104">
        <v>0</v>
      </c>
      <c r="K31" s="104">
        <v>0</v>
      </c>
      <c r="L31" s="104">
        <v>0</v>
      </c>
      <c r="M31" s="104">
        <v>0</v>
      </c>
      <c r="N31" s="350" t="s">
        <v>386</v>
      </c>
      <c r="O31" s="352">
        <v>2</v>
      </c>
      <c r="P31" s="352">
        <v>0</v>
      </c>
      <c r="Q31" s="354">
        <f>IF(P31=0,0,P31/O31)*100</f>
        <v>0</v>
      </c>
      <c r="T31" s="134"/>
      <c r="AB31" s="153">
        <v>0</v>
      </c>
      <c r="AC31" s="153" t="str">
        <f>IF(F31=AB31,"",1)</f>
        <v/>
      </c>
    </row>
    <row r="32" spans="1:29" ht="12" customHeight="1">
      <c r="A32" s="316"/>
      <c r="B32" s="316"/>
      <c r="C32" s="124"/>
      <c r="D32" s="296"/>
      <c r="E32" s="116"/>
      <c r="F32" s="117">
        <f>SUM(G32:I32)</f>
        <v>0</v>
      </c>
      <c r="G32" s="107">
        <f t="shared" ref="G32:M32" si="14">IF(G31=0,0,G31/$F31)</f>
        <v>0</v>
      </c>
      <c r="H32" s="107">
        <f t="shared" si="14"/>
        <v>0</v>
      </c>
      <c r="I32" s="107">
        <f t="shared" si="14"/>
        <v>0</v>
      </c>
      <c r="J32" s="107">
        <f t="shared" si="14"/>
        <v>0</v>
      </c>
      <c r="K32" s="107">
        <f t="shared" si="14"/>
        <v>0</v>
      </c>
      <c r="L32" s="107">
        <f t="shared" si="14"/>
        <v>0</v>
      </c>
      <c r="M32" s="107">
        <f t="shared" si="14"/>
        <v>0</v>
      </c>
      <c r="N32" s="351"/>
      <c r="O32" s="353"/>
      <c r="P32" s="353"/>
      <c r="Q32" s="355"/>
      <c r="R32" s="161"/>
      <c r="T32" s="134"/>
      <c r="AB32" s="152"/>
      <c r="AC32" s="152"/>
    </row>
    <row r="33" spans="1:29" ht="12" customHeight="1">
      <c r="A33" s="316"/>
      <c r="B33" s="316"/>
      <c r="C33" s="123"/>
      <c r="D33" s="295" t="s">
        <v>110</v>
      </c>
      <c r="E33" s="115"/>
      <c r="F33" s="104">
        <f>IF(SUM(G33:I33)=SUM(J33:M33),SUM(G33:I33),"確認")</f>
        <v>2</v>
      </c>
      <c r="G33" s="104">
        <v>1</v>
      </c>
      <c r="H33" s="104">
        <v>1</v>
      </c>
      <c r="I33" s="104">
        <v>0</v>
      </c>
      <c r="J33" s="104">
        <v>2</v>
      </c>
      <c r="K33" s="104">
        <v>0</v>
      </c>
      <c r="L33" s="104">
        <v>0</v>
      </c>
      <c r="M33" s="104">
        <v>0</v>
      </c>
      <c r="N33" s="350">
        <v>1.5</v>
      </c>
      <c r="O33" s="352">
        <v>6</v>
      </c>
      <c r="P33" s="352">
        <v>1</v>
      </c>
      <c r="Q33" s="354">
        <f>IF(P33=0,0,P33/O33)*100</f>
        <v>16.666666666666664</v>
      </c>
      <c r="T33" s="134"/>
      <c r="AB33" s="153">
        <v>2</v>
      </c>
      <c r="AC33" s="153" t="str">
        <f>IF(F33=AB33,"",1)</f>
        <v/>
      </c>
    </row>
    <row r="34" spans="1:29" ht="12" customHeight="1">
      <c r="A34" s="316"/>
      <c r="B34" s="316"/>
      <c r="C34" s="124"/>
      <c r="D34" s="296"/>
      <c r="E34" s="116"/>
      <c r="F34" s="117">
        <f>SUM(G34:I34)</f>
        <v>1</v>
      </c>
      <c r="G34" s="107">
        <f t="shared" ref="G34:M34" si="15">IF(G33=0,0,G33/$F33)</f>
        <v>0.5</v>
      </c>
      <c r="H34" s="107">
        <f t="shared" si="15"/>
        <v>0.5</v>
      </c>
      <c r="I34" s="107">
        <f t="shared" si="15"/>
        <v>0</v>
      </c>
      <c r="J34" s="107">
        <f t="shared" si="15"/>
        <v>1</v>
      </c>
      <c r="K34" s="107">
        <f t="shared" si="15"/>
        <v>0</v>
      </c>
      <c r="L34" s="107">
        <f t="shared" si="15"/>
        <v>0</v>
      </c>
      <c r="M34" s="107">
        <f t="shared" si="15"/>
        <v>0</v>
      </c>
      <c r="N34" s="351"/>
      <c r="O34" s="353"/>
      <c r="P34" s="353"/>
      <c r="Q34" s="355"/>
      <c r="R34" s="161"/>
      <c r="T34" s="134"/>
      <c r="AB34" s="152"/>
      <c r="AC34" s="152"/>
    </row>
    <row r="35" spans="1:29" ht="12" customHeight="1">
      <c r="A35" s="316"/>
      <c r="B35" s="316"/>
      <c r="C35" s="123"/>
      <c r="D35" s="295" t="s">
        <v>109</v>
      </c>
      <c r="E35" s="115"/>
      <c r="F35" s="104">
        <f>IF(SUM(G35:I35)=SUM(J35:M35),SUM(G35:I35),"確認")</f>
        <v>6</v>
      </c>
      <c r="G35" s="104">
        <v>6</v>
      </c>
      <c r="H35" s="104">
        <v>0</v>
      </c>
      <c r="I35" s="104">
        <v>0</v>
      </c>
      <c r="J35" s="104">
        <v>6</v>
      </c>
      <c r="K35" s="104">
        <v>0</v>
      </c>
      <c r="L35" s="104">
        <v>0</v>
      </c>
      <c r="M35" s="104">
        <v>0</v>
      </c>
      <c r="N35" s="350">
        <v>1.8333333333333333</v>
      </c>
      <c r="O35" s="352">
        <v>59</v>
      </c>
      <c r="P35" s="352">
        <v>30</v>
      </c>
      <c r="Q35" s="354">
        <f>IF(P35=0,0,P35/O35)*100</f>
        <v>50.847457627118644</v>
      </c>
      <c r="T35" s="134"/>
      <c r="AB35" s="153">
        <v>6</v>
      </c>
      <c r="AC35" s="153" t="str">
        <f>IF(F35=AB35,"",1)</f>
        <v/>
      </c>
    </row>
    <row r="36" spans="1:29" ht="12" customHeight="1">
      <c r="A36" s="316"/>
      <c r="B36" s="316"/>
      <c r="C36" s="124"/>
      <c r="D36" s="296"/>
      <c r="E36" s="116"/>
      <c r="F36" s="117">
        <f>SUM(G36:I36)</f>
        <v>1</v>
      </c>
      <c r="G36" s="107">
        <f t="shared" ref="G36:M36" si="16">IF(G35=0,0,G35/$F35)</f>
        <v>1</v>
      </c>
      <c r="H36" s="107">
        <f t="shared" si="16"/>
        <v>0</v>
      </c>
      <c r="I36" s="107">
        <f t="shared" si="16"/>
        <v>0</v>
      </c>
      <c r="J36" s="107">
        <f t="shared" si="16"/>
        <v>1</v>
      </c>
      <c r="K36" s="107">
        <f t="shared" si="16"/>
        <v>0</v>
      </c>
      <c r="L36" s="107">
        <f t="shared" si="16"/>
        <v>0</v>
      </c>
      <c r="M36" s="107">
        <f t="shared" si="16"/>
        <v>0</v>
      </c>
      <c r="N36" s="351"/>
      <c r="O36" s="353"/>
      <c r="P36" s="353"/>
      <c r="Q36" s="355"/>
      <c r="R36" s="161"/>
      <c r="T36" s="134"/>
      <c r="AB36" s="152"/>
      <c r="AC36" s="152"/>
    </row>
    <row r="37" spans="1:29" ht="12" customHeight="1">
      <c r="A37" s="316"/>
      <c r="B37" s="316"/>
      <c r="C37" s="123"/>
      <c r="D37" s="295" t="s">
        <v>33</v>
      </c>
      <c r="E37" s="115"/>
      <c r="F37" s="104">
        <f>IF(SUM(G37:I37)=SUM(J37:M37),SUM(G37:I37),"確認")</f>
        <v>1</v>
      </c>
      <c r="G37" s="104">
        <v>1</v>
      </c>
      <c r="H37" s="104">
        <v>0</v>
      </c>
      <c r="I37" s="104">
        <v>0</v>
      </c>
      <c r="J37" s="104">
        <v>1</v>
      </c>
      <c r="K37" s="104">
        <v>0</v>
      </c>
      <c r="L37" s="104">
        <v>0</v>
      </c>
      <c r="M37" s="104">
        <v>0</v>
      </c>
      <c r="N37" s="350">
        <v>2</v>
      </c>
      <c r="O37" s="352">
        <v>0</v>
      </c>
      <c r="P37" s="352">
        <v>0</v>
      </c>
      <c r="Q37" s="354">
        <f>IF(P37=0,0,P37/O37)*100</f>
        <v>0</v>
      </c>
      <c r="T37" s="134"/>
      <c r="AB37" s="153">
        <v>1</v>
      </c>
      <c r="AC37" s="153" t="str">
        <f>IF(F37=AB37,"",1)</f>
        <v/>
      </c>
    </row>
    <row r="38" spans="1:29" ht="12" customHeight="1">
      <c r="A38" s="316"/>
      <c r="B38" s="316"/>
      <c r="C38" s="124"/>
      <c r="D38" s="296"/>
      <c r="E38" s="116"/>
      <c r="F38" s="117">
        <f>SUM(G38:I38)</f>
        <v>1</v>
      </c>
      <c r="G38" s="107">
        <f t="shared" ref="G38:M38" si="17">IF(G37=0,0,G37/$F37)</f>
        <v>1</v>
      </c>
      <c r="H38" s="107">
        <f t="shared" si="17"/>
        <v>0</v>
      </c>
      <c r="I38" s="107">
        <f t="shared" si="17"/>
        <v>0</v>
      </c>
      <c r="J38" s="107">
        <f t="shared" si="17"/>
        <v>1</v>
      </c>
      <c r="K38" s="107">
        <f t="shared" si="17"/>
        <v>0</v>
      </c>
      <c r="L38" s="107">
        <f t="shared" si="17"/>
        <v>0</v>
      </c>
      <c r="M38" s="107">
        <f t="shared" si="17"/>
        <v>0</v>
      </c>
      <c r="N38" s="351"/>
      <c r="O38" s="353"/>
      <c r="P38" s="353"/>
      <c r="Q38" s="355"/>
      <c r="R38" s="161"/>
      <c r="T38" s="134"/>
      <c r="AB38" s="152"/>
      <c r="AC38" s="152"/>
    </row>
    <row r="39" spans="1:29" ht="12" customHeight="1">
      <c r="A39" s="316"/>
      <c r="B39" s="316"/>
      <c r="C39" s="123"/>
      <c r="D39" s="295" t="s">
        <v>107</v>
      </c>
      <c r="E39" s="115"/>
      <c r="F39" s="104">
        <f>IF(SUM(G39:I39)=SUM(J39:M39),SUM(G39:I39),"確認")</f>
        <v>5</v>
      </c>
      <c r="G39" s="104">
        <v>3</v>
      </c>
      <c r="H39" s="104">
        <v>2</v>
      </c>
      <c r="I39" s="104">
        <v>0</v>
      </c>
      <c r="J39" s="104">
        <v>5</v>
      </c>
      <c r="K39" s="104">
        <v>0</v>
      </c>
      <c r="L39" s="104">
        <v>0</v>
      </c>
      <c r="M39" s="104">
        <v>0</v>
      </c>
      <c r="N39" s="350">
        <v>2.2000000000000002</v>
      </c>
      <c r="O39" s="352">
        <v>18</v>
      </c>
      <c r="P39" s="352">
        <v>3</v>
      </c>
      <c r="Q39" s="354">
        <f>IF(P39=0,0,P39/O39)*100</f>
        <v>16.666666666666664</v>
      </c>
      <c r="T39" s="134"/>
      <c r="AB39" s="153">
        <v>5</v>
      </c>
      <c r="AC39" s="153" t="str">
        <f>IF(F39=AB39,"",1)</f>
        <v/>
      </c>
    </row>
    <row r="40" spans="1:29" ht="12" customHeight="1">
      <c r="A40" s="316"/>
      <c r="B40" s="316"/>
      <c r="C40" s="124"/>
      <c r="D40" s="296"/>
      <c r="E40" s="116"/>
      <c r="F40" s="117">
        <f>SUM(G40:I40)</f>
        <v>1</v>
      </c>
      <c r="G40" s="107">
        <f t="shared" ref="G40:M40" si="18">IF(G39=0,0,G39/$F39)</f>
        <v>0.6</v>
      </c>
      <c r="H40" s="107">
        <f t="shared" si="18"/>
        <v>0.4</v>
      </c>
      <c r="I40" s="107">
        <f t="shared" si="18"/>
        <v>0</v>
      </c>
      <c r="J40" s="107">
        <f t="shared" si="18"/>
        <v>1</v>
      </c>
      <c r="K40" s="107">
        <f t="shared" si="18"/>
        <v>0</v>
      </c>
      <c r="L40" s="107">
        <f t="shared" si="18"/>
        <v>0</v>
      </c>
      <c r="M40" s="107">
        <f t="shared" si="18"/>
        <v>0</v>
      </c>
      <c r="N40" s="351"/>
      <c r="O40" s="353"/>
      <c r="P40" s="353"/>
      <c r="Q40" s="355"/>
      <c r="R40" s="161"/>
      <c r="T40" s="134"/>
      <c r="AB40" s="152"/>
      <c r="AC40" s="152"/>
    </row>
    <row r="41" spans="1:29" ht="12" customHeight="1">
      <c r="A41" s="316"/>
      <c r="B41" s="316"/>
      <c r="C41" s="123"/>
      <c r="D41" s="295" t="s">
        <v>106</v>
      </c>
      <c r="E41" s="115"/>
      <c r="F41" s="104">
        <f>IF(SUM(G41:I41)=SUM(J41:M41),SUM(G41:I41),"確認")</f>
        <v>0</v>
      </c>
      <c r="G41" s="104">
        <v>0</v>
      </c>
      <c r="H41" s="104">
        <v>0</v>
      </c>
      <c r="I41" s="104">
        <v>0</v>
      </c>
      <c r="J41" s="104">
        <v>0</v>
      </c>
      <c r="K41" s="104">
        <v>0</v>
      </c>
      <c r="L41" s="104">
        <v>0</v>
      </c>
      <c r="M41" s="104">
        <v>0</v>
      </c>
      <c r="N41" s="350" t="s">
        <v>386</v>
      </c>
      <c r="O41" s="352">
        <v>0</v>
      </c>
      <c r="P41" s="352">
        <v>0</v>
      </c>
      <c r="Q41" s="354">
        <f>IF(P41=0,0,P41/O41)*100</f>
        <v>0</v>
      </c>
      <c r="T41" s="134"/>
      <c r="AB41" s="153">
        <v>0</v>
      </c>
      <c r="AC41" s="153" t="str">
        <f>IF(F41=AB41,"",1)</f>
        <v/>
      </c>
    </row>
    <row r="42" spans="1:29" ht="12" customHeight="1">
      <c r="A42" s="316"/>
      <c r="B42" s="316"/>
      <c r="C42" s="124"/>
      <c r="D42" s="296"/>
      <c r="E42" s="116"/>
      <c r="F42" s="117">
        <f>SUM(G42:I42)</f>
        <v>0</v>
      </c>
      <c r="G42" s="107">
        <f t="shared" ref="G42:M42" si="19">IF(G41=0,0,G41/$F41)</f>
        <v>0</v>
      </c>
      <c r="H42" s="107">
        <f t="shared" si="19"/>
        <v>0</v>
      </c>
      <c r="I42" s="107">
        <f t="shared" si="19"/>
        <v>0</v>
      </c>
      <c r="J42" s="107">
        <f t="shared" si="19"/>
        <v>0</v>
      </c>
      <c r="K42" s="107">
        <f t="shared" si="19"/>
        <v>0</v>
      </c>
      <c r="L42" s="107">
        <f t="shared" si="19"/>
        <v>0</v>
      </c>
      <c r="M42" s="107">
        <f t="shared" si="19"/>
        <v>0</v>
      </c>
      <c r="N42" s="351"/>
      <c r="O42" s="353"/>
      <c r="P42" s="353"/>
      <c r="Q42" s="355"/>
      <c r="R42" s="161"/>
      <c r="T42" s="134"/>
      <c r="AB42" s="152"/>
      <c r="AC42" s="152"/>
    </row>
    <row r="43" spans="1:29" ht="12" customHeight="1">
      <c r="A43" s="316"/>
      <c r="B43" s="316"/>
      <c r="C43" s="123"/>
      <c r="D43" s="295" t="s">
        <v>105</v>
      </c>
      <c r="E43" s="115"/>
      <c r="F43" s="104">
        <f>IF(SUM(G43:I43)=SUM(J43:M43),SUM(G43:I43),"確認")</f>
        <v>1</v>
      </c>
      <c r="G43" s="104">
        <v>1</v>
      </c>
      <c r="H43" s="104">
        <v>0</v>
      </c>
      <c r="I43" s="104">
        <v>0</v>
      </c>
      <c r="J43" s="104">
        <v>1</v>
      </c>
      <c r="K43" s="104">
        <v>0</v>
      </c>
      <c r="L43" s="104">
        <v>0</v>
      </c>
      <c r="M43" s="104">
        <v>0</v>
      </c>
      <c r="N43" s="350">
        <v>2</v>
      </c>
      <c r="O43" s="352">
        <v>4</v>
      </c>
      <c r="P43" s="352">
        <v>3</v>
      </c>
      <c r="Q43" s="354">
        <f>IF(P43=0,0,P43/O43)*100</f>
        <v>75</v>
      </c>
      <c r="T43" s="134"/>
      <c r="AB43" s="153">
        <v>1</v>
      </c>
      <c r="AC43" s="153" t="str">
        <f>IF(F43=AB43,"",1)</f>
        <v/>
      </c>
    </row>
    <row r="44" spans="1:29" ht="12" customHeight="1">
      <c r="A44" s="316"/>
      <c r="B44" s="316"/>
      <c r="C44" s="124"/>
      <c r="D44" s="296"/>
      <c r="E44" s="116"/>
      <c r="F44" s="117">
        <f>SUM(G44:I44)</f>
        <v>1</v>
      </c>
      <c r="G44" s="107">
        <f t="shared" ref="G44:M44" si="20">IF(G43=0,0,G43/$F43)</f>
        <v>1</v>
      </c>
      <c r="H44" s="107">
        <f t="shared" si="20"/>
        <v>0</v>
      </c>
      <c r="I44" s="107">
        <f t="shared" si="20"/>
        <v>0</v>
      </c>
      <c r="J44" s="107">
        <f t="shared" si="20"/>
        <v>1</v>
      </c>
      <c r="K44" s="107">
        <f t="shared" si="20"/>
        <v>0</v>
      </c>
      <c r="L44" s="107">
        <f t="shared" si="20"/>
        <v>0</v>
      </c>
      <c r="M44" s="107">
        <f t="shared" si="20"/>
        <v>0</v>
      </c>
      <c r="N44" s="351"/>
      <c r="O44" s="353"/>
      <c r="P44" s="353"/>
      <c r="Q44" s="355"/>
      <c r="R44" s="161"/>
      <c r="T44" s="134"/>
      <c r="AB44" s="152"/>
      <c r="AC44" s="152"/>
    </row>
    <row r="45" spans="1:29" ht="12" customHeight="1">
      <c r="A45" s="316"/>
      <c r="B45" s="316"/>
      <c r="C45" s="123"/>
      <c r="D45" s="295" t="s">
        <v>29</v>
      </c>
      <c r="E45" s="115"/>
      <c r="F45" s="104">
        <f>IF(SUM(G45:I45)=SUM(J45:M45),SUM(G45:I45),"確認")</f>
        <v>4</v>
      </c>
      <c r="G45" s="104">
        <v>4</v>
      </c>
      <c r="H45" s="104">
        <v>0</v>
      </c>
      <c r="I45" s="104">
        <v>0</v>
      </c>
      <c r="J45" s="104">
        <v>2</v>
      </c>
      <c r="K45" s="104">
        <v>2</v>
      </c>
      <c r="L45" s="104">
        <v>0</v>
      </c>
      <c r="M45" s="104">
        <v>0</v>
      </c>
      <c r="N45" s="350">
        <v>3.75</v>
      </c>
      <c r="O45" s="352">
        <v>14</v>
      </c>
      <c r="P45" s="352">
        <v>9</v>
      </c>
      <c r="Q45" s="354">
        <f>IF(P45=0,0,P45/O45)*100</f>
        <v>64.285714285714292</v>
      </c>
      <c r="T45" s="134"/>
      <c r="AB45" s="153">
        <v>4</v>
      </c>
      <c r="AC45" s="153" t="str">
        <f>IF(F45=AB45,"",1)</f>
        <v/>
      </c>
    </row>
    <row r="46" spans="1:29" ht="12" customHeight="1">
      <c r="A46" s="316"/>
      <c r="B46" s="316"/>
      <c r="C46" s="124"/>
      <c r="D46" s="296"/>
      <c r="E46" s="116"/>
      <c r="F46" s="117">
        <f>SUM(G46:I46)</f>
        <v>1</v>
      </c>
      <c r="G46" s="107">
        <f t="shared" ref="G46:M46" si="21">IF(G45=0,0,G45/$F45)</f>
        <v>1</v>
      </c>
      <c r="H46" s="107">
        <f t="shared" si="21"/>
        <v>0</v>
      </c>
      <c r="I46" s="107">
        <f t="shared" si="21"/>
        <v>0</v>
      </c>
      <c r="J46" s="107">
        <f t="shared" si="21"/>
        <v>0.5</v>
      </c>
      <c r="K46" s="107">
        <f t="shared" si="21"/>
        <v>0.5</v>
      </c>
      <c r="L46" s="107">
        <f t="shared" si="21"/>
        <v>0</v>
      </c>
      <c r="M46" s="107">
        <f t="shared" si="21"/>
        <v>0</v>
      </c>
      <c r="N46" s="351"/>
      <c r="O46" s="353"/>
      <c r="P46" s="353"/>
      <c r="Q46" s="355"/>
      <c r="R46" s="161"/>
      <c r="T46" s="134"/>
      <c r="AB46" s="152"/>
      <c r="AC46" s="152"/>
    </row>
    <row r="47" spans="1:29" ht="12" customHeight="1">
      <c r="A47" s="316"/>
      <c r="B47" s="316"/>
      <c r="C47" s="123"/>
      <c r="D47" s="295" t="s">
        <v>103</v>
      </c>
      <c r="E47" s="115"/>
      <c r="F47" s="104">
        <f>IF(SUM(G47:I47)=SUM(J47:M47),SUM(G47:I47),"確認")</f>
        <v>1</v>
      </c>
      <c r="G47" s="104">
        <v>1</v>
      </c>
      <c r="H47" s="104">
        <v>0</v>
      </c>
      <c r="I47" s="104">
        <v>0</v>
      </c>
      <c r="J47" s="104">
        <v>1</v>
      </c>
      <c r="K47" s="104">
        <v>0</v>
      </c>
      <c r="L47" s="104">
        <v>0</v>
      </c>
      <c r="M47" s="104">
        <v>0</v>
      </c>
      <c r="N47" s="350">
        <v>1</v>
      </c>
      <c r="O47" s="352">
        <v>9</v>
      </c>
      <c r="P47" s="352">
        <v>0</v>
      </c>
      <c r="Q47" s="354">
        <f>IF(P47=0,0,P47/O47)*100</f>
        <v>0</v>
      </c>
      <c r="T47" s="134"/>
      <c r="AB47" s="153">
        <v>1</v>
      </c>
      <c r="AC47" s="153" t="str">
        <f>IF(F47=AB47,"",1)</f>
        <v/>
      </c>
    </row>
    <row r="48" spans="1:29" ht="12" customHeight="1">
      <c r="A48" s="316"/>
      <c r="B48" s="316"/>
      <c r="C48" s="124"/>
      <c r="D48" s="296"/>
      <c r="E48" s="116"/>
      <c r="F48" s="117">
        <f>SUM(G48:I48)</f>
        <v>1</v>
      </c>
      <c r="G48" s="107">
        <f t="shared" ref="G48:M48" si="22">IF(G47=0,0,G47/$F47)</f>
        <v>1</v>
      </c>
      <c r="H48" s="107">
        <f t="shared" si="22"/>
        <v>0</v>
      </c>
      <c r="I48" s="107">
        <f t="shared" si="22"/>
        <v>0</v>
      </c>
      <c r="J48" s="107">
        <f t="shared" si="22"/>
        <v>1</v>
      </c>
      <c r="K48" s="107">
        <f t="shared" si="22"/>
        <v>0</v>
      </c>
      <c r="L48" s="107">
        <f t="shared" si="22"/>
        <v>0</v>
      </c>
      <c r="M48" s="107">
        <f t="shared" si="22"/>
        <v>0</v>
      </c>
      <c r="N48" s="351"/>
      <c r="O48" s="353"/>
      <c r="P48" s="353"/>
      <c r="Q48" s="355"/>
      <c r="R48" s="161"/>
      <c r="T48" s="134"/>
      <c r="AB48" s="152"/>
      <c r="AC48" s="152"/>
    </row>
    <row r="49" spans="1:29" ht="12" customHeight="1">
      <c r="A49" s="316"/>
      <c r="B49" s="316"/>
      <c r="C49" s="123"/>
      <c r="D49" s="295" t="s">
        <v>102</v>
      </c>
      <c r="E49" s="115"/>
      <c r="F49" s="104">
        <f>IF(SUM(G49:I49)=SUM(J49:M49),SUM(G49:I49),"確認")</f>
        <v>4</v>
      </c>
      <c r="G49" s="104">
        <v>4</v>
      </c>
      <c r="H49" s="104">
        <v>0</v>
      </c>
      <c r="I49" s="104">
        <v>0</v>
      </c>
      <c r="J49" s="104">
        <v>4</v>
      </c>
      <c r="K49" s="104">
        <v>0</v>
      </c>
      <c r="L49" s="104">
        <v>0</v>
      </c>
      <c r="M49" s="104">
        <v>0</v>
      </c>
      <c r="N49" s="350">
        <v>2.75</v>
      </c>
      <c r="O49" s="352">
        <v>16</v>
      </c>
      <c r="P49" s="352">
        <v>16</v>
      </c>
      <c r="Q49" s="354">
        <f>IF(P49=0,0,P49/O49)*100</f>
        <v>100</v>
      </c>
      <c r="T49" s="134"/>
      <c r="AB49" s="153">
        <v>4</v>
      </c>
      <c r="AC49" s="153" t="str">
        <f>IF(F49=AB49,"",1)</f>
        <v/>
      </c>
    </row>
    <row r="50" spans="1:29" ht="12" customHeight="1">
      <c r="A50" s="316"/>
      <c r="B50" s="316"/>
      <c r="C50" s="124"/>
      <c r="D50" s="296"/>
      <c r="E50" s="116"/>
      <c r="F50" s="117">
        <f>SUM(G50:I50)</f>
        <v>1</v>
      </c>
      <c r="G50" s="107">
        <f t="shared" ref="G50:M50" si="23">IF(G49=0,0,G49/$F49)</f>
        <v>1</v>
      </c>
      <c r="H50" s="107">
        <f t="shared" si="23"/>
        <v>0</v>
      </c>
      <c r="I50" s="107">
        <f t="shared" si="23"/>
        <v>0</v>
      </c>
      <c r="J50" s="107">
        <f t="shared" si="23"/>
        <v>1</v>
      </c>
      <c r="K50" s="107">
        <f t="shared" si="23"/>
        <v>0</v>
      </c>
      <c r="L50" s="107">
        <f t="shared" si="23"/>
        <v>0</v>
      </c>
      <c r="M50" s="107">
        <f t="shared" si="23"/>
        <v>0</v>
      </c>
      <c r="N50" s="351"/>
      <c r="O50" s="353"/>
      <c r="P50" s="353"/>
      <c r="Q50" s="355"/>
      <c r="R50" s="161"/>
      <c r="T50" s="134"/>
      <c r="AB50" s="152"/>
      <c r="AC50" s="152"/>
    </row>
    <row r="51" spans="1:29" ht="12" customHeight="1">
      <c r="A51" s="316"/>
      <c r="B51" s="316"/>
      <c r="C51" s="123"/>
      <c r="D51" s="295" t="s">
        <v>101</v>
      </c>
      <c r="E51" s="115"/>
      <c r="F51" s="104">
        <f>IF(SUM(G51:I51)=SUM(J51:M51),SUM(G51:I51),"確認")</f>
        <v>9</v>
      </c>
      <c r="G51" s="104">
        <v>6</v>
      </c>
      <c r="H51" s="104">
        <v>3</v>
      </c>
      <c r="I51" s="104">
        <v>0</v>
      </c>
      <c r="J51" s="104">
        <v>8</v>
      </c>
      <c r="K51" s="104">
        <v>1</v>
      </c>
      <c r="L51" s="104">
        <v>0</v>
      </c>
      <c r="M51" s="104">
        <v>0</v>
      </c>
      <c r="N51" s="350">
        <v>2.4444444444444446</v>
      </c>
      <c r="O51" s="352">
        <v>17</v>
      </c>
      <c r="P51" s="352">
        <v>12</v>
      </c>
      <c r="Q51" s="354">
        <f>IF(P51=0,0,P51/O51)*100</f>
        <v>70.588235294117652</v>
      </c>
      <c r="T51" s="134"/>
      <c r="AB51" s="153">
        <v>9</v>
      </c>
      <c r="AC51" s="153" t="str">
        <f>IF(F51=AB51,"",1)</f>
        <v/>
      </c>
    </row>
    <row r="52" spans="1:29" ht="12" customHeight="1">
      <c r="A52" s="316"/>
      <c r="B52" s="316"/>
      <c r="C52" s="124"/>
      <c r="D52" s="296"/>
      <c r="E52" s="116"/>
      <c r="F52" s="117">
        <f>SUM(G52:I52)</f>
        <v>1</v>
      </c>
      <c r="G52" s="107">
        <f t="shared" ref="G52:M52" si="24">IF(G51=0,0,G51/$F51)</f>
        <v>0.66666666666666663</v>
      </c>
      <c r="H52" s="107">
        <f t="shared" si="24"/>
        <v>0.33333333333333331</v>
      </c>
      <c r="I52" s="107">
        <f t="shared" si="24"/>
        <v>0</v>
      </c>
      <c r="J52" s="107">
        <f t="shared" si="24"/>
        <v>0.88888888888888884</v>
      </c>
      <c r="K52" s="107">
        <f t="shared" si="24"/>
        <v>0.1111111111111111</v>
      </c>
      <c r="L52" s="107">
        <f t="shared" si="24"/>
        <v>0</v>
      </c>
      <c r="M52" s="107">
        <f t="shared" si="24"/>
        <v>0</v>
      </c>
      <c r="N52" s="351"/>
      <c r="O52" s="353"/>
      <c r="P52" s="353"/>
      <c r="Q52" s="355"/>
      <c r="R52" s="161"/>
      <c r="T52" s="134"/>
      <c r="AB52" s="152"/>
      <c r="AC52" s="152"/>
    </row>
    <row r="53" spans="1:29" ht="12" customHeight="1">
      <c r="A53" s="316"/>
      <c r="B53" s="316"/>
      <c r="C53" s="123"/>
      <c r="D53" s="295" t="s">
        <v>100</v>
      </c>
      <c r="E53" s="115"/>
      <c r="F53" s="104">
        <f>IF(SUM(G53:I53)=SUM(J53:M53),SUM(G53:I53),"確認")</f>
        <v>2</v>
      </c>
      <c r="G53" s="104">
        <v>2</v>
      </c>
      <c r="H53" s="104">
        <v>0</v>
      </c>
      <c r="I53" s="104">
        <v>0</v>
      </c>
      <c r="J53" s="104">
        <v>2</v>
      </c>
      <c r="K53" s="104">
        <v>0</v>
      </c>
      <c r="L53" s="104">
        <v>0</v>
      </c>
      <c r="M53" s="104">
        <v>0</v>
      </c>
      <c r="N53" s="350">
        <v>2.5</v>
      </c>
      <c r="O53" s="352">
        <v>14</v>
      </c>
      <c r="P53" s="352">
        <v>13</v>
      </c>
      <c r="Q53" s="354">
        <f>IF(P53=0,0,P53/O53)*100</f>
        <v>92.857142857142861</v>
      </c>
      <c r="T53" s="134"/>
      <c r="AB53" s="153">
        <v>2</v>
      </c>
      <c r="AC53" s="153" t="str">
        <f>IF(F53=AB53,"",1)</f>
        <v/>
      </c>
    </row>
    <row r="54" spans="1:29" ht="12" customHeight="1">
      <c r="A54" s="316"/>
      <c r="B54" s="316"/>
      <c r="C54" s="124"/>
      <c r="D54" s="296"/>
      <c r="E54" s="116"/>
      <c r="F54" s="117">
        <f>SUM(G54:I54)</f>
        <v>1</v>
      </c>
      <c r="G54" s="107">
        <f t="shared" ref="G54:M54" si="25">IF(G53=0,0,G53/$F53)</f>
        <v>1</v>
      </c>
      <c r="H54" s="107">
        <f t="shared" si="25"/>
        <v>0</v>
      </c>
      <c r="I54" s="107">
        <f t="shared" si="25"/>
        <v>0</v>
      </c>
      <c r="J54" s="107">
        <f t="shared" si="25"/>
        <v>1</v>
      </c>
      <c r="K54" s="107">
        <f t="shared" si="25"/>
        <v>0</v>
      </c>
      <c r="L54" s="107">
        <f t="shared" si="25"/>
        <v>0</v>
      </c>
      <c r="M54" s="107">
        <f t="shared" si="25"/>
        <v>0</v>
      </c>
      <c r="N54" s="351"/>
      <c r="O54" s="353"/>
      <c r="P54" s="353"/>
      <c r="Q54" s="355"/>
      <c r="R54" s="161"/>
      <c r="T54" s="134"/>
      <c r="AB54" s="152"/>
      <c r="AC54" s="152"/>
    </row>
    <row r="55" spans="1:29" ht="12" customHeight="1">
      <c r="A55" s="316"/>
      <c r="B55" s="316"/>
      <c r="C55" s="123"/>
      <c r="D55" s="295" t="s">
        <v>24</v>
      </c>
      <c r="E55" s="115"/>
      <c r="F55" s="104">
        <f>IF(SUM(G55:I55)=SUM(J55:M55),SUM(G55:I55),"確認")</f>
        <v>23</v>
      </c>
      <c r="G55" s="104">
        <v>17</v>
      </c>
      <c r="H55" s="104">
        <v>4</v>
      </c>
      <c r="I55" s="104">
        <v>2</v>
      </c>
      <c r="J55" s="104">
        <v>17</v>
      </c>
      <c r="K55" s="104">
        <v>2</v>
      </c>
      <c r="L55" s="104">
        <v>0</v>
      </c>
      <c r="M55" s="104">
        <v>4</v>
      </c>
      <c r="N55" s="350">
        <v>2.3684210526315788</v>
      </c>
      <c r="O55" s="352">
        <v>61</v>
      </c>
      <c r="P55" s="352">
        <v>40</v>
      </c>
      <c r="Q55" s="354">
        <f>IF(P55=0,0,P55/O55)*100</f>
        <v>65.573770491803273</v>
      </c>
      <c r="T55" s="134"/>
      <c r="AB55" s="153">
        <v>23</v>
      </c>
      <c r="AC55" s="153" t="str">
        <f>IF(F55=AB55,"",1)</f>
        <v/>
      </c>
    </row>
    <row r="56" spans="1:29" ht="12" customHeight="1">
      <c r="A56" s="316"/>
      <c r="B56" s="316"/>
      <c r="C56" s="124"/>
      <c r="D56" s="296"/>
      <c r="E56" s="116"/>
      <c r="F56" s="117">
        <f>SUM(G56:I56)</f>
        <v>1</v>
      </c>
      <c r="G56" s="107">
        <f t="shared" ref="G56:M56" si="26">IF(G55=0,0,G55/$F55)</f>
        <v>0.73913043478260865</v>
      </c>
      <c r="H56" s="107">
        <f t="shared" si="26"/>
        <v>0.17391304347826086</v>
      </c>
      <c r="I56" s="107">
        <f t="shared" si="26"/>
        <v>8.6956521739130432E-2</v>
      </c>
      <c r="J56" s="107">
        <f t="shared" si="26"/>
        <v>0.73913043478260865</v>
      </c>
      <c r="K56" s="107">
        <f t="shared" si="26"/>
        <v>8.6956521739130432E-2</v>
      </c>
      <c r="L56" s="107">
        <f t="shared" si="26"/>
        <v>0</v>
      </c>
      <c r="M56" s="107">
        <f t="shared" si="26"/>
        <v>0.17391304347826086</v>
      </c>
      <c r="N56" s="351"/>
      <c r="O56" s="353"/>
      <c r="P56" s="353"/>
      <c r="Q56" s="355"/>
      <c r="R56" s="161"/>
      <c r="T56" s="127"/>
      <c r="AB56" s="152"/>
      <c r="AC56" s="152"/>
    </row>
    <row r="57" spans="1:29" ht="12" customHeight="1">
      <c r="A57" s="316"/>
      <c r="B57" s="316"/>
      <c r="C57" s="123"/>
      <c r="D57" s="295" t="s">
        <v>98</v>
      </c>
      <c r="E57" s="115"/>
      <c r="F57" s="104">
        <f>IF(SUM(G57:I57)=SUM(J57:M57),SUM(G57:I57),"確認")</f>
        <v>5</v>
      </c>
      <c r="G57" s="104">
        <v>5</v>
      </c>
      <c r="H57" s="104">
        <v>0</v>
      </c>
      <c r="I57" s="104">
        <v>0</v>
      </c>
      <c r="J57" s="104">
        <v>4</v>
      </c>
      <c r="K57" s="104">
        <v>1</v>
      </c>
      <c r="L57" s="104">
        <v>0</v>
      </c>
      <c r="M57" s="104">
        <v>0</v>
      </c>
      <c r="N57" s="350">
        <v>3.4</v>
      </c>
      <c r="O57" s="352">
        <v>5</v>
      </c>
      <c r="P57" s="352">
        <v>3</v>
      </c>
      <c r="Q57" s="354">
        <f>IF(P57=0,0,P57/O57)*100</f>
        <v>60</v>
      </c>
      <c r="T57" s="127"/>
      <c r="AB57" s="153">
        <v>5</v>
      </c>
      <c r="AC57" s="153" t="str">
        <f>IF(F57=AB57,"",1)</f>
        <v/>
      </c>
    </row>
    <row r="58" spans="1:29" ht="12" customHeight="1">
      <c r="A58" s="316"/>
      <c r="B58" s="316"/>
      <c r="C58" s="124"/>
      <c r="D58" s="296"/>
      <c r="E58" s="116"/>
      <c r="F58" s="117">
        <f>SUM(G58:I58)</f>
        <v>1</v>
      </c>
      <c r="G58" s="107">
        <f t="shared" ref="G58:M58" si="27">IF(G57=0,0,G57/$F57)</f>
        <v>1</v>
      </c>
      <c r="H58" s="107">
        <f t="shared" si="27"/>
        <v>0</v>
      </c>
      <c r="I58" s="107">
        <f t="shared" si="27"/>
        <v>0</v>
      </c>
      <c r="J58" s="107">
        <f t="shared" si="27"/>
        <v>0.8</v>
      </c>
      <c r="K58" s="107">
        <f t="shared" si="27"/>
        <v>0.2</v>
      </c>
      <c r="L58" s="107">
        <f t="shared" si="27"/>
        <v>0</v>
      </c>
      <c r="M58" s="107">
        <f t="shared" si="27"/>
        <v>0</v>
      </c>
      <c r="N58" s="351"/>
      <c r="O58" s="353"/>
      <c r="P58" s="353"/>
      <c r="Q58" s="355"/>
      <c r="R58" s="161"/>
      <c r="T58" s="127"/>
      <c r="AB58" s="152"/>
      <c r="AC58" s="152"/>
    </row>
    <row r="59" spans="1:29" ht="12.75" customHeight="1">
      <c r="A59" s="316"/>
      <c r="B59" s="316"/>
      <c r="C59" s="123"/>
      <c r="D59" s="295" t="s">
        <v>22</v>
      </c>
      <c r="E59" s="115"/>
      <c r="F59" s="104">
        <f>IF(SUM(G59:I59)=SUM(J59:M59),SUM(G59:I59),"確認")</f>
        <v>20</v>
      </c>
      <c r="G59" s="104">
        <v>15</v>
      </c>
      <c r="H59" s="104">
        <v>2</v>
      </c>
      <c r="I59" s="104">
        <v>3</v>
      </c>
      <c r="J59" s="104">
        <v>11</v>
      </c>
      <c r="K59" s="104">
        <v>5</v>
      </c>
      <c r="L59" s="104">
        <v>0</v>
      </c>
      <c r="M59" s="104">
        <v>4</v>
      </c>
      <c r="N59" s="350">
        <v>2.8235294117647061</v>
      </c>
      <c r="O59" s="352">
        <v>73</v>
      </c>
      <c r="P59" s="352">
        <v>28</v>
      </c>
      <c r="Q59" s="354">
        <f>IF(P59=0,0,P59/O59)*100</f>
        <v>38.356164383561641</v>
      </c>
      <c r="T59" s="127"/>
      <c r="AB59" s="153">
        <v>20</v>
      </c>
      <c r="AC59" s="153" t="str">
        <f>IF(F59=AB59,"",1)</f>
        <v/>
      </c>
    </row>
    <row r="60" spans="1:29" ht="12.75" customHeight="1">
      <c r="A60" s="316"/>
      <c r="B60" s="316"/>
      <c r="C60" s="124"/>
      <c r="D60" s="296"/>
      <c r="E60" s="116"/>
      <c r="F60" s="117">
        <f>SUM(G60:I60)</f>
        <v>1</v>
      </c>
      <c r="G60" s="107">
        <f t="shared" ref="G60:M60" si="28">IF(G59=0,0,G59/$F59)</f>
        <v>0.75</v>
      </c>
      <c r="H60" s="107">
        <f t="shared" si="28"/>
        <v>0.1</v>
      </c>
      <c r="I60" s="107">
        <f t="shared" si="28"/>
        <v>0.15</v>
      </c>
      <c r="J60" s="107">
        <f t="shared" si="28"/>
        <v>0.55000000000000004</v>
      </c>
      <c r="K60" s="107">
        <f t="shared" si="28"/>
        <v>0.25</v>
      </c>
      <c r="L60" s="107">
        <f t="shared" si="28"/>
        <v>0</v>
      </c>
      <c r="M60" s="107">
        <f t="shared" si="28"/>
        <v>0.2</v>
      </c>
      <c r="N60" s="351"/>
      <c r="O60" s="353"/>
      <c r="P60" s="353"/>
      <c r="Q60" s="355"/>
      <c r="R60" s="161"/>
      <c r="T60" s="127"/>
      <c r="AB60" s="152"/>
      <c r="AC60" s="152"/>
    </row>
    <row r="61" spans="1:29" ht="12" customHeight="1">
      <c r="A61" s="316"/>
      <c r="B61" s="316"/>
      <c r="C61" s="123"/>
      <c r="D61" s="295" t="s">
        <v>21</v>
      </c>
      <c r="E61" s="115"/>
      <c r="F61" s="104">
        <f>IF(SUM(G61:I61)=SUM(J61:M61),SUM(G61:I61),"確認")</f>
        <v>7</v>
      </c>
      <c r="G61" s="104">
        <v>7</v>
      </c>
      <c r="H61" s="104">
        <v>0</v>
      </c>
      <c r="I61" s="104">
        <v>0</v>
      </c>
      <c r="J61" s="104">
        <v>7</v>
      </c>
      <c r="K61" s="104">
        <v>0</v>
      </c>
      <c r="L61" s="104">
        <v>0</v>
      </c>
      <c r="M61" s="104">
        <v>0</v>
      </c>
      <c r="N61" s="350">
        <v>2.1428571428571428</v>
      </c>
      <c r="O61" s="352">
        <v>22</v>
      </c>
      <c r="P61" s="352">
        <v>18</v>
      </c>
      <c r="Q61" s="354">
        <f>IF(P61=0,0,P61/O61)*100</f>
        <v>81.818181818181827</v>
      </c>
      <c r="T61" s="127"/>
      <c r="AB61" s="153">
        <v>7</v>
      </c>
      <c r="AC61" s="153" t="str">
        <f>IF(F61=AB61,"",1)</f>
        <v/>
      </c>
    </row>
    <row r="62" spans="1:29" ht="12" customHeight="1">
      <c r="A62" s="316"/>
      <c r="B62" s="316"/>
      <c r="C62" s="124"/>
      <c r="D62" s="296"/>
      <c r="E62" s="116"/>
      <c r="F62" s="117">
        <f>SUM(G62:I62)</f>
        <v>1</v>
      </c>
      <c r="G62" s="107">
        <f t="shared" ref="G62:M62" si="29">IF(G61=0,0,G61/$F61)</f>
        <v>1</v>
      </c>
      <c r="H62" s="107">
        <f t="shared" si="29"/>
        <v>0</v>
      </c>
      <c r="I62" s="107">
        <f t="shared" si="29"/>
        <v>0</v>
      </c>
      <c r="J62" s="107">
        <f t="shared" si="29"/>
        <v>1</v>
      </c>
      <c r="K62" s="107">
        <f t="shared" si="29"/>
        <v>0</v>
      </c>
      <c r="L62" s="107">
        <f t="shared" si="29"/>
        <v>0</v>
      </c>
      <c r="M62" s="107">
        <f t="shared" si="29"/>
        <v>0</v>
      </c>
      <c r="N62" s="351"/>
      <c r="O62" s="353"/>
      <c r="P62" s="353"/>
      <c r="Q62" s="355"/>
      <c r="R62" s="161"/>
      <c r="T62" s="127"/>
      <c r="AB62" s="152"/>
      <c r="AC62" s="152"/>
    </row>
    <row r="63" spans="1:29" ht="12" customHeight="1">
      <c r="A63" s="316"/>
      <c r="B63" s="316"/>
      <c r="C63" s="123"/>
      <c r="D63" s="295" t="s">
        <v>20</v>
      </c>
      <c r="E63" s="115"/>
      <c r="F63" s="104">
        <f>IF(SUM(G63:I63)=SUM(J63:M63),SUM(G63:I63),"確認")</f>
        <v>8</v>
      </c>
      <c r="G63" s="104">
        <v>8</v>
      </c>
      <c r="H63" s="104">
        <v>0</v>
      </c>
      <c r="I63" s="104">
        <v>0</v>
      </c>
      <c r="J63" s="104">
        <v>5</v>
      </c>
      <c r="K63" s="104">
        <v>3</v>
      </c>
      <c r="L63" s="104">
        <v>0</v>
      </c>
      <c r="M63" s="104">
        <v>0</v>
      </c>
      <c r="N63" s="350">
        <v>3.375</v>
      </c>
      <c r="O63" s="352">
        <v>21</v>
      </c>
      <c r="P63" s="352">
        <v>14</v>
      </c>
      <c r="Q63" s="354">
        <f>IF(P63=0,0,P63/O63)*100</f>
        <v>66.666666666666657</v>
      </c>
      <c r="T63" s="127"/>
      <c r="AB63" s="153">
        <v>8</v>
      </c>
      <c r="AC63" s="153" t="str">
        <f>IF(F63=AB63,"",1)</f>
        <v/>
      </c>
    </row>
    <row r="64" spans="1:29" ht="12" customHeight="1">
      <c r="A64" s="316"/>
      <c r="B64" s="316"/>
      <c r="C64" s="124"/>
      <c r="D64" s="296"/>
      <c r="E64" s="116"/>
      <c r="F64" s="117">
        <f>SUM(G64:I64)</f>
        <v>1</v>
      </c>
      <c r="G64" s="107">
        <f t="shared" ref="G64:M64" si="30">IF(G63=0,0,G63/$F63)</f>
        <v>1</v>
      </c>
      <c r="H64" s="107">
        <f t="shared" si="30"/>
        <v>0</v>
      </c>
      <c r="I64" s="107">
        <f t="shared" si="30"/>
        <v>0</v>
      </c>
      <c r="J64" s="107">
        <f t="shared" si="30"/>
        <v>0.625</v>
      </c>
      <c r="K64" s="107">
        <f t="shared" si="30"/>
        <v>0.375</v>
      </c>
      <c r="L64" s="107">
        <f t="shared" si="30"/>
        <v>0</v>
      </c>
      <c r="M64" s="107">
        <f t="shared" si="30"/>
        <v>0</v>
      </c>
      <c r="N64" s="351"/>
      <c r="O64" s="353"/>
      <c r="P64" s="353"/>
      <c r="Q64" s="355"/>
      <c r="R64" s="161"/>
      <c r="T64" s="127"/>
      <c r="AB64" s="152"/>
      <c r="AC64" s="152"/>
    </row>
    <row r="65" spans="1:29" ht="12" customHeight="1">
      <c r="A65" s="316"/>
      <c r="B65" s="316"/>
      <c r="C65" s="123"/>
      <c r="D65" s="295" t="s">
        <v>19</v>
      </c>
      <c r="E65" s="115"/>
      <c r="F65" s="104">
        <f>IF(SUM(G65:I65)=SUM(J65:M65),SUM(G65:I65),"確認")</f>
        <v>12</v>
      </c>
      <c r="G65" s="104">
        <v>11</v>
      </c>
      <c r="H65" s="104">
        <v>1</v>
      </c>
      <c r="I65" s="104">
        <v>0</v>
      </c>
      <c r="J65" s="104">
        <v>11</v>
      </c>
      <c r="K65" s="104">
        <v>1</v>
      </c>
      <c r="L65" s="104">
        <v>0</v>
      </c>
      <c r="M65" s="104">
        <v>0</v>
      </c>
      <c r="N65" s="350">
        <v>2.3333333333333335</v>
      </c>
      <c r="O65" s="352">
        <v>62</v>
      </c>
      <c r="P65" s="352">
        <v>54</v>
      </c>
      <c r="Q65" s="354">
        <f>IF(P65=0,0,P65/O65)*100</f>
        <v>87.096774193548384</v>
      </c>
      <c r="T65" s="127"/>
      <c r="AB65" s="153">
        <v>12</v>
      </c>
      <c r="AC65" s="153" t="str">
        <f>IF(F65=AB65,"",1)</f>
        <v/>
      </c>
    </row>
    <row r="66" spans="1:29" ht="12" customHeight="1">
      <c r="A66" s="316"/>
      <c r="B66" s="316"/>
      <c r="C66" s="124"/>
      <c r="D66" s="296"/>
      <c r="E66" s="116"/>
      <c r="F66" s="117">
        <f>SUM(G66:I66)</f>
        <v>1</v>
      </c>
      <c r="G66" s="107">
        <f t="shared" ref="G66:M66" si="31">IF(G65=0,0,G65/$F65)</f>
        <v>0.91666666666666663</v>
      </c>
      <c r="H66" s="107">
        <f t="shared" si="31"/>
        <v>8.3333333333333329E-2</v>
      </c>
      <c r="I66" s="107">
        <f t="shared" si="31"/>
        <v>0</v>
      </c>
      <c r="J66" s="107">
        <f t="shared" si="31"/>
        <v>0.91666666666666663</v>
      </c>
      <c r="K66" s="107">
        <f t="shared" si="31"/>
        <v>8.3333333333333329E-2</v>
      </c>
      <c r="L66" s="107">
        <f t="shared" si="31"/>
        <v>0</v>
      </c>
      <c r="M66" s="107">
        <f t="shared" si="31"/>
        <v>0</v>
      </c>
      <c r="N66" s="351"/>
      <c r="O66" s="353"/>
      <c r="P66" s="353"/>
      <c r="Q66" s="355"/>
      <c r="R66" s="161"/>
      <c r="T66" s="127"/>
      <c r="AB66" s="152"/>
      <c r="AC66" s="152"/>
    </row>
    <row r="67" spans="1:29" ht="12" customHeight="1">
      <c r="A67" s="316"/>
      <c r="B67" s="316"/>
      <c r="C67" s="123"/>
      <c r="D67" s="295" t="s">
        <v>94</v>
      </c>
      <c r="E67" s="115"/>
      <c r="F67" s="104">
        <f>IF(SUM(G67:I67)=SUM(J67:M67),SUM(G67:I67),"確認")</f>
        <v>5</v>
      </c>
      <c r="G67" s="104">
        <v>4</v>
      </c>
      <c r="H67" s="104">
        <v>0</v>
      </c>
      <c r="I67" s="104">
        <v>1</v>
      </c>
      <c r="J67" s="104">
        <v>3</v>
      </c>
      <c r="K67" s="104">
        <v>0</v>
      </c>
      <c r="L67" s="104">
        <v>0</v>
      </c>
      <c r="M67" s="104">
        <v>2</v>
      </c>
      <c r="N67" s="350">
        <v>1.3333333333333333</v>
      </c>
      <c r="O67" s="352">
        <v>16</v>
      </c>
      <c r="P67" s="352">
        <v>15</v>
      </c>
      <c r="Q67" s="354">
        <f>IF(O67=0,0,IF(P67=0,0,P67/O67)*100)</f>
        <v>93.75</v>
      </c>
      <c r="T67" s="127"/>
      <c r="AB67" s="153">
        <v>5</v>
      </c>
      <c r="AC67" s="153" t="str">
        <f>IF(F67=AB67,"",1)</f>
        <v/>
      </c>
    </row>
    <row r="68" spans="1:29" ht="12" customHeight="1">
      <c r="A68" s="316"/>
      <c r="B68" s="317"/>
      <c r="C68" s="124"/>
      <c r="D68" s="296"/>
      <c r="E68" s="116"/>
      <c r="F68" s="117">
        <f>SUM(G68:I68)</f>
        <v>1</v>
      </c>
      <c r="G68" s="107">
        <f t="shared" ref="G68:M68" si="32">IF(G67=0,0,G67/$F67)</f>
        <v>0.8</v>
      </c>
      <c r="H68" s="107">
        <f t="shared" si="32"/>
        <v>0</v>
      </c>
      <c r="I68" s="107">
        <f t="shared" si="32"/>
        <v>0.2</v>
      </c>
      <c r="J68" s="107">
        <f t="shared" si="32"/>
        <v>0.6</v>
      </c>
      <c r="K68" s="107">
        <f t="shared" si="32"/>
        <v>0</v>
      </c>
      <c r="L68" s="107">
        <f t="shared" si="32"/>
        <v>0</v>
      </c>
      <c r="M68" s="107">
        <f t="shared" si="32"/>
        <v>0.4</v>
      </c>
      <c r="N68" s="351"/>
      <c r="O68" s="353"/>
      <c r="P68" s="353"/>
      <c r="Q68" s="355"/>
      <c r="R68" s="161"/>
      <c r="T68" s="127"/>
      <c r="AB68" s="152"/>
      <c r="AC68" s="152"/>
    </row>
    <row r="69" spans="1:29" ht="12" customHeight="1">
      <c r="A69" s="316"/>
      <c r="B69" s="315" t="s">
        <v>17</v>
      </c>
      <c r="C69" s="123"/>
      <c r="D69" s="295" t="s">
        <v>16</v>
      </c>
      <c r="E69" s="115"/>
      <c r="F69" s="104">
        <f>IF(SUM(G69:I69)=SUM(J69:M69),SUM(G69:I69),"確認")</f>
        <v>327</v>
      </c>
      <c r="G69" s="104">
        <f t="shared" ref="G69:L69" si="33">SUM(G71,G73,G75,G77,G79,G81,G83,G85,G87,G89,G91,G93,G95,G97,G99)</f>
        <v>283</v>
      </c>
      <c r="H69" s="104">
        <f t="shared" si="33"/>
        <v>32</v>
      </c>
      <c r="I69" s="104">
        <f t="shared" si="33"/>
        <v>12</v>
      </c>
      <c r="J69" s="104">
        <f t="shared" si="33"/>
        <v>252</v>
      </c>
      <c r="K69" s="104">
        <f t="shared" si="33"/>
        <v>28</v>
      </c>
      <c r="L69" s="104">
        <f t="shared" si="33"/>
        <v>2</v>
      </c>
      <c r="M69" s="104">
        <f>SUM(M71,M73,M75,M77,M79,M81,M83,M85,M87,M89,M91,M93,M95,M97,M99)</f>
        <v>45</v>
      </c>
      <c r="N69" s="350">
        <v>2.2857142857142856</v>
      </c>
      <c r="O69" s="352">
        <f>SUM(O71:O100)</f>
        <v>437</v>
      </c>
      <c r="P69" s="352">
        <f>SUM(P71:P100)</f>
        <v>222</v>
      </c>
      <c r="Q69" s="354">
        <f>IF(P69=0,0,P69/O69)*100</f>
        <v>50.800915331807786</v>
      </c>
      <c r="S69" s="120"/>
      <c r="T69" s="127"/>
      <c r="AB69" s="153">
        <v>327</v>
      </c>
      <c r="AC69" s="153" t="str">
        <f>IF(F69=AB69,"",1)</f>
        <v/>
      </c>
    </row>
    <row r="70" spans="1:29" ht="12" customHeight="1">
      <c r="A70" s="316"/>
      <c r="B70" s="316"/>
      <c r="C70" s="124"/>
      <c r="D70" s="296"/>
      <c r="E70" s="116"/>
      <c r="F70" s="117">
        <f>SUM(G70:I70)</f>
        <v>1</v>
      </c>
      <c r="G70" s="107">
        <f t="shared" ref="G70:M70" si="34">IF(G69=0,0,G69/$F69)</f>
        <v>0.86544342507645255</v>
      </c>
      <c r="H70" s="107">
        <f t="shared" si="34"/>
        <v>9.7859327217125383E-2</v>
      </c>
      <c r="I70" s="107">
        <f t="shared" si="34"/>
        <v>3.669724770642202E-2</v>
      </c>
      <c r="J70" s="107">
        <f t="shared" si="34"/>
        <v>0.77064220183486243</v>
      </c>
      <c r="K70" s="107">
        <f t="shared" si="34"/>
        <v>8.5626911314984705E-2</v>
      </c>
      <c r="L70" s="107">
        <f t="shared" si="34"/>
        <v>6.1162079510703364E-3</v>
      </c>
      <c r="M70" s="107">
        <f t="shared" si="34"/>
        <v>0.13761467889908258</v>
      </c>
      <c r="N70" s="351"/>
      <c r="O70" s="353"/>
      <c r="P70" s="353"/>
      <c r="Q70" s="355"/>
      <c r="R70" s="161"/>
      <c r="T70" s="127"/>
      <c r="AB70" s="152"/>
      <c r="AC70" s="152"/>
    </row>
    <row r="71" spans="1:29" ht="12" customHeight="1">
      <c r="A71" s="316"/>
      <c r="B71" s="316"/>
      <c r="C71" s="123"/>
      <c r="D71" s="295" t="s">
        <v>129</v>
      </c>
      <c r="E71" s="115"/>
      <c r="F71" s="104">
        <f>IF(SUM(G71:I71)=SUM(J71:M71),SUM(G71:I71),"確認")</f>
        <v>3</v>
      </c>
      <c r="G71" s="104">
        <v>3</v>
      </c>
      <c r="H71" s="104">
        <v>0</v>
      </c>
      <c r="I71" s="104">
        <v>0</v>
      </c>
      <c r="J71" s="104">
        <v>2</v>
      </c>
      <c r="K71" s="104">
        <v>0</v>
      </c>
      <c r="L71" s="104">
        <v>0</v>
      </c>
      <c r="M71" s="104">
        <v>1</v>
      </c>
      <c r="N71" s="350">
        <v>2</v>
      </c>
      <c r="O71" s="352">
        <v>3</v>
      </c>
      <c r="P71" s="352">
        <v>3</v>
      </c>
      <c r="Q71" s="354">
        <f>IF(P71=0,0,P71/O71)*100</f>
        <v>100</v>
      </c>
      <c r="T71" s="127"/>
      <c r="AB71" s="153">
        <v>3</v>
      </c>
      <c r="AC71" s="153" t="str">
        <f>IF(F71=AB71,"",1)</f>
        <v/>
      </c>
    </row>
    <row r="72" spans="1:29" ht="12" customHeight="1">
      <c r="A72" s="316"/>
      <c r="B72" s="316"/>
      <c r="C72" s="124"/>
      <c r="D72" s="296"/>
      <c r="E72" s="116"/>
      <c r="F72" s="117">
        <f>SUM(G72:I72)</f>
        <v>1</v>
      </c>
      <c r="G72" s="107">
        <f t="shared" ref="G72:M72" si="35">IF(G71=0,0,G71/$F71)</f>
        <v>1</v>
      </c>
      <c r="H72" s="107">
        <f t="shared" si="35"/>
        <v>0</v>
      </c>
      <c r="I72" s="107">
        <f t="shared" si="35"/>
        <v>0</v>
      </c>
      <c r="J72" s="107">
        <f t="shared" si="35"/>
        <v>0.66666666666666663</v>
      </c>
      <c r="K72" s="107">
        <f t="shared" si="35"/>
        <v>0</v>
      </c>
      <c r="L72" s="107">
        <f t="shared" si="35"/>
        <v>0</v>
      </c>
      <c r="M72" s="107">
        <f t="shared" si="35"/>
        <v>0.33333333333333331</v>
      </c>
      <c r="N72" s="351"/>
      <c r="O72" s="353"/>
      <c r="P72" s="353"/>
      <c r="Q72" s="355"/>
      <c r="R72" s="161"/>
      <c r="T72" s="127"/>
      <c r="AB72" s="152"/>
      <c r="AC72" s="152"/>
    </row>
    <row r="73" spans="1:29" ht="12" customHeight="1">
      <c r="A73" s="316"/>
      <c r="B73" s="316"/>
      <c r="C73" s="123"/>
      <c r="D73" s="295" t="s">
        <v>14</v>
      </c>
      <c r="E73" s="115"/>
      <c r="F73" s="104">
        <f>IF(SUM(G73:I73)=SUM(J73:M73),SUM(G73:I73),"確認")</f>
        <v>21</v>
      </c>
      <c r="G73" s="104">
        <v>19</v>
      </c>
      <c r="H73" s="104">
        <v>2</v>
      </c>
      <c r="I73" s="104">
        <v>0</v>
      </c>
      <c r="J73" s="104">
        <v>18</v>
      </c>
      <c r="K73" s="104">
        <v>0</v>
      </c>
      <c r="L73" s="104">
        <v>0</v>
      </c>
      <c r="M73" s="104">
        <v>3</v>
      </c>
      <c r="N73" s="350">
        <v>2.1052631578947367</v>
      </c>
      <c r="O73" s="352">
        <v>39</v>
      </c>
      <c r="P73" s="352">
        <v>11</v>
      </c>
      <c r="Q73" s="354">
        <f>IF(P73=0,0,P73/O73)*100</f>
        <v>28.205128205128204</v>
      </c>
      <c r="T73" s="127"/>
      <c r="AB73" s="153">
        <v>21</v>
      </c>
      <c r="AC73" s="153" t="str">
        <f>IF(F73=AB73,"",1)</f>
        <v/>
      </c>
    </row>
    <row r="74" spans="1:29" ht="12" customHeight="1">
      <c r="A74" s="316"/>
      <c r="B74" s="316"/>
      <c r="C74" s="124"/>
      <c r="D74" s="296"/>
      <c r="E74" s="116"/>
      <c r="F74" s="117">
        <f>SUM(G74:I74)</f>
        <v>1</v>
      </c>
      <c r="G74" s="107">
        <f t="shared" ref="G74:M74" si="36">IF(G73=0,0,G73/$F73)</f>
        <v>0.90476190476190477</v>
      </c>
      <c r="H74" s="107">
        <f t="shared" si="36"/>
        <v>9.5238095238095233E-2</v>
      </c>
      <c r="I74" s="107">
        <f t="shared" si="36"/>
        <v>0</v>
      </c>
      <c r="J74" s="107">
        <f t="shared" si="36"/>
        <v>0.8571428571428571</v>
      </c>
      <c r="K74" s="107">
        <f t="shared" si="36"/>
        <v>0</v>
      </c>
      <c r="L74" s="107">
        <f t="shared" si="36"/>
        <v>0</v>
      </c>
      <c r="M74" s="107">
        <f t="shared" si="36"/>
        <v>0.14285714285714285</v>
      </c>
      <c r="N74" s="351"/>
      <c r="O74" s="353"/>
      <c r="P74" s="353"/>
      <c r="Q74" s="355"/>
      <c r="R74" s="161"/>
      <c r="T74" s="127"/>
      <c r="AB74" s="152"/>
      <c r="AC74" s="152"/>
    </row>
    <row r="75" spans="1:29" ht="12" customHeight="1">
      <c r="A75" s="316"/>
      <c r="B75" s="316"/>
      <c r="C75" s="123"/>
      <c r="D75" s="295" t="s">
        <v>13</v>
      </c>
      <c r="E75" s="115"/>
      <c r="F75" s="104">
        <f>IF(SUM(G75:I75)=SUM(J75:M75),SUM(G75:I75),"確認")</f>
        <v>15</v>
      </c>
      <c r="G75" s="104">
        <v>14</v>
      </c>
      <c r="H75" s="104">
        <v>1</v>
      </c>
      <c r="I75" s="104">
        <v>0</v>
      </c>
      <c r="J75" s="104">
        <v>5</v>
      </c>
      <c r="K75" s="104">
        <v>9</v>
      </c>
      <c r="L75" s="104">
        <v>0</v>
      </c>
      <c r="M75" s="104">
        <v>1</v>
      </c>
      <c r="N75" s="350">
        <v>4</v>
      </c>
      <c r="O75" s="352">
        <v>16</v>
      </c>
      <c r="P75" s="352">
        <v>13</v>
      </c>
      <c r="Q75" s="354">
        <f>IF(P75=0,0,P75/O75)*100</f>
        <v>81.25</v>
      </c>
      <c r="T75" s="127"/>
      <c r="AB75" s="153">
        <v>15</v>
      </c>
      <c r="AC75" s="153" t="str">
        <f>IF(F75=AB75,"",1)</f>
        <v/>
      </c>
    </row>
    <row r="76" spans="1:29" ht="12" customHeight="1">
      <c r="A76" s="316"/>
      <c r="B76" s="316"/>
      <c r="C76" s="124"/>
      <c r="D76" s="296"/>
      <c r="E76" s="116"/>
      <c r="F76" s="117">
        <f>SUM(G76:I76)</f>
        <v>1</v>
      </c>
      <c r="G76" s="107">
        <f t="shared" ref="G76:M76" si="37">IF(G75=0,0,G75/$F75)</f>
        <v>0.93333333333333335</v>
      </c>
      <c r="H76" s="107">
        <f t="shared" si="37"/>
        <v>6.6666666666666666E-2</v>
      </c>
      <c r="I76" s="107">
        <f t="shared" si="37"/>
        <v>0</v>
      </c>
      <c r="J76" s="107">
        <f t="shared" si="37"/>
        <v>0.33333333333333331</v>
      </c>
      <c r="K76" s="107">
        <f t="shared" si="37"/>
        <v>0.6</v>
      </c>
      <c r="L76" s="107">
        <f t="shared" si="37"/>
        <v>0</v>
      </c>
      <c r="M76" s="107">
        <f t="shared" si="37"/>
        <v>6.6666666666666666E-2</v>
      </c>
      <c r="N76" s="351"/>
      <c r="O76" s="353"/>
      <c r="P76" s="353"/>
      <c r="Q76" s="355"/>
      <c r="R76" s="161"/>
      <c r="T76" s="127"/>
      <c r="AB76" s="152"/>
      <c r="AC76" s="152"/>
    </row>
    <row r="77" spans="1:29" ht="12" customHeight="1">
      <c r="A77" s="316"/>
      <c r="B77" s="316"/>
      <c r="C77" s="123"/>
      <c r="D77" s="295" t="s">
        <v>12</v>
      </c>
      <c r="E77" s="115"/>
      <c r="F77" s="104">
        <f>IF(SUM(G77:I77)=SUM(J77:M77),SUM(G77:I77),"確認")</f>
        <v>7</v>
      </c>
      <c r="G77" s="104">
        <v>6</v>
      </c>
      <c r="H77" s="104">
        <v>1</v>
      </c>
      <c r="I77" s="104">
        <v>0</v>
      </c>
      <c r="J77" s="104">
        <v>2</v>
      </c>
      <c r="K77" s="104">
        <v>5</v>
      </c>
      <c r="L77" s="104">
        <v>0</v>
      </c>
      <c r="M77" s="104">
        <v>0</v>
      </c>
      <c r="N77" s="350">
        <v>4.7142857142857144</v>
      </c>
      <c r="O77" s="352">
        <v>18</v>
      </c>
      <c r="P77" s="352">
        <v>17</v>
      </c>
      <c r="Q77" s="354">
        <f>IF(P77=0,0,P77/O77)*100</f>
        <v>94.444444444444443</v>
      </c>
      <c r="T77" s="127"/>
      <c r="AB77" s="153">
        <v>7</v>
      </c>
      <c r="AC77" s="153" t="str">
        <f>IF(F77=AB77,"",1)</f>
        <v/>
      </c>
    </row>
    <row r="78" spans="1:29" ht="12" customHeight="1">
      <c r="A78" s="316"/>
      <c r="B78" s="316"/>
      <c r="C78" s="124"/>
      <c r="D78" s="296"/>
      <c r="E78" s="116"/>
      <c r="F78" s="117">
        <f>SUM(G78:I78)</f>
        <v>1</v>
      </c>
      <c r="G78" s="107">
        <f t="shared" ref="G78:M78" si="38">IF(G77=0,0,G77/$F77)</f>
        <v>0.8571428571428571</v>
      </c>
      <c r="H78" s="107">
        <f t="shared" si="38"/>
        <v>0.14285714285714285</v>
      </c>
      <c r="I78" s="107">
        <f t="shared" si="38"/>
        <v>0</v>
      </c>
      <c r="J78" s="107">
        <f t="shared" si="38"/>
        <v>0.2857142857142857</v>
      </c>
      <c r="K78" s="107">
        <f t="shared" si="38"/>
        <v>0.7142857142857143</v>
      </c>
      <c r="L78" s="107">
        <f t="shared" si="38"/>
        <v>0</v>
      </c>
      <c r="M78" s="107">
        <f t="shared" si="38"/>
        <v>0</v>
      </c>
      <c r="N78" s="351"/>
      <c r="O78" s="353"/>
      <c r="P78" s="353"/>
      <c r="Q78" s="355"/>
      <c r="R78" s="161"/>
      <c r="T78" s="127"/>
      <c r="AB78" s="152"/>
      <c r="AC78" s="152"/>
    </row>
    <row r="79" spans="1:29" ht="12" customHeight="1">
      <c r="A79" s="316"/>
      <c r="B79" s="316"/>
      <c r="C79" s="123"/>
      <c r="D79" s="295" t="s">
        <v>11</v>
      </c>
      <c r="E79" s="115"/>
      <c r="F79" s="104">
        <f>IF(SUM(G79:I79)=SUM(J79:M79),SUM(G79:I79),"確認")</f>
        <v>17</v>
      </c>
      <c r="G79" s="104">
        <v>14</v>
      </c>
      <c r="H79" s="104">
        <v>3</v>
      </c>
      <c r="I79" s="104">
        <v>0</v>
      </c>
      <c r="J79" s="104">
        <v>15</v>
      </c>
      <c r="K79" s="104">
        <v>1</v>
      </c>
      <c r="L79" s="104">
        <v>0</v>
      </c>
      <c r="M79" s="104">
        <v>1</v>
      </c>
      <c r="N79" s="350">
        <v>2.1176470588235294</v>
      </c>
      <c r="O79" s="352">
        <v>28</v>
      </c>
      <c r="P79" s="352">
        <v>20</v>
      </c>
      <c r="Q79" s="354">
        <f>IF(P79=0,0,P79/O79)*100</f>
        <v>71.428571428571431</v>
      </c>
      <c r="T79" s="127"/>
      <c r="AB79" s="153">
        <v>17</v>
      </c>
      <c r="AC79" s="153" t="str">
        <f>IF(F79=AB79,"",1)</f>
        <v/>
      </c>
    </row>
    <row r="80" spans="1:29" ht="12" customHeight="1">
      <c r="A80" s="316"/>
      <c r="B80" s="316"/>
      <c r="C80" s="124"/>
      <c r="D80" s="296"/>
      <c r="E80" s="116"/>
      <c r="F80" s="117">
        <f>SUM(G80:I80)</f>
        <v>1</v>
      </c>
      <c r="G80" s="107">
        <f t="shared" ref="G80:M80" si="39">IF(G79=0,0,G79/$F79)</f>
        <v>0.82352941176470584</v>
      </c>
      <c r="H80" s="107">
        <f t="shared" si="39"/>
        <v>0.17647058823529413</v>
      </c>
      <c r="I80" s="107">
        <f t="shared" si="39"/>
        <v>0</v>
      </c>
      <c r="J80" s="107">
        <f t="shared" si="39"/>
        <v>0.88235294117647056</v>
      </c>
      <c r="K80" s="107">
        <f t="shared" si="39"/>
        <v>5.8823529411764705E-2</v>
      </c>
      <c r="L80" s="107">
        <f t="shared" si="39"/>
        <v>0</v>
      </c>
      <c r="M80" s="107">
        <f t="shared" si="39"/>
        <v>5.8823529411764705E-2</v>
      </c>
      <c r="N80" s="351"/>
      <c r="O80" s="353"/>
      <c r="P80" s="353"/>
      <c r="Q80" s="355"/>
      <c r="R80" s="161"/>
      <c r="T80" s="127"/>
      <c r="AB80" s="152"/>
      <c r="AC80" s="152"/>
    </row>
    <row r="81" spans="1:29" ht="12" customHeight="1">
      <c r="A81" s="316"/>
      <c r="B81" s="316"/>
      <c r="C81" s="123"/>
      <c r="D81" s="295" t="s">
        <v>10</v>
      </c>
      <c r="E81" s="115"/>
      <c r="F81" s="104">
        <f>IF(SUM(G81:I81)=SUM(J81:M81),SUM(G81:I81),"確認")</f>
        <v>69</v>
      </c>
      <c r="G81" s="104">
        <v>47</v>
      </c>
      <c r="H81" s="104">
        <v>13</v>
      </c>
      <c r="I81" s="104">
        <v>9</v>
      </c>
      <c r="J81" s="104">
        <v>44</v>
      </c>
      <c r="K81" s="104">
        <v>3</v>
      </c>
      <c r="L81" s="104">
        <v>1</v>
      </c>
      <c r="M81" s="104">
        <v>21</v>
      </c>
      <c r="N81" s="350">
        <v>2.0377358490566038</v>
      </c>
      <c r="O81" s="352">
        <v>56</v>
      </c>
      <c r="P81" s="352">
        <v>10</v>
      </c>
      <c r="Q81" s="354">
        <f>IF(P81=0,0,P81/O81)*100</f>
        <v>17.857142857142858</v>
      </c>
      <c r="T81" s="127"/>
      <c r="AB81" s="153">
        <v>69</v>
      </c>
      <c r="AC81" s="153" t="str">
        <f>IF(F81=AB81,"",1)</f>
        <v/>
      </c>
    </row>
    <row r="82" spans="1:29" ht="12" customHeight="1">
      <c r="A82" s="316"/>
      <c r="B82" s="316"/>
      <c r="C82" s="124"/>
      <c r="D82" s="296"/>
      <c r="E82" s="116"/>
      <c r="F82" s="117">
        <f>SUM(G82:I82)</f>
        <v>1</v>
      </c>
      <c r="G82" s="107">
        <f t="shared" ref="G82:M82" si="40">IF(G81=0,0,G81/$F81)</f>
        <v>0.6811594202898551</v>
      </c>
      <c r="H82" s="107">
        <f t="shared" si="40"/>
        <v>0.18840579710144928</v>
      </c>
      <c r="I82" s="107">
        <f t="shared" si="40"/>
        <v>0.13043478260869565</v>
      </c>
      <c r="J82" s="107">
        <f t="shared" si="40"/>
        <v>0.6376811594202898</v>
      </c>
      <c r="K82" s="107">
        <f t="shared" si="40"/>
        <v>4.3478260869565216E-2</v>
      </c>
      <c r="L82" s="107">
        <f t="shared" si="40"/>
        <v>1.4492753623188406E-2</v>
      </c>
      <c r="M82" s="107">
        <f t="shared" si="40"/>
        <v>0.30434782608695654</v>
      </c>
      <c r="N82" s="351"/>
      <c r="O82" s="353"/>
      <c r="P82" s="353"/>
      <c r="Q82" s="355"/>
      <c r="R82" s="161"/>
      <c r="T82" s="127"/>
      <c r="AB82" s="152"/>
      <c r="AC82" s="152"/>
    </row>
    <row r="83" spans="1:29" ht="12" customHeight="1">
      <c r="A83" s="316"/>
      <c r="B83" s="316"/>
      <c r="C83" s="123"/>
      <c r="D83" s="295" t="s">
        <v>9</v>
      </c>
      <c r="E83" s="115"/>
      <c r="F83" s="104">
        <f>IF(SUM(G83:I83)=SUM(J83:M83),SUM(G83:I83),"確認")</f>
        <v>17</v>
      </c>
      <c r="G83" s="104">
        <v>17</v>
      </c>
      <c r="H83" s="104">
        <v>0</v>
      </c>
      <c r="I83" s="104">
        <v>0</v>
      </c>
      <c r="J83" s="104">
        <v>12</v>
      </c>
      <c r="K83" s="104">
        <v>3</v>
      </c>
      <c r="L83" s="104">
        <v>0</v>
      </c>
      <c r="M83" s="104">
        <v>2</v>
      </c>
      <c r="N83" s="350">
        <v>2.8125</v>
      </c>
      <c r="O83" s="352">
        <v>15</v>
      </c>
      <c r="P83" s="352">
        <v>9</v>
      </c>
      <c r="Q83" s="354">
        <f>IF(P83=0,0,P83/O83)*100</f>
        <v>60</v>
      </c>
      <c r="T83" s="127"/>
      <c r="AB83" s="153">
        <v>17</v>
      </c>
      <c r="AC83" s="153" t="str">
        <f>IF(F83=AB83,"",1)</f>
        <v/>
      </c>
    </row>
    <row r="84" spans="1:29" ht="12" customHeight="1">
      <c r="A84" s="316"/>
      <c r="B84" s="316"/>
      <c r="C84" s="124"/>
      <c r="D84" s="296"/>
      <c r="E84" s="116"/>
      <c r="F84" s="117">
        <f>SUM(G84:I84)</f>
        <v>1</v>
      </c>
      <c r="G84" s="107">
        <f t="shared" ref="G84:M84" si="41">IF(G83=0,0,G83/$F83)</f>
        <v>1</v>
      </c>
      <c r="H84" s="107">
        <f t="shared" si="41"/>
        <v>0</v>
      </c>
      <c r="I84" s="107">
        <f t="shared" si="41"/>
        <v>0</v>
      </c>
      <c r="J84" s="107">
        <f t="shared" si="41"/>
        <v>0.70588235294117652</v>
      </c>
      <c r="K84" s="107">
        <f t="shared" si="41"/>
        <v>0.17647058823529413</v>
      </c>
      <c r="L84" s="107">
        <f t="shared" si="41"/>
        <v>0</v>
      </c>
      <c r="M84" s="107">
        <f t="shared" si="41"/>
        <v>0.11764705882352941</v>
      </c>
      <c r="N84" s="351"/>
      <c r="O84" s="353"/>
      <c r="P84" s="353"/>
      <c r="Q84" s="355"/>
      <c r="R84" s="161"/>
      <c r="T84" s="127"/>
      <c r="AB84" s="152"/>
      <c r="AC84" s="152"/>
    </row>
    <row r="85" spans="1:29" ht="12" customHeight="1">
      <c r="A85" s="316"/>
      <c r="B85" s="316"/>
      <c r="C85" s="123"/>
      <c r="D85" s="295" t="s">
        <v>8</v>
      </c>
      <c r="E85" s="115"/>
      <c r="F85" s="104">
        <f>IF(SUM(G85:I85)=SUM(J85:M85),SUM(G85:I85),"確認")</f>
        <v>4</v>
      </c>
      <c r="G85" s="104">
        <v>4</v>
      </c>
      <c r="H85" s="104">
        <v>0</v>
      </c>
      <c r="I85" s="104">
        <v>0</v>
      </c>
      <c r="J85" s="104">
        <v>4</v>
      </c>
      <c r="K85" s="104">
        <v>0</v>
      </c>
      <c r="L85" s="104">
        <v>0</v>
      </c>
      <c r="M85" s="104">
        <v>0</v>
      </c>
      <c r="N85" s="350">
        <v>2</v>
      </c>
      <c r="O85" s="352">
        <v>0</v>
      </c>
      <c r="P85" s="352">
        <v>0</v>
      </c>
      <c r="Q85" s="354">
        <f>IF(P85=0,0,P85/O85)*100</f>
        <v>0</v>
      </c>
      <c r="T85" s="127"/>
      <c r="AB85" s="153">
        <v>4</v>
      </c>
      <c r="AC85" s="153" t="str">
        <f>IF(F85=AB85,"",1)</f>
        <v/>
      </c>
    </row>
    <row r="86" spans="1:29" ht="12" customHeight="1">
      <c r="A86" s="316"/>
      <c r="B86" s="316"/>
      <c r="C86" s="124"/>
      <c r="D86" s="296"/>
      <c r="E86" s="116"/>
      <c r="F86" s="117">
        <f>SUM(G86:I86)</f>
        <v>1</v>
      </c>
      <c r="G86" s="107">
        <f t="shared" ref="G86:M86" si="42">IF(G85=0,0,G85/$F85)</f>
        <v>1</v>
      </c>
      <c r="H86" s="107">
        <f t="shared" si="42"/>
        <v>0</v>
      </c>
      <c r="I86" s="107">
        <f t="shared" si="42"/>
        <v>0</v>
      </c>
      <c r="J86" s="107">
        <f t="shared" si="42"/>
        <v>1</v>
      </c>
      <c r="K86" s="107">
        <f t="shared" si="42"/>
        <v>0</v>
      </c>
      <c r="L86" s="107">
        <f t="shared" si="42"/>
        <v>0</v>
      </c>
      <c r="M86" s="107">
        <f t="shared" si="42"/>
        <v>0</v>
      </c>
      <c r="N86" s="351"/>
      <c r="O86" s="353"/>
      <c r="P86" s="353"/>
      <c r="Q86" s="355"/>
      <c r="R86" s="161"/>
      <c r="T86" s="127"/>
      <c r="AB86" s="152"/>
      <c r="AC86" s="152"/>
    </row>
    <row r="87" spans="1:29" ht="13.5" customHeight="1">
      <c r="A87" s="316"/>
      <c r="B87" s="316"/>
      <c r="C87" s="123"/>
      <c r="D87" s="362" t="s">
        <v>128</v>
      </c>
      <c r="E87" s="115"/>
      <c r="F87" s="104">
        <f>IF(SUM(G87:I87)=SUM(J87:M87),SUM(G87:I87),"確認")</f>
        <v>7</v>
      </c>
      <c r="G87" s="104">
        <v>6</v>
      </c>
      <c r="H87" s="104">
        <v>1</v>
      </c>
      <c r="I87" s="104">
        <v>0</v>
      </c>
      <c r="J87" s="104">
        <v>6</v>
      </c>
      <c r="K87" s="104">
        <v>1</v>
      </c>
      <c r="L87" s="104">
        <v>0</v>
      </c>
      <c r="M87" s="104">
        <v>0</v>
      </c>
      <c r="N87" s="350">
        <v>2.2857142857142856</v>
      </c>
      <c r="O87" s="352">
        <v>6</v>
      </c>
      <c r="P87" s="352">
        <v>4</v>
      </c>
      <c r="Q87" s="354">
        <f>IF(P87=0,0,P87/O87)*100</f>
        <v>66.666666666666657</v>
      </c>
      <c r="T87" s="127"/>
      <c r="AB87" s="153">
        <v>7</v>
      </c>
      <c r="AC87" s="153" t="str">
        <f>IF(F87=AB87,"",1)</f>
        <v/>
      </c>
    </row>
    <row r="88" spans="1:29" ht="13.5" customHeight="1">
      <c r="A88" s="316"/>
      <c r="B88" s="316"/>
      <c r="C88" s="124"/>
      <c r="D88" s="296"/>
      <c r="E88" s="116"/>
      <c r="F88" s="117">
        <f>SUM(G88:I88)</f>
        <v>1</v>
      </c>
      <c r="G88" s="107">
        <f t="shared" ref="G88:M88" si="43">IF(G87=0,0,G87/$F87)</f>
        <v>0.8571428571428571</v>
      </c>
      <c r="H88" s="107">
        <f t="shared" si="43"/>
        <v>0.14285714285714285</v>
      </c>
      <c r="I88" s="107">
        <f t="shared" si="43"/>
        <v>0</v>
      </c>
      <c r="J88" s="107">
        <f t="shared" si="43"/>
        <v>0.8571428571428571</v>
      </c>
      <c r="K88" s="107">
        <f t="shared" si="43"/>
        <v>0.14285714285714285</v>
      </c>
      <c r="L88" s="107">
        <f t="shared" si="43"/>
        <v>0</v>
      </c>
      <c r="M88" s="107">
        <f t="shared" si="43"/>
        <v>0</v>
      </c>
      <c r="N88" s="351"/>
      <c r="O88" s="353"/>
      <c r="P88" s="353"/>
      <c r="Q88" s="355"/>
      <c r="R88" s="161"/>
      <c r="T88" s="127"/>
      <c r="AB88" s="152"/>
      <c r="AC88" s="152"/>
    </row>
    <row r="89" spans="1:29" ht="12" customHeight="1">
      <c r="A89" s="316"/>
      <c r="B89" s="316"/>
      <c r="C89" s="123"/>
      <c r="D89" s="295" t="s">
        <v>6</v>
      </c>
      <c r="E89" s="115"/>
      <c r="F89" s="104">
        <f>IF(SUM(G89:I89)=SUM(J89:M89),SUM(G89:I89),"確認")</f>
        <v>11</v>
      </c>
      <c r="G89" s="104">
        <v>9</v>
      </c>
      <c r="H89" s="104">
        <v>2</v>
      </c>
      <c r="I89" s="104">
        <v>0</v>
      </c>
      <c r="J89" s="104">
        <v>9</v>
      </c>
      <c r="K89" s="104">
        <v>0</v>
      </c>
      <c r="L89" s="104">
        <v>0</v>
      </c>
      <c r="M89" s="104">
        <v>2</v>
      </c>
      <c r="N89" s="350">
        <v>2</v>
      </c>
      <c r="O89" s="352">
        <v>11</v>
      </c>
      <c r="P89" s="352">
        <v>0</v>
      </c>
      <c r="Q89" s="354">
        <f>IF(P89=0,0,P89/O89)*100</f>
        <v>0</v>
      </c>
      <c r="T89" s="127"/>
      <c r="AB89" s="153">
        <v>11</v>
      </c>
      <c r="AC89" s="153" t="str">
        <f>IF(F89=AB89,"",1)</f>
        <v/>
      </c>
    </row>
    <row r="90" spans="1:29" ht="12" customHeight="1">
      <c r="A90" s="316"/>
      <c r="B90" s="316"/>
      <c r="C90" s="124"/>
      <c r="D90" s="296"/>
      <c r="E90" s="116"/>
      <c r="F90" s="117">
        <f>SUM(G90:I90)</f>
        <v>1</v>
      </c>
      <c r="G90" s="107">
        <f t="shared" ref="G90:M90" si="44">IF(G89=0,0,G89/$F89)</f>
        <v>0.81818181818181823</v>
      </c>
      <c r="H90" s="107">
        <f t="shared" si="44"/>
        <v>0.18181818181818182</v>
      </c>
      <c r="I90" s="107">
        <f t="shared" si="44"/>
        <v>0</v>
      </c>
      <c r="J90" s="107">
        <f t="shared" si="44"/>
        <v>0.81818181818181823</v>
      </c>
      <c r="K90" s="107">
        <f t="shared" si="44"/>
        <v>0</v>
      </c>
      <c r="L90" s="107">
        <f t="shared" si="44"/>
        <v>0</v>
      </c>
      <c r="M90" s="107">
        <f t="shared" si="44"/>
        <v>0.18181818181818182</v>
      </c>
      <c r="N90" s="351"/>
      <c r="O90" s="353"/>
      <c r="P90" s="353"/>
      <c r="Q90" s="355"/>
      <c r="R90" s="161"/>
      <c r="T90" s="127"/>
      <c r="AB90" s="152"/>
      <c r="AC90" s="152"/>
    </row>
    <row r="91" spans="1:29" ht="12" customHeight="1">
      <c r="A91" s="316"/>
      <c r="B91" s="316"/>
      <c r="C91" s="123"/>
      <c r="D91" s="295" t="s">
        <v>5</v>
      </c>
      <c r="E91" s="115"/>
      <c r="F91" s="104">
        <f>IF(SUM(G91:I91)=SUM(J91:M91),SUM(G91:I91),"確認")</f>
        <v>12</v>
      </c>
      <c r="G91" s="104">
        <v>10</v>
      </c>
      <c r="H91" s="104">
        <v>2</v>
      </c>
      <c r="I91" s="104">
        <v>0</v>
      </c>
      <c r="J91" s="104">
        <v>11</v>
      </c>
      <c r="K91" s="104">
        <v>0</v>
      </c>
      <c r="L91" s="104">
        <v>0</v>
      </c>
      <c r="M91" s="104">
        <v>1</v>
      </c>
      <c r="N91" s="350">
        <v>1.8181818181818181</v>
      </c>
      <c r="O91" s="352">
        <v>7</v>
      </c>
      <c r="P91" s="352">
        <v>3</v>
      </c>
      <c r="Q91" s="354">
        <f>IF(P91=0,0,P91/O91)*100</f>
        <v>42.857142857142854</v>
      </c>
      <c r="T91" s="127"/>
      <c r="AB91" s="153">
        <v>12</v>
      </c>
      <c r="AC91" s="153" t="str">
        <f>IF(F91=AB91,"",1)</f>
        <v/>
      </c>
    </row>
    <row r="92" spans="1:29" ht="12" customHeight="1">
      <c r="A92" s="316"/>
      <c r="B92" s="316"/>
      <c r="C92" s="124"/>
      <c r="D92" s="296"/>
      <c r="E92" s="116"/>
      <c r="F92" s="117">
        <f>SUM(G92:I92)</f>
        <v>1</v>
      </c>
      <c r="G92" s="107">
        <f t="shared" ref="G92:M92" si="45">IF(G91=0,0,G91/$F91)</f>
        <v>0.83333333333333337</v>
      </c>
      <c r="H92" s="107">
        <f t="shared" si="45"/>
        <v>0.16666666666666666</v>
      </c>
      <c r="I92" s="107">
        <f t="shared" si="45"/>
        <v>0</v>
      </c>
      <c r="J92" s="107">
        <f t="shared" si="45"/>
        <v>0.91666666666666663</v>
      </c>
      <c r="K92" s="107">
        <f t="shared" si="45"/>
        <v>0</v>
      </c>
      <c r="L92" s="107">
        <f t="shared" si="45"/>
        <v>0</v>
      </c>
      <c r="M92" s="107">
        <f t="shared" si="45"/>
        <v>8.3333333333333329E-2</v>
      </c>
      <c r="N92" s="351"/>
      <c r="O92" s="353"/>
      <c r="P92" s="353"/>
      <c r="Q92" s="355"/>
      <c r="R92" s="161"/>
      <c r="T92" s="127"/>
      <c r="AB92" s="152"/>
      <c r="AC92" s="152"/>
    </row>
    <row r="93" spans="1:29" ht="12" customHeight="1">
      <c r="A93" s="316"/>
      <c r="B93" s="316"/>
      <c r="C93" s="123"/>
      <c r="D93" s="295" t="s">
        <v>4</v>
      </c>
      <c r="E93" s="115"/>
      <c r="F93" s="104">
        <f>IF(SUM(G93:I93)=SUM(J93:M93),SUM(G93:I93),"確認")</f>
        <v>13</v>
      </c>
      <c r="G93" s="104">
        <v>12</v>
      </c>
      <c r="H93" s="104">
        <v>1</v>
      </c>
      <c r="I93" s="104">
        <v>0</v>
      </c>
      <c r="J93" s="104">
        <v>10</v>
      </c>
      <c r="K93" s="104">
        <v>2</v>
      </c>
      <c r="L93" s="104">
        <v>1</v>
      </c>
      <c r="M93" s="104">
        <v>0</v>
      </c>
      <c r="N93" s="350">
        <v>3.0769230769230771</v>
      </c>
      <c r="O93" s="352">
        <v>16</v>
      </c>
      <c r="P93" s="352">
        <v>11</v>
      </c>
      <c r="Q93" s="354">
        <f>IF(P93=0,0,P93/O93)*100</f>
        <v>68.75</v>
      </c>
      <c r="T93" s="127"/>
      <c r="AB93" s="153">
        <v>13</v>
      </c>
      <c r="AC93" s="153" t="str">
        <f>IF(F93=AB93,"",1)</f>
        <v/>
      </c>
    </row>
    <row r="94" spans="1:29" ht="12" customHeight="1">
      <c r="A94" s="316"/>
      <c r="B94" s="316"/>
      <c r="C94" s="124"/>
      <c r="D94" s="296"/>
      <c r="E94" s="116"/>
      <c r="F94" s="117">
        <f>SUM(G94:I94)</f>
        <v>1</v>
      </c>
      <c r="G94" s="107">
        <f t="shared" ref="G94:M94" si="46">IF(G93=0,0,G93/$F93)</f>
        <v>0.92307692307692313</v>
      </c>
      <c r="H94" s="107">
        <f t="shared" si="46"/>
        <v>7.6923076923076927E-2</v>
      </c>
      <c r="I94" s="107">
        <f t="shared" si="46"/>
        <v>0</v>
      </c>
      <c r="J94" s="107">
        <f t="shared" si="46"/>
        <v>0.76923076923076927</v>
      </c>
      <c r="K94" s="107">
        <f t="shared" si="46"/>
        <v>0.15384615384615385</v>
      </c>
      <c r="L94" s="107">
        <f t="shared" si="46"/>
        <v>7.6923076923076927E-2</v>
      </c>
      <c r="M94" s="107">
        <f t="shared" si="46"/>
        <v>0</v>
      </c>
      <c r="N94" s="351"/>
      <c r="O94" s="353"/>
      <c r="P94" s="353"/>
      <c r="Q94" s="355"/>
      <c r="R94" s="161"/>
      <c r="T94" s="127"/>
      <c r="AB94" s="152"/>
      <c r="AC94" s="152"/>
    </row>
    <row r="95" spans="1:29" ht="12" customHeight="1">
      <c r="A95" s="316"/>
      <c r="B95" s="316"/>
      <c r="C95" s="123"/>
      <c r="D95" s="295" t="s">
        <v>3</v>
      </c>
      <c r="E95" s="115"/>
      <c r="F95" s="104">
        <f>IF(SUM(G95:I95)=SUM(J95:M95),SUM(G95:I95),"確認")</f>
        <v>92</v>
      </c>
      <c r="G95" s="104">
        <v>84</v>
      </c>
      <c r="H95" s="104">
        <v>5</v>
      </c>
      <c r="I95" s="104">
        <v>3</v>
      </c>
      <c r="J95" s="104">
        <v>76</v>
      </c>
      <c r="K95" s="104">
        <v>4</v>
      </c>
      <c r="L95" s="104">
        <v>0</v>
      </c>
      <c r="M95" s="104">
        <v>12</v>
      </c>
      <c r="N95" s="350">
        <v>2</v>
      </c>
      <c r="O95" s="352">
        <v>161</v>
      </c>
      <c r="P95" s="352">
        <v>94</v>
      </c>
      <c r="Q95" s="354">
        <f>IF(P95=0,0,P95/O95)*100</f>
        <v>58.385093167701861</v>
      </c>
      <c r="T95" s="127"/>
      <c r="AB95" s="153">
        <v>92</v>
      </c>
      <c r="AC95" s="153" t="str">
        <f>IF(F95=AB95,"",1)</f>
        <v/>
      </c>
    </row>
    <row r="96" spans="1:29" ht="12" customHeight="1">
      <c r="A96" s="316"/>
      <c r="B96" s="316"/>
      <c r="C96" s="124"/>
      <c r="D96" s="296"/>
      <c r="E96" s="116"/>
      <c r="F96" s="117">
        <f>SUM(G96:I96)</f>
        <v>1</v>
      </c>
      <c r="G96" s="107">
        <f t="shared" ref="G96:M96" si="47">IF(G95=0,0,G95/$F95)</f>
        <v>0.91304347826086951</v>
      </c>
      <c r="H96" s="107">
        <f t="shared" si="47"/>
        <v>5.434782608695652E-2</v>
      </c>
      <c r="I96" s="107">
        <f t="shared" si="47"/>
        <v>3.2608695652173912E-2</v>
      </c>
      <c r="J96" s="107">
        <f t="shared" si="47"/>
        <v>0.82608695652173914</v>
      </c>
      <c r="K96" s="107">
        <f t="shared" si="47"/>
        <v>4.3478260869565216E-2</v>
      </c>
      <c r="L96" s="107">
        <f t="shared" si="47"/>
        <v>0</v>
      </c>
      <c r="M96" s="107">
        <f t="shared" si="47"/>
        <v>0.13043478260869565</v>
      </c>
      <c r="N96" s="351"/>
      <c r="O96" s="353"/>
      <c r="P96" s="353"/>
      <c r="Q96" s="355"/>
      <c r="R96" s="161"/>
      <c r="T96" s="127"/>
      <c r="AB96" s="152"/>
      <c r="AC96" s="152"/>
    </row>
    <row r="97" spans="1:31" ht="12" customHeight="1">
      <c r="A97" s="316"/>
      <c r="B97" s="316"/>
      <c r="C97" s="123"/>
      <c r="D97" s="295" t="s">
        <v>2</v>
      </c>
      <c r="E97" s="115"/>
      <c r="F97" s="104">
        <f>IF(SUM(G97:I97)=SUM(J97:M97),SUM(G97:I97),"確認")</f>
        <v>18</v>
      </c>
      <c r="G97" s="104">
        <v>18</v>
      </c>
      <c r="H97" s="104">
        <v>0</v>
      </c>
      <c r="I97" s="104">
        <v>0</v>
      </c>
      <c r="J97" s="104">
        <v>18</v>
      </c>
      <c r="K97" s="104">
        <v>0</v>
      </c>
      <c r="L97" s="104">
        <v>0</v>
      </c>
      <c r="M97" s="104">
        <v>0</v>
      </c>
      <c r="N97" s="350">
        <v>2.3333333333333335</v>
      </c>
      <c r="O97" s="352">
        <v>35</v>
      </c>
      <c r="P97" s="352">
        <v>11</v>
      </c>
      <c r="Q97" s="354">
        <f>IF(P97=0,0,P97/O97)*100</f>
        <v>31.428571428571427</v>
      </c>
      <c r="T97" s="127"/>
      <c r="AB97" s="153">
        <v>18</v>
      </c>
      <c r="AC97" s="153" t="str">
        <f>IF(F97=AB97,"",1)</f>
        <v/>
      </c>
    </row>
    <row r="98" spans="1:31" ht="12" customHeight="1">
      <c r="A98" s="316"/>
      <c r="B98" s="316"/>
      <c r="C98" s="124"/>
      <c r="D98" s="296"/>
      <c r="E98" s="116"/>
      <c r="F98" s="117">
        <f>SUM(G98:I98)</f>
        <v>1</v>
      </c>
      <c r="G98" s="107">
        <f t="shared" ref="G98:M98" si="48">IF(G97=0,0,G97/$F97)</f>
        <v>1</v>
      </c>
      <c r="H98" s="107">
        <f t="shared" si="48"/>
        <v>0</v>
      </c>
      <c r="I98" s="107">
        <f t="shared" si="48"/>
        <v>0</v>
      </c>
      <c r="J98" s="107">
        <f t="shared" si="48"/>
        <v>1</v>
      </c>
      <c r="K98" s="107">
        <f t="shared" si="48"/>
        <v>0</v>
      </c>
      <c r="L98" s="107">
        <f t="shared" si="48"/>
        <v>0</v>
      </c>
      <c r="M98" s="107">
        <f t="shared" si="48"/>
        <v>0</v>
      </c>
      <c r="N98" s="351"/>
      <c r="O98" s="353"/>
      <c r="P98" s="353"/>
      <c r="Q98" s="355"/>
      <c r="R98" s="161"/>
      <c r="T98" s="127"/>
      <c r="AB98" s="152"/>
      <c r="AC98" s="152"/>
    </row>
    <row r="99" spans="1:31" ht="12.75" customHeight="1">
      <c r="A99" s="316"/>
      <c r="B99" s="316"/>
      <c r="C99" s="123"/>
      <c r="D99" s="295" t="s">
        <v>1</v>
      </c>
      <c r="E99" s="115"/>
      <c r="F99" s="104">
        <f>IF(SUM(G99:I99)=SUM(J99:M99),SUM(G99:I99),"確認")</f>
        <v>21</v>
      </c>
      <c r="G99" s="104">
        <v>20</v>
      </c>
      <c r="H99" s="104">
        <v>1</v>
      </c>
      <c r="I99" s="104">
        <v>0</v>
      </c>
      <c r="J99" s="104">
        <v>20</v>
      </c>
      <c r="K99" s="104">
        <v>0</v>
      </c>
      <c r="L99" s="104">
        <v>0</v>
      </c>
      <c r="M99" s="104">
        <v>1</v>
      </c>
      <c r="N99" s="350">
        <v>1.9</v>
      </c>
      <c r="O99" s="352">
        <v>26</v>
      </c>
      <c r="P99" s="352">
        <v>16</v>
      </c>
      <c r="Q99" s="354">
        <f>IF(P99=0,0,P99/O99)*100</f>
        <v>61.53846153846154</v>
      </c>
      <c r="T99" s="127"/>
      <c r="AB99" s="153">
        <v>21</v>
      </c>
      <c r="AC99" s="153" t="str">
        <f>IF(F99=AB99,"",1)</f>
        <v/>
      </c>
    </row>
    <row r="100" spans="1:31" ht="12.75" customHeight="1" thickBot="1">
      <c r="A100" s="317"/>
      <c r="B100" s="317"/>
      <c r="C100" s="124"/>
      <c r="D100" s="296"/>
      <c r="E100" s="116"/>
      <c r="F100" s="126">
        <f>SUM(G100:I100)</f>
        <v>1</v>
      </c>
      <c r="G100" s="107">
        <f t="shared" ref="G100:M100" si="49">IF(G99=0,0,G99/$F99)</f>
        <v>0.95238095238095233</v>
      </c>
      <c r="H100" s="107">
        <f t="shared" si="49"/>
        <v>4.7619047619047616E-2</v>
      </c>
      <c r="I100" s="107">
        <f t="shared" si="49"/>
        <v>0</v>
      </c>
      <c r="J100" s="107">
        <f t="shared" si="49"/>
        <v>0.95238095238095233</v>
      </c>
      <c r="K100" s="107">
        <f t="shared" si="49"/>
        <v>0</v>
      </c>
      <c r="L100" s="107">
        <f t="shared" si="49"/>
        <v>0</v>
      </c>
      <c r="M100" s="107">
        <f t="shared" si="49"/>
        <v>4.7619047619047616E-2</v>
      </c>
      <c r="N100" s="351"/>
      <c r="O100" s="353"/>
      <c r="P100" s="353"/>
      <c r="Q100" s="355"/>
      <c r="R100" s="161"/>
      <c r="AB100" s="155"/>
      <c r="AC100" s="156"/>
    </row>
    <row r="101" spans="1:31">
      <c r="O101" s="120" t="s">
        <v>509</v>
      </c>
      <c r="P101" s="120"/>
    </row>
    <row r="110" spans="1:31" s="3" customFormat="1">
      <c r="A110" s="4"/>
      <c r="B110" s="4"/>
      <c r="C110" s="4"/>
      <c r="D110" s="164" t="s">
        <v>495</v>
      </c>
      <c r="E110" s="162"/>
      <c r="F110" s="163">
        <v>467</v>
      </c>
      <c r="G110" s="163">
        <v>393</v>
      </c>
      <c r="H110" s="163">
        <v>52</v>
      </c>
      <c r="I110" s="163">
        <v>22</v>
      </c>
      <c r="J110" s="163">
        <v>356</v>
      </c>
      <c r="K110" s="163">
        <v>46</v>
      </c>
      <c r="L110" s="163">
        <v>2</v>
      </c>
      <c r="M110" s="163">
        <v>63</v>
      </c>
      <c r="N110" s="163"/>
      <c r="O110" s="163">
        <v>896</v>
      </c>
      <c r="P110" s="163">
        <v>498</v>
      </c>
      <c r="Q110" s="163"/>
      <c r="R110" s="163"/>
      <c r="S110" s="163"/>
      <c r="T110" s="71"/>
      <c r="U110" s="71"/>
      <c r="V110" s="71"/>
      <c r="W110" s="71"/>
      <c r="X110" s="71"/>
      <c r="Y110" s="71"/>
      <c r="Z110" s="71"/>
      <c r="AA110" s="71"/>
      <c r="AB110" s="71"/>
      <c r="AC110" s="71"/>
      <c r="AD110" s="71"/>
      <c r="AE110" s="71"/>
    </row>
    <row r="111" spans="1:31" s="3" customFormat="1">
      <c r="A111" s="4"/>
      <c r="B111" s="4"/>
      <c r="C111" s="4"/>
      <c r="D111" s="165" t="s">
        <v>49</v>
      </c>
      <c r="E111" s="162"/>
      <c r="F111" s="166">
        <f>IF(F110="","",SUM(F9,F11,F13,F15,F17))</f>
        <v>467</v>
      </c>
      <c r="G111" s="166">
        <f t="shared" ref="G111:S111" si="50">IF(G110="","",SUM(G9,G11,G13,G15,G17))</f>
        <v>393</v>
      </c>
      <c r="H111" s="166">
        <f t="shared" si="50"/>
        <v>52</v>
      </c>
      <c r="I111" s="166">
        <f t="shared" si="50"/>
        <v>22</v>
      </c>
      <c r="J111" s="166">
        <f t="shared" si="50"/>
        <v>356</v>
      </c>
      <c r="K111" s="166">
        <f t="shared" si="50"/>
        <v>46</v>
      </c>
      <c r="L111" s="166">
        <f t="shared" si="50"/>
        <v>2</v>
      </c>
      <c r="M111" s="166">
        <f t="shared" si="50"/>
        <v>63</v>
      </c>
      <c r="N111" s="166" t="str">
        <f t="shared" ref="N111" si="51">IF(N110="","",SUM(N9,N11,N13,N15,N17))</f>
        <v/>
      </c>
      <c r="O111" s="166">
        <f t="shared" si="50"/>
        <v>896</v>
      </c>
      <c r="P111" s="166">
        <f t="shared" si="50"/>
        <v>498</v>
      </c>
      <c r="Q111" s="166" t="str">
        <f t="shared" si="50"/>
        <v/>
      </c>
      <c r="R111" s="166" t="str">
        <f t="shared" si="50"/>
        <v/>
      </c>
      <c r="S111" s="166" t="str">
        <f t="shared" si="50"/>
        <v/>
      </c>
      <c r="T111" s="74"/>
      <c r="U111" s="71"/>
      <c r="V111" s="74"/>
      <c r="W111" s="71"/>
      <c r="X111" s="74"/>
      <c r="Y111" s="71"/>
      <c r="Z111" s="74"/>
      <c r="AA111" s="71"/>
      <c r="AB111" s="74"/>
      <c r="AC111" s="71"/>
      <c r="AD111" s="74"/>
      <c r="AE111" s="71"/>
    </row>
    <row r="112" spans="1:31" s="3" customFormat="1">
      <c r="A112" s="4"/>
      <c r="B112" s="4"/>
      <c r="C112" s="4"/>
      <c r="D112" s="165" t="s">
        <v>43</v>
      </c>
      <c r="E112" s="162"/>
      <c r="F112" s="166">
        <f>IF(F110="","",SUM(F19,F69))</f>
        <v>467</v>
      </c>
      <c r="G112" s="166">
        <f t="shared" ref="G112:S112" si="52">IF(G110="","",SUM(G19,G69))</f>
        <v>393</v>
      </c>
      <c r="H112" s="166">
        <f t="shared" si="52"/>
        <v>52</v>
      </c>
      <c r="I112" s="166">
        <f t="shared" si="52"/>
        <v>22</v>
      </c>
      <c r="J112" s="166">
        <f t="shared" si="52"/>
        <v>356</v>
      </c>
      <c r="K112" s="166">
        <f t="shared" si="52"/>
        <v>46</v>
      </c>
      <c r="L112" s="166">
        <f t="shared" si="52"/>
        <v>2</v>
      </c>
      <c r="M112" s="166">
        <f t="shared" si="52"/>
        <v>63</v>
      </c>
      <c r="N112" s="166" t="str">
        <f t="shared" ref="N112" si="53">IF(N110="","",SUM(N19,N69))</f>
        <v/>
      </c>
      <c r="O112" s="166">
        <f t="shared" si="52"/>
        <v>896</v>
      </c>
      <c r="P112" s="166">
        <f t="shared" si="52"/>
        <v>498</v>
      </c>
      <c r="Q112" s="166" t="str">
        <f t="shared" si="52"/>
        <v/>
      </c>
      <c r="R112" s="166" t="str">
        <f t="shared" si="52"/>
        <v/>
      </c>
      <c r="S112" s="166" t="str">
        <f t="shared" si="52"/>
        <v/>
      </c>
      <c r="T112" s="74"/>
      <c r="U112" s="71"/>
      <c r="V112" s="74"/>
      <c r="W112" s="71"/>
      <c r="X112" s="74"/>
      <c r="Y112" s="71"/>
      <c r="Z112" s="74"/>
      <c r="AA112" s="71"/>
      <c r="AB112" s="74"/>
      <c r="AC112" s="71"/>
      <c r="AD112" s="74"/>
      <c r="AE112" s="71"/>
    </row>
    <row r="113" spans="1:31" s="3" customFormat="1">
      <c r="A113" s="4"/>
      <c r="B113" s="4"/>
      <c r="C113" s="4"/>
      <c r="D113" s="167" t="s">
        <v>42</v>
      </c>
      <c r="E113" s="4"/>
      <c r="F113" s="166">
        <f>IF(F110="","",SUM(F21,F23,F25,F27,F29,F31,F33,F35,F37,F39,F41,F43,F45,F47,F49,F51,F53,F55,F57,F59,F61,F63,F65,F67))</f>
        <v>140</v>
      </c>
      <c r="G113" s="166">
        <f t="shared" ref="G113:S113" si="54">IF(G110="","",SUM(G21,G23,G25,G27,G29,G31,G33,G35,G37,G39,G41,G43,G45,G47,G49,G51,G53,G55,G57,G59,G61,G63,G65,G67))</f>
        <v>110</v>
      </c>
      <c r="H113" s="166">
        <f t="shared" si="54"/>
        <v>20</v>
      </c>
      <c r="I113" s="166">
        <f t="shared" si="54"/>
        <v>10</v>
      </c>
      <c r="J113" s="166">
        <f t="shared" si="54"/>
        <v>104</v>
      </c>
      <c r="K113" s="166">
        <f t="shared" si="54"/>
        <v>18</v>
      </c>
      <c r="L113" s="166">
        <f t="shared" si="54"/>
        <v>0</v>
      </c>
      <c r="M113" s="166">
        <f t="shared" si="54"/>
        <v>18</v>
      </c>
      <c r="N113" s="166" t="str">
        <f t="shared" ref="N113" si="55">IF(N110="","",SUM(N21,N23,N25,N27,N29,N31,N33,N35,N37,N39,N41,N43,N45,N47,N49,N51,N53,N55,N57,N59,N61,N63,N65,N67))</f>
        <v/>
      </c>
      <c r="O113" s="166">
        <f t="shared" si="54"/>
        <v>459</v>
      </c>
      <c r="P113" s="166">
        <f t="shared" si="54"/>
        <v>276</v>
      </c>
      <c r="Q113" s="166" t="str">
        <f t="shared" si="54"/>
        <v/>
      </c>
      <c r="R113" s="166" t="str">
        <f t="shared" si="54"/>
        <v/>
      </c>
      <c r="S113" s="166" t="str">
        <f t="shared" si="54"/>
        <v/>
      </c>
      <c r="T113" s="74"/>
      <c r="U113" s="71"/>
      <c r="V113" s="74"/>
      <c r="W113" s="71"/>
      <c r="X113" s="74"/>
      <c r="Y113" s="71"/>
      <c r="Z113" s="74"/>
      <c r="AA113" s="71"/>
      <c r="AB113" s="74"/>
      <c r="AC113" s="71"/>
      <c r="AD113" s="74"/>
      <c r="AE113" s="71"/>
    </row>
    <row r="114" spans="1:31" s="3" customFormat="1">
      <c r="A114" s="4"/>
      <c r="B114" s="4"/>
      <c r="C114" s="4"/>
      <c r="D114" s="168" t="s">
        <v>496</v>
      </c>
      <c r="E114" s="4"/>
      <c r="F114" s="166">
        <f>IF(F110="","",SUM(F71,F73,F75,F77,F79,F81,F83,F85,F87,F89,F91,F93,F95,F97,F99))</f>
        <v>327</v>
      </c>
      <c r="G114" s="166">
        <f t="shared" ref="G114:S114" si="56">IF(G110="","",SUM(G71,G73,G75,G77,G79,G81,G83,G85,G87,G89,G91,G93,G95,G97,G99))</f>
        <v>283</v>
      </c>
      <c r="H114" s="166">
        <f t="shared" si="56"/>
        <v>32</v>
      </c>
      <c r="I114" s="166">
        <f t="shared" si="56"/>
        <v>12</v>
      </c>
      <c r="J114" s="166">
        <f t="shared" si="56"/>
        <v>252</v>
      </c>
      <c r="K114" s="166">
        <f t="shared" si="56"/>
        <v>28</v>
      </c>
      <c r="L114" s="166">
        <f t="shared" si="56"/>
        <v>2</v>
      </c>
      <c r="M114" s="166">
        <f t="shared" si="56"/>
        <v>45</v>
      </c>
      <c r="N114" s="166" t="str">
        <f t="shared" ref="N114" si="57">IF(N110="","",SUM(N71,N73,N75,N77,N79,N81,N83,N85,N87,N89,N91,N93,N95,N97,N99))</f>
        <v/>
      </c>
      <c r="O114" s="166">
        <f t="shared" si="56"/>
        <v>437</v>
      </c>
      <c r="P114" s="166">
        <f t="shared" si="56"/>
        <v>222</v>
      </c>
      <c r="Q114" s="166" t="str">
        <f t="shared" si="56"/>
        <v/>
      </c>
      <c r="R114" s="166" t="str">
        <f t="shared" si="56"/>
        <v/>
      </c>
      <c r="S114" s="166" t="str">
        <f t="shared" si="56"/>
        <v/>
      </c>
      <c r="T114" s="74"/>
      <c r="U114" s="71"/>
      <c r="V114" s="74"/>
      <c r="W114" s="71"/>
      <c r="X114" s="74"/>
      <c r="Y114" s="71"/>
      <c r="Z114" s="74"/>
      <c r="AA114" s="71"/>
      <c r="AB114" s="74"/>
      <c r="AC114" s="71"/>
      <c r="AD114" s="74"/>
      <c r="AE114" s="71"/>
    </row>
    <row r="115" spans="1:31" s="3" customFormat="1">
      <c r="A115" s="4"/>
      <c r="B115" s="4"/>
      <c r="C115" s="4"/>
      <c r="D115" s="4"/>
      <c r="E115" s="4"/>
      <c r="T115" s="71"/>
      <c r="U115" s="71"/>
      <c r="V115" s="71"/>
      <c r="W115" s="71"/>
      <c r="X115" s="71"/>
      <c r="Y115" s="71"/>
      <c r="Z115" s="71"/>
      <c r="AA115" s="71"/>
      <c r="AB115" s="71"/>
      <c r="AC115" s="71"/>
      <c r="AD115" s="71"/>
      <c r="AE115" s="71"/>
    </row>
    <row r="116" spans="1:31" s="3" customFormat="1">
      <c r="A116" s="4"/>
      <c r="B116" s="4"/>
      <c r="C116" s="4"/>
      <c r="D116" s="164" t="s">
        <v>495</v>
      </c>
      <c r="E116" s="4"/>
      <c r="F116" s="163" t="str">
        <f>IF(F110="","",IF(F7=F110,"",1))</f>
        <v/>
      </c>
      <c r="G116" s="163" t="str">
        <f t="shared" ref="G116:S116" si="58">IF(G110="","",IF(G7=G110,"",1))</f>
        <v/>
      </c>
      <c r="H116" s="163" t="str">
        <f t="shared" si="58"/>
        <v/>
      </c>
      <c r="I116" s="163" t="str">
        <f t="shared" si="58"/>
        <v/>
      </c>
      <c r="J116" s="163" t="str">
        <f t="shared" si="58"/>
        <v/>
      </c>
      <c r="K116" s="163" t="str">
        <f t="shared" si="58"/>
        <v/>
      </c>
      <c r="L116" s="163" t="str">
        <f t="shared" si="58"/>
        <v/>
      </c>
      <c r="M116" s="163" t="str">
        <f t="shared" si="58"/>
        <v/>
      </c>
      <c r="N116" s="163" t="str">
        <f t="shared" ref="N116" si="59">IF(N110="","",IF(N7=N110,"",1))</f>
        <v/>
      </c>
      <c r="O116" s="163" t="str">
        <f t="shared" si="58"/>
        <v/>
      </c>
      <c r="P116" s="163" t="str">
        <f t="shared" si="58"/>
        <v/>
      </c>
      <c r="Q116" s="163" t="str">
        <f t="shared" si="58"/>
        <v/>
      </c>
      <c r="R116" s="163" t="str">
        <f t="shared" si="58"/>
        <v/>
      </c>
      <c r="S116" s="163" t="str">
        <f t="shared" si="58"/>
        <v/>
      </c>
      <c r="T116" s="71"/>
      <c r="U116" s="71"/>
      <c r="V116" s="71"/>
      <c r="W116" s="71"/>
      <c r="X116" s="71"/>
      <c r="Y116" s="71"/>
      <c r="Z116" s="71"/>
      <c r="AA116" s="71"/>
      <c r="AB116" s="71"/>
      <c r="AC116" s="71"/>
      <c r="AD116" s="71"/>
      <c r="AE116" s="71"/>
    </row>
    <row r="117" spans="1:31" s="3" customFormat="1">
      <c r="A117" s="4"/>
      <c r="B117" s="4"/>
      <c r="C117" s="4"/>
      <c r="D117" s="165" t="s">
        <v>49</v>
      </c>
      <c r="E117" s="4"/>
      <c r="F117" s="163" t="str">
        <f>IF(F110="","",IF(F110=F111,"",1))</f>
        <v/>
      </c>
      <c r="G117" s="163" t="str">
        <f t="shared" ref="G117:S117" si="60">IF(G110="","",IF(G110=G111,"",1))</f>
        <v/>
      </c>
      <c r="H117" s="163" t="str">
        <f t="shared" si="60"/>
        <v/>
      </c>
      <c r="I117" s="163" t="str">
        <f t="shared" si="60"/>
        <v/>
      </c>
      <c r="J117" s="163" t="str">
        <f t="shared" si="60"/>
        <v/>
      </c>
      <c r="K117" s="163" t="str">
        <f t="shared" si="60"/>
        <v/>
      </c>
      <c r="L117" s="163" t="str">
        <f t="shared" si="60"/>
        <v/>
      </c>
      <c r="M117" s="163" t="str">
        <f t="shared" si="60"/>
        <v/>
      </c>
      <c r="N117" s="163" t="str">
        <f t="shared" ref="N117" si="61">IF(N110="","",IF(N110=N111,"",1))</f>
        <v/>
      </c>
      <c r="O117" s="163" t="str">
        <f t="shared" si="60"/>
        <v/>
      </c>
      <c r="P117" s="163" t="str">
        <f t="shared" si="60"/>
        <v/>
      </c>
      <c r="Q117" s="163" t="str">
        <f t="shared" si="60"/>
        <v/>
      </c>
      <c r="R117" s="163" t="str">
        <f t="shared" si="60"/>
        <v/>
      </c>
      <c r="S117" s="163" t="str">
        <f t="shared" si="60"/>
        <v/>
      </c>
      <c r="T117" s="71"/>
      <c r="U117" s="71"/>
      <c r="V117" s="71"/>
      <c r="W117" s="71"/>
      <c r="X117" s="71"/>
      <c r="Y117" s="71"/>
      <c r="Z117" s="71"/>
      <c r="AA117" s="71"/>
      <c r="AB117" s="71"/>
      <c r="AC117" s="71"/>
      <c r="AD117" s="71"/>
      <c r="AE117" s="71"/>
    </row>
    <row r="118" spans="1:31" s="3" customFormat="1">
      <c r="A118" s="4"/>
      <c r="B118" s="4"/>
      <c r="C118" s="4"/>
      <c r="D118" s="165" t="s">
        <v>43</v>
      </c>
      <c r="E118" s="4"/>
      <c r="F118" s="163" t="str">
        <f>IF(F110="","",IF(F110=F112,"",1))</f>
        <v/>
      </c>
      <c r="G118" s="163" t="str">
        <f t="shared" ref="G118:S118" si="62">IF(G110="","",IF(G110=G112,"",1))</f>
        <v/>
      </c>
      <c r="H118" s="163" t="str">
        <f t="shared" si="62"/>
        <v/>
      </c>
      <c r="I118" s="163" t="str">
        <f t="shared" si="62"/>
        <v/>
      </c>
      <c r="J118" s="163" t="str">
        <f t="shared" si="62"/>
        <v/>
      </c>
      <c r="K118" s="163" t="str">
        <f t="shared" si="62"/>
        <v/>
      </c>
      <c r="L118" s="163" t="str">
        <f t="shared" si="62"/>
        <v/>
      </c>
      <c r="M118" s="163" t="str">
        <f t="shared" si="62"/>
        <v/>
      </c>
      <c r="N118" s="163" t="str">
        <f t="shared" ref="N118" si="63">IF(N110="","",IF(N110=N112,"",1))</f>
        <v/>
      </c>
      <c r="O118" s="163" t="str">
        <f t="shared" si="62"/>
        <v/>
      </c>
      <c r="P118" s="163" t="str">
        <f t="shared" si="62"/>
        <v/>
      </c>
      <c r="Q118" s="163" t="str">
        <f t="shared" si="62"/>
        <v/>
      </c>
      <c r="R118" s="163" t="str">
        <f t="shared" si="62"/>
        <v/>
      </c>
      <c r="S118" s="163" t="str">
        <f t="shared" si="62"/>
        <v/>
      </c>
      <c r="T118" s="71"/>
      <c r="U118" s="71"/>
      <c r="V118" s="71"/>
      <c r="W118" s="71"/>
      <c r="X118" s="71"/>
      <c r="Y118" s="71"/>
      <c r="Z118" s="71"/>
      <c r="AA118" s="71"/>
      <c r="AB118" s="71"/>
      <c r="AC118" s="71"/>
      <c r="AD118" s="71"/>
      <c r="AE118" s="71"/>
    </row>
    <row r="119" spans="1:31" s="3" customFormat="1">
      <c r="A119" s="4"/>
      <c r="B119" s="4"/>
      <c r="C119" s="4"/>
      <c r="D119" s="167" t="s">
        <v>42</v>
      </c>
      <c r="E119" s="4"/>
      <c r="F119" s="163" t="str">
        <f>IF(F110="","",IF(F19=F113,"",1))</f>
        <v/>
      </c>
      <c r="G119" s="163" t="str">
        <f t="shared" ref="G119:S119" si="64">IF(G110="","",IF(G19=G113,"",1))</f>
        <v/>
      </c>
      <c r="H119" s="163" t="str">
        <f t="shared" si="64"/>
        <v/>
      </c>
      <c r="I119" s="163" t="str">
        <f t="shared" si="64"/>
        <v/>
      </c>
      <c r="J119" s="163" t="str">
        <f t="shared" si="64"/>
        <v/>
      </c>
      <c r="K119" s="163" t="str">
        <f t="shared" si="64"/>
        <v/>
      </c>
      <c r="L119" s="163" t="str">
        <f t="shared" si="64"/>
        <v/>
      </c>
      <c r="M119" s="163" t="str">
        <f t="shared" si="64"/>
        <v/>
      </c>
      <c r="N119" s="163" t="str">
        <f t="shared" ref="N119" si="65">IF(N110="","",IF(N19=N113,"",1))</f>
        <v/>
      </c>
      <c r="O119" s="163" t="str">
        <f t="shared" si="64"/>
        <v/>
      </c>
      <c r="P119" s="163" t="str">
        <f t="shared" si="64"/>
        <v/>
      </c>
      <c r="Q119" s="163" t="str">
        <f t="shared" si="64"/>
        <v/>
      </c>
      <c r="R119" s="163" t="str">
        <f t="shared" si="64"/>
        <v/>
      </c>
      <c r="S119" s="163" t="str">
        <f t="shared" si="64"/>
        <v/>
      </c>
      <c r="T119" s="71"/>
      <c r="U119" s="71"/>
      <c r="V119" s="71"/>
      <c r="W119" s="71"/>
      <c r="X119" s="71"/>
      <c r="Y119" s="71"/>
      <c r="Z119" s="71"/>
      <c r="AA119" s="71"/>
      <c r="AB119" s="71"/>
      <c r="AC119" s="71"/>
      <c r="AD119" s="71"/>
      <c r="AE119" s="71"/>
    </row>
    <row r="120" spans="1:31" s="3" customFormat="1">
      <c r="A120" s="4"/>
      <c r="B120" s="4"/>
      <c r="C120" s="4"/>
      <c r="D120" s="168" t="s">
        <v>496</v>
      </c>
      <c r="E120" s="4"/>
      <c r="F120" s="163" t="str">
        <f>IF(F110="","",IF(F69=F114,"",1))</f>
        <v/>
      </c>
      <c r="G120" s="163" t="str">
        <f t="shared" ref="G120:S120" si="66">IF(G110="","",IF(G69=G114,"",1))</f>
        <v/>
      </c>
      <c r="H120" s="163" t="str">
        <f t="shared" si="66"/>
        <v/>
      </c>
      <c r="I120" s="163" t="str">
        <f t="shared" si="66"/>
        <v/>
      </c>
      <c r="J120" s="163" t="str">
        <f t="shared" si="66"/>
        <v/>
      </c>
      <c r="K120" s="163" t="str">
        <f t="shared" si="66"/>
        <v/>
      </c>
      <c r="L120" s="163" t="str">
        <f t="shared" si="66"/>
        <v/>
      </c>
      <c r="M120" s="163" t="str">
        <f t="shared" si="66"/>
        <v/>
      </c>
      <c r="N120" s="163" t="str">
        <f t="shared" ref="N120" si="67">IF(N110="","",IF(N69=N114,"",1))</f>
        <v/>
      </c>
      <c r="O120" s="163" t="str">
        <f t="shared" si="66"/>
        <v/>
      </c>
      <c r="P120" s="163" t="str">
        <f t="shared" si="66"/>
        <v/>
      </c>
      <c r="Q120" s="163" t="str">
        <f t="shared" si="66"/>
        <v/>
      </c>
      <c r="R120" s="163" t="str">
        <f t="shared" si="66"/>
        <v/>
      </c>
      <c r="S120" s="163" t="str">
        <f t="shared" si="66"/>
        <v/>
      </c>
      <c r="T120" s="71"/>
      <c r="U120" s="71"/>
      <c r="V120" s="71"/>
      <c r="W120" s="71"/>
      <c r="X120" s="71"/>
      <c r="Y120" s="71"/>
      <c r="Z120" s="71"/>
      <c r="AA120" s="71"/>
      <c r="AB120" s="71"/>
      <c r="AC120" s="71"/>
      <c r="AD120" s="71"/>
      <c r="AE120" s="71"/>
    </row>
  </sheetData>
  <mergeCells count="253">
    <mergeCell ref="P67:P68"/>
    <mergeCell ref="P69:P70"/>
    <mergeCell ref="P71:P72"/>
    <mergeCell ref="P73:P74"/>
    <mergeCell ref="P75:P76"/>
    <mergeCell ref="P77:P78"/>
    <mergeCell ref="P79:P80"/>
    <mergeCell ref="P81:P82"/>
    <mergeCell ref="P83:P84"/>
    <mergeCell ref="P27:P28"/>
    <mergeCell ref="P29:P30"/>
    <mergeCell ref="P31:P32"/>
    <mergeCell ref="P33:P34"/>
    <mergeCell ref="P35:P36"/>
    <mergeCell ref="P37:P38"/>
    <mergeCell ref="P39:P40"/>
    <mergeCell ref="P41:P42"/>
    <mergeCell ref="P43:P44"/>
    <mergeCell ref="P7:P8"/>
    <mergeCell ref="P9:P10"/>
    <mergeCell ref="P11:P12"/>
    <mergeCell ref="P13:P14"/>
    <mergeCell ref="P15:P16"/>
    <mergeCell ref="P17:P18"/>
    <mergeCell ref="P19:P20"/>
    <mergeCell ref="P21:P22"/>
    <mergeCell ref="P23:P24"/>
    <mergeCell ref="D99:D100"/>
    <mergeCell ref="N99:N100"/>
    <mergeCell ref="O99:O100"/>
    <mergeCell ref="Q99:Q100"/>
    <mergeCell ref="D95:D96"/>
    <mergeCell ref="N95:N96"/>
    <mergeCell ref="O95:O96"/>
    <mergeCell ref="Q95:Q96"/>
    <mergeCell ref="D97:D98"/>
    <mergeCell ref="N97:N98"/>
    <mergeCell ref="O97:O98"/>
    <mergeCell ref="Q97:Q98"/>
    <mergeCell ref="P95:P96"/>
    <mergeCell ref="P97:P98"/>
    <mergeCell ref="P99:P100"/>
    <mergeCell ref="D91:D92"/>
    <mergeCell ref="N91:N92"/>
    <mergeCell ref="O91:O92"/>
    <mergeCell ref="Q91:Q92"/>
    <mergeCell ref="D93:D94"/>
    <mergeCell ref="N93:N94"/>
    <mergeCell ref="O93:O94"/>
    <mergeCell ref="Q93:Q94"/>
    <mergeCell ref="D87:D88"/>
    <mergeCell ref="N87:N88"/>
    <mergeCell ref="O87:O88"/>
    <mergeCell ref="Q87:Q88"/>
    <mergeCell ref="D89:D90"/>
    <mergeCell ref="N89:N90"/>
    <mergeCell ref="O89:O90"/>
    <mergeCell ref="Q89:Q90"/>
    <mergeCell ref="P87:P88"/>
    <mergeCell ref="P89:P90"/>
    <mergeCell ref="P91:P92"/>
    <mergeCell ref="P93:P94"/>
    <mergeCell ref="Q73:Q74"/>
    <mergeCell ref="D83:D84"/>
    <mergeCell ref="N83:N84"/>
    <mergeCell ref="O83:O84"/>
    <mergeCell ref="Q83:Q84"/>
    <mergeCell ref="D85:D86"/>
    <mergeCell ref="N85:N86"/>
    <mergeCell ref="O85:O86"/>
    <mergeCell ref="Q85:Q86"/>
    <mergeCell ref="D79:D80"/>
    <mergeCell ref="N79:N80"/>
    <mergeCell ref="O79:O80"/>
    <mergeCell ref="Q79:Q80"/>
    <mergeCell ref="D81:D82"/>
    <mergeCell ref="N81:N82"/>
    <mergeCell ref="O81:O82"/>
    <mergeCell ref="Q81:Q82"/>
    <mergeCell ref="P85:P86"/>
    <mergeCell ref="D67:D68"/>
    <mergeCell ref="N67:N68"/>
    <mergeCell ref="O67:O68"/>
    <mergeCell ref="Q67:Q68"/>
    <mergeCell ref="B69:B100"/>
    <mergeCell ref="D69:D70"/>
    <mergeCell ref="N69:N70"/>
    <mergeCell ref="O69:O70"/>
    <mergeCell ref="Q69:Q70"/>
    <mergeCell ref="D71:D72"/>
    <mergeCell ref="D75:D76"/>
    <mergeCell ref="N75:N76"/>
    <mergeCell ref="O75:O76"/>
    <mergeCell ref="Q75:Q76"/>
    <mergeCell ref="D77:D78"/>
    <mergeCell ref="N77:N78"/>
    <mergeCell ref="O77:O78"/>
    <mergeCell ref="Q77:Q78"/>
    <mergeCell ref="N71:N72"/>
    <mergeCell ref="O71:O72"/>
    <mergeCell ref="Q71:Q72"/>
    <mergeCell ref="D73:D74"/>
    <mergeCell ref="N73:N74"/>
    <mergeCell ref="O73:O74"/>
    <mergeCell ref="D63:D64"/>
    <mergeCell ref="N63:N64"/>
    <mergeCell ref="O63:O64"/>
    <mergeCell ref="Q63:Q64"/>
    <mergeCell ref="D65:D66"/>
    <mergeCell ref="N65:N66"/>
    <mergeCell ref="O65:O66"/>
    <mergeCell ref="Q65:Q66"/>
    <mergeCell ref="D59:D60"/>
    <mergeCell ref="N59:N60"/>
    <mergeCell ref="O59:O60"/>
    <mergeCell ref="Q59:Q60"/>
    <mergeCell ref="D61:D62"/>
    <mergeCell ref="N61:N62"/>
    <mergeCell ref="O61:O62"/>
    <mergeCell ref="Q61:Q62"/>
    <mergeCell ref="P59:P60"/>
    <mergeCell ref="P61:P62"/>
    <mergeCell ref="P63:P64"/>
    <mergeCell ref="P65:P66"/>
    <mergeCell ref="D55:D56"/>
    <mergeCell ref="N55:N56"/>
    <mergeCell ref="O55:O56"/>
    <mergeCell ref="Q55:Q56"/>
    <mergeCell ref="D57:D58"/>
    <mergeCell ref="N57:N58"/>
    <mergeCell ref="O57:O58"/>
    <mergeCell ref="Q57:Q58"/>
    <mergeCell ref="D51:D52"/>
    <mergeCell ref="N51:N52"/>
    <mergeCell ref="O51:O52"/>
    <mergeCell ref="Q51:Q52"/>
    <mergeCell ref="D53:D54"/>
    <mergeCell ref="N53:N54"/>
    <mergeCell ref="O53:O54"/>
    <mergeCell ref="Q53:Q54"/>
    <mergeCell ref="P51:P52"/>
    <mergeCell ref="P53:P54"/>
    <mergeCell ref="P55:P56"/>
    <mergeCell ref="P57:P58"/>
    <mergeCell ref="D47:D48"/>
    <mergeCell ref="N47:N48"/>
    <mergeCell ref="O47:O48"/>
    <mergeCell ref="Q47:Q48"/>
    <mergeCell ref="D49:D50"/>
    <mergeCell ref="N49:N50"/>
    <mergeCell ref="O49:O50"/>
    <mergeCell ref="Q49:Q50"/>
    <mergeCell ref="D43:D44"/>
    <mergeCell ref="N43:N44"/>
    <mergeCell ref="O43:O44"/>
    <mergeCell ref="Q43:Q44"/>
    <mergeCell ref="D45:D46"/>
    <mergeCell ref="N45:N46"/>
    <mergeCell ref="O45:O46"/>
    <mergeCell ref="Q45:Q46"/>
    <mergeCell ref="P45:P46"/>
    <mergeCell ref="P47:P48"/>
    <mergeCell ref="P49:P50"/>
    <mergeCell ref="O29:O30"/>
    <mergeCell ref="Q29:Q30"/>
    <mergeCell ref="D39:D40"/>
    <mergeCell ref="N39:N40"/>
    <mergeCell ref="O39:O40"/>
    <mergeCell ref="Q39:Q40"/>
    <mergeCell ref="D41:D42"/>
    <mergeCell ref="N41:N42"/>
    <mergeCell ref="O41:O42"/>
    <mergeCell ref="Q41:Q42"/>
    <mergeCell ref="D35:D36"/>
    <mergeCell ref="N35:N36"/>
    <mergeCell ref="O35:O36"/>
    <mergeCell ref="Q35:Q36"/>
    <mergeCell ref="D37:D38"/>
    <mergeCell ref="N37:N38"/>
    <mergeCell ref="O37:O38"/>
    <mergeCell ref="Q37:Q38"/>
    <mergeCell ref="A19:A100"/>
    <mergeCell ref="B19:B68"/>
    <mergeCell ref="D19:D20"/>
    <mergeCell ref="N19:N20"/>
    <mergeCell ref="O19:O20"/>
    <mergeCell ref="Q19:Q20"/>
    <mergeCell ref="D21:D22"/>
    <mergeCell ref="N21:N22"/>
    <mergeCell ref="O21:O22"/>
    <mergeCell ref="Q21:Q22"/>
    <mergeCell ref="D31:D32"/>
    <mergeCell ref="N31:N32"/>
    <mergeCell ref="O31:O32"/>
    <mergeCell ref="Q31:Q32"/>
    <mergeCell ref="D33:D34"/>
    <mergeCell ref="N33:N34"/>
    <mergeCell ref="O33:O34"/>
    <mergeCell ref="Q33:Q34"/>
    <mergeCell ref="D27:D28"/>
    <mergeCell ref="N27:N28"/>
    <mergeCell ref="O27:O28"/>
    <mergeCell ref="Q27:Q28"/>
    <mergeCell ref="D29:D30"/>
    <mergeCell ref="N29:N30"/>
    <mergeCell ref="Q13:Q14"/>
    <mergeCell ref="D23:D24"/>
    <mergeCell ref="N23:N24"/>
    <mergeCell ref="O23:O24"/>
    <mergeCell ref="Q23:Q24"/>
    <mergeCell ref="D25:D26"/>
    <mergeCell ref="N25:N26"/>
    <mergeCell ref="O25:O26"/>
    <mergeCell ref="Q25:Q26"/>
    <mergeCell ref="P25:P26"/>
    <mergeCell ref="A7:E8"/>
    <mergeCell ref="N7:N8"/>
    <mergeCell ref="O7:O8"/>
    <mergeCell ref="Q7:Q8"/>
    <mergeCell ref="A9:A18"/>
    <mergeCell ref="B9:E10"/>
    <mergeCell ref="N9:N10"/>
    <mergeCell ref="O9:O10"/>
    <mergeCell ref="Q9:Q10"/>
    <mergeCell ref="B11:E12"/>
    <mergeCell ref="B15:E16"/>
    <mergeCell ref="N15:N16"/>
    <mergeCell ref="O15:O16"/>
    <mergeCell ref="Q15:Q16"/>
    <mergeCell ref="B17:E18"/>
    <mergeCell ref="N17:N18"/>
    <mergeCell ref="O17:O18"/>
    <mergeCell ref="Q17:Q18"/>
    <mergeCell ref="N11:N12"/>
    <mergeCell ref="O11:O12"/>
    <mergeCell ref="Q11:Q12"/>
    <mergeCell ref="B13:E14"/>
    <mergeCell ref="N13:N14"/>
    <mergeCell ref="O13:O14"/>
    <mergeCell ref="O3:O6"/>
    <mergeCell ref="P3:P6"/>
    <mergeCell ref="Q3:Q6"/>
    <mergeCell ref="J4:J6"/>
    <mergeCell ref="K4:K6"/>
    <mergeCell ref="L4:L6"/>
    <mergeCell ref="M4:M6"/>
    <mergeCell ref="A3:E6"/>
    <mergeCell ref="F3:F6"/>
    <mergeCell ref="G3:G6"/>
    <mergeCell ref="H3:H6"/>
    <mergeCell ref="I3:I6"/>
    <mergeCell ref="N4:N6"/>
    <mergeCell ref="J3:N3"/>
  </mergeCells>
  <phoneticPr fontId="2"/>
  <pageMargins left="0.59055118110236227" right="0.19685039370078741" top="0.39370078740157483" bottom="0.39370078740157483" header="0.51181102362204722" footer="0.51181102362204722"/>
  <pageSetup paperSize="9" scale="68" orientation="portrait" r:id="rId1"/>
  <headerFooter alignWithMargins="0"/>
  <ignoredErrors>
    <ignoredError sqref="F8:M8 F100:M100 F12:F20 F9:F10 F22:F9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94"/>
  <sheetViews>
    <sheetView showGridLines="0" view="pageBreakPreview" zoomScaleNormal="100" zoomScaleSheetLayoutView="100" workbookViewId="0">
      <selection activeCell="J12" sqref="J12"/>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2" width="8.625" style="3" customWidth="1"/>
    <col min="13" max="16384" width="9" style="3"/>
  </cols>
  <sheetData>
    <row r="1" spans="1:29" ht="14.25">
      <c r="A1" s="18" t="s">
        <v>528</v>
      </c>
    </row>
    <row r="3" spans="1:29" ht="13.5" customHeight="1">
      <c r="A3" s="216" t="s">
        <v>64</v>
      </c>
      <c r="B3" s="217"/>
      <c r="C3" s="217"/>
      <c r="D3" s="217"/>
      <c r="E3" s="218"/>
      <c r="F3" s="225" t="s">
        <v>138</v>
      </c>
      <c r="G3" s="298" t="s">
        <v>148</v>
      </c>
      <c r="H3" s="298"/>
      <c r="I3" s="264" t="s">
        <v>147</v>
      </c>
      <c r="J3" s="264"/>
      <c r="K3" s="264" t="s">
        <v>53</v>
      </c>
      <c r="L3" s="264"/>
    </row>
    <row r="4" spans="1:29" ht="42" customHeight="1">
      <c r="A4" s="219"/>
      <c r="B4" s="220"/>
      <c r="C4" s="220"/>
      <c r="D4" s="220"/>
      <c r="E4" s="221"/>
      <c r="F4" s="229"/>
      <c r="G4" s="298"/>
      <c r="H4" s="298"/>
      <c r="I4" s="264"/>
      <c r="J4" s="264"/>
      <c r="K4" s="264"/>
      <c r="L4" s="264"/>
    </row>
    <row r="5" spans="1:29" ht="15" customHeight="1" thickBot="1">
      <c r="A5" s="219"/>
      <c r="B5" s="220"/>
      <c r="C5" s="220"/>
      <c r="D5" s="220"/>
      <c r="E5" s="221"/>
      <c r="F5" s="226"/>
      <c r="G5" s="227" t="s">
        <v>52</v>
      </c>
      <c r="H5" s="214" t="s">
        <v>51</v>
      </c>
      <c r="I5" s="227" t="s">
        <v>52</v>
      </c>
      <c r="J5" s="214" t="s">
        <v>51</v>
      </c>
      <c r="K5" s="227" t="s">
        <v>52</v>
      </c>
      <c r="L5" s="214" t="s">
        <v>51</v>
      </c>
    </row>
    <row r="6" spans="1:29" ht="15" customHeight="1" thickBot="1">
      <c r="A6" s="222"/>
      <c r="B6" s="223"/>
      <c r="C6" s="223"/>
      <c r="D6" s="223"/>
      <c r="E6" s="224"/>
      <c r="F6" s="226"/>
      <c r="G6" s="228"/>
      <c r="H6" s="215"/>
      <c r="I6" s="228"/>
      <c r="J6" s="215"/>
      <c r="K6" s="228"/>
      <c r="L6" s="215"/>
      <c r="AA6" s="139">
        <f>SUM(AB7:AD53,F66:AD70)</f>
        <v>0</v>
      </c>
    </row>
    <row r="7" spans="1:29" ht="23.1" customHeight="1">
      <c r="A7" s="211" t="s">
        <v>50</v>
      </c>
      <c r="B7" s="212"/>
      <c r="C7" s="212"/>
      <c r="D7" s="212"/>
      <c r="E7" s="213"/>
      <c r="F7" s="10">
        <f t="shared" ref="F7:F53" si="0">SUM(G7,I7,K7)</f>
        <v>986</v>
      </c>
      <c r="G7" s="9">
        <f>SUM(G8:G12)</f>
        <v>649</v>
      </c>
      <c r="H7" s="8">
        <f t="shared" ref="H7:H53" si="1">IF(G7=0,0,G7/$F7*100)</f>
        <v>65.821501014198773</v>
      </c>
      <c r="I7" s="9">
        <f>SUM(I8:I12)</f>
        <v>316</v>
      </c>
      <c r="J7" s="8">
        <f t="shared" ref="J7:J53" si="2">IF(I7=0,0,I7/$F7*100)</f>
        <v>32.048681541582155</v>
      </c>
      <c r="K7" s="9">
        <f>SUM(K8:K12)</f>
        <v>21</v>
      </c>
      <c r="L7" s="8">
        <f t="shared" ref="L7:L53" si="3">IF(K7=0,0,K7/$F7*100)</f>
        <v>2.1298174442190669</v>
      </c>
      <c r="M7" s="160"/>
      <c r="AA7" s="138">
        <v>986</v>
      </c>
      <c r="AB7" s="135" t="str">
        <f>IF(F7=AA7,"",1)</f>
        <v/>
      </c>
      <c r="AC7" s="173" t="str">
        <f>IF(SUM(H7,J7,L7)=100,"",1)</f>
        <v/>
      </c>
    </row>
    <row r="8" spans="1:29" ht="23.1" customHeight="1">
      <c r="A8" s="205" t="s">
        <v>49</v>
      </c>
      <c r="B8" s="208" t="s">
        <v>48</v>
      </c>
      <c r="C8" s="209"/>
      <c r="D8" s="209"/>
      <c r="E8" s="210"/>
      <c r="F8" s="10">
        <f t="shared" si="0"/>
        <v>324</v>
      </c>
      <c r="G8" s="9">
        <v>95</v>
      </c>
      <c r="H8" s="8">
        <f t="shared" si="1"/>
        <v>29.320987654320991</v>
      </c>
      <c r="I8" s="9">
        <v>213</v>
      </c>
      <c r="J8" s="8">
        <f t="shared" si="2"/>
        <v>65.740740740740748</v>
      </c>
      <c r="K8" s="9">
        <v>16</v>
      </c>
      <c r="L8" s="8">
        <f t="shared" si="3"/>
        <v>4.9382716049382713</v>
      </c>
      <c r="M8" s="160"/>
      <c r="AA8" s="9">
        <v>324</v>
      </c>
      <c r="AB8" s="136" t="str">
        <f t="shared" ref="AB8:AB53" si="4">IF(F8=AA8,"",1)</f>
        <v/>
      </c>
      <c r="AC8" s="136" t="str">
        <f t="shared" ref="AC8:AC53" si="5">IF(SUM(H8,J8,L8)=100,"",1)</f>
        <v/>
      </c>
    </row>
    <row r="9" spans="1:29" ht="23.1" customHeight="1">
      <c r="A9" s="206"/>
      <c r="B9" s="208" t="s">
        <v>47</v>
      </c>
      <c r="C9" s="209"/>
      <c r="D9" s="209"/>
      <c r="E9" s="210"/>
      <c r="F9" s="10">
        <f t="shared" si="0"/>
        <v>144</v>
      </c>
      <c r="G9" s="9">
        <v>92</v>
      </c>
      <c r="H9" s="8">
        <f t="shared" si="1"/>
        <v>63.888888888888886</v>
      </c>
      <c r="I9" s="9">
        <v>51</v>
      </c>
      <c r="J9" s="8">
        <f t="shared" si="2"/>
        <v>35.416666666666671</v>
      </c>
      <c r="K9" s="9">
        <v>1</v>
      </c>
      <c r="L9" s="8">
        <f t="shared" si="3"/>
        <v>0.69444444444444442</v>
      </c>
      <c r="M9" s="160"/>
      <c r="AA9" s="9">
        <v>144</v>
      </c>
      <c r="AB9" s="136" t="str">
        <f t="shared" si="4"/>
        <v/>
      </c>
      <c r="AC9" s="136" t="str">
        <f t="shared" si="5"/>
        <v/>
      </c>
    </row>
    <row r="10" spans="1:29" ht="23.1" customHeight="1">
      <c r="A10" s="206"/>
      <c r="B10" s="208" t="s">
        <v>46</v>
      </c>
      <c r="C10" s="209"/>
      <c r="D10" s="209"/>
      <c r="E10" s="210"/>
      <c r="F10" s="10">
        <f t="shared" si="0"/>
        <v>219</v>
      </c>
      <c r="G10" s="9">
        <v>190</v>
      </c>
      <c r="H10" s="8">
        <f t="shared" si="1"/>
        <v>86.757990867579906</v>
      </c>
      <c r="I10" s="9">
        <v>29</v>
      </c>
      <c r="J10" s="8">
        <f t="shared" si="2"/>
        <v>13.24200913242009</v>
      </c>
      <c r="K10" s="9">
        <v>0</v>
      </c>
      <c r="L10" s="8">
        <f t="shared" si="3"/>
        <v>0</v>
      </c>
      <c r="M10" s="160"/>
      <c r="AA10" s="9">
        <v>219</v>
      </c>
      <c r="AB10" s="136" t="str">
        <f t="shared" si="4"/>
        <v/>
      </c>
      <c r="AC10" s="136" t="str">
        <f t="shared" si="5"/>
        <v/>
      </c>
    </row>
    <row r="11" spans="1:29" ht="23.1" customHeight="1">
      <c r="A11" s="206"/>
      <c r="B11" s="208" t="s">
        <v>45</v>
      </c>
      <c r="C11" s="209"/>
      <c r="D11" s="209"/>
      <c r="E11" s="210"/>
      <c r="F11" s="10">
        <f t="shared" si="0"/>
        <v>78</v>
      </c>
      <c r="G11" s="9">
        <v>70</v>
      </c>
      <c r="H11" s="8">
        <f t="shared" si="1"/>
        <v>89.743589743589752</v>
      </c>
      <c r="I11" s="9">
        <v>7</v>
      </c>
      <c r="J11" s="8">
        <f t="shared" si="2"/>
        <v>8.9743589743589745</v>
      </c>
      <c r="K11" s="9">
        <v>1</v>
      </c>
      <c r="L11" s="8">
        <f t="shared" si="3"/>
        <v>1.2820512820512819</v>
      </c>
      <c r="M11" s="160"/>
      <c r="AA11" s="9">
        <v>78</v>
      </c>
      <c r="AB11" s="136" t="str">
        <f t="shared" si="4"/>
        <v/>
      </c>
      <c r="AC11" s="136" t="str">
        <f t="shared" si="5"/>
        <v/>
      </c>
    </row>
    <row r="12" spans="1:29" ht="23.1" customHeight="1">
      <c r="A12" s="207"/>
      <c r="B12" s="208" t="s">
        <v>44</v>
      </c>
      <c r="C12" s="209"/>
      <c r="D12" s="209"/>
      <c r="E12" s="210"/>
      <c r="F12" s="10">
        <f t="shared" si="0"/>
        <v>221</v>
      </c>
      <c r="G12" s="9">
        <v>202</v>
      </c>
      <c r="H12" s="8">
        <f t="shared" si="1"/>
        <v>91.402714932126699</v>
      </c>
      <c r="I12" s="9">
        <v>16</v>
      </c>
      <c r="J12" s="8">
        <f t="shared" si="2"/>
        <v>7.2398190045248878</v>
      </c>
      <c r="K12" s="9">
        <v>3</v>
      </c>
      <c r="L12" s="8">
        <f t="shared" si="3"/>
        <v>1.3574660633484164</v>
      </c>
      <c r="M12" s="160"/>
      <c r="AA12" s="9">
        <v>221</v>
      </c>
      <c r="AB12" s="136" t="str">
        <f t="shared" si="4"/>
        <v/>
      </c>
      <c r="AC12" s="136" t="str">
        <f t="shared" si="5"/>
        <v/>
      </c>
    </row>
    <row r="13" spans="1:29" ht="23.1" customHeight="1">
      <c r="A13" s="202" t="s">
        <v>43</v>
      </c>
      <c r="B13" s="202" t="s">
        <v>42</v>
      </c>
      <c r="C13" s="13"/>
      <c r="D13" s="14" t="s">
        <v>16</v>
      </c>
      <c r="E13" s="11"/>
      <c r="F13" s="10">
        <f t="shared" si="0"/>
        <v>247</v>
      </c>
      <c r="G13" s="9">
        <f>SUM(G14:G37)</f>
        <v>183</v>
      </c>
      <c r="H13" s="8">
        <f t="shared" si="1"/>
        <v>74.089068825910928</v>
      </c>
      <c r="I13" s="9">
        <f>SUM(I14:I37)</f>
        <v>61</v>
      </c>
      <c r="J13" s="8">
        <f t="shared" si="2"/>
        <v>24.696356275303643</v>
      </c>
      <c r="K13" s="9">
        <f>SUM(K14:K37)</f>
        <v>3</v>
      </c>
      <c r="L13" s="8">
        <f t="shared" si="3"/>
        <v>1.214574898785425</v>
      </c>
      <c r="M13" s="160"/>
      <c r="AA13" s="9">
        <v>247</v>
      </c>
      <c r="AB13" s="136" t="str">
        <f t="shared" si="4"/>
        <v/>
      </c>
      <c r="AC13" s="136" t="str">
        <f t="shared" si="5"/>
        <v/>
      </c>
    </row>
    <row r="14" spans="1:29" ht="23.1" customHeight="1">
      <c r="A14" s="203"/>
      <c r="B14" s="203"/>
      <c r="C14" s="13"/>
      <c r="D14" s="14" t="s">
        <v>41</v>
      </c>
      <c r="E14" s="11"/>
      <c r="F14" s="10">
        <f t="shared" si="0"/>
        <v>28</v>
      </c>
      <c r="G14" s="9">
        <v>23</v>
      </c>
      <c r="H14" s="8">
        <f t="shared" si="1"/>
        <v>82.142857142857139</v>
      </c>
      <c r="I14" s="9">
        <v>5</v>
      </c>
      <c r="J14" s="8">
        <f t="shared" si="2"/>
        <v>17.857142857142858</v>
      </c>
      <c r="K14" s="9">
        <v>0</v>
      </c>
      <c r="L14" s="8">
        <f t="shared" si="3"/>
        <v>0</v>
      </c>
      <c r="M14" s="160"/>
      <c r="AA14" s="9">
        <v>28</v>
      </c>
      <c r="AB14" s="136" t="str">
        <f t="shared" si="4"/>
        <v/>
      </c>
      <c r="AC14" s="136" t="str">
        <f t="shared" si="5"/>
        <v/>
      </c>
    </row>
    <row r="15" spans="1:29" ht="23.1" customHeight="1">
      <c r="A15" s="203"/>
      <c r="B15" s="203"/>
      <c r="C15" s="13"/>
      <c r="D15" s="14" t="s">
        <v>40</v>
      </c>
      <c r="E15" s="11"/>
      <c r="F15" s="10">
        <f t="shared" si="0"/>
        <v>5</v>
      </c>
      <c r="G15" s="9">
        <v>3</v>
      </c>
      <c r="H15" s="8">
        <f t="shared" si="1"/>
        <v>60</v>
      </c>
      <c r="I15" s="9">
        <v>2</v>
      </c>
      <c r="J15" s="8">
        <f t="shared" si="2"/>
        <v>40</v>
      </c>
      <c r="K15" s="9">
        <v>0</v>
      </c>
      <c r="L15" s="8">
        <f t="shared" si="3"/>
        <v>0</v>
      </c>
      <c r="M15" s="160"/>
      <c r="AA15" s="9">
        <v>5</v>
      </c>
      <c r="AB15" s="136" t="str">
        <f t="shared" si="4"/>
        <v/>
      </c>
      <c r="AC15" s="136" t="str">
        <f t="shared" si="5"/>
        <v/>
      </c>
    </row>
    <row r="16" spans="1:29" ht="23.1" customHeight="1">
      <c r="A16" s="203"/>
      <c r="B16" s="203"/>
      <c r="C16" s="13"/>
      <c r="D16" s="14" t="s">
        <v>39</v>
      </c>
      <c r="E16" s="11"/>
      <c r="F16" s="10">
        <f t="shared" si="0"/>
        <v>19</v>
      </c>
      <c r="G16" s="9">
        <v>10</v>
      </c>
      <c r="H16" s="8">
        <f t="shared" si="1"/>
        <v>52.631578947368418</v>
      </c>
      <c r="I16" s="9">
        <v>9</v>
      </c>
      <c r="J16" s="8">
        <f t="shared" si="2"/>
        <v>47.368421052631575</v>
      </c>
      <c r="K16" s="9">
        <v>0</v>
      </c>
      <c r="L16" s="8">
        <f t="shared" si="3"/>
        <v>0</v>
      </c>
      <c r="M16" s="160"/>
      <c r="AA16" s="9">
        <v>19</v>
      </c>
      <c r="AB16" s="136" t="str">
        <f t="shared" si="4"/>
        <v/>
      </c>
      <c r="AC16" s="136" t="str">
        <f t="shared" si="5"/>
        <v/>
      </c>
    </row>
    <row r="17" spans="1:29" ht="23.1" customHeight="1">
      <c r="A17" s="203"/>
      <c r="B17" s="203"/>
      <c r="C17" s="13"/>
      <c r="D17" s="14" t="s">
        <v>38</v>
      </c>
      <c r="E17" s="11"/>
      <c r="F17" s="10">
        <f t="shared" si="0"/>
        <v>2</v>
      </c>
      <c r="G17" s="9">
        <v>0</v>
      </c>
      <c r="H17" s="8">
        <f t="shared" si="1"/>
        <v>0</v>
      </c>
      <c r="I17" s="9">
        <v>2</v>
      </c>
      <c r="J17" s="8">
        <f t="shared" si="2"/>
        <v>100</v>
      </c>
      <c r="K17" s="9">
        <v>0</v>
      </c>
      <c r="L17" s="8">
        <f t="shared" si="3"/>
        <v>0</v>
      </c>
      <c r="M17" s="160"/>
      <c r="AA17" s="9">
        <v>2</v>
      </c>
      <c r="AB17" s="136" t="str">
        <f t="shared" si="4"/>
        <v/>
      </c>
      <c r="AC17" s="136" t="str">
        <f t="shared" si="5"/>
        <v/>
      </c>
    </row>
    <row r="18" spans="1:29" ht="23.1" customHeight="1">
      <c r="A18" s="203"/>
      <c r="B18" s="203"/>
      <c r="C18" s="13"/>
      <c r="D18" s="14" t="s">
        <v>37</v>
      </c>
      <c r="E18" s="11"/>
      <c r="F18" s="10">
        <f t="shared" si="0"/>
        <v>7</v>
      </c>
      <c r="G18" s="9">
        <v>5</v>
      </c>
      <c r="H18" s="8">
        <f t="shared" si="1"/>
        <v>71.428571428571431</v>
      </c>
      <c r="I18" s="9">
        <v>2</v>
      </c>
      <c r="J18" s="8">
        <f t="shared" si="2"/>
        <v>28.571428571428569</v>
      </c>
      <c r="K18" s="9">
        <v>0</v>
      </c>
      <c r="L18" s="8">
        <f t="shared" si="3"/>
        <v>0</v>
      </c>
      <c r="M18" s="160"/>
      <c r="AA18" s="9">
        <v>7</v>
      </c>
      <c r="AB18" s="136" t="str">
        <f t="shared" si="4"/>
        <v/>
      </c>
      <c r="AC18" s="136" t="str">
        <f t="shared" si="5"/>
        <v/>
      </c>
    </row>
    <row r="19" spans="1:29" ht="23.1" customHeight="1">
      <c r="A19" s="203"/>
      <c r="B19" s="203"/>
      <c r="C19" s="13"/>
      <c r="D19" s="14" t="s">
        <v>36</v>
      </c>
      <c r="E19" s="11"/>
      <c r="F19" s="10">
        <f t="shared" si="0"/>
        <v>1</v>
      </c>
      <c r="G19" s="9">
        <v>0</v>
      </c>
      <c r="H19" s="8">
        <f t="shared" si="1"/>
        <v>0</v>
      </c>
      <c r="I19" s="9">
        <v>1</v>
      </c>
      <c r="J19" s="8">
        <f t="shared" si="2"/>
        <v>100</v>
      </c>
      <c r="K19" s="9">
        <v>0</v>
      </c>
      <c r="L19" s="8">
        <f t="shared" si="3"/>
        <v>0</v>
      </c>
      <c r="M19" s="160"/>
      <c r="AA19" s="9">
        <v>1</v>
      </c>
      <c r="AB19" s="136" t="str">
        <f t="shared" si="4"/>
        <v/>
      </c>
      <c r="AC19" s="136" t="str">
        <f t="shared" si="5"/>
        <v/>
      </c>
    </row>
    <row r="20" spans="1:29" ht="23.1" customHeight="1">
      <c r="A20" s="203"/>
      <c r="B20" s="203"/>
      <c r="C20" s="13"/>
      <c r="D20" s="14" t="s">
        <v>35</v>
      </c>
      <c r="E20" s="11"/>
      <c r="F20" s="10">
        <f t="shared" si="0"/>
        <v>7</v>
      </c>
      <c r="G20" s="9">
        <v>4</v>
      </c>
      <c r="H20" s="8">
        <f t="shared" si="1"/>
        <v>57.142857142857139</v>
      </c>
      <c r="I20" s="9">
        <v>3</v>
      </c>
      <c r="J20" s="8">
        <f t="shared" si="2"/>
        <v>42.857142857142854</v>
      </c>
      <c r="K20" s="9">
        <v>0</v>
      </c>
      <c r="L20" s="8">
        <f t="shared" si="3"/>
        <v>0</v>
      </c>
      <c r="M20" s="160"/>
      <c r="AA20" s="9">
        <v>7</v>
      </c>
      <c r="AB20" s="136" t="str">
        <f t="shared" si="4"/>
        <v/>
      </c>
      <c r="AC20" s="136" t="str">
        <f t="shared" si="5"/>
        <v/>
      </c>
    </row>
    <row r="21" spans="1:29" ht="23.1" customHeight="1">
      <c r="A21" s="203"/>
      <c r="B21" s="203"/>
      <c r="C21" s="13"/>
      <c r="D21" s="14" t="s">
        <v>34</v>
      </c>
      <c r="E21" s="11"/>
      <c r="F21" s="10">
        <f t="shared" si="0"/>
        <v>8</v>
      </c>
      <c r="G21" s="9">
        <v>6</v>
      </c>
      <c r="H21" s="8">
        <f t="shared" si="1"/>
        <v>75</v>
      </c>
      <c r="I21" s="9">
        <v>2</v>
      </c>
      <c r="J21" s="8">
        <f t="shared" si="2"/>
        <v>25</v>
      </c>
      <c r="K21" s="9">
        <v>0</v>
      </c>
      <c r="L21" s="8">
        <f t="shared" si="3"/>
        <v>0</v>
      </c>
      <c r="M21" s="160"/>
      <c r="AA21" s="9">
        <v>8</v>
      </c>
      <c r="AB21" s="136" t="str">
        <f t="shared" si="4"/>
        <v/>
      </c>
      <c r="AC21" s="136" t="str">
        <f t="shared" si="5"/>
        <v/>
      </c>
    </row>
    <row r="22" spans="1:29" ht="23.1" customHeight="1">
      <c r="A22" s="203"/>
      <c r="B22" s="203"/>
      <c r="C22" s="13"/>
      <c r="D22" s="14" t="s">
        <v>33</v>
      </c>
      <c r="E22" s="11"/>
      <c r="F22" s="10">
        <f t="shared" si="0"/>
        <v>1</v>
      </c>
      <c r="G22" s="9">
        <v>1</v>
      </c>
      <c r="H22" s="8">
        <f t="shared" si="1"/>
        <v>100</v>
      </c>
      <c r="I22" s="9">
        <v>0</v>
      </c>
      <c r="J22" s="8">
        <f t="shared" si="2"/>
        <v>0</v>
      </c>
      <c r="K22" s="9">
        <v>0</v>
      </c>
      <c r="L22" s="8">
        <f t="shared" si="3"/>
        <v>0</v>
      </c>
      <c r="M22" s="160"/>
      <c r="AA22" s="9">
        <v>1</v>
      </c>
      <c r="AB22" s="136" t="str">
        <f t="shared" si="4"/>
        <v/>
      </c>
      <c r="AC22" s="136" t="str">
        <f t="shared" si="5"/>
        <v/>
      </c>
    </row>
    <row r="23" spans="1:29" ht="23.1" customHeight="1">
      <c r="A23" s="203"/>
      <c r="B23" s="203"/>
      <c r="C23" s="13"/>
      <c r="D23" s="14" t="s">
        <v>32</v>
      </c>
      <c r="E23" s="11"/>
      <c r="F23" s="10">
        <f t="shared" si="0"/>
        <v>7</v>
      </c>
      <c r="G23" s="9">
        <v>6</v>
      </c>
      <c r="H23" s="8">
        <f t="shared" si="1"/>
        <v>85.714285714285708</v>
      </c>
      <c r="I23" s="9">
        <v>1</v>
      </c>
      <c r="J23" s="8">
        <f t="shared" si="2"/>
        <v>14.285714285714285</v>
      </c>
      <c r="K23" s="9">
        <v>0</v>
      </c>
      <c r="L23" s="8">
        <f t="shared" si="3"/>
        <v>0</v>
      </c>
      <c r="M23" s="160"/>
      <c r="AA23" s="9">
        <v>7</v>
      </c>
      <c r="AB23" s="136" t="str">
        <f t="shared" si="4"/>
        <v/>
      </c>
      <c r="AC23" s="136" t="str">
        <f t="shared" si="5"/>
        <v/>
      </c>
    </row>
    <row r="24" spans="1:29" ht="23.1" customHeight="1">
      <c r="A24" s="203"/>
      <c r="B24" s="203"/>
      <c r="C24" s="13"/>
      <c r="D24" s="14" t="s">
        <v>31</v>
      </c>
      <c r="E24" s="11"/>
      <c r="F24" s="10">
        <f t="shared" ref="F24" si="6">SUM(G24,I24,K24)</f>
        <v>1</v>
      </c>
      <c r="G24" s="9">
        <v>0</v>
      </c>
      <c r="H24" s="8">
        <f t="shared" ref="H24" si="7">IF(G24=0,0,G24/$F24*100)</f>
        <v>0</v>
      </c>
      <c r="I24" s="9">
        <v>1</v>
      </c>
      <c r="J24" s="8">
        <f t="shared" ref="J24" si="8">IF(I24=0,0,I24/$F24*100)</f>
        <v>100</v>
      </c>
      <c r="K24" s="9">
        <v>0</v>
      </c>
      <c r="L24" s="8">
        <f t="shared" ref="L24" si="9">IF(K24=0,0,K24/$F24*100)</f>
        <v>0</v>
      </c>
      <c r="M24" s="160"/>
      <c r="AA24" s="9">
        <v>1</v>
      </c>
      <c r="AB24" s="136" t="str">
        <f t="shared" si="4"/>
        <v/>
      </c>
      <c r="AC24" s="136" t="str">
        <f t="shared" si="5"/>
        <v/>
      </c>
    </row>
    <row r="25" spans="1:29" ht="23.1" customHeight="1">
      <c r="A25" s="203"/>
      <c r="B25" s="203"/>
      <c r="C25" s="13"/>
      <c r="D25" s="12" t="s">
        <v>30</v>
      </c>
      <c r="E25" s="11"/>
      <c r="F25" s="10">
        <f t="shared" si="0"/>
        <v>2</v>
      </c>
      <c r="G25" s="9">
        <v>1</v>
      </c>
      <c r="H25" s="8">
        <f t="shared" si="1"/>
        <v>50</v>
      </c>
      <c r="I25" s="9">
        <v>1</v>
      </c>
      <c r="J25" s="8">
        <f t="shared" si="2"/>
        <v>50</v>
      </c>
      <c r="K25" s="9">
        <v>0</v>
      </c>
      <c r="L25" s="8">
        <f t="shared" si="3"/>
        <v>0</v>
      </c>
      <c r="M25" s="160"/>
      <c r="AA25" s="9">
        <v>2</v>
      </c>
      <c r="AB25" s="136" t="str">
        <f t="shared" si="4"/>
        <v/>
      </c>
      <c r="AC25" s="136" t="str">
        <f t="shared" si="5"/>
        <v/>
      </c>
    </row>
    <row r="26" spans="1:29" ht="23.1" customHeight="1">
      <c r="A26" s="203"/>
      <c r="B26" s="203"/>
      <c r="C26" s="13"/>
      <c r="D26" s="109" t="s">
        <v>29</v>
      </c>
      <c r="E26" s="110"/>
      <c r="F26" s="31">
        <f t="shared" si="0"/>
        <v>8</v>
      </c>
      <c r="G26" s="30">
        <v>5</v>
      </c>
      <c r="H26" s="111">
        <f t="shared" si="1"/>
        <v>62.5</v>
      </c>
      <c r="I26" s="9">
        <v>3</v>
      </c>
      <c r="J26" s="8">
        <f t="shared" si="2"/>
        <v>37.5</v>
      </c>
      <c r="K26" s="9">
        <v>0</v>
      </c>
      <c r="L26" s="8">
        <f t="shared" si="3"/>
        <v>0</v>
      </c>
      <c r="M26" s="160"/>
      <c r="AA26" s="30">
        <v>8</v>
      </c>
      <c r="AB26" s="136" t="str">
        <f t="shared" si="4"/>
        <v/>
      </c>
      <c r="AC26" s="136" t="str">
        <f t="shared" si="5"/>
        <v/>
      </c>
    </row>
    <row r="27" spans="1:29" ht="23.1" customHeight="1">
      <c r="A27" s="203"/>
      <c r="B27" s="203"/>
      <c r="C27" s="13"/>
      <c r="D27" s="14" t="s">
        <v>28</v>
      </c>
      <c r="E27" s="11"/>
      <c r="F27" s="10">
        <f t="shared" si="0"/>
        <v>5</v>
      </c>
      <c r="G27" s="9">
        <v>3</v>
      </c>
      <c r="H27" s="8">
        <f t="shared" si="1"/>
        <v>60</v>
      </c>
      <c r="I27" s="9">
        <v>2</v>
      </c>
      <c r="J27" s="8">
        <f t="shared" si="2"/>
        <v>40</v>
      </c>
      <c r="K27" s="9">
        <v>0</v>
      </c>
      <c r="L27" s="8">
        <f t="shared" si="3"/>
        <v>0</v>
      </c>
      <c r="M27" s="160"/>
      <c r="AA27" s="9">
        <v>5</v>
      </c>
      <c r="AB27" s="136" t="str">
        <f t="shared" si="4"/>
        <v/>
      </c>
      <c r="AC27" s="136" t="str">
        <f t="shared" si="5"/>
        <v/>
      </c>
    </row>
    <row r="28" spans="1:29" ht="23.1" customHeight="1">
      <c r="A28" s="203"/>
      <c r="B28" s="203"/>
      <c r="C28" s="13"/>
      <c r="D28" s="14" t="s">
        <v>27</v>
      </c>
      <c r="E28" s="11"/>
      <c r="F28" s="10">
        <f t="shared" si="0"/>
        <v>5</v>
      </c>
      <c r="G28" s="9">
        <v>4</v>
      </c>
      <c r="H28" s="8">
        <f t="shared" si="1"/>
        <v>80</v>
      </c>
      <c r="I28" s="9">
        <v>1</v>
      </c>
      <c r="J28" s="8">
        <f t="shared" si="2"/>
        <v>20</v>
      </c>
      <c r="K28" s="9">
        <v>0</v>
      </c>
      <c r="L28" s="8">
        <f t="shared" si="3"/>
        <v>0</v>
      </c>
      <c r="M28" s="160"/>
      <c r="AA28" s="9">
        <v>5</v>
      </c>
      <c r="AB28" s="136" t="str">
        <f t="shared" si="4"/>
        <v/>
      </c>
      <c r="AC28" s="136" t="str">
        <f t="shared" si="5"/>
        <v/>
      </c>
    </row>
    <row r="29" spans="1:29" ht="23.1" customHeight="1">
      <c r="A29" s="203"/>
      <c r="B29" s="203"/>
      <c r="C29" s="13"/>
      <c r="D29" s="14" t="s">
        <v>26</v>
      </c>
      <c r="E29" s="11"/>
      <c r="F29" s="10">
        <f t="shared" si="0"/>
        <v>15</v>
      </c>
      <c r="G29" s="9">
        <v>12</v>
      </c>
      <c r="H29" s="8">
        <f t="shared" si="1"/>
        <v>80</v>
      </c>
      <c r="I29" s="9">
        <v>3</v>
      </c>
      <c r="J29" s="8">
        <f t="shared" si="2"/>
        <v>20</v>
      </c>
      <c r="K29" s="9">
        <v>0</v>
      </c>
      <c r="L29" s="8">
        <f t="shared" si="3"/>
        <v>0</v>
      </c>
      <c r="M29" s="160"/>
      <c r="AA29" s="9">
        <v>15</v>
      </c>
      <c r="AB29" s="136" t="str">
        <f t="shared" si="4"/>
        <v/>
      </c>
      <c r="AC29" s="136" t="str">
        <f t="shared" si="5"/>
        <v/>
      </c>
    </row>
    <row r="30" spans="1:29" ht="23.1" customHeight="1">
      <c r="A30" s="203"/>
      <c r="B30" s="203"/>
      <c r="C30" s="13"/>
      <c r="D30" s="14" t="s">
        <v>25</v>
      </c>
      <c r="E30" s="11"/>
      <c r="F30" s="10">
        <f t="shared" si="0"/>
        <v>5</v>
      </c>
      <c r="G30" s="9">
        <v>2</v>
      </c>
      <c r="H30" s="8">
        <f t="shared" si="1"/>
        <v>40</v>
      </c>
      <c r="I30" s="9">
        <v>3</v>
      </c>
      <c r="J30" s="8">
        <f t="shared" si="2"/>
        <v>60</v>
      </c>
      <c r="K30" s="9">
        <v>0</v>
      </c>
      <c r="L30" s="8">
        <f t="shared" si="3"/>
        <v>0</v>
      </c>
      <c r="M30" s="160"/>
      <c r="AA30" s="9">
        <v>5</v>
      </c>
      <c r="AB30" s="136" t="str">
        <f t="shared" si="4"/>
        <v/>
      </c>
      <c r="AC30" s="136" t="str">
        <f t="shared" si="5"/>
        <v/>
      </c>
    </row>
    <row r="31" spans="1:29" ht="23.1" customHeight="1">
      <c r="A31" s="203"/>
      <c r="B31" s="203"/>
      <c r="C31" s="13"/>
      <c r="D31" s="14" t="s">
        <v>24</v>
      </c>
      <c r="E31" s="11"/>
      <c r="F31" s="10">
        <f t="shared" si="0"/>
        <v>33</v>
      </c>
      <c r="G31" s="9">
        <v>23</v>
      </c>
      <c r="H31" s="8">
        <f t="shared" si="1"/>
        <v>69.696969696969703</v>
      </c>
      <c r="I31" s="9">
        <v>8</v>
      </c>
      <c r="J31" s="8">
        <f t="shared" si="2"/>
        <v>24.242424242424242</v>
      </c>
      <c r="K31" s="9">
        <v>2</v>
      </c>
      <c r="L31" s="8">
        <f t="shared" si="3"/>
        <v>6.0606060606060606</v>
      </c>
      <c r="M31" s="160"/>
      <c r="AA31" s="9">
        <v>33</v>
      </c>
      <c r="AB31" s="136" t="str">
        <f t="shared" si="4"/>
        <v/>
      </c>
      <c r="AC31" s="136" t="str">
        <f t="shared" si="5"/>
        <v/>
      </c>
    </row>
    <row r="32" spans="1:29" ht="23.1" customHeight="1">
      <c r="A32" s="203"/>
      <c r="B32" s="203"/>
      <c r="C32" s="13"/>
      <c r="D32" s="14" t="s">
        <v>23</v>
      </c>
      <c r="E32" s="11"/>
      <c r="F32" s="10">
        <f t="shared" si="0"/>
        <v>8</v>
      </c>
      <c r="G32" s="9">
        <v>7</v>
      </c>
      <c r="H32" s="8">
        <f t="shared" si="1"/>
        <v>87.5</v>
      </c>
      <c r="I32" s="9">
        <v>1</v>
      </c>
      <c r="J32" s="8">
        <f t="shared" si="2"/>
        <v>12.5</v>
      </c>
      <c r="K32" s="9">
        <v>0</v>
      </c>
      <c r="L32" s="8">
        <f t="shared" si="3"/>
        <v>0</v>
      </c>
      <c r="M32" s="160"/>
      <c r="AA32" s="9">
        <v>8</v>
      </c>
      <c r="AB32" s="136" t="str">
        <f t="shared" si="4"/>
        <v/>
      </c>
      <c r="AC32" s="136" t="str">
        <f t="shared" si="5"/>
        <v/>
      </c>
    </row>
    <row r="33" spans="1:29" ht="24" customHeight="1">
      <c r="A33" s="203"/>
      <c r="B33" s="203"/>
      <c r="C33" s="13"/>
      <c r="D33" s="14" t="s">
        <v>22</v>
      </c>
      <c r="E33" s="11"/>
      <c r="F33" s="10">
        <f t="shared" si="0"/>
        <v>28</v>
      </c>
      <c r="G33" s="9">
        <v>27</v>
      </c>
      <c r="H33" s="8">
        <f t="shared" si="1"/>
        <v>96.428571428571431</v>
      </c>
      <c r="I33" s="9">
        <v>1</v>
      </c>
      <c r="J33" s="8">
        <f t="shared" si="2"/>
        <v>3.5714285714285712</v>
      </c>
      <c r="K33" s="9">
        <v>0</v>
      </c>
      <c r="L33" s="8">
        <f t="shared" si="3"/>
        <v>0</v>
      </c>
      <c r="M33" s="160"/>
      <c r="AA33" s="9">
        <v>28</v>
      </c>
      <c r="AB33" s="136" t="str">
        <f t="shared" si="4"/>
        <v/>
      </c>
      <c r="AC33" s="136" t="str">
        <f t="shared" si="5"/>
        <v/>
      </c>
    </row>
    <row r="34" spans="1:29" ht="23.1" customHeight="1">
      <c r="A34" s="203"/>
      <c r="B34" s="203"/>
      <c r="C34" s="13"/>
      <c r="D34" s="14" t="s">
        <v>21</v>
      </c>
      <c r="E34" s="11"/>
      <c r="F34" s="10">
        <f t="shared" si="0"/>
        <v>12</v>
      </c>
      <c r="G34" s="9">
        <v>10</v>
      </c>
      <c r="H34" s="8">
        <f t="shared" si="1"/>
        <v>83.333333333333343</v>
      </c>
      <c r="I34" s="9">
        <v>2</v>
      </c>
      <c r="J34" s="8">
        <f t="shared" si="2"/>
        <v>16.666666666666664</v>
      </c>
      <c r="K34" s="9">
        <v>0</v>
      </c>
      <c r="L34" s="8">
        <f t="shared" si="3"/>
        <v>0</v>
      </c>
      <c r="M34" s="160"/>
      <c r="AA34" s="9">
        <v>12</v>
      </c>
      <c r="AB34" s="136" t="str">
        <f t="shared" si="4"/>
        <v/>
      </c>
      <c r="AC34" s="136" t="str">
        <f t="shared" si="5"/>
        <v/>
      </c>
    </row>
    <row r="35" spans="1:29" ht="23.1" customHeight="1">
      <c r="A35" s="203"/>
      <c r="B35" s="203"/>
      <c r="C35" s="13"/>
      <c r="D35" s="14" t="s">
        <v>20</v>
      </c>
      <c r="E35" s="11"/>
      <c r="F35" s="10">
        <f t="shared" si="0"/>
        <v>11</v>
      </c>
      <c r="G35" s="9">
        <v>10</v>
      </c>
      <c r="H35" s="8">
        <f t="shared" si="1"/>
        <v>90.909090909090907</v>
      </c>
      <c r="I35" s="9">
        <v>1</v>
      </c>
      <c r="J35" s="8">
        <f t="shared" si="2"/>
        <v>9.0909090909090917</v>
      </c>
      <c r="K35" s="9">
        <v>0</v>
      </c>
      <c r="L35" s="8">
        <f t="shared" si="3"/>
        <v>0</v>
      </c>
      <c r="M35" s="160"/>
      <c r="AA35" s="9">
        <v>11</v>
      </c>
      <c r="AB35" s="136" t="str">
        <f t="shared" si="4"/>
        <v/>
      </c>
      <c r="AC35" s="136" t="str">
        <f t="shared" si="5"/>
        <v/>
      </c>
    </row>
    <row r="36" spans="1:29" ht="23.1" customHeight="1">
      <c r="A36" s="203"/>
      <c r="B36" s="203"/>
      <c r="C36" s="13"/>
      <c r="D36" s="14" t="s">
        <v>19</v>
      </c>
      <c r="E36" s="11"/>
      <c r="F36" s="10">
        <f t="shared" si="0"/>
        <v>21</v>
      </c>
      <c r="G36" s="9">
        <v>15</v>
      </c>
      <c r="H36" s="8">
        <f t="shared" si="1"/>
        <v>71.428571428571431</v>
      </c>
      <c r="I36" s="9">
        <v>5</v>
      </c>
      <c r="J36" s="8">
        <f t="shared" si="2"/>
        <v>23.809523809523807</v>
      </c>
      <c r="K36" s="9">
        <v>1</v>
      </c>
      <c r="L36" s="8">
        <f t="shared" si="3"/>
        <v>4.7619047619047619</v>
      </c>
      <c r="M36" s="160"/>
      <c r="AA36" s="9">
        <v>21</v>
      </c>
      <c r="AB36" s="136" t="str">
        <f t="shared" si="4"/>
        <v/>
      </c>
      <c r="AC36" s="136" t="str">
        <f t="shared" si="5"/>
        <v/>
      </c>
    </row>
    <row r="37" spans="1:29" ht="23.1" customHeight="1">
      <c r="A37" s="203"/>
      <c r="B37" s="204"/>
      <c r="C37" s="13"/>
      <c r="D37" s="14" t="s">
        <v>18</v>
      </c>
      <c r="E37" s="11"/>
      <c r="F37" s="10">
        <f t="shared" si="0"/>
        <v>8</v>
      </c>
      <c r="G37" s="9">
        <v>6</v>
      </c>
      <c r="H37" s="8">
        <f t="shared" si="1"/>
        <v>75</v>
      </c>
      <c r="I37" s="9">
        <v>2</v>
      </c>
      <c r="J37" s="8">
        <f t="shared" si="2"/>
        <v>25</v>
      </c>
      <c r="K37" s="9">
        <v>0</v>
      </c>
      <c r="L37" s="8">
        <f t="shared" si="3"/>
        <v>0</v>
      </c>
      <c r="M37" s="160"/>
      <c r="AA37" s="9">
        <v>8</v>
      </c>
      <c r="AB37" s="136" t="str">
        <f t="shared" si="4"/>
        <v/>
      </c>
      <c r="AC37" s="136" t="str">
        <f t="shared" si="5"/>
        <v/>
      </c>
    </row>
    <row r="38" spans="1:29" ht="23.1" customHeight="1">
      <c r="A38" s="203"/>
      <c r="B38" s="202" t="s">
        <v>17</v>
      </c>
      <c r="C38" s="13"/>
      <c r="D38" s="14" t="s">
        <v>16</v>
      </c>
      <c r="E38" s="11"/>
      <c r="F38" s="10">
        <f t="shared" si="0"/>
        <v>739</v>
      </c>
      <c r="G38" s="9">
        <f>SUM(G39:G53)</f>
        <v>466</v>
      </c>
      <c r="H38" s="8">
        <f t="shared" si="1"/>
        <v>63.058186738836262</v>
      </c>
      <c r="I38" s="9">
        <f>SUM(I39:I53)</f>
        <v>255</v>
      </c>
      <c r="J38" s="8">
        <f t="shared" si="2"/>
        <v>34.506089309878213</v>
      </c>
      <c r="K38" s="9">
        <f>SUM(K39:K53)</f>
        <v>18</v>
      </c>
      <c r="L38" s="8">
        <f t="shared" si="3"/>
        <v>2.4357239512855209</v>
      </c>
      <c r="M38" s="160"/>
      <c r="AA38" s="9">
        <v>739</v>
      </c>
      <c r="AB38" s="136" t="str">
        <f t="shared" si="4"/>
        <v/>
      </c>
      <c r="AC38" s="136" t="str">
        <f t="shared" si="5"/>
        <v/>
      </c>
    </row>
    <row r="39" spans="1:29" ht="23.1" customHeight="1">
      <c r="A39" s="203"/>
      <c r="B39" s="203"/>
      <c r="C39" s="13"/>
      <c r="D39" s="14" t="s">
        <v>15</v>
      </c>
      <c r="E39" s="11"/>
      <c r="F39" s="10">
        <f t="shared" si="0"/>
        <v>7</v>
      </c>
      <c r="G39" s="9">
        <v>2</v>
      </c>
      <c r="H39" s="8">
        <f t="shared" si="1"/>
        <v>28.571428571428569</v>
      </c>
      <c r="I39" s="9">
        <v>4</v>
      </c>
      <c r="J39" s="8">
        <f t="shared" si="2"/>
        <v>57.142857142857139</v>
      </c>
      <c r="K39" s="9">
        <v>1</v>
      </c>
      <c r="L39" s="8">
        <f t="shared" si="3"/>
        <v>14.285714285714285</v>
      </c>
      <c r="M39" s="160"/>
      <c r="AA39" s="9">
        <v>7</v>
      </c>
      <c r="AB39" s="136" t="str">
        <f t="shared" si="4"/>
        <v/>
      </c>
      <c r="AC39" s="136" t="str">
        <f t="shared" si="5"/>
        <v/>
      </c>
    </row>
    <row r="40" spans="1:29" ht="23.1" customHeight="1">
      <c r="A40" s="203"/>
      <c r="B40" s="203"/>
      <c r="C40" s="13"/>
      <c r="D40" s="14" t="s">
        <v>14</v>
      </c>
      <c r="E40" s="11"/>
      <c r="F40" s="10">
        <f t="shared" si="0"/>
        <v>90</v>
      </c>
      <c r="G40" s="9">
        <v>37</v>
      </c>
      <c r="H40" s="8">
        <f t="shared" si="1"/>
        <v>41.111111111111107</v>
      </c>
      <c r="I40" s="9">
        <v>51</v>
      </c>
      <c r="J40" s="8">
        <f t="shared" si="2"/>
        <v>56.666666666666664</v>
      </c>
      <c r="K40" s="9">
        <v>2</v>
      </c>
      <c r="L40" s="8">
        <f t="shared" si="3"/>
        <v>2.2222222222222223</v>
      </c>
      <c r="M40" s="160"/>
      <c r="AA40" s="9">
        <v>90</v>
      </c>
      <c r="AB40" s="136" t="str">
        <f t="shared" si="4"/>
        <v/>
      </c>
      <c r="AC40" s="136" t="str">
        <f t="shared" si="5"/>
        <v/>
      </c>
    </row>
    <row r="41" spans="1:29" ht="23.1" customHeight="1">
      <c r="A41" s="203"/>
      <c r="B41" s="203"/>
      <c r="C41" s="13"/>
      <c r="D41" s="14" t="s">
        <v>13</v>
      </c>
      <c r="E41" s="11"/>
      <c r="F41" s="10">
        <f t="shared" si="0"/>
        <v>18</v>
      </c>
      <c r="G41" s="9">
        <v>15</v>
      </c>
      <c r="H41" s="8">
        <f t="shared" si="1"/>
        <v>83.333333333333343</v>
      </c>
      <c r="I41" s="9">
        <v>3</v>
      </c>
      <c r="J41" s="8">
        <f t="shared" si="2"/>
        <v>16.666666666666664</v>
      </c>
      <c r="K41" s="9">
        <v>0</v>
      </c>
      <c r="L41" s="8">
        <f t="shared" si="3"/>
        <v>0</v>
      </c>
      <c r="M41" s="160"/>
      <c r="AA41" s="9">
        <v>18</v>
      </c>
      <c r="AB41" s="136" t="str">
        <f t="shared" si="4"/>
        <v/>
      </c>
      <c r="AC41" s="136" t="str">
        <f t="shared" si="5"/>
        <v/>
      </c>
    </row>
    <row r="42" spans="1:29" ht="23.1" customHeight="1">
      <c r="A42" s="203"/>
      <c r="B42" s="203"/>
      <c r="C42" s="13"/>
      <c r="D42" s="14" t="s">
        <v>12</v>
      </c>
      <c r="E42" s="11"/>
      <c r="F42" s="10">
        <f t="shared" si="0"/>
        <v>14</v>
      </c>
      <c r="G42" s="9">
        <v>11</v>
      </c>
      <c r="H42" s="8">
        <f t="shared" si="1"/>
        <v>78.571428571428569</v>
      </c>
      <c r="I42" s="9">
        <v>3</v>
      </c>
      <c r="J42" s="8">
        <f t="shared" si="2"/>
        <v>21.428571428571427</v>
      </c>
      <c r="K42" s="9">
        <v>0</v>
      </c>
      <c r="L42" s="8">
        <f t="shared" si="3"/>
        <v>0</v>
      </c>
      <c r="M42" s="160"/>
      <c r="AA42" s="9">
        <v>14</v>
      </c>
      <c r="AB42" s="136" t="str">
        <f t="shared" si="4"/>
        <v/>
      </c>
      <c r="AC42" s="136" t="str">
        <f t="shared" si="5"/>
        <v/>
      </c>
    </row>
    <row r="43" spans="1:29" ht="23.1" customHeight="1">
      <c r="A43" s="203"/>
      <c r="B43" s="203"/>
      <c r="C43" s="13"/>
      <c r="D43" s="14" t="s">
        <v>11</v>
      </c>
      <c r="E43" s="11"/>
      <c r="F43" s="10">
        <f t="shared" si="0"/>
        <v>36</v>
      </c>
      <c r="G43" s="9">
        <v>29</v>
      </c>
      <c r="H43" s="8">
        <f t="shared" si="1"/>
        <v>80.555555555555557</v>
      </c>
      <c r="I43" s="9">
        <v>6</v>
      </c>
      <c r="J43" s="8">
        <f t="shared" si="2"/>
        <v>16.666666666666664</v>
      </c>
      <c r="K43" s="9">
        <v>1</v>
      </c>
      <c r="L43" s="8">
        <f t="shared" si="3"/>
        <v>2.7777777777777777</v>
      </c>
      <c r="M43" s="160"/>
      <c r="AA43" s="9">
        <v>36</v>
      </c>
      <c r="AB43" s="136" t="str">
        <f t="shared" si="4"/>
        <v/>
      </c>
      <c r="AC43" s="136" t="str">
        <f t="shared" si="5"/>
        <v/>
      </c>
    </row>
    <row r="44" spans="1:29" ht="23.1" customHeight="1">
      <c r="A44" s="203"/>
      <c r="B44" s="203"/>
      <c r="C44" s="13"/>
      <c r="D44" s="14" t="s">
        <v>10</v>
      </c>
      <c r="E44" s="11"/>
      <c r="F44" s="10">
        <f t="shared" si="0"/>
        <v>187</v>
      </c>
      <c r="G44" s="9">
        <v>116</v>
      </c>
      <c r="H44" s="8">
        <f t="shared" si="1"/>
        <v>62.032085561497333</v>
      </c>
      <c r="I44" s="9">
        <v>63</v>
      </c>
      <c r="J44" s="8">
        <f t="shared" si="2"/>
        <v>33.689839572192511</v>
      </c>
      <c r="K44" s="9">
        <v>8</v>
      </c>
      <c r="L44" s="8">
        <f t="shared" si="3"/>
        <v>4.2780748663101598</v>
      </c>
      <c r="M44" s="160"/>
      <c r="AA44" s="9">
        <v>187</v>
      </c>
      <c r="AB44" s="136" t="str">
        <f t="shared" si="4"/>
        <v/>
      </c>
      <c r="AC44" s="136" t="str">
        <f t="shared" si="5"/>
        <v/>
      </c>
    </row>
    <row r="45" spans="1:29" ht="23.1" customHeight="1">
      <c r="A45" s="203"/>
      <c r="B45" s="203"/>
      <c r="C45" s="13"/>
      <c r="D45" s="14" t="s">
        <v>9</v>
      </c>
      <c r="E45" s="11"/>
      <c r="F45" s="10">
        <f t="shared" si="0"/>
        <v>20</v>
      </c>
      <c r="G45" s="9">
        <v>18</v>
      </c>
      <c r="H45" s="8">
        <f t="shared" si="1"/>
        <v>90</v>
      </c>
      <c r="I45" s="9">
        <v>2</v>
      </c>
      <c r="J45" s="8">
        <f t="shared" si="2"/>
        <v>10</v>
      </c>
      <c r="K45" s="9">
        <v>0</v>
      </c>
      <c r="L45" s="8">
        <f t="shared" si="3"/>
        <v>0</v>
      </c>
      <c r="M45" s="160"/>
      <c r="AA45" s="9">
        <v>20</v>
      </c>
      <c r="AB45" s="136" t="str">
        <f t="shared" si="4"/>
        <v/>
      </c>
      <c r="AC45" s="136" t="str">
        <f t="shared" si="5"/>
        <v/>
      </c>
    </row>
    <row r="46" spans="1:29" ht="23.1" customHeight="1">
      <c r="A46" s="203"/>
      <c r="B46" s="203"/>
      <c r="C46" s="13"/>
      <c r="D46" s="14" t="s">
        <v>8</v>
      </c>
      <c r="E46" s="11"/>
      <c r="F46" s="10">
        <f t="shared" si="0"/>
        <v>9</v>
      </c>
      <c r="G46" s="9">
        <v>5</v>
      </c>
      <c r="H46" s="8">
        <f t="shared" si="1"/>
        <v>55.555555555555557</v>
      </c>
      <c r="I46" s="9">
        <v>4</v>
      </c>
      <c r="J46" s="8">
        <f t="shared" si="2"/>
        <v>44.444444444444443</v>
      </c>
      <c r="K46" s="9">
        <v>0</v>
      </c>
      <c r="L46" s="8">
        <f t="shared" si="3"/>
        <v>0</v>
      </c>
      <c r="M46" s="160"/>
      <c r="AA46" s="9">
        <v>9</v>
      </c>
      <c r="AB46" s="136" t="str">
        <f t="shared" si="4"/>
        <v/>
      </c>
      <c r="AC46" s="136" t="str">
        <f t="shared" si="5"/>
        <v/>
      </c>
    </row>
    <row r="47" spans="1:29" ht="24" customHeight="1">
      <c r="A47" s="203"/>
      <c r="B47" s="203"/>
      <c r="C47" s="13"/>
      <c r="D47" s="12" t="s">
        <v>7</v>
      </c>
      <c r="E47" s="11"/>
      <c r="F47" s="10">
        <f t="shared" si="0"/>
        <v>17</v>
      </c>
      <c r="G47" s="9">
        <v>11</v>
      </c>
      <c r="H47" s="8">
        <f t="shared" si="1"/>
        <v>64.705882352941174</v>
      </c>
      <c r="I47" s="9">
        <v>6</v>
      </c>
      <c r="J47" s="8">
        <f t="shared" si="2"/>
        <v>35.294117647058826</v>
      </c>
      <c r="K47" s="9">
        <v>0</v>
      </c>
      <c r="L47" s="8">
        <f t="shared" si="3"/>
        <v>0</v>
      </c>
      <c r="M47" s="160"/>
      <c r="AA47" s="9">
        <v>17</v>
      </c>
      <c r="AB47" s="136" t="str">
        <f t="shared" si="4"/>
        <v/>
      </c>
      <c r="AC47" s="136" t="str">
        <f t="shared" si="5"/>
        <v/>
      </c>
    </row>
    <row r="48" spans="1:29" ht="23.1" customHeight="1">
      <c r="A48" s="203"/>
      <c r="B48" s="203"/>
      <c r="C48" s="13"/>
      <c r="D48" s="14" t="s">
        <v>6</v>
      </c>
      <c r="E48" s="11"/>
      <c r="F48" s="10">
        <f t="shared" si="0"/>
        <v>40</v>
      </c>
      <c r="G48" s="9">
        <v>21</v>
      </c>
      <c r="H48" s="8">
        <f t="shared" si="1"/>
        <v>52.5</v>
      </c>
      <c r="I48" s="9">
        <v>17</v>
      </c>
      <c r="J48" s="8">
        <f t="shared" si="2"/>
        <v>42.5</v>
      </c>
      <c r="K48" s="9">
        <v>2</v>
      </c>
      <c r="L48" s="8">
        <f t="shared" si="3"/>
        <v>5</v>
      </c>
      <c r="M48" s="160"/>
      <c r="AA48" s="9">
        <v>40</v>
      </c>
      <c r="AB48" s="136" t="str">
        <f t="shared" si="4"/>
        <v/>
      </c>
      <c r="AC48" s="136" t="str">
        <f t="shared" si="5"/>
        <v/>
      </c>
    </row>
    <row r="49" spans="1:30" ht="23.1" customHeight="1">
      <c r="A49" s="203"/>
      <c r="B49" s="203"/>
      <c r="C49" s="13"/>
      <c r="D49" s="14" t="s">
        <v>5</v>
      </c>
      <c r="E49" s="11"/>
      <c r="F49" s="10">
        <f t="shared" si="0"/>
        <v>28</v>
      </c>
      <c r="G49" s="9">
        <v>14</v>
      </c>
      <c r="H49" s="8">
        <f t="shared" si="1"/>
        <v>50</v>
      </c>
      <c r="I49" s="9">
        <v>11</v>
      </c>
      <c r="J49" s="8">
        <f t="shared" si="2"/>
        <v>39.285714285714285</v>
      </c>
      <c r="K49" s="9">
        <v>3</v>
      </c>
      <c r="L49" s="8">
        <f t="shared" si="3"/>
        <v>10.714285714285714</v>
      </c>
      <c r="M49" s="160"/>
      <c r="AA49" s="9">
        <v>28</v>
      </c>
      <c r="AB49" s="136" t="str">
        <f t="shared" si="4"/>
        <v/>
      </c>
      <c r="AC49" s="136" t="str">
        <f t="shared" si="5"/>
        <v/>
      </c>
    </row>
    <row r="50" spans="1:30" ht="23.1" customHeight="1">
      <c r="A50" s="203"/>
      <c r="B50" s="203"/>
      <c r="C50" s="13"/>
      <c r="D50" s="14" t="s">
        <v>4</v>
      </c>
      <c r="E50" s="11"/>
      <c r="F50" s="10">
        <f t="shared" si="0"/>
        <v>21</v>
      </c>
      <c r="G50" s="9">
        <v>15</v>
      </c>
      <c r="H50" s="8">
        <f t="shared" si="1"/>
        <v>71.428571428571431</v>
      </c>
      <c r="I50" s="9">
        <v>6</v>
      </c>
      <c r="J50" s="8">
        <f t="shared" si="2"/>
        <v>28.571428571428569</v>
      </c>
      <c r="K50" s="9">
        <v>0</v>
      </c>
      <c r="L50" s="8">
        <f t="shared" si="3"/>
        <v>0</v>
      </c>
      <c r="M50" s="160"/>
      <c r="AA50" s="9">
        <v>21</v>
      </c>
      <c r="AB50" s="136" t="str">
        <f t="shared" si="4"/>
        <v/>
      </c>
      <c r="AC50" s="136" t="str">
        <f t="shared" si="5"/>
        <v/>
      </c>
    </row>
    <row r="51" spans="1:30" ht="23.1" customHeight="1">
      <c r="A51" s="203"/>
      <c r="B51" s="203"/>
      <c r="C51" s="13"/>
      <c r="D51" s="14" t="s">
        <v>3</v>
      </c>
      <c r="E51" s="11"/>
      <c r="F51" s="10">
        <f t="shared" si="0"/>
        <v>176</v>
      </c>
      <c r="G51" s="9">
        <v>116</v>
      </c>
      <c r="H51" s="8">
        <f t="shared" si="1"/>
        <v>65.909090909090907</v>
      </c>
      <c r="I51" s="9">
        <v>59</v>
      </c>
      <c r="J51" s="8">
        <f t="shared" si="2"/>
        <v>33.522727272727273</v>
      </c>
      <c r="K51" s="9">
        <v>1</v>
      </c>
      <c r="L51" s="8">
        <f t="shared" si="3"/>
        <v>0.56818181818181823</v>
      </c>
      <c r="M51" s="160"/>
      <c r="AA51" s="9">
        <v>176</v>
      </c>
      <c r="AB51" s="136" t="str">
        <f t="shared" si="4"/>
        <v/>
      </c>
      <c r="AC51" s="136" t="str">
        <f t="shared" si="5"/>
        <v/>
      </c>
    </row>
    <row r="52" spans="1:30" ht="23.1" customHeight="1">
      <c r="A52" s="203"/>
      <c r="B52" s="203"/>
      <c r="C52" s="13"/>
      <c r="D52" s="14" t="s">
        <v>2</v>
      </c>
      <c r="E52" s="11"/>
      <c r="F52" s="10">
        <f t="shared" si="0"/>
        <v>21</v>
      </c>
      <c r="G52" s="9">
        <v>20</v>
      </c>
      <c r="H52" s="8">
        <f t="shared" si="1"/>
        <v>95.238095238095227</v>
      </c>
      <c r="I52" s="9">
        <v>1</v>
      </c>
      <c r="J52" s="8">
        <f t="shared" si="2"/>
        <v>4.7619047619047619</v>
      </c>
      <c r="K52" s="9">
        <v>0</v>
      </c>
      <c r="L52" s="8">
        <f t="shared" si="3"/>
        <v>0</v>
      </c>
      <c r="M52" s="160"/>
      <c r="AA52" s="9">
        <v>21</v>
      </c>
      <c r="AB52" s="136" t="str">
        <f t="shared" si="4"/>
        <v/>
      </c>
      <c r="AC52" s="136" t="str">
        <f t="shared" si="5"/>
        <v/>
      </c>
    </row>
    <row r="53" spans="1:30" ht="24" customHeight="1" thickBot="1">
      <c r="A53" s="204"/>
      <c r="B53" s="204"/>
      <c r="C53" s="13"/>
      <c r="D53" s="12" t="s">
        <v>1</v>
      </c>
      <c r="E53" s="11"/>
      <c r="F53" s="10">
        <f t="shared" si="0"/>
        <v>55</v>
      </c>
      <c r="G53" s="9">
        <v>36</v>
      </c>
      <c r="H53" s="8">
        <f t="shared" si="1"/>
        <v>65.454545454545453</v>
      </c>
      <c r="I53" s="9">
        <v>19</v>
      </c>
      <c r="J53" s="8">
        <f t="shared" si="2"/>
        <v>34.545454545454547</v>
      </c>
      <c r="K53" s="9">
        <v>0</v>
      </c>
      <c r="L53" s="8">
        <f t="shared" si="3"/>
        <v>0</v>
      </c>
      <c r="M53" s="160"/>
      <c r="AA53" s="9">
        <v>55</v>
      </c>
      <c r="AB53" s="137" t="str">
        <f t="shared" si="4"/>
        <v/>
      </c>
      <c r="AC53" s="137" t="str">
        <f t="shared" si="5"/>
        <v/>
      </c>
    </row>
    <row r="55" spans="1:30">
      <c r="D55" s="5"/>
    </row>
    <row r="60" spans="1:30">
      <c r="D60" s="164" t="s">
        <v>495</v>
      </c>
      <c r="E60" s="162"/>
      <c r="F60" s="163">
        <v>986</v>
      </c>
      <c r="G60" s="163">
        <v>649</v>
      </c>
      <c r="H60" s="163"/>
      <c r="I60" s="163">
        <v>316</v>
      </c>
      <c r="J60" s="163"/>
      <c r="K60" s="163">
        <v>21</v>
      </c>
      <c r="L60" s="163"/>
      <c r="M60" s="163"/>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649</v>
      </c>
      <c r="H61" s="163"/>
      <c r="I61" s="166">
        <f>IF(I60="","",SUM(I8:I12))</f>
        <v>316</v>
      </c>
      <c r="J61" s="163"/>
      <c r="K61" s="166">
        <f>IF(K60="","",SUM(K8:K12))</f>
        <v>21</v>
      </c>
      <c r="L61" s="163"/>
      <c r="M61" s="166" t="str">
        <f>IF(M60="","",SUM(M8:M12))</f>
        <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649</v>
      </c>
      <c r="H62" s="163"/>
      <c r="I62" s="166">
        <f>IF(I60="","",SUM(I13,I38))</f>
        <v>316</v>
      </c>
      <c r="J62" s="163"/>
      <c r="K62" s="166">
        <f>IF(K60="","",SUM(K13,K38))</f>
        <v>21</v>
      </c>
      <c r="L62" s="163"/>
      <c r="M62" s="166" t="str">
        <f>IF(M60="","",SUM(M13,M38))</f>
        <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183</v>
      </c>
      <c r="H63" s="163"/>
      <c r="I63" s="166">
        <f>IF(I60="","",SUM(I14:I37))</f>
        <v>61</v>
      </c>
      <c r="J63" s="163"/>
      <c r="K63" s="166">
        <f>IF(K60="","",SUM(K14:K37))</f>
        <v>3</v>
      </c>
      <c r="L63" s="163"/>
      <c r="M63" s="166" t="str">
        <f>IF(M60="","",SUM(M14:M37))</f>
        <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466</v>
      </c>
      <c r="H64" s="163"/>
      <c r="I64" s="166">
        <f>IF(I60="","",SUM(I39:I53))</f>
        <v>255</v>
      </c>
      <c r="J64" s="163"/>
      <c r="K64" s="166">
        <f>IF(K60="","",SUM(K39:K53))</f>
        <v>18</v>
      </c>
      <c r="L64" s="163"/>
      <c r="M64" s="166" t="str">
        <f>IF(M60="","",SUM(M39:M53))</f>
        <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3" spans="4:30">
      <c r="D73" s="5"/>
    </row>
    <row r="75" spans="4:30">
      <c r="D75" s="5"/>
    </row>
    <row r="77" spans="4:30">
      <c r="D77" s="5"/>
    </row>
    <row r="79" spans="4:30">
      <c r="D79" s="5"/>
    </row>
    <row r="81" spans="4:4" ht="13.5" customHeight="1">
      <c r="D81" s="6"/>
    </row>
    <row r="82" spans="4:4" ht="13.5" customHeight="1"/>
    <row r="83" spans="4:4">
      <c r="D83" s="5"/>
    </row>
    <row r="85" spans="4:4">
      <c r="D85" s="5"/>
    </row>
    <row r="87" spans="4:4">
      <c r="D87" s="5"/>
    </row>
    <row r="89" spans="4:4">
      <c r="D89" s="5"/>
    </row>
    <row r="93" spans="4:4" ht="12.75" customHeight="1"/>
    <row r="94" spans="4:4" ht="12.75" customHeight="1"/>
  </sheetData>
  <mergeCells count="21">
    <mergeCell ref="K3:L4"/>
    <mergeCell ref="B11:E11"/>
    <mergeCell ref="L5:L6"/>
    <mergeCell ref="A7:E7"/>
    <mergeCell ref="H5:H6"/>
    <mergeCell ref="K5:K6"/>
    <mergeCell ref="A8:A12"/>
    <mergeCell ref="B8:E8"/>
    <mergeCell ref="B9:E9"/>
    <mergeCell ref="F3:F6"/>
    <mergeCell ref="G3:H4"/>
    <mergeCell ref="G5:G6"/>
    <mergeCell ref="I3:J4"/>
    <mergeCell ref="J5:J6"/>
    <mergeCell ref="A3:E6"/>
    <mergeCell ref="A13:A53"/>
    <mergeCell ref="B13:B37"/>
    <mergeCell ref="B38:B53"/>
    <mergeCell ref="I5:I6"/>
    <mergeCell ref="B10:E10"/>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96"/>
  <sheetViews>
    <sheetView showGridLines="0" view="pageBreakPreview" zoomScaleNormal="100" zoomScaleSheetLayoutView="100" workbookViewId="0">
      <selection activeCell="D14" sqref="D14"/>
    </sheetView>
  </sheetViews>
  <sheetFormatPr defaultRowHeight="13.5"/>
  <cols>
    <col min="1" max="2" width="2.625" style="4" customWidth="1"/>
    <col min="3" max="3" width="1.375" style="4" customWidth="1"/>
    <col min="4" max="4" width="27.625" style="4" customWidth="1"/>
    <col min="5" max="5" width="1.375" style="4" customWidth="1"/>
    <col min="6" max="12" width="10.625" style="3" customWidth="1"/>
    <col min="13" max="16384" width="9" style="3"/>
  </cols>
  <sheetData>
    <row r="1" spans="1:28" ht="14.25">
      <c r="A1" s="18" t="s">
        <v>529</v>
      </c>
    </row>
    <row r="3" spans="1:28" ht="13.5" customHeight="1">
      <c r="A3" s="216" t="s">
        <v>64</v>
      </c>
      <c r="B3" s="217"/>
      <c r="C3" s="217"/>
      <c r="D3" s="217"/>
      <c r="E3" s="218"/>
      <c r="F3" s="267" t="s">
        <v>138</v>
      </c>
      <c r="G3" s="298" t="s">
        <v>170</v>
      </c>
      <c r="H3" s="298"/>
      <c r="I3" s="264" t="s">
        <v>169</v>
      </c>
      <c r="J3" s="264"/>
      <c r="K3" s="264" t="s">
        <v>168</v>
      </c>
      <c r="L3" s="264"/>
    </row>
    <row r="4" spans="1:28" ht="42" customHeight="1">
      <c r="A4" s="219"/>
      <c r="B4" s="220"/>
      <c r="C4" s="220"/>
      <c r="D4" s="220"/>
      <c r="E4" s="221"/>
      <c r="F4" s="233"/>
      <c r="G4" s="298"/>
      <c r="H4" s="298"/>
      <c r="I4" s="264"/>
      <c r="J4" s="264"/>
      <c r="K4" s="264"/>
      <c r="L4" s="264"/>
    </row>
    <row r="5" spans="1:28" ht="15" customHeight="1" thickBot="1">
      <c r="A5" s="219"/>
      <c r="B5" s="220"/>
      <c r="C5" s="220"/>
      <c r="D5" s="220"/>
      <c r="E5" s="221"/>
      <c r="F5" s="232"/>
      <c r="G5" s="227" t="s">
        <v>52</v>
      </c>
      <c r="H5" s="214" t="s">
        <v>51</v>
      </c>
      <c r="I5" s="227" t="s">
        <v>52</v>
      </c>
      <c r="J5" s="214" t="s">
        <v>51</v>
      </c>
      <c r="K5" s="227" t="s">
        <v>52</v>
      </c>
      <c r="L5" s="214" t="s">
        <v>51</v>
      </c>
    </row>
    <row r="6" spans="1:28" ht="15" customHeight="1" thickBot="1">
      <c r="A6" s="222"/>
      <c r="B6" s="223"/>
      <c r="C6" s="223"/>
      <c r="D6" s="223"/>
      <c r="E6" s="224"/>
      <c r="F6" s="232"/>
      <c r="G6" s="228"/>
      <c r="H6" s="215"/>
      <c r="I6" s="228"/>
      <c r="J6" s="215"/>
      <c r="K6" s="228"/>
      <c r="L6" s="215"/>
      <c r="AA6" s="139">
        <f>SUM(AB7:AC53,F66:AC70)</f>
        <v>0</v>
      </c>
    </row>
    <row r="7" spans="1:28" ht="23.1" customHeight="1">
      <c r="A7" s="211" t="s">
        <v>50</v>
      </c>
      <c r="B7" s="212"/>
      <c r="C7" s="212"/>
      <c r="D7" s="212"/>
      <c r="E7" s="213"/>
      <c r="F7" s="10">
        <v>649</v>
      </c>
      <c r="G7" s="9">
        <f>SUM(G8:G12)</f>
        <v>572</v>
      </c>
      <c r="H7" s="8">
        <f>IF(G7=0,0,G7/$F7*100)</f>
        <v>88.135593220338976</v>
      </c>
      <c r="I7" s="9">
        <f>SUM(I8:I12)</f>
        <v>105</v>
      </c>
      <c r="J7" s="8">
        <f>IF(I7=0,0,I7/$F7*100)</f>
        <v>16.178736517719567</v>
      </c>
      <c r="K7" s="9">
        <f>SUM(K8:K12)</f>
        <v>17</v>
      </c>
      <c r="L7" s="8">
        <f>IF(K7=0,0,K7/$F7*100)</f>
        <v>2.6194144838212634</v>
      </c>
      <c r="M7" s="184"/>
      <c r="AA7" s="138">
        <v>649</v>
      </c>
      <c r="AB7" s="135" t="str">
        <f>IF(F7=AA7,"",1)</f>
        <v/>
      </c>
    </row>
    <row r="8" spans="1:28" ht="23.1" customHeight="1">
      <c r="A8" s="205" t="s">
        <v>49</v>
      </c>
      <c r="B8" s="208" t="s">
        <v>48</v>
      </c>
      <c r="C8" s="209"/>
      <c r="D8" s="209"/>
      <c r="E8" s="210"/>
      <c r="F8" s="10">
        <v>95</v>
      </c>
      <c r="G8" s="9">
        <v>78</v>
      </c>
      <c r="H8" s="8">
        <f>IF(G8=0,0,G8/$F8*100)</f>
        <v>82.10526315789474</v>
      </c>
      <c r="I8" s="9">
        <v>19</v>
      </c>
      <c r="J8" s="8">
        <f t="shared" ref="J8:J53" si="0">IF(I8=0,0,I8/$F8*100)</f>
        <v>20</v>
      </c>
      <c r="K8" s="9">
        <v>4</v>
      </c>
      <c r="L8" s="8">
        <f t="shared" ref="L8:L53" si="1">IF(K8=0,0,K8/$F8*100)</f>
        <v>4.2105263157894735</v>
      </c>
      <c r="M8" s="184"/>
      <c r="AA8" s="9">
        <v>95</v>
      </c>
      <c r="AB8" s="136" t="str">
        <f t="shared" ref="AB8:AB53" si="2">IF(F8=AA8,"",1)</f>
        <v/>
      </c>
    </row>
    <row r="9" spans="1:28" ht="23.1" customHeight="1">
      <c r="A9" s="206"/>
      <c r="B9" s="208" t="s">
        <v>47</v>
      </c>
      <c r="C9" s="209"/>
      <c r="D9" s="209"/>
      <c r="E9" s="210"/>
      <c r="F9" s="10">
        <v>92</v>
      </c>
      <c r="G9" s="9">
        <v>86</v>
      </c>
      <c r="H9" s="8">
        <f t="shared" ref="H9:H53" si="3">IF(G9=0,0,G9/$F9*100)</f>
        <v>93.478260869565219</v>
      </c>
      <c r="I9" s="9">
        <v>5</v>
      </c>
      <c r="J9" s="8">
        <f t="shared" si="0"/>
        <v>5.4347826086956523</v>
      </c>
      <c r="K9" s="9">
        <v>3</v>
      </c>
      <c r="L9" s="8">
        <f t="shared" si="1"/>
        <v>3.2608695652173911</v>
      </c>
      <c r="M9" s="184"/>
      <c r="AA9" s="9">
        <v>92</v>
      </c>
      <c r="AB9" s="136" t="str">
        <f t="shared" si="2"/>
        <v/>
      </c>
    </row>
    <row r="10" spans="1:28" ht="23.1" customHeight="1">
      <c r="A10" s="206"/>
      <c r="B10" s="208" t="s">
        <v>46</v>
      </c>
      <c r="C10" s="209"/>
      <c r="D10" s="209"/>
      <c r="E10" s="210"/>
      <c r="F10" s="10">
        <v>190</v>
      </c>
      <c r="G10" s="9">
        <v>173</v>
      </c>
      <c r="H10" s="8">
        <f t="shared" si="3"/>
        <v>91.05263157894737</v>
      </c>
      <c r="I10" s="9">
        <v>23</v>
      </c>
      <c r="J10" s="8">
        <f t="shared" si="0"/>
        <v>12.105263157894736</v>
      </c>
      <c r="K10" s="9">
        <v>4</v>
      </c>
      <c r="L10" s="8">
        <f t="shared" si="1"/>
        <v>2.1052631578947367</v>
      </c>
      <c r="M10" s="184"/>
      <c r="AA10" s="9">
        <v>190</v>
      </c>
      <c r="AB10" s="136" t="str">
        <f t="shared" si="2"/>
        <v/>
      </c>
    </row>
    <row r="11" spans="1:28" ht="23.1" customHeight="1">
      <c r="A11" s="206"/>
      <c r="B11" s="208" t="s">
        <v>45</v>
      </c>
      <c r="C11" s="209"/>
      <c r="D11" s="209"/>
      <c r="E11" s="210"/>
      <c r="F11" s="10">
        <v>70</v>
      </c>
      <c r="G11" s="9">
        <v>67</v>
      </c>
      <c r="H11" s="8">
        <f t="shared" si="3"/>
        <v>95.714285714285722</v>
      </c>
      <c r="I11" s="9">
        <v>3</v>
      </c>
      <c r="J11" s="8">
        <f t="shared" si="0"/>
        <v>4.2857142857142856</v>
      </c>
      <c r="K11" s="9">
        <v>1</v>
      </c>
      <c r="L11" s="8">
        <f t="shared" si="1"/>
        <v>1.4285714285714286</v>
      </c>
      <c r="M11" s="184"/>
      <c r="AA11" s="9">
        <v>70</v>
      </c>
      <c r="AB11" s="136" t="str">
        <f t="shared" si="2"/>
        <v/>
      </c>
    </row>
    <row r="12" spans="1:28" ht="23.1" customHeight="1">
      <c r="A12" s="207"/>
      <c r="B12" s="208" t="s">
        <v>44</v>
      </c>
      <c r="C12" s="209"/>
      <c r="D12" s="209"/>
      <c r="E12" s="210"/>
      <c r="F12" s="10">
        <v>202</v>
      </c>
      <c r="G12" s="9">
        <v>168</v>
      </c>
      <c r="H12" s="8">
        <f t="shared" si="3"/>
        <v>83.168316831683171</v>
      </c>
      <c r="I12" s="9">
        <v>55</v>
      </c>
      <c r="J12" s="8">
        <f t="shared" si="0"/>
        <v>27.227722772277229</v>
      </c>
      <c r="K12" s="9">
        <v>5</v>
      </c>
      <c r="L12" s="8">
        <f t="shared" si="1"/>
        <v>2.4752475247524752</v>
      </c>
      <c r="M12" s="184"/>
      <c r="AA12" s="9">
        <v>202</v>
      </c>
      <c r="AB12" s="136" t="str">
        <f t="shared" si="2"/>
        <v/>
      </c>
    </row>
    <row r="13" spans="1:28" ht="23.1" customHeight="1">
      <c r="A13" s="202" t="s">
        <v>43</v>
      </c>
      <c r="B13" s="202" t="s">
        <v>42</v>
      </c>
      <c r="C13" s="13"/>
      <c r="D13" s="14" t="s">
        <v>16</v>
      </c>
      <c r="E13" s="11"/>
      <c r="F13" s="10">
        <v>183</v>
      </c>
      <c r="G13" s="9">
        <f>SUM(G14:G37)</f>
        <v>171</v>
      </c>
      <c r="H13" s="8">
        <f t="shared" si="3"/>
        <v>93.442622950819683</v>
      </c>
      <c r="I13" s="9">
        <f>SUM(I14:I37)</f>
        <v>19</v>
      </c>
      <c r="J13" s="8">
        <f t="shared" si="0"/>
        <v>10.382513661202186</v>
      </c>
      <c r="K13" s="9">
        <f>SUM(K14:K37)</f>
        <v>2</v>
      </c>
      <c r="L13" s="8">
        <f t="shared" si="1"/>
        <v>1.0928961748633881</v>
      </c>
      <c r="M13" s="184"/>
      <c r="AA13" s="9">
        <v>183</v>
      </c>
      <c r="AB13" s="136" t="str">
        <f t="shared" si="2"/>
        <v/>
      </c>
    </row>
    <row r="14" spans="1:28" ht="23.1" customHeight="1">
      <c r="A14" s="203"/>
      <c r="B14" s="203"/>
      <c r="C14" s="13"/>
      <c r="D14" s="14" t="s">
        <v>41</v>
      </c>
      <c r="E14" s="11"/>
      <c r="F14" s="10">
        <v>23</v>
      </c>
      <c r="G14" s="9">
        <v>21</v>
      </c>
      <c r="H14" s="8">
        <f t="shared" si="3"/>
        <v>91.304347826086953</v>
      </c>
      <c r="I14" s="9">
        <v>4</v>
      </c>
      <c r="J14" s="8">
        <f t="shared" si="0"/>
        <v>17.391304347826086</v>
      </c>
      <c r="K14" s="9">
        <v>0</v>
      </c>
      <c r="L14" s="8">
        <f t="shared" si="1"/>
        <v>0</v>
      </c>
      <c r="M14" s="184"/>
      <c r="AA14" s="9">
        <v>23</v>
      </c>
      <c r="AB14" s="136" t="str">
        <f t="shared" si="2"/>
        <v/>
      </c>
    </row>
    <row r="15" spans="1:28" ht="23.1" customHeight="1">
      <c r="A15" s="203"/>
      <c r="B15" s="203"/>
      <c r="C15" s="13"/>
      <c r="D15" s="14" t="s">
        <v>40</v>
      </c>
      <c r="E15" s="11"/>
      <c r="F15" s="10">
        <v>3</v>
      </c>
      <c r="G15" s="9">
        <v>3</v>
      </c>
      <c r="H15" s="8">
        <f t="shared" si="3"/>
        <v>100</v>
      </c>
      <c r="I15" s="9">
        <v>0</v>
      </c>
      <c r="J15" s="8">
        <f t="shared" si="0"/>
        <v>0</v>
      </c>
      <c r="K15" s="9">
        <v>0</v>
      </c>
      <c r="L15" s="8">
        <f t="shared" si="1"/>
        <v>0</v>
      </c>
      <c r="M15" s="184"/>
      <c r="AA15" s="9">
        <v>3</v>
      </c>
      <c r="AB15" s="136" t="str">
        <f t="shared" si="2"/>
        <v/>
      </c>
    </row>
    <row r="16" spans="1:28" ht="23.1" customHeight="1">
      <c r="A16" s="203"/>
      <c r="B16" s="203"/>
      <c r="C16" s="13"/>
      <c r="D16" s="14" t="s">
        <v>39</v>
      </c>
      <c r="E16" s="11"/>
      <c r="F16" s="10">
        <v>10</v>
      </c>
      <c r="G16" s="9">
        <v>10</v>
      </c>
      <c r="H16" s="8">
        <f t="shared" si="3"/>
        <v>100</v>
      </c>
      <c r="I16" s="9">
        <v>0</v>
      </c>
      <c r="J16" s="8">
        <f t="shared" si="0"/>
        <v>0</v>
      </c>
      <c r="K16" s="9">
        <v>0</v>
      </c>
      <c r="L16" s="8">
        <f t="shared" si="1"/>
        <v>0</v>
      </c>
      <c r="M16" s="184"/>
      <c r="AA16" s="9">
        <v>10</v>
      </c>
      <c r="AB16" s="136" t="str">
        <f t="shared" si="2"/>
        <v/>
      </c>
    </row>
    <row r="17" spans="1:28" ht="23.1" customHeight="1">
      <c r="A17" s="203"/>
      <c r="B17" s="203"/>
      <c r="C17" s="13"/>
      <c r="D17" s="14" t="s">
        <v>38</v>
      </c>
      <c r="E17" s="11"/>
      <c r="F17" s="10">
        <v>0</v>
      </c>
      <c r="G17" s="9">
        <v>0</v>
      </c>
      <c r="H17" s="8">
        <f t="shared" si="3"/>
        <v>0</v>
      </c>
      <c r="I17" s="9">
        <v>0</v>
      </c>
      <c r="J17" s="8">
        <f t="shared" si="0"/>
        <v>0</v>
      </c>
      <c r="K17" s="9">
        <v>0</v>
      </c>
      <c r="L17" s="8">
        <f t="shared" si="1"/>
        <v>0</v>
      </c>
      <c r="M17" s="184"/>
      <c r="AA17" s="9">
        <v>0</v>
      </c>
      <c r="AB17" s="136" t="str">
        <f t="shared" si="2"/>
        <v/>
      </c>
    </row>
    <row r="18" spans="1:28" ht="23.1" customHeight="1">
      <c r="A18" s="203"/>
      <c r="B18" s="203"/>
      <c r="C18" s="13"/>
      <c r="D18" s="14" t="s">
        <v>37</v>
      </c>
      <c r="E18" s="11"/>
      <c r="F18" s="10">
        <v>5</v>
      </c>
      <c r="G18" s="9">
        <v>5</v>
      </c>
      <c r="H18" s="8">
        <f t="shared" si="3"/>
        <v>100</v>
      </c>
      <c r="I18" s="9">
        <v>0</v>
      </c>
      <c r="J18" s="8">
        <f t="shared" si="0"/>
        <v>0</v>
      </c>
      <c r="K18" s="9">
        <v>0</v>
      </c>
      <c r="L18" s="8">
        <f t="shared" si="1"/>
        <v>0</v>
      </c>
      <c r="M18" s="184"/>
      <c r="AA18" s="9">
        <v>5</v>
      </c>
      <c r="AB18" s="136" t="str">
        <f t="shared" si="2"/>
        <v/>
      </c>
    </row>
    <row r="19" spans="1:28" ht="23.1" customHeight="1">
      <c r="A19" s="203"/>
      <c r="B19" s="203"/>
      <c r="C19" s="13"/>
      <c r="D19" s="14" t="s">
        <v>36</v>
      </c>
      <c r="E19" s="11"/>
      <c r="F19" s="10">
        <v>0</v>
      </c>
      <c r="G19" s="9">
        <v>0</v>
      </c>
      <c r="H19" s="8">
        <f t="shared" si="3"/>
        <v>0</v>
      </c>
      <c r="I19" s="9">
        <v>0</v>
      </c>
      <c r="J19" s="8">
        <f t="shared" si="0"/>
        <v>0</v>
      </c>
      <c r="K19" s="9">
        <v>0</v>
      </c>
      <c r="L19" s="8">
        <f t="shared" si="1"/>
        <v>0</v>
      </c>
      <c r="M19" s="184"/>
      <c r="AA19" s="9">
        <v>0</v>
      </c>
      <c r="AB19" s="136" t="str">
        <f t="shared" si="2"/>
        <v/>
      </c>
    </row>
    <row r="20" spans="1:28" ht="23.1" customHeight="1">
      <c r="A20" s="203"/>
      <c r="B20" s="203"/>
      <c r="C20" s="13"/>
      <c r="D20" s="14" t="s">
        <v>35</v>
      </c>
      <c r="E20" s="11"/>
      <c r="F20" s="10">
        <v>4</v>
      </c>
      <c r="G20" s="9">
        <v>3</v>
      </c>
      <c r="H20" s="8">
        <f t="shared" si="3"/>
        <v>75</v>
      </c>
      <c r="I20" s="9">
        <v>1</v>
      </c>
      <c r="J20" s="8">
        <f t="shared" si="0"/>
        <v>25</v>
      </c>
      <c r="K20" s="9">
        <v>0</v>
      </c>
      <c r="L20" s="8">
        <f t="shared" si="1"/>
        <v>0</v>
      </c>
      <c r="M20" s="184"/>
      <c r="AA20" s="9">
        <v>4</v>
      </c>
      <c r="AB20" s="136" t="str">
        <f t="shared" si="2"/>
        <v/>
      </c>
    </row>
    <row r="21" spans="1:28" ht="23.1" customHeight="1">
      <c r="A21" s="203"/>
      <c r="B21" s="203"/>
      <c r="C21" s="13"/>
      <c r="D21" s="14" t="s">
        <v>34</v>
      </c>
      <c r="E21" s="11"/>
      <c r="F21" s="10">
        <v>6</v>
      </c>
      <c r="G21" s="9">
        <v>6</v>
      </c>
      <c r="H21" s="8">
        <f t="shared" si="3"/>
        <v>100</v>
      </c>
      <c r="I21" s="9">
        <v>1</v>
      </c>
      <c r="J21" s="8">
        <f t="shared" si="0"/>
        <v>16.666666666666664</v>
      </c>
      <c r="K21" s="9">
        <v>0</v>
      </c>
      <c r="L21" s="8">
        <f t="shared" si="1"/>
        <v>0</v>
      </c>
      <c r="M21" s="184"/>
      <c r="AA21" s="9">
        <v>6</v>
      </c>
      <c r="AB21" s="136" t="str">
        <f t="shared" si="2"/>
        <v/>
      </c>
    </row>
    <row r="22" spans="1:28" ht="23.1" customHeight="1">
      <c r="A22" s="203"/>
      <c r="B22" s="203"/>
      <c r="C22" s="13"/>
      <c r="D22" s="14" t="s">
        <v>33</v>
      </c>
      <c r="E22" s="11"/>
      <c r="F22" s="10">
        <v>1</v>
      </c>
      <c r="G22" s="9">
        <v>1</v>
      </c>
      <c r="H22" s="8">
        <f t="shared" si="3"/>
        <v>100</v>
      </c>
      <c r="I22" s="9">
        <v>0</v>
      </c>
      <c r="J22" s="8">
        <f t="shared" si="0"/>
        <v>0</v>
      </c>
      <c r="K22" s="9">
        <v>0</v>
      </c>
      <c r="L22" s="8">
        <f t="shared" si="1"/>
        <v>0</v>
      </c>
      <c r="M22" s="184"/>
      <c r="AA22" s="9">
        <v>1</v>
      </c>
      <c r="AB22" s="136" t="str">
        <f t="shared" si="2"/>
        <v/>
      </c>
    </row>
    <row r="23" spans="1:28" ht="23.1" customHeight="1">
      <c r="A23" s="203"/>
      <c r="B23" s="203"/>
      <c r="C23" s="13"/>
      <c r="D23" s="14" t="s">
        <v>32</v>
      </c>
      <c r="E23" s="11"/>
      <c r="F23" s="10">
        <v>6</v>
      </c>
      <c r="G23" s="9">
        <v>6</v>
      </c>
      <c r="H23" s="8">
        <f t="shared" si="3"/>
        <v>100</v>
      </c>
      <c r="I23" s="9">
        <v>0</v>
      </c>
      <c r="J23" s="8">
        <f t="shared" si="0"/>
        <v>0</v>
      </c>
      <c r="K23" s="9">
        <v>0</v>
      </c>
      <c r="L23" s="8">
        <f t="shared" si="1"/>
        <v>0</v>
      </c>
      <c r="M23" s="184"/>
      <c r="AA23" s="9">
        <v>6</v>
      </c>
      <c r="AB23" s="136" t="str">
        <f t="shared" si="2"/>
        <v/>
      </c>
    </row>
    <row r="24" spans="1:28" ht="23.1" customHeight="1">
      <c r="A24" s="203"/>
      <c r="B24" s="203"/>
      <c r="C24" s="13"/>
      <c r="D24" s="14" t="s">
        <v>31</v>
      </c>
      <c r="E24" s="11"/>
      <c r="F24" s="10">
        <v>0</v>
      </c>
      <c r="G24" s="9">
        <v>0</v>
      </c>
      <c r="H24" s="8">
        <f t="shared" ref="H24" si="4">IF(G24=0,0,G24/$F24*100)</f>
        <v>0</v>
      </c>
      <c r="I24" s="9">
        <v>0</v>
      </c>
      <c r="J24" s="8">
        <f t="shared" ref="J24" si="5">IF(I24=0,0,I24/$F24*100)</f>
        <v>0</v>
      </c>
      <c r="K24" s="9">
        <v>0</v>
      </c>
      <c r="L24" s="8">
        <f t="shared" ref="L24" si="6">IF(K24=0,0,K24/$F24*100)</f>
        <v>0</v>
      </c>
      <c r="M24" s="184"/>
      <c r="AA24" s="9">
        <v>0</v>
      </c>
      <c r="AB24" s="136" t="str">
        <f t="shared" si="2"/>
        <v/>
      </c>
    </row>
    <row r="25" spans="1:28" ht="23.1" customHeight="1">
      <c r="A25" s="203"/>
      <c r="B25" s="203"/>
      <c r="C25" s="13"/>
      <c r="D25" s="12" t="s">
        <v>30</v>
      </c>
      <c r="E25" s="11"/>
      <c r="F25" s="10">
        <v>1</v>
      </c>
      <c r="G25" s="9">
        <v>1</v>
      </c>
      <c r="H25" s="8">
        <f t="shared" si="3"/>
        <v>100</v>
      </c>
      <c r="I25" s="9">
        <v>0</v>
      </c>
      <c r="J25" s="8">
        <f t="shared" si="0"/>
        <v>0</v>
      </c>
      <c r="K25" s="9">
        <v>0</v>
      </c>
      <c r="L25" s="8">
        <f t="shared" si="1"/>
        <v>0</v>
      </c>
      <c r="M25" s="184"/>
      <c r="AA25" s="9">
        <v>1</v>
      </c>
      <c r="AB25" s="136" t="str">
        <f t="shared" si="2"/>
        <v/>
      </c>
    </row>
    <row r="26" spans="1:28" ht="23.1" customHeight="1">
      <c r="A26" s="203"/>
      <c r="B26" s="203"/>
      <c r="C26" s="13"/>
      <c r="D26" s="109" t="s">
        <v>29</v>
      </c>
      <c r="E26" s="110"/>
      <c r="F26" s="31">
        <v>5</v>
      </c>
      <c r="G26" s="30">
        <v>5</v>
      </c>
      <c r="H26" s="111">
        <f t="shared" si="3"/>
        <v>100</v>
      </c>
      <c r="I26" s="9">
        <v>0</v>
      </c>
      <c r="J26" s="8">
        <f t="shared" si="0"/>
        <v>0</v>
      </c>
      <c r="K26" s="9">
        <v>0</v>
      </c>
      <c r="L26" s="8">
        <f t="shared" si="1"/>
        <v>0</v>
      </c>
      <c r="M26" s="184"/>
      <c r="AA26" s="30">
        <v>5</v>
      </c>
      <c r="AB26" s="136" t="str">
        <f t="shared" si="2"/>
        <v/>
      </c>
    </row>
    <row r="27" spans="1:28" ht="23.1" customHeight="1">
      <c r="A27" s="203"/>
      <c r="B27" s="203"/>
      <c r="C27" s="13"/>
      <c r="D27" s="14" t="s">
        <v>28</v>
      </c>
      <c r="E27" s="11"/>
      <c r="F27" s="10">
        <v>3</v>
      </c>
      <c r="G27" s="9">
        <v>2</v>
      </c>
      <c r="H27" s="8">
        <f t="shared" si="3"/>
        <v>66.666666666666657</v>
      </c>
      <c r="I27" s="9">
        <v>0</v>
      </c>
      <c r="J27" s="8">
        <f t="shared" si="0"/>
        <v>0</v>
      </c>
      <c r="K27" s="9">
        <v>1</v>
      </c>
      <c r="L27" s="8">
        <f t="shared" si="1"/>
        <v>33.333333333333329</v>
      </c>
      <c r="M27" s="184"/>
      <c r="AA27" s="9">
        <v>3</v>
      </c>
      <c r="AB27" s="136" t="str">
        <f t="shared" si="2"/>
        <v/>
      </c>
    </row>
    <row r="28" spans="1:28" ht="23.1" customHeight="1">
      <c r="A28" s="203"/>
      <c r="B28" s="203"/>
      <c r="C28" s="13"/>
      <c r="D28" s="14" t="s">
        <v>27</v>
      </c>
      <c r="E28" s="11"/>
      <c r="F28" s="10">
        <v>4</v>
      </c>
      <c r="G28" s="9">
        <v>4</v>
      </c>
      <c r="H28" s="8">
        <f t="shared" si="3"/>
        <v>100</v>
      </c>
      <c r="I28" s="9">
        <v>0</v>
      </c>
      <c r="J28" s="8">
        <f t="shared" si="0"/>
        <v>0</v>
      </c>
      <c r="K28" s="9">
        <v>0</v>
      </c>
      <c r="L28" s="8">
        <f t="shared" si="1"/>
        <v>0</v>
      </c>
      <c r="M28" s="184"/>
      <c r="AA28" s="9">
        <v>4</v>
      </c>
      <c r="AB28" s="136" t="str">
        <f t="shared" si="2"/>
        <v/>
      </c>
    </row>
    <row r="29" spans="1:28" ht="23.1" customHeight="1">
      <c r="A29" s="203"/>
      <c r="B29" s="203"/>
      <c r="C29" s="13"/>
      <c r="D29" s="14" t="s">
        <v>26</v>
      </c>
      <c r="E29" s="11"/>
      <c r="F29" s="10">
        <v>12</v>
      </c>
      <c r="G29" s="9">
        <v>11</v>
      </c>
      <c r="H29" s="8">
        <f t="shared" si="3"/>
        <v>91.666666666666657</v>
      </c>
      <c r="I29" s="9">
        <v>1</v>
      </c>
      <c r="J29" s="8">
        <f t="shared" si="0"/>
        <v>8.3333333333333321</v>
      </c>
      <c r="K29" s="9">
        <v>0</v>
      </c>
      <c r="L29" s="8">
        <f t="shared" si="1"/>
        <v>0</v>
      </c>
      <c r="M29" s="184"/>
      <c r="AA29" s="9">
        <v>12</v>
      </c>
      <c r="AB29" s="136" t="str">
        <f t="shared" si="2"/>
        <v/>
      </c>
    </row>
    <row r="30" spans="1:28" ht="23.1" customHeight="1">
      <c r="A30" s="203"/>
      <c r="B30" s="203"/>
      <c r="C30" s="13"/>
      <c r="D30" s="14" t="s">
        <v>25</v>
      </c>
      <c r="E30" s="11"/>
      <c r="F30" s="10">
        <v>2</v>
      </c>
      <c r="G30" s="9">
        <v>2</v>
      </c>
      <c r="H30" s="8">
        <f t="shared" si="3"/>
        <v>100</v>
      </c>
      <c r="I30" s="9">
        <v>0</v>
      </c>
      <c r="J30" s="8">
        <f t="shared" si="0"/>
        <v>0</v>
      </c>
      <c r="K30" s="9">
        <v>0</v>
      </c>
      <c r="L30" s="8">
        <f t="shared" si="1"/>
        <v>0</v>
      </c>
      <c r="M30" s="184"/>
      <c r="AA30" s="9">
        <v>2</v>
      </c>
      <c r="AB30" s="136" t="str">
        <f t="shared" si="2"/>
        <v/>
      </c>
    </row>
    <row r="31" spans="1:28" ht="23.1" customHeight="1">
      <c r="A31" s="203"/>
      <c r="B31" s="203"/>
      <c r="C31" s="13"/>
      <c r="D31" s="14" t="s">
        <v>24</v>
      </c>
      <c r="E31" s="11"/>
      <c r="F31" s="10">
        <v>23</v>
      </c>
      <c r="G31" s="9">
        <v>23</v>
      </c>
      <c r="H31" s="8">
        <f t="shared" si="3"/>
        <v>100</v>
      </c>
      <c r="I31" s="9">
        <v>2</v>
      </c>
      <c r="J31" s="8">
        <f t="shared" si="0"/>
        <v>8.695652173913043</v>
      </c>
      <c r="K31" s="9">
        <v>0</v>
      </c>
      <c r="L31" s="8">
        <f t="shared" si="1"/>
        <v>0</v>
      </c>
      <c r="M31" s="184"/>
      <c r="AA31" s="9">
        <v>23</v>
      </c>
      <c r="AB31" s="136" t="str">
        <f t="shared" si="2"/>
        <v/>
      </c>
    </row>
    <row r="32" spans="1:28" ht="23.1" customHeight="1">
      <c r="A32" s="203"/>
      <c r="B32" s="203"/>
      <c r="C32" s="13"/>
      <c r="D32" s="14" t="s">
        <v>23</v>
      </c>
      <c r="E32" s="11"/>
      <c r="F32" s="10">
        <v>7</v>
      </c>
      <c r="G32" s="9">
        <v>7</v>
      </c>
      <c r="H32" s="8">
        <f t="shared" si="3"/>
        <v>100</v>
      </c>
      <c r="I32" s="9">
        <v>0</v>
      </c>
      <c r="J32" s="8">
        <f t="shared" si="0"/>
        <v>0</v>
      </c>
      <c r="K32" s="9">
        <v>0</v>
      </c>
      <c r="L32" s="8">
        <f t="shared" si="1"/>
        <v>0</v>
      </c>
      <c r="M32" s="184"/>
      <c r="AA32" s="9">
        <v>7</v>
      </c>
      <c r="AB32" s="136" t="str">
        <f t="shared" si="2"/>
        <v/>
      </c>
    </row>
    <row r="33" spans="1:28" ht="24" customHeight="1">
      <c r="A33" s="203"/>
      <c r="B33" s="203"/>
      <c r="C33" s="13"/>
      <c r="D33" s="14" t="s">
        <v>22</v>
      </c>
      <c r="E33" s="11"/>
      <c r="F33" s="10">
        <v>27</v>
      </c>
      <c r="G33" s="9">
        <v>25</v>
      </c>
      <c r="H33" s="8">
        <f t="shared" si="3"/>
        <v>92.592592592592595</v>
      </c>
      <c r="I33" s="9">
        <v>4</v>
      </c>
      <c r="J33" s="8">
        <f t="shared" si="0"/>
        <v>14.814814814814813</v>
      </c>
      <c r="K33" s="9">
        <v>0</v>
      </c>
      <c r="L33" s="8">
        <f t="shared" si="1"/>
        <v>0</v>
      </c>
      <c r="M33" s="184"/>
      <c r="AA33" s="9">
        <v>27</v>
      </c>
      <c r="AB33" s="136" t="str">
        <f t="shared" si="2"/>
        <v/>
      </c>
    </row>
    <row r="34" spans="1:28" ht="23.1" customHeight="1">
      <c r="A34" s="203"/>
      <c r="B34" s="203"/>
      <c r="C34" s="13"/>
      <c r="D34" s="14" t="s">
        <v>21</v>
      </c>
      <c r="E34" s="11"/>
      <c r="F34" s="10">
        <v>10</v>
      </c>
      <c r="G34" s="9">
        <v>9</v>
      </c>
      <c r="H34" s="8">
        <f t="shared" si="3"/>
        <v>90</v>
      </c>
      <c r="I34" s="9">
        <v>2</v>
      </c>
      <c r="J34" s="8">
        <f t="shared" si="0"/>
        <v>20</v>
      </c>
      <c r="K34" s="9">
        <v>0</v>
      </c>
      <c r="L34" s="8">
        <f t="shared" si="1"/>
        <v>0</v>
      </c>
      <c r="M34" s="184"/>
      <c r="AA34" s="9">
        <v>10</v>
      </c>
      <c r="AB34" s="136" t="str">
        <f t="shared" si="2"/>
        <v/>
      </c>
    </row>
    <row r="35" spans="1:28" ht="23.1" customHeight="1">
      <c r="A35" s="203"/>
      <c r="B35" s="203"/>
      <c r="C35" s="13"/>
      <c r="D35" s="14" t="s">
        <v>20</v>
      </c>
      <c r="E35" s="11"/>
      <c r="F35" s="10">
        <v>10</v>
      </c>
      <c r="G35" s="9">
        <v>8</v>
      </c>
      <c r="H35" s="8">
        <f t="shared" si="3"/>
        <v>80</v>
      </c>
      <c r="I35" s="9">
        <v>3</v>
      </c>
      <c r="J35" s="8">
        <f t="shared" si="0"/>
        <v>30</v>
      </c>
      <c r="K35" s="9">
        <v>0</v>
      </c>
      <c r="L35" s="8">
        <f t="shared" si="1"/>
        <v>0</v>
      </c>
      <c r="M35" s="184"/>
      <c r="AA35" s="9">
        <v>10</v>
      </c>
      <c r="AB35" s="136" t="str">
        <f t="shared" si="2"/>
        <v/>
      </c>
    </row>
    <row r="36" spans="1:28" ht="23.1" customHeight="1">
      <c r="A36" s="203"/>
      <c r="B36" s="203"/>
      <c r="C36" s="13"/>
      <c r="D36" s="14" t="s">
        <v>19</v>
      </c>
      <c r="E36" s="11"/>
      <c r="F36" s="10">
        <v>15</v>
      </c>
      <c r="G36" s="9">
        <v>13</v>
      </c>
      <c r="H36" s="8">
        <f t="shared" si="3"/>
        <v>86.666666666666671</v>
      </c>
      <c r="I36" s="9">
        <v>1</v>
      </c>
      <c r="J36" s="8">
        <f t="shared" si="0"/>
        <v>6.666666666666667</v>
      </c>
      <c r="K36" s="9">
        <v>1</v>
      </c>
      <c r="L36" s="8">
        <f t="shared" si="1"/>
        <v>6.666666666666667</v>
      </c>
      <c r="M36" s="184"/>
      <c r="AA36" s="9">
        <v>15</v>
      </c>
      <c r="AB36" s="136" t="str">
        <f t="shared" si="2"/>
        <v/>
      </c>
    </row>
    <row r="37" spans="1:28" ht="23.1" customHeight="1">
      <c r="A37" s="203"/>
      <c r="B37" s="204"/>
      <c r="C37" s="13"/>
      <c r="D37" s="14" t="s">
        <v>18</v>
      </c>
      <c r="E37" s="11"/>
      <c r="F37" s="10">
        <v>6</v>
      </c>
      <c r="G37" s="9">
        <v>6</v>
      </c>
      <c r="H37" s="8">
        <f t="shared" si="3"/>
        <v>100</v>
      </c>
      <c r="I37" s="9">
        <v>0</v>
      </c>
      <c r="J37" s="8">
        <f t="shared" si="0"/>
        <v>0</v>
      </c>
      <c r="K37" s="9">
        <v>0</v>
      </c>
      <c r="L37" s="8">
        <f t="shared" si="1"/>
        <v>0</v>
      </c>
      <c r="M37" s="184"/>
      <c r="AA37" s="9">
        <v>6</v>
      </c>
      <c r="AB37" s="136" t="str">
        <f t="shared" si="2"/>
        <v/>
      </c>
    </row>
    <row r="38" spans="1:28" ht="23.1" customHeight="1">
      <c r="A38" s="203"/>
      <c r="B38" s="202" t="s">
        <v>17</v>
      </c>
      <c r="C38" s="13"/>
      <c r="D38" s="14" t="s">
        <v>16</v>
      </c>
      <c r="E38" s="11"/>
      <c r="F38" s="10">
        <v>466</v>
      </c>
      <c r="G38" s="9">
        <f>SUM(G39:G53)</f>
        <v>401</v>
      </c>
      <c r="H38" s="8">
        <f t="shared" si="3"/>
        <v>86.05150214592274</v>
      </c>
      <c r="I38" s="9">
        <f>SUM(I39:I53)</f>
        <v>86</v>
      </c>
      <c r="J38" s="8">
        <f t="shared" si="0"/>
        <v>18.454935622317599</v>
      </c>
      <c r="K38" s="9">
        <f>SUM(K39:K53)</f>
        <v>15</v>
      </c>
      <c r="L38" s="8">
        <f t="shared" si="1"/>
        <v>3.2188841201716736</v>
      </c>
      <c r="M38" s="184"/>
      <c r="AA38" s="9">
        <v>466</v>
      </c>
      <c r="AB38" s="136" t="str">
        <f t="shared" si="2"/>
        <v/>
      </c>
    </row>
    <row r="39" spans="1:28" ht="23.1" customHeight="1">
      <c r="A39" s="203"/>
      <c r="B39" s="203"/>
      <c r="C39" s="13"/>
      <c r="D39" s="14" t="s">
        <v>15</v>
      </c>
      <c r="E39" s="11"/>
      <c r="F39" s="10">
        <v>2</v>
      </c>
      <c r="G39" s="9">
        <v>2</v>
      </c>
      <c r="H39" s="8">
        <f t="shared" si="3"/>
        <v>100</v>
      </c>
      <c r="I39" s="9">
        <v>1</v>
      </c>
      <c r="J39" s="8">
        <f t="shared" si="0"/>
        <v>50</v>
      </c>
      <c r="K39" s="9">
        <v>0</v>
      </c>
      <c r="L39" s="8">
        <f t="shared" si="1"/>
        <v>0</v>
      </c>
      <c r="M39" s="184"/>
      <c r="AA39" s="9">
        <v>2</v>
      </c>
      <c r="AB39" s="136" t="str">
        <f t="shared" si="2"/>
        <v/>
      </c>
    </row>
    <row r="40" spans="1:28" ht="23.1" customHeight="1">
      <c r="A40" s="203"/>
      <c r="B40" s="203"/>
      <c r="C40" s="13"/>
      <c r="D40" s="14" t="s">
        <v>14</v>
      </c>
      <c r="E40" s="11"/>
      <c r="F40" s="10">
        <v>37</v>
      </c>
      <c r="G40" s="9">
        <v>32</v>
      </c>
      <c r="H40" s="8">
        <f t="shared" si="3"/>
        <v>86.486486486486484</v>
      </c>
      <c r="I40" s="9">
        <v>6</v>
      </c>
      <c r="J40" s="8">
        <f t="shared" si="0"/>
        <v>16.216216216216218</v>
      </c>
      <c r="K40" s="9">
        <v>1</v>
      </c>
      <c r="L40" s="8">
        <f t="shared" si="1"/>
        <v>2.7027027027027026</v>
      </c>
      <c r="M40" s="184"/>
      <c r="AA40" s="9">
        <v>37</v>
      </c>
      <c r="AB40" s="136" t="str">
        <f t="shared" si="2"/>
        <v/>
      </c>
    </row>
    <row r="41" spans="1:28" ht="23.1" customHeight="1">
      <c r="A41" s="203"/>
      <c r="B41" s="203"/>
      <c r="C41" s="13"/>
      <c r="D41" s="14" t="s">
        <v>13</v>
      </c>
      <c r="E41" s="11"/>
      <c r="F41" s="10">
        <v>15</v>
      </c>
      <c r="G41" s="9">
        <v>9</v>
      </c>
      <c r="H41" s="8">
        <f t="shared" si="3"/>
        <v>60</v>
      </c>
      <c r="I41" s="9">
        <v>8</v>
      </c>
      <c r="J41" s="8">
        <f t="shared" si="0"/>
        <v>53.333333333333336</v>
      </c>
      <c r="K41" s="9">
        <v>0</v>
      </c>
      <c r="L41" s="8">
        <f t="shared" si="1"/>
        <v>0</v>
      </c>
      <c r="M41" s="184"/>
      <c r="AA41" s="9">
        <v>15</v>
      </c>
      <c r="AB41" s="136" t="str">
        <f t="shared" si="2"/>
        <v/>
      </c>
    </row>
    <row r="42" spans="1:28" ht="23.1" customHeight="1">
      <c r="A42" s="203"/>
      <c r="B42" s="203"/>
      <c r="C42" s="13"/>
      <c r="D42" s="14" t="s">
        <v>12</v>
      </c>
      <c r="E42" s="11"/>
      <c r="F42" s="10">
        <v>11</v>
      </c>
      <c r="G42" s="9">
        <v>9</v>
      </c>
      <c r="H42" s="8">
        <f t="shared" si="3"/>
        <v>81.818181818181827</v>
      </c>
      <c r="I42" s="9">
        <v>1</v>
      </c>
      <c r="J42" s="8">
        <f t="shared" si="0"/>
        <v>9.0909090909090917</v>
      </c>
      <c r="K42" s="9">
        <v>1</v>
      </c>
      <c r="L42" s="8">
        <f t="shared" si="1"/>
        <v>9.0909090909090917</v>
      </c>
      <c r="M42" s="184"/>
      <c r="AA42" s="9">
        <v>11</v>
      </c>
      <c r="AB42" s="136" t="str">
        <f t="shared" si="2"/>
        <v/>
      </c>
    </row>
    <row r="43" spans="1:28" ht="23.1" customHeight="1">
      <c r="A43" s="203"/>
      <c r="B43" s="203"/>
      <c r="C43" s="13"/>
      <c r="D43" s="14" t="s">
        <v>11</v>
      </c>
      <c r="E43" s="11"/>
      <c r="F43" s="10">
        <v>29</v>
      </c>
      <c r="G43" s="9">
        <v>23</v>
      </c>
      <c r="H43" s="8">
        <f t="shared" si="3"/>
        <v>79.310344827586206</v>
      </c>
      <c r="I43" s="9">
        <v>6</v>
      </c>
      <c r="J43" s="8">
        <f t="shared" si="0"/>
        <v>20.689655172413794</v>
      </c>
      <c r="K43" s="9">
        <v>1</v>
      </c>
      <c r="L43" s="8">
        <f t="shared" si="1"/>
        <v>3.4482758620689653</v>
      </c>
      <c r="M43" s="184"/>
      <c r="AA43" s="9">
        <v>29</v>
      </c>
      <c r="AB43" s="136" t="str">
        <f t="shared" si="2"/>
        <v/>
      </c>
    </row>
    <row r="44" spans="1:28" ht="23.1" customHeight="1">
      <c r="A44" s="203"/>
      <c r="B44" s="203"/>
      <c r="C44" s="13"/>
      <c r="D44" s="14" t="s">
        <v>10</v>
      </c>
      <c r="E44" s="11"/>
      <c r="F44" s="10">
        <v>116</v>
      </c>
      <c r="G44" s="9">
        <v>94</v>
      </c>
      <c r="H44" s="8">
        <f t="shared" si="3"/>
        <v>81.034482758620683</v>
      </c>
      <c r="I44" s="9">
        <v>26</v>
      </c>
      <c r="J44" s="8">
        <f t="shared" si="0"/>
        <v>22.413793103448278</v>
      </c>
      <c r="K44" s="9">
        <v>5</v>
      </c>
      <c r="L44" s="8">
        <f t="shared" si="1"/>
        <v>4.3103448275862073</v>
      </c>
      <c r="M44" s="184"/>
      <c r="AA44" s="9">
        <v>116</v>
      </c>
      <c r="AB44" s="136" t="str">
        <f t="shared" si="2"/>
        <v/>
      </c>
    </row>
    <row r="45" spans="1:28" ht="23.1" customHeight="1">
      <c r="A45" s="203"/>
      <c r="B45" s="203"/>
      <c r="C45" s="13"/>
      <c r="D45" s="14" t="s">
        <v>9</v>
      </c>
      <c r="E45" s="11"/>
      <c r="F45" s="10">
        <v>18</v>
      </c>
      <c r="G45" s="9">
        <v>14</v>
      </c>
      <c r="H45" s="8">
        <f t="shared" si="3"/>
        <v>77.777777777777786</v>
      </c>
      <c r="I45" s="9">
        <v>5</v>
      </c>
      <c r="J45" s="8">
        <f t="shared" si="0"/>
        <v>27.777777777777779</v>
      </c>
      <c r="K45" s="9">
        <v>0</v>
      </c>
      <c r="L45" s="8">
        <f t="shared" si="1"/>
        <v>0</v>
      </c>
      <c r="M45" s="184"/>
      <c r="AA45" s="9">
        <v>18</v>
      </c>
      <c r="AB45" s="136" t="str">
        <f t="shared" si="2"/>
        <v/>
      </c>
    </row>
    <row r="46" spans="1:28" ht="23.1" customHeight="1">
      <c r="A46" s="203"/>
      <c r="B46" s="203"/>
      <c r="C46" s="13"/>
      <c r="D46" s="14" t="s">
        <v>8</v>
      </c>
      <c r="E46" s="11"/>
      <c r="F46" s="10">
        <v>5</v>
      </c>
      <c r="G46" s="9">
        <v>5</v>
      </c>
      <c r="H46" s="8">
        <f t="shared" si="3"/>
        <v>100</v>
      </c>
      <c r="I46" s="9">
        <v>1</v>
      </c>
      <c r="J46" s="8">
        <f t="shared" si="0"/>
        <v>20</v>
      </c>
      <c r="K46" s="9">
        <v>0</v>
      </c>
      <c r="L46" s="8">
        <f t="shared" si="1"/>
        <v>0</v>
      </c>
      <c r="M46" s="184"/>
      <c r="AA46" s="9">
        <v>5</v>
      </c>
      <c r="AB46" s="136" t="str">
        <f t="shared" si="2"/>
        <v/>
      </c>
    </row>
    <row r="47" spans="1:28" ht="24" customHeight="1">
      <c r="A47" s="203"/>
      <c r="B47" s="203"/>
      <c r="C47" s="13"/>
      <c r="D47" s="12" t="s">
        <v>7</v>
      </c>
      <c r="E47" s="11"/>
      <c r="F47" s="10">
        <v>11</v>
      </c>
      <c r="G47" s="9">
        <v>11</v>
      </c>
      <c r="H47" s="8">
        <f t="shared" si="3"/>
        <v>100</v>
      </c>
      <c r="I47" s="9">
        <v>2</v>
      </c>
      <c r="J47" s="8">
        <f t="shared" si="0"/>
        <v>18.181818181818183</v>
      </c>
      <c r="K47" s="9">
        <v>0</v>
      </c>
      <c r="L47" s="8">
        <f t="shared" si="1"/>
        <v>0</v>
      </c>
      <c r="M47" s="184"/>
      <c r="AA47" s="9">
        <v>11</v>
      </c>
      <c r="AB47" s="136" t="str">
        <f t="shared" si="2"/>
        <v/>
      </c>
    </row>
    <row r="48" spans="1:28" ht="23.1" customHeight="1">
      <c r="A48" s="203"/>
      <c r="B48" s="203"/>
      <c r="C48" s="13"/>
      <c r="D48" s="14" t="s">
        <v>6</v>
      </c>
      <c r="E48" s="11"/>
      <c r="F48" s="10">
        <v>21</v>
      </c>
      <c r="G48" s="9">
        <v>20</v>
      </c>
      <c r="H48" s="8">
        <f t="shared" si="3"/>
        <v>95.238095238095227</v>
      </c>
      <c r="I48" s="9">
        <v>1</v>
      </c>
      <c r="J48" s="8">
        <f t="shared" si="0"/>
        <v>4.7619047619047619</v>
      </c>
      <c r="K48" s="9">
        <v>1</v>
      </c>
      <c r="L48" s="8">
        <f t="shared" si="1"/>
        <v>4.7619047619047619</v>
      </c>
      <c r="M48" s="184"/>
      <c r="AA48" s="9">
        <v>21</v>
      </c>
      <c r="AB48" s="136" t="str">
        <f t="shared" si="2"/>
        <v/>
      </c>
    </row>
    <row r="49" spans="1:29" ht="23.1" customHeight="1">
      <c r="A49" s="203"/>
      <c r="B49" s="203"/>
      <c r="C49" s="13"/>
      <c r="D49" s="14" t="s">
        <v>5</v>
      </c>
      <c r="E49" s="11"/>
      <c r="F49" s="10">
        <v>14</v>
      </c>
      <c r="G49" s="9">
        <v>14</v>
      </c>
      <c r="H49" s="8">
        <f t="shared" si="3"/>
        <v>100</v>
      </c>
      <c r="I49" s="9">
        <v>0</v>
      </c>
      <c r="J49" s="8">
        <f t="shared" si="0"/>
        <v>0</v>
      </c>
      <c r="K49" s="9">
        <v>0</v>
      </c>
      <c r="L49" s="8">
        <f t="shared" si="1"/>
        <v>0</v>
      </c>
      <c r="M49" s="184"/>
      <c r="AA49" s="9">
        <v>14</v>
      </c>
      <c r="AB49" s="136" t="str">
        <f t="shared" si="2"/>
        <v/>
      </c>
    </row>
    <row r="50" spans="1:29" ht="23.1" customHeight="1">
      <c r="A50" s="203"/>
      <c r="B50" s="203"/>
      <c r="C50" s="13"/>
      <c r="D50" s="14" t="s">
        <v>4</v>
      </c>
      <c r="E50" s="11"/>
      <c r="F50" s="10">
        <v>15</v>
      </c>
      <c r="G50" s="9">
        <v>12</v>
      </c>
      <c r="H50" s="8">
        <f t="shared" si="3"/>
        <v>80</v>
      </c>
      <c r="I50" s="9">
        <v>3</v>
      </c>
      <c r="J50" s="8">
        <f t="shared" si="0"/>
        <v>20</v>
      </c>
      <c r="K50" s="9">
        <v>0</v>
      </c>
      <c r="L50" s="8">
        <f t="shared" si="1"/>
        <v>0</v>
      </c>
      <c r="M50" s="184"/>
      <c r="AA50" s="9">
        <v>15</v>
      </c>
      <c r="AB50" s="136" t="str">
        <f t="shared" si="2"/>
        <v/>
      </c>
    </row>
    <row r="51" spans="1:29" ht="23.1" customHeight="1">
      <c r="A51" s="203"/>
      <c r="B51" s="203"/>
      <c r="C51" s="13"/>
      <c r="D51" s="14" t="s">
        <v>3</v>
      </c>
      <c r="E51" s="11"/>
      <c r="F51" s="10">
        <v>116</v>
      </c>
      <c r="G51" s="9">
        <v>105</v>
      </c>
      <c r="H51" s="8">
        <f t="shared" si="3"/>
        <v>90.517241379310349</v>
      </c>
      <c r="I51" s="9">
        <v>15</v>
      </c>
      <c r="J51" s="8">
        <f t="shared" si="0"/>
        <v>12.931034482758621</v>
      </c>
      <c r="K51" s="9">
        <v>5</v>
      </c>
      <c r="L51" s="8">
        <f t="shared" si="1"/>
        <v>4.3103448275862073</v>
      </c>
      <c r="M51" s="184"/>
      <c r="AA51" s="9">
        <v>116</v>
      </c>
      <c r="AB51" s="136" t="str">
        <f t="shared" si="2"/>
        <v/>
      </c>
    </row>
    <row r="52" spans="1:29" ht="23.1" customHeight="1">
      <c r="A52" s="203"/>
      <c r="B52" s="203"/>
      <c r="C52" s="13"/>
      <c r="D52" s="14" t="s">
        <v>2</v>
      </c>
      <c r="E52" s="11"/>
      <c r="F52" s="10">
        <v>20</v>
      </c>
      <c r="G52" s="9">
        <v>18</v>
      </c>
      <c r="H52" s="8">
        <f t="shared" si="3"/>
        <v>90</v>
      </c>
      <c r="I52" s="9">
        <v>5</v>
      </c>
      <c r="J52" s="8">
        <f t="shared" si="0"/>
        <v>25</v>
      </c>
      <c r="K52" s="9">
        <v>0</v>
      </c>
      <c r="L52" s="8">
        <f t="shared" si="1"/>
        <v>0</v>
      </c>
      <c r="M52" s="184"/>
      <c r="AA52" s="9">
        <v>20</v>
      </c>
      <c r="AB52" s="136" t="str">
        <f t="shared" si="2"/>
        <v/>
      </c>
    </row>
    <row r="53" spans="1:29" ht="24" customHeight="1" thickBot="1">
      <c r="A53" s="204"/>
      <c r="B53" s="204"/>
      <c r="C53" s="13"/>
      <c r="D53" s="12" t="s">
        <v>1</v>
      </c>
      <c r="E53" s="11"/>
      <c r="F53" s="10">
        <v>36</v>
      </c>
      <c r="G53" s="9">
        <v>33</v>
      </c>
      <c r="H53" s="8">
        <f t="shared" si="3"/>
        <v>91.666666666666657</v>
      </c>
      <c r="I53" s="9">
        <v>6</v>
      </c>
      <c r="J53" s="8">
        <f t="shared" si="0"/>
        <v>16.666666666666664</v>
      </c>
      <c r="K53" s="9">
        <v>1</v>
      </c>
      <c r="L53" s="8">
        <f t="shared" si="1"/>
        <v>2.7777777777777777</v>
      </c>
      <c r="M53" s="184"/>
      <c r="AA53" s="9">
        <v>36</v>
      </c>
      <c r="AB53" s="137" t="str">
        <f t="shared" si="2"/>
        <v/>
      </c>
    </row>
    <row r="55" spans="1:29" ht="12.75" customHeight="1"/>
    <row r="56" spans="1:29" ht="12.75" customHeight="1"/>
    <row r="57" spans="1:29">
      <c r="D57" s="5"/>
    </row>
    <row r="60" spans="1:29">
      <c r="D60" s="164" t="s">
        <v>495</v>
      </c>
      <c r="E60" s="162"/>
      <c r="F60" s="163">
        <v>649</v>
      </c>
      <c r="G60" s="163">
        <v>572</v>
      </c>
      <c r="H60" s="163"/>
      <c r="I60" s="163">
        <v>105</v>
      </c>
      <c r="J60" s="163"/>
      <c r="K60" s="163">
        <v>17</v>
      </c>
      <c r="L60" s="163"/>
      <c r="M60" s="163"/>
      <c r="N60" s="163"/>
      <c r="O60" s="163"/>
      <c r="P60" s="163"/>
      <c r="Q60" s="163"/>
      <c r="R60" s="163"/>
      <c r="S60" s="163"/>
      <c r="T60" s="163"/>
      <c r="U60" s="163"/>
      <c r="V60" s="163"/>
      <c r="W60" s="163"/>
      <c r="X60" s="163"/>
      <c r="Y60" s="163"/>
      <c r="Z60" s="163"/>
      <c r="AA60" s="163"/>
      <c r="AB60" s="163"/>
      <c r="AC60" s="163"/>
    </row>
    <row r="61" spans="1:29">
      <c r="D61" s="165" t="s">
        <v>49</v>
      </c>
      <c r="E61" s="162"/>
      <c r="F61" s="166">
        <f>IF(F60="","",SUM(F8:F12))</f>
        <v>649</v>
      </c>
      <c r="G61" s="166">
        <f>IF(G60="","",SUM(G8:G12))</f>
        <v>572</v>
      </c>
      <c r="H61" s="163"/>
      <c r="I61" s="166">
        <f>IF(I60="","",SUM(I8:I12))</f>
        <v>105</v>
      </c>
      <c r="J61" s="163"/>
      <c r="K61" s="166">
        <f>IF(K60="","",SUM(K8:K12))</f>
        <v>17</v>
      </c>
      <c r="L61" s="163"/>
      <c r="M61" s="166" t="str">
        <f>IF(M60="","",SUM(M8:M12))</f>
        <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c r="AB61" s="163"/>
      <c r="AC61" s="163"/>
    </row>
    <row r="62" spans="1:29">
      <c r="D62" s="165" t="s">
        <v>43</v>
      </c>
      <c r="E62" s="162"/>
      <c r="F62" s="166">
        <f>IF(F60="","",SUM(F13,F38))</f>
        <v>649</v>
      </c>
      <c r="G62" s="166">
        <f>IF(G60="","",SUM(G13,G38))</f>
        <v>572</v>
      </c>
      <c r="H62" s="163"/>
      <c r="I62" s="166">
        <f>IF(I60="","",SUM(I13,I38))</f>
        <v>105</v>
      </c>
      <c r="J62" s="163"/>
      <c r="K62" s="166">
        <f>IF(K60="","",SUM(K13,K38))</f>
        <v>17</v>
      </c>
      <c r="L62" s="163"/>
      <c r="M62" s="166" t="str">
        <f>IF(M60="","",SUM(M13,M38))</f>
        <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c r="AB62" s="163"/>
      <c r="AC62" s="163"/>
    </row>
    <row r="63" spans="1:29">
      <c r="D63" s="167" t="s">
        <v>42</v>
      </c>
      <c r="F63" s="166">
        <f>IF(F60="","",SUM(F14:F37))</f>
        <v>183</v>
      </c>
      <c r="G63" s="166">
        <f>IF(G60="","",SUM(G14:G37))</f>
        <v>171</v>
      </c>
      <c r="H63" s="163"/>
      <c r="I63" s="166">
        <f>IF(I60="","",SUM(I14:I37))</f>
        <v>19</v>
      </c>
      <c r="J63" s="163"/>
      <c r="K63" s="166">
        <f>IF(K60="","",SUM(K14:K37))</f>
        <v>2</v>
      </c>
      <c r="L63" s="163"/>
      <c r="M63" s="166" t="str">
        <f>IF(M60="","",SUM(M14:M37))</f>
        <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c r="AB63" s="163"/>
      <c r="AC63" s="163"/>
    </row>
    <row r="64" spans="1:29">
      <c r="D64" s="168" t="s">
        <v>496</v>
      </c>
      <c r="F64" s="166">
        <f>IF(F60="","",SUM(F39:F53))</f>
        <v>466</v>
      </c>
      <c r="G64" s="166">
        <f>IF(G60="","",SUM(G39:G53))</f>
        <v>401</v>
      </c>
      <c r="H64" s="163"/>
      <c r="I64" s="166">
        <f>IF(I60="","",SUM(I39:I53))</f>
        <v>86</v>
      </c>
      <c r="J64" s="163"/>
      <c r="K64" s="166">
        <f>IF(K60="","",SUM(K39:K53))</f>
        <v>15</v>
      </c>
      <c r="L64" s="163"/>
      <c r="M64" s="166" t="str">
        <f>IF(M60="","",SUM(M39:M53))</f>
        <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c r="AB64" s="163"/>
      <c r="AC64" s="163"/>
    </row>
    <row r="66" spans="4:29">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c r="AB66" s="163"/>
      <c r="AC66" s="163"/>
    </row>
    <row r="67" spans="4:29">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c r="AB67" s="163"/>
      <c r="AC67" s="163"/>
    </row>
    <row r="68" spans="4:29">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c r="AB68" s="163"/>
      <c r="AC68" s="163"/>
    </row>
    <row r="69" spans="4:29">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c r="AB69" s="163"/>
      <c r="AC69" s="163"/>
    </row>
    <row r="70" spans="4:29">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c r="AB70" s="163"/>
      <c r="AC70" s="163"/>
    </row>
    <row r="71" spans="4:29">
      <c r="D71" s="5"/>
    </row>
    <row r="75" spans="4:29">
      <c r="D75" s="5"/>
    </row>
    <row r="77" spans="4:29">
      <c r="D77" s="5"/>
    </row>
    <row r="79" spans="4:29">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1">
    <mergeCell ref="K3:L4"/>
    <mergeCell ref="B11:E11"/>
    <mergeCell ref="L5:L6"/>
    <mergeCell ref="A7:E7"/>
    <mergeCell ref="H5:H6"/>
    <mergeCell ref="K5:K6"/>
    <mergeCell ref="A8:A12"/>
    <mergeCell ref="B8:E8"/>
    <mergeCell ref="B9:E9"/>
    <mergeCell ref="F3:F6"/>
    <mergeCell ref="G3:H4"/>
    <mergeCell ref="G5:G6"/>
    <mergeCell ref="I3:J4"/>
    <mergeCell ref="J5:J6"/>
    <mergeCell ref="A3:E6"/>
    <mergeCell ref="A13:A53"/>
    <mergeCell ref="B13:B37"/>
    <mergeCell ref="B38:B53"/>
    <mergeCell ref="I5:I6"/>
    <mergeCell ref="B10:E10"/>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6"/>
  <sheetViews>
    <sheetView showGridLines="0" tabSelected="1" view="pageBreakPreview" zoomScaleNormal="100" zoomScaleSheetLayoutView="100" workbookViewId="0">
      <selection activeCell="B11" sqref="B11:E11"/>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29" ht="14.25">
      <c r="A1" s="18" t="s">
        <v>530</v>
      </c>
    </row>
    <row r="3" spans="1:29" ht="14.25" customHeight="1">
      <c r="A3" s="216" t="s">
        <v>64</v>
      </c>
      <c r="B3" s="217"/>
      <c r="C3" s="217"/>
      <c r="D3" s="217"/>
      <c r="E3" s="218"/>
      <c r="F3" s="225" t="s">
        <v>138</v>
      </c>
      <c r="G3" s="298" t="s">
        <v>143</v>
      </c>
      <c r="H3" s="298"/>
      <c r="I3" s="264" t="s">
        <v>142</v>
      </c>
      <c r="J3" s="264"/>
      <c r="K3" s="264" t="s">
        <v>388</v>
      </c>
      <c r="L3" s="264"/>
      <c r="M3" s="240" t="s">
        <v>141</v>
      </c>
      <c r="N3" s="241"/>
    </row>
    <row r="4" spans="1:29" ht="42" customHeight="1">
      <c r="A4" s="219"/>
      <c r="B4" s="220"/>
      <c r="C4" s="220"/>
      <c r="D4" s="220"/>
      <c r="E4" s="221"/>
      <c r="F4" s="229"/>
      <c r="G4" s="298"/>
      <c r="H4" s="298"/>
      <c r="I4" s="264"/>
      <c r="J4" s="264"/>
      <c r="K4" s="264"/>
      <c r="L4" s="264"/>
      <c r="M4" s="242"/>
      <c r="N4" s="243"/>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row>
    <row r="6" spans="1:29" ht="15" customHeight="1" thickBot="1">
      <c r="A6" s="222"/>
      <c r="B6" s="223"/>
      <c r="C6" s="223"/>
      <c r="D6" s="223"/>
      <c r="E6" s="224"/>
      <c r="F6" s="226"/>
      <c r="G6" s="228"/>
      <c r="H6" s="215"/>
      <c r="I6" s="228"/>
      <c r="J6" s="215"/>
      <c r="K6" s="228"/>
      <c r="L6" s="215"/>
      <c r="M6" s="228"/>
      <c r="N6" s="215"/>
      <c r="AA6" s="139">
        <f>SUM(AB7:AD53,F66:AD70)</f>
        <v>0</v>
      </c>
    </row>
    <row r="7" spans="1:29" ht="23.1" customHeight="1">
      <c r="A7" s="211" t="s">
        <v>50</v>
      </c>
      <c r="B7" s="212"/>
      <c r="C7" s="212"/>
      <c r="D7" s="212"/>
      <c r="E7" s="213"/>
      <c r="F7" s="10">
        <f>SUM(G7,I7,K7,M7)</f>
        <v>986</v>
      </c>
      <c r="G7" s="9">
        <f>SUM(G8:G12)</f>
        <v>707</v>
      </c>
      <c r="H7" s="8">
        <f t="shared" ref="H7:H53" si="0">IF(G7=0,0,G7/$F7*100)</f>
        <v>71.703853955375251</v>
      </c>
      <c r="I7" s="9">
        <f>SUM(I8:I12)</f>
        <v>114</v>
      </c>
      <c r="J7" s="8">
        <f t="shared" ref="J7:J53" si="1">IF(I7=0,0,I7/$F7*100)</f>
        <v>11.561866125760648</v>
      </c>
      <c r="K7" s="9">
        <f>SUM(K8:K12)</f>
        <v>151</v>
      </c>
      <c r="L7" s="8">
        <f t="shared" ref="L7:L53" si="2">IF(K7=0,0,K7/$F7*100)</f>
        <v>15.314401622718051</v>
      </c>
      <c r="M7" s="9">
        <f>SUM(M8:M12)</f>
        <v>14</v>
      </c>
      <c r="N7" s="8">
        <f t="shared" ref="N7:N53" si="3">IF(M7=0,0,M7/$F7*100)</f>
        <v>1.4198782961460445</v>
      </c>
      <c r="AA7" s="138">
        <v>986</v>
      </c>
      <c r="AB7" s="135" t="str">
        <f>IF(F7=AA7,"",1)</f>
        <v/>
      </c>
      <c r="AC7" s="173" t="str">
        <f>IF(SUM(H7,J7,L7,N7)=100,"",1)</f>
        <v/>
      </c>
    </row>
    <row r="8" spans="1:29" ht="23.1" customHeight="1">
      <c r="A8" s="205" t="s">
        <v>49</v>
      </c>
      <c r="B8" s="208" t="s">
        <v>48</v>
      </c>
      <c r="C8" s="209"/>
      <c r="D8" s="209"/>
      <c r="E8" s="210"/>
      <c r="F8" s="10">
        <f t="shared" ref="F8:F53" si="4">SUM(G8,I8,K8,M8)</f>
        <v>324</v>
      </c>
      <c r="G8" s="9">
        <v>112</v>
      </c>
      <c r="H8" s="8">
        <f t="shared" si="0"/>
        <v>34.567901234567898</v>
      </c>
      <c r="I8" s="9">
        <v>90</v>
      </c>
      <c r="J8" s="8">
        <f t="shared" si="1"/>
        <v>27.777777777777779</v>
      </c>
      <c r="K8" s="9">
        <v>111</v>
      </c>
      <c r="L8" s="8">
        <f t="shared" si="2"/>
        <v>34.25925925925926</v>
      </c>
      <c r="M8" s="9">
        <v>11</v>
      </c>
      <c r="N8" s="8">
        <f t="shared" si="3"/>
        <v>3.3950617283950617</v>
      </c>
      <c r="AA8" s="9">
        <v>324</v>
      </c>
      <c r="AB8" s="136" t="str">
        <f t="shared" ref="AB8:AB53" si="5">IF(F8=AA8,"",1)</f>
        <v/>
      </c>
      <c r="AC8" s="136" t="str">
        <f t="shared" ref="AC8:AC53" si="6">IF(SUM(H8,J8,L8,N8)=100,"",1)</f>
        <v/>
      </c>
    </row>
    <row r="9" spans="1:29" ht="23.1" customHeight="1">
      <c r="A9" s="206"/>
      <c r="B9" s="208" t="s">
        <v>47</v>
      </c>
      <c r="C9" s="209"/>
      <c r="D9" s="209"/>
      <c r="E9" s="210"/>
      <c r="F9" s="10">
        <f t="shared" si="4"/>
        <v>144</v>
      </c>
      <c r="G9" s="9">
        <v>120</v>
      </c>
      <c r="H9" s="8">
        <f t="shared" si="0"/>
        <v>83.333333333333343</v>
      </c>
      <c r="I9" s="9">
        <v>11</v>
      </c>
      <c r="J9" s="8">
        <f t="shared" si="1"/>
        <v>7.6388888888888893</v>
      </c>
      <c r="K9" s="9">
        <v>13</v>
      </c>
      <c r="L9" s="8">
        <f t="shared" si="2"/>
        <v>9.0277777777777768</v>
      </c>
      <c r="M9" s="9">
        <v>0</v>
      </c>
      <c r="N9" s="8">
        <f t="shared" si="3"/>
        <v>0</v>
      </c>
      <c r="AA9" s="9">
        <v>144</v>
      </c>
      <c r="AB9" s="136" t="str">
        <f t="shared" si="5"/>
        <v/>
      </c>
      <c r="AC9" s="136" t="str">
        <f t="shared" si="6"/>
        <v/>
      </c>
    </row>
    <row r="10" spans="1:29" ht="23.1" customHeight="1">
      <c r="A10" s="206"/>
      <c r="B10" s="208" t="s">
        <v>46</v>
      </c>
      <c r="C10" s="209"/>
      <c r="D10" s="209"/>
      <c r="E10" s="210"/>
      <c r="F10" s="10">
        <f t="shared" si="4"/>
        <v>219</v>
      </c>
      <c r="G10" s="9">
        <v>204</v>
      </c>
      <c r="H10" s="8">
        <f t="shared" si="0"/>
        <v>93.150684931506845</v>
      </c>
      <c r="I10" s="9">
        <v>6</v>
      </c>
      <c r="J10" s="8">
        <f t="shared" si="1"/>
        <v>2.7397260273972601</v>
      </c>
      <c r="K10" s="9">
        <v>9</v>
      </c>
      <c r="L10" s="8">
        <f t="shared" si="2"/>
        <v>4.10958904109589</v>
      </c>
      <c r="M10" s="9">
        <v>0</v>
      </c>
      <c r="N10" s="8">
        <f t="shared" si="3"/>
        <v>0</v>
      </c>
      <c r="AA10" s="9">
        <v>219</v>
      </c>
      <c r="AB10" s="136" t="str">
        <f t="shared" si="5"/>
        <v/>
      </c>
      <c r="AC10" s="136" t="str">
        <f t="shared" si="6"/>
        <v/>
      </c>
    </row>
    <row r="11" spans="1:29" ht="23.1" customHeight="1">
      <c r="A11" s="206"/>
      <c r="B11" s="208" t="s">
        <v>45</v>
      </c>
      <c r="C11" s="209"/>
      <c r="D11" s="209"/>
      <c r="E11" s="210"/>
      <c r="F11" s="10">
        <f t="shared" si="4"/>
        <v>78</v>
      </c>
      <c r="G11" s="9">
        <v>76</v>
      </c>
      <c r="H11" s="8">
        <f t="shared" si="0"/>
        <v>97.435897435897431</v>
      </c>
      <c r="I11" s="9">
        <v>0</v>
      </c>
      <c r="J11" s="8">
        <f t="shared" si="1"/>
        <v>0</v>
      </c>
      <c r="K11" s="9">
        <v>1</v>
      </c>
      <c r="L11" s="8">
        <f t="shared" si="2"/>
        <v>1.2820512820512819</v>
      </c>
      <c r="M11" s="9">
        <v>1</v>
      </c>
      <c r="N11" s="8">
        <f t="shared" si="3"/>
        <v>1.2820512820512819</v>
      </c>
      <c r="AA11" s="9">
        <v>78</v>
      </c>
      <c r="AB11" s="136" t="str">
        <f t="shared" si="5"/>
        <v/>
      </c>
      <c r="AC11" s="136" t="str">
        <f t="shared" si="6"/>
        <v/>
      </c>
    </row>
    <row r="12" spans="1:29" ht="23.1" customHeight="1">
      <c r="A12" s="207"/>
      <c r="B12" s="208" t="s">
        <v>44</v>
      </c>
      <c r="C12" s="209"/>
      <c r="D12" s="209"/>
      <c r="E12" s="210"/>
      <c r="F12" s="10">
        <f t="shared" si="4"/>
        <v>221</v>
      </c>
      <c r="G12" s="9">
        <v>195</v>
      </c>
      <c r="H12" s="8">
        <f t="shared" si="0"/>
        <v>88.235294117647058</v>
      </c>
      <c r="I12" s="9">
        <v>7</v>
      </c>
      <c r="J12" s="8">
        <f t="shared" si="1"/>
        <v>3.1674208144796379</v>
      </c>
      <c r="K12" s="9">
        <v>17</v>
      </c>
      <c r="L12" s="8">
        <f t="shared" si="2"/>
        <v>7.6923076923076925</v>
      </c>
      <c r="M12" s="9">
        <v>2</v>
      </c>
      <c r="N12" s="8">
        <f t="shared" si="3"/>
        <v>0.90497737556561098</v>
      </c>
      <c r="AA12" s="9">
        <v>221</v>
      </c>
      <c r="AB12" s="136" t="str">
        <f t="shared" si="5"/>
        <v/>
      </c>
      <c r="AC12" s="136" t="str">
        <f t="shared" si="6"/>
        <v/>
      </c>
    </row>
    <row r="13" spans="1:29" ht="23.1" customHeight="1">
      <c r="A13" s="202" t="s">
        <v>43</v>
      </c>
      <c r="B13" s="202" t="s">
        <v>42</v>
      </c>
      <c r="C13" s="13"/>
      <c r="D13" s="14" t="s">
        <v>16</v>
      </c>
      <c r="E13" s="11"/>
      <c r="F13" s="10">
        <f>SUM(G13,I13,K13,M13)</f>
        <v>247</v>
      </c>
      <c r="G13" s="9">
        <f>SUM(G14:G37)</f>
        <v>191</v>
      </c>
      <c r="H13" s="8">
        <f t="shared" si="0"/>
        <v>77.327935222672068</v>
      </c>
      <c r="I13" s="9">
        <f>SUM(I14:I37)</f>
        <v>27</v>
      </c>
      <c r="J13" s="8">
        <f t="shared" si="1"/>
        <v>10.931174089068826</v>
      </c>
      <c r="K13" s="9">
        <f>SUM(K14:K37)</f>
        <v>28</v>
      </c>
      <c r="L13" s="8">
        <f t="shared" si="2"/>
        <v>11.336032388663968</v>
      </c>
      <c r="M13" s="9">
        <f>SUM(M14:M37)</f>
        <v>1</v>
      </c>
      <c r="N13" s="8">
        <f t="shared" si="3"/>
        <v>0.40485829959514169</v>
      </c>
      <c r="AA13" s="9">
        <v>247</v>
      </c>
      <c r="AB13" s="136" t="str">
        <f t="shared" si="5"/>
        <v/>
      </c>
      <c r="AC13" s="136" t="str">
        <f t="shared" si="6"/>
        <v/>
      </c>
    </row>
    <row r="14" spans="1:29" ht="23.1" customHeight="1">
      <c r="A14" s="203"/>
      <c r="B14" s="203"/>
      <c r="C14" s="13"/>
      <c r="D14" s="14" t="s">
        <v>41</v>
      </c>
      <c r="E14" s="11"/>
      <c r="F14" s="10">
        <f t="shared" si="4"/>
        <v>28</v>
      </c>
      <c r="G14" s="9">
        <v>23</v>
      </c>
      <c r="H14" s="8">
        <f t="shared" si="0"/>
        <v>82.142857142857139</v>
      </c>
      <c r="I14" s="9">
        <v>5</v>
      </c>
      <c r="J14" s="8">
        <f t="shared" si="1"/>
        <v>17.857142857142858</v>
      </c>
      <c r="K14" s="9">
        <v>0</v>
      </c>
      <c r="L14" s="8">
        <f t="shared" si="2"/>
        <v>0</v>
      </c>
      <c r="M14" s="9">
        <v>0</v>
      </c>
      <c r="N14" s="8">
        <f t="shared" si="3"/>
        <v>0</v>
      </c>
      <c r="AA14" s="9">
        <v>28</v>
      </c>
      <c r="AB14" s="136" t="str">
        <f t="shared" si="5"/>
        <v/>
      </c>
      <c r="AC14" s="136" t="str">
        <f t="shared" si="6"/>
        <v/>
      </c>
    </row>
    <row r="15" spans="1:29" ht="23.1" customHeight="1">
      <c r="A15" s="203"/>
      <c r="B15" s="203"/>
      <c r="C15" s="13"/>
      <c r="D15" s="14" t="s">
        <v>40</v>
      </c>
      <c r="E15" s="11"/>
      <c r="F15" s="10">
        <f t="shared" si="4"/>
        <v>5</v>
      </c>
      <c r="G15" s="9">
        <v>4</v>
      </c>
      <c r="H15" s="8">
        <f t="shared" si="0"/>
        <v>80</v>
      </c>
      <c r="I15" s="9">
        <v>1</v>
      </c>
      <c r="J15" s="8">
        <f t="shared" si="1"/>
        <v>20</v>
      </c>
      <c r="K15" s="9">
        <v>0</v>
      </c>
      <c r="L15" s="8">
        <f t="shared" si="2"/>
        <v>0</v>
      </c>
      <c r="M15" s="9">
        <v>0</v>
      </c>
      <c r="N15" s="8">
        <f t="shared" si="3"/>
        <v>0</v>
      </c>
      <c r="AA15" s="9">
        <v>5</v>
      </c>
      <c r="AB15" s="136" t="str">
        <f t="shared" si="5"/>
        <v/>
      </c>
      <c r="AC15" s="136" t="str">
        <f t="shared" si="6"/>
        <v/>
      </c>
    </row>
    <row r="16" spans="1:29" ht="23.1" customHeight="1">
      <c r="A16" s="203"/>
      <c r="B16" s="203"/>
      <c r="C16" s="13"/>
      <c r="D16" s="14" t="s">
        <v>39</v>
      </c>
      <c r="E16" s="11"/>
      <c r="F16" s="10">
        <f t="shared" si="4"/>
        <v>19</v>
      </c>
      <c r="G16" s="9">
        <v>13</v>
      </c>
      <c r="H16" s="8">
        <f t="shared" si="0"/>
        <v>68.421052631578945</v>
      </c>
      <c r="I16" s="9">
        <v>5</v>
      </c>
      <c r="J16" s="8">
        <f t="shared" si="1"/>
        <v>26.315789473684209</v>
      </c>
      <c r="K16" s="9">
        <v>1</v>
      </c>
      <c r="L16" s="8">
        <f t="shared" si="2"/>
        <v>5.2631578947368416</v>
      </c>
      <c r="M16" s="9">
        <v>0</v>
      </c>
      <c r="N16" s="8">
        <f t="shared" si="3"/>
        <v>0</v>
      </c>
      <c r="AA16" s="9">
        <v>19</v>
      </c>
      <c r="AB16" s="136" t="str">
        <f t="shared" si="5"/>
        <v/>
      </c>
      <c r="AC16" s="136" t="str">
        <f t="shared" si="6"/>
        <v/>
      </c>
    </row>
    <row r="17" spans="1:29" ht="23.1" customHeight="1">
      <c r="A17" s="203"/>
      <c r="B17" s="203"/>
      <c r="C17" s="13"/>
      <c r="D17" s="14" t="s">
        <v>38</v>
      </c>
      <c r="E17" s="11"/>
      <c r="F17" s="10">
        <f t="shared" si="4"/>
        <v>2</v>
      </c>
      <c r="G17" s="9">
        <v>0</v>
      </c>
      <c r="H17" s="8">
        <f t="shared" si="0"/>
        <v>0</v>
      </c>
      <c r="I17" s="9">
        <v>1</v>
      </c>
      <c r="J17" s="8">
        <f t="shared" si="1"/>
        <v>50</v>
      </c>
      <c r="K17" s="9">
        <v>1</v>
      </c>
      <c r="L17" s="8">
        <f t="shared" si="2"/>
        <v>50</v>
      </c>
      <c r="M17" s="9">
        <v>0</v>
      </c>
      <c r="N17" s="8">
        <f t="shared" si="3"/>
        <v>0</v>
      </c>
      <c r="AA17" s="9">
        <v>2</v>
      </c>
      <c r="AB17" s="136" t="str">
        <f t="shared" si="5"/>
        <v/>
      </c>
      <c r="AC17" s="136" t="str">
        <f t="shared" si="6"/>
        <v/>
      </c>
    </row>
    <row r="18" spans="1:29" ht="23.1" customHeight="1">
      <c r="A18" s="203"/>
      <c r="B18" s="203"/>
      <c r="C18" s="13"/>
      <c r="D18" s="14" t="s">
        <v>37</v>
      </c>
      <c r="E18" s="11"/>
      <c r="F18" s="10">
        <f t="shared" si="4"/>
        <v>7</v>
      </c>
      <c r="G18" s="9">
        <v>5</v>
      </c>
      <c r="H18" s="8">
        <f t="shared" si="0"/>
        <v>71.428571428571431</v>
      </c>
      <c r="I18" s="9">
        <v>1</v>
      </c>
      <c r="J18" s="8">
        <f t="shared" si="1"/>
        <v>14.285714285714285</v>
      </c>
      <c r="K18" s="9">
        <v>1</v>
      </c>
      <c r="L18" s="8">
        <f t="shared" si="2"/>
        <v>14.285714285714285</v>
      </c>
      <c r="M18" s="9">
        <v>0</v>
      </c>
      <c r="N18" s="8">
        <f t="shared" si="3"/>
        <v>0</v>
      </c>
      <c r="AA18" s="9">
        <v>7</v>
      </c>
      <c r="AB18" s="136" t="str">
        <f t="shared" si="5"/>
        <v/>
      </c>
      <c r="AC18" s="136" t="str">
        <f t="shared" si="6"/>
        <v/>
      </c>
    </row>
    <row r="19" spans="1:29" ht="23.1" customHeight="1">
      <c r="A19" s="203"/>
      <c r="B19" s="203"/>
      <c r="C19" s="13"/>
      <c r="D19" s="14" t="s">
        <v>36</v>
      </c>
      <c r="E19" s="11"/>
      <c r="F19" s="10">
        <f t="shared" si="4"/>
        <v>1</v>
      </c>
      <c r="G19" s="9">
        <v>0</v>
      </c>
      <c r="H19" s="8">
        <f t="shared" si="0"/>
        <v>0</v>
      </c>
      <c r="I19" s="9">
        <v>1</v>
      </c>
      <c r="J19" s="8">
        <f t="shared" si="1"/>
        <v>100</v>
      </c>
      <c r="K19" s="9">
        <v>0</v>
      </c>
      <c r="L19" s="8">
        <f t="shared" si="2"/>
        <v>0</v>
      </c>
      <c r="M19" s="9">
        <v>0</v>
      </c>
      <c r="N19" s="8">
        <f t="shared" si="3"/>
        <v>0</v>
      </c>
      <c r="AA19" s="9">
        <v>1</v>
      </c>
      <c r="AB19" s="136" t="str">
        <f t="shared" si="5"/>
        <v/>
      </c>
      <c r="AC19" s="136" t="str">
        <f t="shared" si="6"/>
        <v/>
      </c>
    </row>
    <row r="20" spans="1:29" ht="23.1" customHeight="1">
      <c r="A20" s="203"/>
      <c r="B20" s="203"/>
      <c r="C20" s="13"/>
      <c r="D20" s="14" t="s">
        <v>35</v>
      </c>
      <c r="E20" s="11"/>
      <c r="F20" s="10">
        <f t="shared" si="4"/>
        <v>7</v>
      </c>
      <c r="G20" s="9">
        <v>4</v>
      </c>
      <c r="H20" s="8">
        <f t="shared" si="0"/>
        <v>57.142857142857139</v>
      </c>
      <c r="I20" s="9">
        <v>3</v>
      </c>
      <c r="J20" s="8">
        <f t="shared" si="1"/>
        <v>42.857142857142854</v>
      </c>
      <c r="K20" s="9">
        <v>0</v>
      </c>
      <c r="L20" s="8">
        <f t="shared" si="2"/>
        <v>0</v>
      </c>
      <c r="M20" s="9">
        <v>0</v>
      </c>
      <c r="N20" s="8">
        <f t="shared" si="3"/>
        <v>0</v>
      </c>
      <c r="AA20" s="9">
        <v>7</v>
      </c>
      <c r="AB20" s="136" t="str">
        <f t="shared" si="5"/>
        <v/>
      </c>
      <c r="AC20" s="136" t="str">
        <f t="shared" si="6"/>
        <v/>
      </c>
    </row>
    <row r="21" spans="1:29" ht="23.1" customHeight="1">
      <c r="A21" s="203"/>
      <c r="B21" s="203"/>
      <c r="C21" s="13"/>
      <c r="D21" s="14" t="s">
        <v>34</v>
      </c>
      <c r="E21" s="11"/>
      <c r="F21" s="10">
        <f t="shared" si="4"/>
        <v>8</v>
      </c>
      <c r="G21" s="9">
        <v>7</v>
      </c>
      <c r="H21" s="8">
        <f t="shared" si="0"/>
        <v>87.5</v>
      </c>
      <c r="I21" s="9">
        <v>0</v>
      </c>
      <c r="J21" s="8">
        <f t="shared" si="1"/>
        <v>0</v>
      </c>
      <c r="K21" s="9">
        <v>1</v>
      </c>
      <c r="L21" s="8">
        <f t="shared" si="2"/>
        <v>12.5</v>
      </c>
      <c r="M21" s="9">
        <v>0</v>
      </c>
      <c r="N21" s="8">
        <f t="shared" si="3"/>
        <v>0</v>
      </c>
      <c r="AA21" s="9">
        <v>8</v>
      </c>
      <c r="AB21" s="136" t="str">
        <f t="shared" si="5"/>
        <v/>
      </c>
      <c r="AC21" s="136" t="str">
        <f t="shared" si="6"/>
        <v/>
      </c>
    </row>
    <row r="22" spans="1:29" ht="23.1" customHeight="1">
      <c r="A22" s="203"/>
      <c r="B22" s="203"/>
      <c r="C22" s="13"/>
      <c r="D22" s="14" t="s">
        <v>33</v>
      </c>
      <c r="E22" s="11"/>
      <c r="F22" s="10">
        <f t="shared" si="4"/>
        <v>1</v>
      </c>
      <c r="G22" s="9">
        <v>1</v>
      </c>
      <c r="H22" s="8">
        <f t="shared" si="0"/>
        <v>100</v>
      </c>
      <c r="I22" s="9">
        <v>0</v>
      </c>
      <c r="J22" s="8">
        <f t="shared" si="1"/>
        <v>0</v>
      </c>
      <c r="K22" s="9">
        <v>0</v>
      </c>
      <c r="L22" s="8">
        <f t="shared" si="2"/>
        <v>0</v>
      </c>
      <c r="M22" s="9">
        <v>0</v>
      </c>
      <c r="N22" s="8">
        <f t="shared" si="3"/>
        <v>0</v>
      </c>
      <c r="AA22" s="9">
        <v>1</v>
      </c>
      <c r="AB22" s="136" t="str">
        <f t="shared" si="5"/>
        <v/>
      </c>
      <c r="AC22" s="136" t="str">
        <f t="shared" si="6"/>
        <v/>
      </c>
    </row>
    <row r="23" spans="1:29" ht="23.1" customHeight="1">
      <c r="A23" s="203"/>
      <c r="B23" s="203"/>
      <c r="C23" s="13"/>
      <c r="D23" s="14" t="s">
        <v>32</v>
      </c>
      <c r="E23" s="11"/>
      <c r="F23" s="10">
        <f t="shared" si="4"/>
        <v>7</v>
      </c>
      <c r="G23" s="9">
        <v>5</v>
      </c>
      <c r="H23" s="8">
        <f t="shared" si="0"/>
        <v>71.428571428571431</v>
      </c>
      <c r="I23" s="9">
        <v>0</v>
      </c>
      <c r="J23" s="8">
        <f t="shared" si="1"/>
        <v>0</v>
      </c>
      <c r="K23" s="9">
        <v>2</v>
      </c>
      <c r="L23" s="8">
        <f t="shared" si="2"/>
        <v>28.571428571428569</v>
      </c>
      <c r="M23" s="9">
        <v>0</v>
      </c>
      <c r="N23" s="8">
        <f t="shared" si="3"/>
        <v>0</v>
      </c>
      <c r="AA23" s="9">
        <v>7</v>
      </c>
      <c r="AB23" s="136" t="str">
        <f t="shared" si="5"/>
        <v/>
      </c>
      <c r="AC23" s="136" t="str">
        <f t="shared" si="6"/>
        <v/>
      </c>
    </row>
    <row r="24" spans="1:29" ht="23.1" customHeight="1">
      <c r="A24" s="203"/>
      <c r="B24" s="203"/>
      <c r="C24" s="13"/>
      <c r="D24" s="14" t="s">
        <v>31</v>
      </c>
      <c r="E24" s="11"/>
      <c r="F24" s="10">
        <f t="shared" ref="F24" si="7">SUM(G24,I24,K24,M24)</f>
        <v>1</v>
      </c>
      <c r="G24" s="9">
        <v>1</v>
      </c>
      <c r="H24" s="8">
        <f t="shared" ref="H24" si="8">IF(G24=0,0,G24/$F24*100)</f>
        <v>100</v>
      </c>
      <c r="I24" s="9">
        <v>0</v>
      </c>
      <c r="J24" s="8">
        <f t="shared" ref="J24" si="9">IF(I24=0,0,I24/$F24*100)</f>
        <v>0</v>
      </c>
      <c r="K24" s="9">
        <v>0</v>
      </c>
      <c r="L24" s="8">
        <f t="shared" ref="L24" si="10">IF(K24=0,0,K24/$F24*100)</f>
        <v>0</v>
      </c>
      <c r="M24" s="9">
        <v>0</v>
      </c>
      <c r="N24" s="8">
        <f t="shared" ref="N24" si="11">IF(M24=0,0,M24/$F24*100)</f>
        <v>0</v>
      </c>
      <c r="AA24" s="9">
        <v>1</v>
      </c>
      <c r="AB24" s="136" t="str">
        <f t="shared" si="5"/>
        <v/>
      </c>
      <c r="AC24" s="136" t="str">
        <f t="shared" si="6"/>
        <v/>
      </c>
    </row>
    <row r="25" spans="1:29" ht="23.1" customHeight="1">
      <c r="A25" s="203"/>
      <c r="B25" s="203"/>
      <c r="C25" s="13"/>
      <c r="D25" s="12" t="s">
        <v>30</v>
      </c>
      <c r="E25" s="11"/>
      <c r="F25" s="10">
        <f t="shared" si="4"/>
        <v>2</v>
      </c>
      <c r="G25" s="9">
        <v>1</v>
      </c>
      <c r="H25" s="8">
        <f t="shared" si="0"/>
        <v>50</v>
      </c>
      <c r="I25" s="9">
        <v>0</v>
      </c>
      <c r="J25" s="8">
        <f t="shared" si="1"/>
        <v>0</v>
      </c>
      <c r="K25" s="9">
        <v>1</v>
      </c>
      <c r="L25" s="8">
        <f t="shared" si="2"/>
        <v>50</v>
      </c>
      <c r="M25" s="9">
        <v>0</v>
      </c>
      <c r="N25" s="8">
        <f t="shared" si="3"/>
        <v>0</v>
      </c>
      <c r="AA25" s="9">
        <v>2</v>
      </c>
      <c r="AB25" s="136" t="str">
        <f t="shared" si="5"/>
        <v/>
      </c>
      <c r="AC25" s="136" t="str">
        <f t="shared" si="6"/>
        <v/>
      </c>
    </row>
    <row r="26" spans="1:29" ht="23.1" customHeight="1">
      <c r="A26" s="203"/>
      <c r="B26" s="203"/>
      <c r="C26" s="13"/>
      <c r="D26" s="109" t="s">
        <v>29</v>
      </c>
      <c r="E26" s="110"/>
      <c r="F26" s="31">
        <f t="shared" si="4"/>
        <v>8</v>
      </c>
      <c r="G26" s="30">
        <v>5</v>
      </c>
      <c r="H26" s="111">
        <f t="shared" si="0"/>
        <v>62.5</v>
      </c>
      <c r="I26" s="9">
        <v>1</v>
      </c>
      <c r="J26" s="8">
        <f t="shared" si="1"/>
        <v>12.5</v>
      </c>
      <c r="K26" s="9">
        <v>2</v>
      </c>
      <c r="L26" s="8">
        <f t="shared" si="2"/>
        <v>25</v>
      </c>
      <c r="M26" s="9">
        <v>0</v>
      </c>
      <c r="N26" s="8">
        <f t="shared" si="3"/>
        <v>0</v>
      </c>
      <c r="AA26" s="30">
        <v>8</v>
      </c>
      <c r="AB26" s="136" t="str">
        <f t="shared" si="5"/>
        <v/>
      </c>
      <c r="AC26" s="136" t="str">
        <f t="shared" si="6"/>
        <v/>
      </c>
    </row>
    <row r="27" spans="1:29" ht="23.1" customHeight="1">
      <c r="A27" s="203"/>
      <c r="B27" s="203"/>
      <c r="C27" s="13"/>
      <c r="D27" s="109" t="s">
        <v>28</v>
      </c>
      <c r="E27" s="110"/>
      <c r="F27" s="31">
        <f t="shared" si="4"/>
        <v>5</v>
      </c>
      <c r="G27" s="30">
        <v>3</v>
      </c>
      <c r="H27" s="111">
        <f t="shared" si="0"/>
        <v>60</v>
      </c>
      <c r="I27" s="9">
        <v>0</v>
      </c>
      <c r="J27" s="8">
        <f t="shared" si="1"/>
        <v>0</v>
      </c>
      <c r="K27" s="9">
        <v>2</v>
      </c>
      <c r="L27" s="8">
        <f t="shared" si="2"/>
        <v>40</v>
      </c>
      <c r="M27" s="9">
        <v>0</v>
      </c>
      <c r="N27" s="8">
        <f t="shared" si="3"/>
        <v>0</v>
      </c>
      <c r="AA27" s="9">
        <v>5</v>
      </c>
      <c r="AB27" s="136" t="str">
        <f t="shared" si="5"/>
        <v/>
      </c>
      <c r="AC27" s="136" t="str">
        <f t="shared" si="6"/>
        <v/>
      </c>
    </row>
    <row r="28" spans="1:29" ht="23.1" customHeight="1">
      <c r="A28" s="203"/>
      <c r="B28" s="203"/>
      <c r="C28" s="13"/>
      <c r="D28" s="14" t="s">
        <v>27</v>
      </c>
      <c r="E28" s="11"/>
      <c r="F28" s="10">
        <f t="shared" si="4"/>
        <v>5</v>
      </c>
      <c r="G28" s="9">
        <v>3</v>
      </c>
      <c r="H28" s="8">
        <f t="shared" si="0"/>
        <v>60</v>
      </c>
      <c r="I28" s="9">
        <v>1</v>
      </c>
      <c r="J28" s="8">
        <f t="shared" si="1"/>
        <v>20</v>
      </c>
      <c r="K28" s="9">
        <v>1</v>
      </c>
      <c r="L28" s="8">
        <f t="shared" si="2"/>
        <v>20</v>
      </c>
      <c r="M28" s="9">
        <v>0</v>
      </c>
      <c r="N28" s="8">
        <f t="shared" si="3"/>
        <v>0</v>
      </c>
      <c r="AA28" s="9">
        <v>5</v>
      </c>
      <c r="AB28" s="136" t="str">
        <f t="shared" si="5"/>
        <v/>
      </c>
      <c r="AC28" s="136" t="str">
        <f t="shared" si="6"/>
        <v/>
      </c>
    </row>
    <row r="29" spans="1:29" ht="23.1" customHeight="1">
      <c r="A29" s="203"/>
      <c r="B29" s="203"/>
      <c r="C29" s="13"/>
      <c r="D29" s="14" t="s">
        <v>26</v>
      </c>
      <c r="E29" s="11"/>
      <c r="F29" s="10">
        <f t="shared" si="4"/>
        <v>15</v>
      </c>
      <c r="G29" s="9">
        <v>11</v>
      </c>
      <c r="H29" s="8">
        <f t="shared" si="0"/>
        <v>73.333333333333329</v>
      </c>
      <c r="I29" s="9">
        <v>0</v>
      </c>
      <c r="J29" s="8">
        <f t="shared" si="1"/>
        <v>0</v>
      </c>
      <c r="K29" s="9">
        <v>4</v>
      </c>
      <c r="L29" s="8">
        <f t="shared" si="2"/>
        <v>26.666666666666668</v>
      </c>
      <c r="M29" s="9">
        <v>0</v>
      </c>
      <c r="N29" s="8">
        <f t="shared" si="3"/>
        <v>0</v>
      </c>
      <c r="AA29" s="9">
        <v>15</v>
      </c>
      <c r="AB29" s="136" t="str">
        <f t="shared" si="5"/>
        <v/>
      </c>
      <c r="AC29" s="136" t="str">
        <f t="shared" si="6"/>
        <v/>
      </c>
    </row>
    <row r="30" spans="1:29" ht="23.1" customHeight="1">
      <c r="A30" s="203"/>
      <c r="B30" s="203"/>
      <c r="C30" s="13"/>
      <c r="D30" s="14" t="s">
        <v>25</v>
      </c>
      <c r="E30" s="11"/>
      <c r="F30" s="10">
        <f t="shared" si="4"/>
        <v>5</v>
      </c>
      <c r="G30" s="9">
        <v>3</v>
      </c>
      <c r="H30" s="8">
        <f t="shared" si="0"/>
        <v>60</v>
      </c>
      <c r="I30" s="9">
        <v>1</v>
      </c>
      <c r="J30" s="8">
        <f t="shared" si="1"/>
        <v>20</v>
      </c>
      <c r="K30" s="9">
        <v>1</v>
      </c>
      <c r="L30" s="8">
        <f t="shared" si="2"/>
        <v>20</v>
      </c>
      <c r="M30" s="9">
        <v>0</v>
      </c>
      <c r="N30" s="8">
        <f t="shared" si="3"/>
        <v>0</v>
      </c>
      <c r="AA30" s="9">
        <v>5</v>
      </c>
      <c r="AB30" s="136" t="str">
        <f t="shared" si="5"/>
        <v/>
      </c>
      <c r="AC30" s="136" t="str">
        <f t="shared" si="6"/>
        <v/>
      </c>
    </row>
    <row r="31" spans="1:29" ht="23.1" customHeight="1">
      <c r="A31" s="203"/>
      <c r="B31" s="203"/>
      <c r="C31" s="13"/>
      <c r="D31" s="14" t="s">
        <v>24</v>
      </c>
      <c r="E31" s="11"/>
      <c r="F31" s="10">
        <f t="shared" si="4"/>
        <v>33</v>
      </c>
      <c r="G31" s="9">
        <v>27</v>
      </c>
      <c r="H31" s="8">
        <f t="shared" si="0"/>
        <v>81.818181818181827</v>
      </c>
      <c r="I31" s="9">
        <v>2</v>
      </c>
      <c r="J31" s="8">
        <f t="shared" si="1"/>
        <v>6.0606060606060606</v>
      </c>
      <c r="K31" s="9">
        <v>3</v>
      </c>
      <c r="L31" s="8">
        <f t="shared" si="2"/>
        <v>9.0909090909090917</v>
      </c>
      <c r="M31" s="9">
        <v>1</v>
      </c>
      <c r="N31" s="8">
        <f t="shared" si="3"/>
        <v>3.0303030303030303</v>
      </c>
      <c r="AA31" s="9">
        <v>33</v>
      </c>
      <c r="AB31" s="136" t="str">
        <f t="shared" si="5"/>
        <v/>
      </c>
      <c r="AC31" s="136" t="str">
        <f t="shared" si="6"/>
        <v/>
      </c>
    </row>
    <row r="32" spans="1:29" ht="23.1" customHeight="1">
      <c r="A32" s="203"/>
      <c r="B32" s="203"/>
      <c r="C32" s="13"/>
      <c r="D32" s="14" t="s">
        <v>23</v>
      </c>
      <c r="E32" s="11"/>
      <c r="F32" s="10">
        <f t="shared" si="4"/>
        <v>8</v>
      </c>
      <c r="G32" s="9">
        <v>6</v>
      </c>
      <c r="H32" s="8">
        <f t="shared" si="0"/>
        <v>75</v>
      </c>
      <c r="I32" s="9">
        <v>1</v>
      </c>
      <c r="J32" s="8">
        <f t="shared" si="1"/>
        <v>12.5</v>
      </c>
      <c r="K32" s="9">
        <v>1</v>
      </c>
      <c r="L32" s="8">
        <f t="shared" si="2"/>
        <v>12.5</v>
      </c>
      <c r="M32" s="9">
        <v>0</v>
      </c>
      <c r="N32" s="8">
        <f t="shared" si="3"/>
        <v>0</v>
      </c>
      <c r="AA32" s="9">
        <v>8</v>
      </c>
      <c r="AB32" s="136" t="str">
        <f t="shared" si="5"/>
        <v/>
      </c>
      <c r="AC32" s="136" t="str">
        <f t="shared" si="6"/>
        <v/>
      </c>
    </row>
    <row r="33" spans="1:29" ht="24" customHeight="1">
      <c r="A33" s="203"/>
      <c r="B33" s="203"/>
      <c r="C33" s="13"/>
      <c r="D33" s="14" t="s">
        <v>22</v>
      </c>
      <c r="E33" s="11"/>
      <c r="F33" s="10">
        <f t="shared" si="4"/>
        <v>28</v>
      </c>
      <c r="G33" s="9">
        <v>22</v>
      </c>
      <c r="H33" s="8">
        <f t="shared" si="0"/>
        <v>78.571428571428569</v>
      </c>
      <c r="I33" s="9">
        <v>3</v>
      </c>
      <c r="J33" s="8">
        <f t="shared" si="1"/>
        <v>10.714285714285714</v>
      </c>
      <c r="K33" s="9">
        <v>3</v>
      </c>
      <c r="L33" s="8">
        <f t="shared" si="2"/>
        <v>10.714285714285714</v>
      </c>
      <c r="M33" s="9">
        <v>0</v>
      </c>
      <c r="N33" s="8">
        <f t="shared" si="3"/>
        <v>0</v>
      </c>
      <c r="AA33" s="9">
        <v>28</v>
      </c>
      <c r="AB33" s="136" t="str">
        <f t="shared" si="5"/>
        <v/>
      </c>
      <c r="AC33" s="136" t="str">
        <f t="shared" si="6"/>
        <v/>
      </c>
    </row>
    <row r="34" spans="1:29" ht="23.1" customHeight="1">
      <c r="A34" s="203"/>
      <c r="B34" s="203"/>
      <c r="C34" s="13"/>
      <c r="D34" s="14" t="s">
        <v>21</v>
      </c>
      <c r="E34" s="11"/>
      <c r="F34" s="10">
        <f t="shared" si="4"/>
        <v>12</v>
      </c>
      <c r="G34" s="9">
        <v>10</v>
      </c>
      <c r="H34" s="8">
        <f t="shared" si="0"/>
        <v>83.333333333333343</v>
      </c>
      <c r="I34" s="9">
        <v>0</v>
      </c>
      <c r="J34" s="8">
        <f t="shared" si="1"/>
        <v>0</v>
      </c>
      <c r="K34" s="9">
        <v>2</v>
      </c>
      <c r="L34" s="8">
        <f t="shared" si="2"/>
        <v>16.666666666666664</v>
      </c>
      <c r="M34" s="9">
        <v>0</v>
      </c>
      <c r="N34" s="8">
        <f t="shared" si="3"/>
        <v>0</v>
      </c>
      <c r="AA34" s="9">
        <v>12</v>
      </c>
      <c r="AB34" s="136" t="str">
        <f t="shared" si="5"/>
        <v/>
      </c>
      <c r="AC34" s="136" t="str">
        <f t="shared" si="6"/>
        <v/>
      </c>
    </row>
    <row r="35" spans="1:29" ht="23.1" customHeight="1">
      <c r="A35" s="203"/>
      <c r="B35" s="203"/>
      <c r="C35" s="13"/>
      <c r="D35" s="14" t="s">
        <v>20</v>
      </c>
      <c r="E35" s="11"/>
      <c r="F35" s="10">
        <f t="shared" si="4"/>
        <v>11</v>
      </c>
      <c r="G35" s="9">
        <v>11</v>
      </c>
      <c r="H35" s="8">
        <f t="shared" si="0"/>
        <v>100</v>
      </c>
      <c r="I35" s="9">
        <v>0</v>
      </c>
      <c r="J35" s="8">
        <f t="shared" si="1"/>
        <v>0</v>
      </c>
      <c r="K35" s="9">
        <v>0</v>
      </c>
      <c r="L35" s="8">
        <f t="shared" si="2"/>
        <v>0</v>
      </c>
      <c r="M35" s="9">
        <v>0</v>
      </c>
      <c r="N35" s="8">
        <f t="shared" si="3"/>
        <v>0</v>
      </c>
      <c r="AA35" s="9">
        <v>11</v>
      </c>
      <c r="AB35" s="136" t="str">
        <f t="shared" si="5"/>
        <v/>
      </c>
      <c r="AC35" s="136" t="str">
        <f t="shared" si="6"/>
        <v/>
      </c>
    </row>
    <row r="36" spans="1:29" ht="23.1" customHeight="1">
      <c r="A36" s="203"/>
      <c r="B36" s="203"/>
      <c r="C36" s="13"/>
      <c r="D36" s="14" t="s">
        <v>19</v>
      </c>
      <c r="E36" s="11"/>
      <c r="F36" s="10">
        <f t="shared" si="4"/>
        <v>21</v>
      </c>
      <c r="G36" s="9">
        <v>19</v>
      </c>
      <c r="H36" s="8">
        <f t="shared" si="0"/>
        <v>90.476190476190482</v>
      </c>
      <c r="I36" s="9">
        <v>1</v>
      </c>
      <c r="J36" s="8">
        <f t="shared" si="1"/>
        <v>4.7619047619047619</v>
      </c>
      <c r="K36" s="9">
        <v>1</v>
      </c>
      <c r="L36" s="8">
        <f t="shared" si="2"/>
        <v>4.7619047619047619</v>
      </c>
      <c r="M36" s="9">
        <v>0</v>
      </c>
      <c r="N36" s="8">
        <f t="shared" si="3"/>
        <v>0</v>
      </c>
      <c r="AA36" s="9">
        <v>21</v>
      </c>
      <c r="AB36" s="136" t="str">
        <f t="shared" si="5"/>
        <v/>
      </c>
      <c r="AC36" s="136" t="str">
        <f t="shared" si="6"/>
        <v/>
      </c>
    </row>
    <row r="37" spans="1:29" ht="23.1" customHeight="1">
      <c r="A37" s="203"/>
      <c r="B37" s="204"/>
      <c r="C37" s="13"/>
      <c r="D37" s="14" t="s">
        <v>18</v>
      </c>
      <c r="E37" s="11"/>
      <c r="F37" s="10">
        <f t="shared" si="4"/>
        <v>8</v>
      </c>
      <c r="G37" s="9">
        <v>7</v>
      </c>
      <c r="H37" s="8">
        <f t="shared" si="0"/>
        <v>87.5</v>
      </c>
      <c r="I37" s="9">
        <v>0</v>
      </c>
      <c r="J37" s="8">
        <f t="shared" si="1"/>
        <v>0</v>
      </c>
      <c r="K37" s="9">
        <v>1</v>
      </c>
      <c r="L37" s="8">
        <f t="shared" si="2"/>
        <v>12.5</v>
      </c>
      <c r="M37" s="9">
        <v>0</v>
      </c>
      <c r="N37" s="8">
        <f t="shared" si="3"/>
        <v>0</v>
      </c>
      <c r="AA37" s="9">
        <v>8</v>
      </c>
      <c r="AB37" s="136" t="str">
        <f t="shared" si="5"/>
        <v/>
      </c>
      <c r="AC37" s="136" t="str">
        <f t="shared" si="6"/>
        <v/>
      </c>
    </row>
    <row r="38" spans="1:29" ht="23.1" customHeight="1">
      <c r="A38" s="203"/>
      <c r="B38" s="202" t="s">
        <v>17</v>
      </c>
      <c r="C38" s="13"/>
      <c r="D38" s="14" t="s">
        <v>16</v>
      </c>
      <c r="E38" s="11"/>
      <c r="F38" s="10">
        <f t="shared" si="4"/>
        <v>739</v>
      </c>
      <c r="G38" s="9">
        <f>SUM(G39:G53)</f>
        <v>516</v>
      </c>
      <c r="H38" s="8">
        <f t="shared" si="0"/>
        <v>69.824086603518268</v>
      </c>
      <c r="I38" s="9">
        <f>SUM(I39:I53)</f>
        <v>87</v>
      </c>
      <c r="J38" s="8">
        <f t="shared" si="1"/>
        <v>11.772665764546684</v>
      </c>
      <c r="K38" s="9">
        <f>SUM(K39:K53)</f>
        <v>123</v>
      </c>
      <c r="L38" s="8">
        <f t="shared" si="2"/>
        <v>16.644113667117725</v>
      </c>
      <c r="M38" s="9">
        <f>SUM(M39:M53)</f>
        <v>13</v>
      </c>
      <c r="N38" s="8">
        <f t="shared" si="3"/>
        <v>1.7591339648173208</v>
      </c>
      <c r="AA38" s="9">
        <v>739</v>
      </c>
      <c r="AB38" s="136" t="str">
        <f t="shared" si="5"/>
        <v/>
      </c>
      <c r="AC38" s="136" t="str">
        <f t="shared" si="6"/>
        <v/>
      </c>
    </row>
    <row r="39" spans="1:29" ht="23.1" customHeight="1">
      <c r="A39" s="203"/>
      <c r="B39" s="203"/>
      <c r="C39" s="13"/>
      <c r="D39" s="14" t="s">
        <v>15</v>
      </c>
      <c r="E39" s="11"/>
      <c r="F39" s="10">
        <f t="shared" si="4"/>
        <v>7</v>
      </c>
      <c r="G39" s="9">
        <v>4</v>
      </c>
      <c r="H39" s="8">
        <f t="shared" si="0"/>
        <v>57.142857142857139</v>
      </c>
      <c r="I39" s="9">
        <v>0</v>
      </c>
      <c r="J39" s="8">
        <f t="shared" si="1"/>
        <v>0</v>
      </c>
      <c r="K39" s="9">
        <v>2</v>
      </c>
      <c r="L39" s="8">
        <f t="shared" si="2"/>
        <v>28.571428571428569</v>
      </c>
      <c r="M39" s="9">
        <v>1</v>
      </c>
      <c r="N39" s="8">
        <f t="shared" si="3"/>
        <v>14.285714285714285</v>
      </c>
      <c r="AA39" s="9">
        <v>7</v>
      </c>
      <c r="AB39" s="136" t="str">
        <f t="shared" si="5"/>
        <v/>
      </c>
      <c r="AC39" s="136" t="str">
        <f t="shared" si="6"/>
        <v/>
      </c>
    </row>
    <row r="40" spans="1:29" ht="23.1" customHeight="1">
      <c r="A40" s="203"/>
      <c r="B40" s="203"/>
      <c r="C40" s="13"/>
      <c r="D40" s="14" t="s">
        <v>14</v>
      </c>
      <c r="E40" s="11"/>
      <c r="F40" s="10">
        <f t="shared" si="4"/>
        <v>90</v>
      </c>
      <c r="G40" s="9">
        <v>41</v>
      </c>
      <c r="H40" s="8">
        <f t="shared" si="0"/>
        <v>45.555555555555557</v>
      </c>
      <c r="I40" s="9">
        <v>20</v>
      </c>
      <c r="J40" s="8">
        <f t="shared" si="1"/>
        <v>22.222222222222221</v>
      </c>
      <c r="K40" s="9">
        <v>28</v>
      </c>
      <c r="L40" s="8">
        <f t="shared" si="2"/>
        <v>31.111111111111111</v>
      </c>
      <c r="M40" s="9">
        <v>1</v>
      </c>
      <c r="N40" s="8">
        <f t="shared" si="3"/>
        <v>1.1111111111111112</v>
      </c>
      <c r="AA40" s="9">
        <v>90</v>
      </c>
      <c r="AB40" s="136" t="str">
        <f t="shared" si="5"/>
        <v/>
      </c>
      <c r="AC40" s="136" t="str">
        <f t="shared" si="6"/>
        <v/>
      </c>
    </row>
    <row r="41" spans="1:29" ht="23.1" customHeight="1">
      <c r="A41" s="203"/>
      <c r="B41" s="203"/>
      <c r="C41" s="13"/>
      <c r="D41" s="14" t="s">
        <v>13</v>
      </c>
      <c r="E41" s="11"/>
      <c r="F41" s="10">
        <f t="shared" si="4"/>
        <v>18</v>
      </c>
      <c r="G41" s="9">
        <v>18</v>
      </c>
      <c r="H41" s="8">
        <f t="shared" si="0"/>
        <v>100</v>
      </c>
      <c r="I41" s="9">
        <v>0</v>
      </c>
      <c r="J41" s="8">
        <f t="shared" si="1"/>
        <v>0</v>
      </c>
      <c r="K41" s="9">
        <v>0</v>
      </c>
      <c r="L41" s="8">
        <f t="shared" si="2"/>
        <v>0</v>
      </c>
      <c r="M41" s="9">
        <v>0</v>
      </c>
      <c r="N41" s="8">
        <f t="shared" si="3"/>
        <v>0</v>
      </c>
      <c r="AA41" s="9">
        <v>18</v>
      </c>
      <c r="AB41" s="136" t="str">
        <f t="shared" si="5"/>
        <v/>
      </c>
      <c r="AC41" s="136" t="str">
        <f t="shared" si="6"/>
        <v/>
      </c>
    </row>
    <row r="42" spans="1:29" ht="23.1" customHeight="1">
      <c r="A42" s="203"/>
      <c r="B42" s="203"/>
      <c r="C42" s="13"/>
      <c r="D42" s="14" t="s">
        <v>191</v>
      </c>
      <c r="E42" s="11"/>
      <c r="F42" s="10">
        <f t="shared" si="4"/>
        <v>14</v>
      </c>
      <c r="G42" s="9">
        <v>9</v>
      </c>
      <c r="H42" s="8">
        <f t="shared" si="0"/>
        <v>64.285714285714292</v>
      </c>
      <c r="I42" s="9">
        <v>3</v>
      </c>
      <c r="J42" s="8">
        <f t="shared" si="1"/>
        <v>21.428571428571427</v>
      </c>
      <c r="K42" s="9">
        <v>2</v>
      </c>
      <c r="L42" s="8">
        <f t="shared" si="2"/>
        <v>14.285714285714285</v>
      </c>
      <c r="M42" s="9">
        <v>0</v>
      </c>
      <c r="N42" s="8">
        <f t="shared" si="3"/>
        <v>0</v>
      </c>
      <c r="AA42" s="9">
        <v>14</v>
      </c>
      <c r="AB42" s="136" t="str">
        <f t="shared" si="5"/>
        <v/>
      </c>
      <c r="AC42" s="136" t="str">
        <f t="shared" si="6"/>
        <v/>
      </c>
    </row>
    <row r="43" spans="1:29" ht="23.1" customHeight="1">
      <c r="A43" s="203"/>
      <c r="B43" s="203"/>
      <c r="C43" s="13"/>
      <c r="D43" s="14" t="s">
        <v>190</v>
      </c>
      <c r="E43" s="11"/>
      <c r="F43" s="10">
        <f t="shared" si="4"/>
        <v>36</v>
      </c>
      <c r="G43" s="9">
        <v>25</v>
      </c>
      <c r="H43" s="8">
        <f t="shared" si="0"/>
        <v>69.444444444444443</v>
      </c>
      <c r="I43" s="9">
        <v>3</v>
      </c>
      <c r="J43" s="8">
        <f t="shared" si="1"/>
        <v>8.3333333333333321</v>
      </c>
      <c r="K43" s="9">
        <v>7</v>
      </c>
      <c r="L43" s="8">
        <f t="shared" si="2"/>
        <v>19.444444444444446</v>
      </c>
      <c r="M43" s="9">
        <v>1</v>
      </c>
      <c r="N43" s="8">
        <f t="shared" si="3"/>
        <v>2.7777777777777777</v>
      </c>
      <c r="AA43" s="9">
        <v>36</v>
      </c>
      <c r="AB43" s="136" t="str">
        <f t="shared" si="5"/>
        <v/>
      </c>
      <c r="AC43" s="136" t="str">
        <f t="shared" si="6"/>
        <v/>
      </c>
    </row>
    <row r="44" spans="1:29" ht="23.1" customHeight="1">
      <c r="A44" s="203"/>
      <c r="B44" s="203"/>
      <c r="C44" s="13"/>
      <c r="D44" s="14" t="s">
        <v>10</v>
      </c>
      <c r="E44" s="11"/>
      <c r="F44" s="10">
        <f t="shared" si="4"/>
        <v>187</v>
      </c>
      <c r="G44" s="9">
        <v>125</v>
      </c>
      <c r="H44" s="8">
        <f t="shared" si="0"/>
        <v>66.844919786096256</v>
      </c>
      <c r="I44" s="9">
        <v>27</v>
      </c>
      <c r="J44" s="8">
        <f t="shared" si="1"/>
        <v>14.438502673796791</v>
      </c>
      <c r="K44" s="9">
        <v>30</v>
      </c>
      <c r="L44" s="8">
        <f t="shared" si="2"/>
        <v>16.042780748663102</v>
      </c>
      <c r="M44" s="9">
        <v>5</v>
      </c>
      <c r="N44" s="8">
        <f t="shared" si="3"/>
        <v>2.6737967914438503</v>
      </c>
      <c r="AA44" s="9">
        <v>187</v>
      </c>
      <c r="AB44" s="136" t="str">
        <f t="shared" si="5"/>
        <v/>
      </c>
      <c r="AC44" s="136" t="str">
        <f t="shared" si="6"/>
        <v/>
      </c>
    </row>
    <row r="45" spans="1:29" ht="23.1" customHeight="1">
      <c r="A45" s="203"/>
      <c r="B45" s="203"/>
      <c r="C45" s="13"/>
      <c r="D45" s="14" t="s">
        <v>9</v>
      </c>
      <c r="E45" s="11"/>
      <c r="F45" s="10">
        <f t="shared" si="4"/>
        <v>20</v>
      </c>
      <c r="G45" s="9">
        <v>14</v>
      </c>
      <c r="H45" s="8">
        <f t="shared" si="0"/>
        <v>70</v>
      </c>
      <c r="I45" s="9">
        <v>2</v>
      </c>
      <c r="J45" s="8">
        <f t="shared" si="1"/>
        <v>10</v>
      </c>
      <c r="K45" s="9">
        <v>4</v>
      </c>
      <c r="L45" s="8">
        <f t="shared" si="2"/>
        <v>20</v>
      </c>
      <c r="M45" s="9">
        <v>0</v>
      </c>
      <c r="N45" s="8">
        <f t="shared" si="3"/>
        <v>0</v>
      </c>
      <c r="AA45" s="9">
        <v>20</v>
      </c>
      <c r="AB45" s="136" t="str">
        <f t="shared" si="5"/>
        <v/>
      </c>
      <c r="AC45" s="136" t="str">
        <f t="shared" si="6"/>
        <v/>
      </c>
    </row>
    <row r="46" spans="1:29" ht="23.1" customHeight="1">
      <c r="A46" s="203"/>
      <c r="B46" s="203"/>
      <c r="C46" s="13"/>
      <c r="D46" s="14" t="s">
        <v>189</v>
      </c>
      <c r="E46" s="11"/>
      <c r="F46" s="10">
        <f t="shared" si="4"/>
        <v>9</v>
      </c>
      <c r="G46" s="9">
        <v>7</v>
      </c>
      <c r="H46" s="8">
        <f t="shared" si="0"/>
        <v>77.777777777777786</v>
      </c>
      <c r="I46" s="9">
        <v>1</v>
      </c>
      <c r="J46" s="8">
        <f t="shared" si="1"/>
        <v>11.111111111111111</v>
      </c>
      <c r="K46" s="9">
        <v>1</v>
      </c>
      <c r="L46" s="8">
        <f t="shared" si="2"/>
        <v>11.111111111111111</v>
      </c>
      <c r="M46" s="9">
        <v>0</v>
      </c>
      <c r="N46" s="8">
        <f t="shared" si="3"/>
        <v>0</v>
      </c>
      <c r="AA46" s="9">
        <v>9</v>
      </c>
      <c r="AB46" s="136" t="str">
        <f t="shared" si="5"/>
        <v/>
      </c>
      <c r="AC46" s="136" t="str">
        <f t="shared" si="6"/>
        <v/>
      </c>
    </row>
    <row r="47" spans="1:29" ht="24" customHeight="1">
      <c r="A47" s="203"/>
      <c r="B47" s="203"/>
      <c r="C47" s="13"/>
      <c r="D47" s="12" t="s">
        <v>7</v>
      </c>
      <c r="E47" s="11"/>
      <c r="F47" s="10">
        <f t="shared" si="4"/>
        <v>17</v>
      </c>
      <c r="G47" s="9">
        <v>11</v>
      </c>
      <c r="H47" s="8">
        <f t="shared" si="0"/>
        <v>64.705882352941174</v>
      </c>
      <c r="I47" s="9">
        <v>3</v>
      </c>
      <c r="J47" s="8">
        <f t="shared" si="1"/>
        <v>17.647058823529413</v>
      </c>
      <c r="K47" s="9">
        <v>3</v>
      </c>
      <c r="L47" s="8">
        <f t="shared" si="2"/>
        <v>17.647058823529413</v>
      </c>
      <c r="M47" s="9">
        <v>0</v>
      </c>
      <c r="N47" s="8">
        <f t="shared" si="3"/>
        <v>0</v>
      </c>
      <c r="AA47" s="9">
        <v>17</v>
      </c>
      <c r="AB47" s="136" t="str">
        <f t="shared" si="5"/>
        <v/>
      </c>
      <c r="AC47" s="136" t="str">
        <f t="shared" si="6"/>
        <v/>
      </c>
    </row>
    <row r="48" spans="1:29" ht="23.1" customHeight="1">
      <c r="A48" s="203"/>
      <c r="B48" s="203"/>
      <c r="C48" s="13"/>
      <c r="D48" s="14" t="s">
        <v>188</v>
      </c>
      <c r="E48" s="11"/>
      <c r="F48" s="10">
        <f t="shared" si="4"/>
        <v>40</v>
      </c>
      <c r="G48" s="9">
        <v>25</v>
      </c>
      <c r="H48" s="8">
        <f t="shared" si="0"/>
        <v>62.5</v>
      </c>
      <c r="I48" s="9">
        <v>8</v>
      </c>
      <c r="J48" s="8">
        <f t="shared" si="1"/>
        <v>20</v>
      </c>
      <c r="K48" s="9">
        <v>5</v>
      </c>
      <c r="L48" s="8">
        <f t="shared" si="2"/>
        <v>12.5</v>
      </c>
      <c r="M48" s="9">
        <v>2</v>
      </c>
      <c r="N48" s="8">
        <f t="shared" si="3"/>
        <v>5</v>
      </c>
      <c r="AA48" s="9">
        <v>40</v>
      </c>
      <c r="AB48" s="136" t="str">
        <f t="shared" si="5"/>
        <v/>
      </c>
      <c r="AC48" s="136" t="str">
        <f t="shared" si="6"/>
        <v/>
      </c>
    </row>
    <row r="49" spans="1:30" ht="23.1" customHeight="1">
      <c r="A49" s="203"/>
      <c r="B49" s="203"/>
      <c r="C49" s="13"/>
      <c r="D49" s="14" t="s">
        <v>187</v>
      </c>
      <c r="E49" s="11"/>
      <c r="F49" s="10">
        <f t="shared" si="4"/>
        <v>28</v>
      </c>
      <c r="G49" s="9">
        <v>19</v>
      </c>
      <c r="H49" s="8">
        <f t="shared" si="0"/>
        <v>67.857142857142861</v>
      </c>
      <c r="I49" s="9">
        <v>0</v>
      </c>
      <c r="J49" s="8">
        <f t="shared" si="1"/>
        <v>0</v>
      </c>
      <c r="K49" s="9">
        <v>7</v>
      </c>
      <c r="L49" s="8">
        <f t="shared" si="2"/>
        <v>25</v>
      </c>
      <c r="M49" s="9">
        <v>2</v>
      </c>
      <c r="N49" s="8">
        <f t="shared" si="3"/>
        <v>7.1428571428571423</v>
      </c>
      <c r="AA49" s="9">
        <v>28</v>
      </c>
      <c r="AB49" s="136" t="str">
        <f t="shared" si="5"/>
        <v/>
      </c>
      <c r="AC49" s="136" t="str">
        <f t="shared" si="6"/>
        <v/>
      </c>
    </row>
    <row r="50" spans="1:30" ht="23.1" customHeight="1">
      <c r="A50" s="203"/>
      <c r="B50" s="203"/>
      <c r="C50" s="13"/>
      <c r="D50" s="14" t="s">
        <v>186</v>
      </c>
      <c r="E50" s="11"/>
      <c r="F50" s="10">
        <f t="shared" si="4"/>
        <v>21</v>
      </c>
      <c r="G50" s="9">
        <v>18</v>
      </c>
      <c r="H50" s="8">
        <f t="shared" si="0"/>
        <v>85.714285714285708</v>
      </c>
      <c r="I50" s="9">
        <v>0</v>
      </c>
      <c r="J50" s="8">
        <f t="shared" si="1"/>
        <v>0</v>
      </c>
      <c r="K50" s="9">
        <v>3</v>
      </c>
      <c r="L50" s="8">
        <f t="shared" si="2"/>
        <v>14.285714285714285</v>
      </c>
      <c r="M50" s="9">
        <v>0</v>
      </c>
      <c r="N50" s="8">
        <f t="shared" si="3"/>
        <v>0</v>
      </c>
      <c r="AA50" s="9">
        <v>21</v>
      </c>
      <c r="AB50" s="136" t="str">
        <f t="shared" si="5"/>
        <v/>
      </c>
      <c r="AC50" s="136" t="str">
        <f t="shared" si="6"/>
        <v/>
      </c>
    </row>
    <row r="51" spans="1:30" ht="23.1" customHeight="1">
      <c r="A51" s="203"/>
      <c r="B51" s="203"/>
      <c r="C51" s="13"/>
      <c r="D51" s="14" t="s">
        <v>185</v>
      </c>
      <c r="E51" s="11"/>
      <c r="F51" s="10">
        <f t="shared" si="4"/>
        <v>176</v>
      </c>
      <c r="G51" s="9">
        <v>139</v>
      </c>
      <c r="H51" s="8">
        <f t="shared" si="0"/>
        <v>78.977272727272734</v>
      </c>
      <c r="I51" s="9">
        <v>15</v>
      </c>
      <c r="J51" s="8">
        <f t="shared" si="1"/>
        <v>8.5227272727272716</v>
      </c>
      <c r="K51" s="9">
        <v>21</v>
      </c>
      <c r="L51" s="8">
        <f t="shared" si="2"/>
        <v>11.931818181818182</v>
      </c>
      <c r="M51" s="9">
        <v>1</v>
      </c>
      <c r="N51" s="8">
        <f t="shared" si="3"/>
        <v>0.56818181818181823</v>
      </c>
      <c r="AA51" s="9">
        <v>176</v>
      </c>
      <c r="AB51" s="136" t="str">
        <f t="shared" si="5"/>
        <v/>
      </c>
      <c r="AC51" s="136" t="str">
        <f t="shared" si="6"/>
        <v/>
      </c>
    </row>
    <row r="52" spans="1:30" ht="23.1" customHeight="1">
      <c r="A52" s="203"/>
      <c r="B52" s="203"/>
      <c r="C52" s="13"/>
      <c r="D52" s="14" t="s">
        <v>184</v>
      </c>
      <c r="E52" s="11"/>
      <c r="F52" s="10">
        <f t="shared" si="4"/>
        <v>21</v>
      </c>
      <c r="G52" s="9">
        <v>20</v>
      </c>
      <c r="H52" s="8">
        <f t="shared" si="0"/>
        <v>95.238095238095227</v>
      </c>
      <c r="I52" s="9">
        <v>0</v>
      </c>
      <c r="J52" s="8">
        <f t="shared" si="1"/>
        <v>0</v>
      </c>
      <c r="K52" s="9">
        <v>1</v>
      </c>
      <c r="L52" s="8">
        <f t="shared" si="2"/>
        <v>4.7619047619047619</v>
      </c>
      <c r="M52" s="9">
        <v>0</v>
      </c>
      <c r="N52" s="8">
        <f t="shared" si="3"/>
        <v>0</v>
      </c>
      <c r="AA52" s="9">
        <v>21</v>
      </c>
      <c r="AB52" s="136" t="str">
        <f t="shared" si="5"/>
        <v/>
      </c>
      <c r="AC52" s="136" t="str">
        <f t="shared" si="6"/>
        <v/>
      </c>
    </row>
    <row r="53" spans="1:30" ht="24" customHeight="1" thickBot="1">
      <c r="A53" s="204"/>
      <c r="B53" s="204"/>
      <c r="C53" s="13"/>
      <c r="D53" s="12" t="s">
        <v>183</v>
      </c>
      <c r="E53" s="11"/>
      <c r="F53" s="10">
        <f t="shared" si="4"/>
        <v>55</v>
      </c>
      <c r="G53" s="9">
        <v>41</v>
      </c>
      <c r="H53" s="8">
        <f t="shared" si="0"/>
        <v>74.545454545454547</v>
      </c>
      <c r="I53" s="9">
        <v>5</v>
      </c>
      <c r="J53" s="8">
        <f t="shared" si="1"/>
        <v>9.0909090909090917</v>
      </c>
      <c r="K53" s="9">
        <v>9</v>
      </c>
      <c r="L53" s="8">
        <f t="shared" si="2"/>
        <v>16.363636363636363</v>
      </c>
      <c r="M53" s="9">
        <v>0</v>
      </c>
      <c r="N53" s="8">
        <f t="shared" si="3"/>
        <v>0</v>
      </c>
      <c r="AA53" s="9">
        <v>55</v>
      </c>
      <c r="AB53" s="137" t="str">
        <f t="shared" si="5"/>
        <v/>
      </c>
      <c r="AC53" s="137" t="str">
        <f t="shared" si="6"/>
        <v/>
      </c>
    </row>
    <row r="55" spans="1:30" ht="12.75" customHeight="1"/>
    <row r="56" spans="1:30" ht="12.75" customHeight="1"/>
    <row r="57" spans="1:30">
      <c r="D57" s="5"/>
    </row>
    <row r="60" spans="1:30">
      <c r="D60" s="164" t="s">
        <v>495</v>
      </c>
      <c r="E60" s="162"/>
      <c r="F60" s="163">
        <v>986</v>
      </c>
      <c r="G60" s="163">
        <v>707</v>
      </c>
      <c r="H60" s="163"/>
      <c r="I60" s="163">
        <v>114</v>
      </c>
      <c r="J60" s="163"/>
      <c r="K60" s="163">
        <v>151</v>
      </c>
      <c r="L60" s="163"/>
      <c r="M60" s="163">
        <v>14</v>
      </c>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707</v>
      </c>
      <c r="H61" s="163"/>
      <c r="I61" s="166">
        <f>IF(I60="","",SUM(I8:I12))</f>
        <v>114</v>
      </c>
      <c r="J61" s="163"/>
      <c r="K61" s="166">
        <f>IF(K60="","",SUM(K8:K12))</f>
        <v>151</v>
      </c>
      <c r="L61" s="163"/>
      <c r="M61" s="166">
        <f>IF(M60="","",SUM(M8:M12))</f>
        <v>14</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707</v>
      </c>
      <c r="H62" s="163"/>
      <c r="I62" s="166">
        <f>IF(I60="","",SUM(I13,I38))</f>
        <v>114</v>
      </c>
      <c r="J62" s="163"/>
      <c r="K62" s="166">
        <f>IF(K60="","",SUM(K13,K38))</f>
        <v>151</v>
      </c>
      <c r="L62" s="163"/>
      <c r="M62" s="166">
        <f>IF(M60="","",SUM(M13,M38))</f>
        <v>14</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191</v>
      </c>
      <c r="H63" s="163"/>
      <c r="I63" s="166">
        <f>IF(I60="","",SUM(I14:I37))</f>
        <v>27</v>
      </c>
      <c r="J63" s="163"/>
      <c r="K63" s="166">
        <f>IF(K60="","",SUM(K14:K37))</f>
        <v>28</v>
      </c>
      <c r="L63" s="163"/>
      <c r="M63" s="166">
        <f>IF(M60="","",SUM(M14:M37))</f>
        <v>1</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516</v>
      </c>
      <c r="H64" s="163"/>
      <c r="I64" s="166">
        <f>IF(I60="","",SUM(I39:I53))</f>
        <v>87</v>
      </c>
      <c r="J64" s="163"/>
      <c r="K64" s="166">
        <f>IF(K60="","",SUM(K39:K53))</f>
        <v>123</v>
      </c>
      <c r="L64" s="163"/>
      <c r="M64" s="166">
        <f>IF(M60="","",SUM(M39:M53))</f>
        <v>13</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1" spans="4:30">
      <c r="D71" s="5"/>
    </row>
    <row r="75" spans="4:30">
      <c r="D75" s="5"/>
    </row>
    <row r="77" spans="4:30">
      <c r="D77" s="5"/>
    </row>
    <row r="79" spans="4:30">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4">
    <mergeCell ref="G3:H4"/>
    <mergeCell ref="I3:J4"/>
    <mergeCell ref="K5:K6"/>
    <mergeCell ref="K3:L4"/>
    <mergeCell ref="M3:N4"/>
    <mergeCell ref="J5:J6"/>
    <mergeCell ref="M5:M6"/>
    <mergeCell ref="L5:L6"/>
    <mergeCell ref="G5:G6"/>
    <mergeCell ref="H5:H6"/>
    <mergeCell ref="N5:N6"/>
    <mergeCell ref="I5:I6"/>
    <mergeCell ref="A13:A53"/>
    <mergeCell ref="B13:B37"/>
    <mergeCell ref="B38:B53"/>
    <mergeCell ref="B10:E10"/>
    <mergeCell ref="B11:E11"/>
    <mergeCell ref="A3:E6"/>
    <mergeCell ref="F3:F6"/>
    <mergeCell ref="A7:E7"/>
    <mergeCell ref="A8:A12"/>
    <mergeCell ref="B12:E12"/>
    <mergeCell ref="B8:E8"/>
    <mergeCell ref="B9:E9"/>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120"/>
  <sheetViews>
    <sheetView showGridLines="0" view="pageBreakPreview" zoomScaleNormal="100" zoomScaleSheetLayoutView="100" workbookViewId="0">
      <selection activeCell="H12" sqref="H12"/>
    </sheetView>
  </sheetViews>
  <sheetFormatPr defaultRowHeight="13.5"/>
  <cols>
    <col min="1" max="2" width="2.625" style="4" customWidth="1"/>
    <col min="3" max="3" width="1.375" style="4" customWidth="1"/>
    <col min="4" max="4" width="27.625" style="4" customWidth="1"/>
    <col min="5" max="5" width="1.375" style="4" customWidth="1"/>
    <col min="6" max="14" width="10.625" style="3" customWidth="1"/>
    <col min="15" max="27" width="9" style="3"/>
    <col min="28" max="28" width="9" style="83"/>
    <col min="29" max="29" width="11.25" style="83" customWidth="1"/>
    <col min="30" max="16384" width="9" style="3"/>
  </cols>
  <sheetData>
    <row r="1" spans="1:29" ht="14.25">
      <c r="A1" s="18" t="s">
        <v>531</v>
      </c>
    </row>
    <row r="2" spans="1:29">
      <c r="N2" s="46" t="s">
        <v>157</v>
      </c>
    </row>
    <row r="3" spans="1:29">
      <c r="A3" s="280" t="s">
        <v>64</v>
      </c>
      <c r="B3" s="281"/>
      <c r="C3" s="281"/>
      <c r="D3" s="281"/>
      <c r="E3" s="282"/>
      <c r="F3" s="225" t="s">
        <v>138</v>
      </c>
      <c r="G3" s="307" t="s">
        <v>167</v>
      </c>
      <c r="H3" s="254"/>
      <c r="I3" s="254"/>
      <c r="J3" s="254"/>
      <c r="K3" s="254"/>
      <c r="L3" s="241"/>
      <c r="M3" s="268" t="s">
        <v>166</v>
      </c>
      <c r="N3" s="268" t="s">
        <v>158</v>
      </c>
    </row>
    <row r="4" spans="1:29" ht="22.5" customHeight="1">
      <c r="A4" s="283"/>
      <c r="B4" s="284"/>
      <c r="C4" s="284"/>
      <c r="D4" s="284"/>
      <c r="E4" s="285"/>
      <c r="F4" s="229"/>
      <c r="G4" s="276"/>
      <c r="H4" s="264" t="s">
        <v>195</v>
      </c>
      <c r="I4" s="264"/>
      <c r="J4" s="264"/>
      <c r="K4" s="264"/>
      <c r="L4" s="264"/>
      <c r="M4" s="273"/>
      <c r="N4" s="273"/>
    </row>
    <row r="5" spans="1:29" ht="14.25" customHeight="1" thickBot="1">
      <c r="A5" s="283"/>
      <c r="B5" s="284"/>
      <c r="C5" s="284"/>
      <c r="D5" s="284"/>
      <c r="E5" s="285"/>
      <c r="F5" s="229"/>
      <c r="G5" s="276"/>
      <c r="H5" s="273" t="s">
        <v>194</v>
      </c>
      <c r="I5" s="273" t="s">
        <v>193</v>
      </c>
      <c r="J5" s="273" t="s">
        <v>192</v>
      </c>
      <c r="K5" s="273" t="s">
        <v>158</v>
      </c>
      <c r="L5" s="273" t="s">
        <v>511</v>
      </c>
      <c r="M5" s="273"/>
      <c r="N5" s="273"/>
    </row>
    <row r="6" spans="1:29" ht="39" customHeight="1" thickBot="1">
      <c r="A6" s="286"/>
      <c r="B6" s="287"/>
      <c r="C6" s="287"/>
      <c r="D6" s="287"/>
      <c r="E6" s="288"/>
      <c r="F6" s="226"/>
      <c r="G6" s="277"/>
      <c r="H6" s="274"/>
      <c r="I6" s="274"/>
      <c r="J6" s="274"/>
      <c r="K6" s="274"/>
      <c r="L6" s="274"/>
      <c r="M6" s="274"/>
      <c r="N6" s="274"/>
      <c r="AB6" s="157">
        <f>SUM(AC7:AC100,F116:S120)</f>
        <v>0</v>
      </c>
      <c r="AC6" s="91"/>
    </row>
    <row r="7" spans="1:29" ht="12" customHeight="1">
      <c r="A7" s="216" t="s">
        <v>50</v>
      </c>
      <c r="B7" s="217"/>
      <c r="C7" s="217"/>
      <c r="D7" s="217"/>
      <c r="E7" s="218"/>
      <c r="F7" s="41">
        <f>SUM(G7,M7,N7)</f>
        <v>707</v>
      </c>
      <c r="G7" s="41">
        <f t="shared" ref="G7:N7" si="0">SUM(G9,G11,G13,G15,G17)</f>
        <v>264</v>
      </c>
      <c r="H7" s="41">
        <f t="shared" si="0"/>
        <v>4</v>
      </c>
      <c r="I7" s="41">
        <f t="shared" si="0"/>
        <v>131</v>
      </c>
      <c r="J7" s="41">
        <f t="shared" si="0"/>
        <v>82</v>
      </c>
      <c r="K7" s="41">
        <f>SUM(K9,K11,K13,K15,K17)</f>
        <v>47</v>
      </c>
      <c r="L7" s="363">
        <v>7.3087557600000004</v>
      </c>
      <c r="M7" s="41">
        <f t="shared" si="0"/>
        <v>429</v>
      </c>
      <c r="N7" s="41">
        <f t="shared" si="0"/>
        <v>14</v>
      </c>
      <c r="AB7" s="151">
        <v>707</v>
      </c>
      <c r="AC7" s="151" t="str">
        <f>IF(F7=AB7,"",1)</f>
        <v/>
      </c>
    </row>
    <row r="8" spans="1:29" ht="12" customHeight="1">
      <c r="A8" s="219"/>
      <c r="B8" s="220"/>
      <c r="C8" s="220"/>
      <c r="D8" s="220"/>
      <c r="E8" s="221"/>
      <c r="F8" s="44">
        <f t="shared" ref="F8:F38" si="1">SUM(G8,M8,N8)</f>
        <v>1</v>
      </c>
      <c r="G8" s="37">
        <f>IF(G7=0,0,G7/$F7)</f>
        <v>0.37340876944837342</v>
      </c>
      <c r="H8" s="37">
        <f>IF(H7=0,0,H7/$G7)</f>
        <v>1.5151515151515152E-2</v>
      </c>
      <c r="I8" s="37">
        <f>IF(I7=0,0,I7/$G7)</f>
        <v>0.49621212121212122</v>
      </c>
      <c r="J8" s="37">
        <f>IF(J7=0,0,J7/$G7)</f>
        <v>0.31060606060606061</v>
      </c>
      <c r="K8" s="37">
        <f>IF(K7=0,0,K7/$G7)</f>
        <v>0.17803030303030304</v>
      </c>
      <c r="L8" s="364"/>
      <c r="M8" s="37">
        <f>IF(M7=0,0,M7/$F7)</f>
        <v>0.60678925035360676</v>
      </c>
      <c r="N8" s="37">
        <f>IF(N7=0,0,N7/$F7)</f>
        <v>1.9801980198019802E-2</v>
      </c>
      <c r="O8" s="47"/>
      <c r="AB8" s="152"/>
      <c r="AC8" s="152"/>
    </row>
    <row r="9" spans="1:29" ht="12" customHeight="1">
      <c r="A9" s="205" t="s">
        <v>49</v>
      </c>
      <c r="B9" s="289" t="s">
        <v>48</v>
      </c>
      <c r="C9" s="290"/>
      <c r="D9" s="290"/>
      <c r="E9" s="291"/>
      <c r="F9" s="41">
        <v>112</v>
      </c>
      <c r="G9" s="41">
        <v>41</v>
      </c>
      <c r="H9" s="41">
        <v>1</v>
      </c>
      <c r="I9" s="41">
        <v>23</v>
      </c>
      <c r="J9" s="41">
        <v>7</v>
      </c>
      <c r="K9" s="41">
        <v>10</v>
      </c>
      <c r="L9" s="363">
        <v>6.064516129032258</v>
      </c>
      <c r="M9" s="41">
        <v>63</v>
      </c>
      <c r="N9" s="41">
        <v>8</v>
      </c>
      <c r="AB9" s="153">
        <v>112</v>
      </c>
      <c r="AC9" s="153" t="str">
        <f>IF(F9=AB9,"",1)</f>
        <v/>
      </c>
    </row>
    <row r="10" spans="1:29" ht="12" customHeight="1">
      <c r="A10" s="206"/>
      <c r="B10" s="292"/>
      <c r="C10" s="293"/>
      <c r="D10" s="293"/>
      <c r="E10" s="294"/>
      <c r="F10" s="44">
        <f t="shared" si="1"/>
        <v>1</v>
      </c>
      <c r="G10" s="37">
        <f>IF(G9=0,0,G9/$F9)</f>
        <v>0.36607142857142855</v>
      </c>
      <c r="H10" s="37">
        <f>IF(H9=0,0,H9/$G9)</f>
        <v>2.4390243902439025E-2</v>
      </c>
      <c r="I10" s="37">
        <f>IF(I9=0,0,I9/$G9)</f>
        <v>0.56097560975609762</v>
      </c>
      <c r="J10" s="37">
        <f>IF(J9=0,0,J9/$G9)</f>
        <v>0.17073170731707318</v>
      </c>
      <c r="K10" s="37">
        <f>IF(K9=0,0,K9/$G9)</f>
        <v>0.24390243902439024</v>
      </c>
      <c r="L10" s="364"/>
      <c r="M10" s="37">
        <f>IF(M9=0,0,M9/$F9)</f>
        <v>0.5625</v>
      </c>
      <c r="N10" s="37">
        <f>IF(N9=0,0,N9/$F9)</f>
        <v>7.1428571428571425E-2</v>
      </c>
      <c r="AB10" s="152"/>
      <c r="AC10" s="152"/>
    </row>
    <row r="11" spans="1:29" ht="12" customHeight="1">
      <c r="A11" s="206"/>
      <c r="B11" s="289" t="s">
        <v>47</v>
      </c>
      <c r="C11" s="290"/>
      <c r="D11" s="290"/>
      <c r="E11" s="291"/>
      <c r="F11" s="41">
        <v>120</v>
      </c>
      <c r="G11" s="41">
        <v>47</v>
      </c>
      <c r="H11" s="41">
        <v>1</v>
      </c>
      <c r="I11" s="41">
        <v>25</v>
      </c>
      <c r="J11" s="41">
        <v>11</v>
      </c>
      <c r="K11" s="41">
        <v>10</v>
      </c>
      <c r="L11" s="363">
        <v>6.4324324324324325</v>
      </c>
      <c r="M11" s="41">
        <v>71</v>
      </c>
      <c r="N11" s="41">
        <v>2</v>
      </c>
      <c r="AB11" s="153">
        <v>120</v>
      </c>
      <c r="AC11" s="153" t="str">
        <f>IF(F11=AB11,"",1)</f>
        <v/>
      </c>
    </row>
    <row r="12" spans="1:29" ht="12" customHeight="1">
      <c r="A12" s="206"/>
      <c r="B12" s="292"/>
      <c r="C12" s="293"/>
      <c r="D12" s="293"/>
      <c r="E12" s="294"/>
      <c r="F12" s="44">
        <f t="shared" si="1"/>
        <v>1</v>
      </c>
      <c r="G12" s="37">
        <f>IF(G11=0,0,G11/$F11)</f>
        <v>0.39166666666666666</v>
      </c>
      <c r="H12" s="37">
        <f>IF(H11=0,0,H11/$G11)</f>
        <v>2.1276595744680851E-2</v>
      </c>
      <c r="I12" s="37">
        <f>IF(I11=0,0,I11/$G11)</f>
        <v>0.53191489361702127</v>
      </c>
      <c r="J12" s="37">
        <f>IF(J11=0,0,J11/$G11)</f>
        <v>0.23404255319148937</v>
      </c>
      <c r="K12" s="37">
        <f>IF(K11=0,0,K11/$G11)</f>
        <v>0.21276595744680851</v>
      </c>
      <c r="L12" s="364"/>
      <c r="M12" s="37">
        <f>IF(M11=0,0,M11/$F11)</f>
        <v>0.59166666666666667</v>
      </c>
      <c r="N12" s="37">
        <f>IF(N11=0,0,N11/$F11)</f>
        <v>1.6666666666666666E-2</v>
      </c>
      <c r="AB12" s="152"/>
      <c r="AC12" s="152"/>
    </row>
    <row r="13" spans="1:29" ht="12" customHeight="1">
      <c r="A13" s="206"/>
      <c r="B13" s="289" t="s">
        <v>46</v>
      </c>
      <c r="C13" s="290"/>
      <c r="D13" s="290"/>
      <c r="E13" s="291"/>
      <c r="F13" s="41">
        <v>204</v>
      </c>
      <c r="G13" s="41">
        <v>54</v>
      </c>
      <c r="H13" s="41">
        <v>1</v>
      </c>
      <c r="I13" s="41">
        <v>27</v>
      </c>
      <c r="J13" s="41">
        <v>16</v>
      </c>
      <c r="K13" s="41">
        <v>10</v>
      </c>
      <c r="L13" s="363">
        <v>6.8863636363636367</v>
      </c>
      <c r="M13" s="41">
        <v>148</v>
      </c>
      <c r="N13" s="41">
        <v>2</v>
      </c>
      <c r="AB13" s="153">
        <v>204</v>
      </c>
      <c r="AC13" s="153" t="str">
        <f>IF(F13=AB13,"",1)</f>
        <v/>
      </c>
    </row>
    <row r="14" spans="1:29" ht="12" customHeight="1">
      <c r="A14" s="206"/>
      <c r="B14" s="292"/>
      <c r="C14" s="293"/>
      <c r="D14" s="293"/>
      <c r="E14" s="294"/>
      <c r="F14" s="44">
        <f t="shared" si="1"/>
        <v>1</v>
      </c>
      <c r="G14" s="37">
        <f>IF(G13=0,0,G13/$F13)</f>
        <v>0.26470588235294118</v>
      </c>
      <c r="H14" s="37">
        <f>IF(H13=0,0,H13/$G13)</f>
        <v>1.8518518518518517E-2</v>
      </c>
      <c r="I14" s="37">
        <f>IF(I13=0,0,I13/$G13)</f>
        <v>0.5</v>
      </c>
      <c r="J14" s="37">
        <f>IF(J13=0,0,J13/$G13)</f>
        <v>0.29629629629629628</v>
      </c>
      <c r="K14" s="37">
        <f>IF(K13=0,0,K13/$G13)</f>
        <v>0.18518518518518517</v>
      </c>
      <c r="L14" s="364"/>
      <c r="M14" s="37">
        <f>IF(M13=0,0,M13/$F13)</f>
        <v>0.72549019607843135</v>
      </c>
      <c r="N14" s="37">
        <f>IF(N13=0,0,N13/$F13)</f>
        <v>9.8039215686274508E-3</v>
      </c>
      <c r="AB14" s="152"/>
      <c r="AC14" s="152"/>
    </row>
    <row r="15" spans="1:29" ht="12" customHeight="1">
      <c r="A15" s="206"/>
      <c r="B15" s="289" t="s">
        <v>45</v>
      </c>
      <c r="C15" s="290"/>
      <c r="D15" s="290"/>
      <c r="E15" s="291"/>
      <c r="F15" s="41">
        <v>76</v>
      </c>
      <c r="G15" s="41">
        <v>27</v>
      </c>
      <c r="H15" s="41">
        <v>1</v>
      </c>
      <c r="I15" s="41">
        <v>10</v>
      </c>
      <c r="J15" s="41">
        <v>13</v>
      </c>
      <c r="K15" s="41">
        <v>3</v>
      </c>
      <c r="L15" s="363">
        <v>8</v>
      </c>
      <c r="M15" s="41">
        <v>49</v>
      </c>
      <c r="N15" s="41">
        <v>0</v>
      </c>
      <c r="AB15" s="153">
        <v>76</v>
      </c>
      <c r="AC15" s="153" t="str">
        <f>IF(F15=AB15,"",1)</f>
        <v/>
      </c>
    </row>
    <row r="16" spans="1:29" ht="12" customHeight="1">
      <c r="A16" s="206"/>
      <c r="B16" s="292"/>
      <c r="C16" s="293"/>
      <c r="D16" s="293"/>
      <c r="E16" s="294"/>
      <c r="F16" s="44">
        <f t="shared" si="1"/>
        <v>1</v>
      </c>
      <c r="G16" s="37">
        <f>IF(G15=0,0,G15/$F15)</f>
        <v>0.35526315789473684</v>
      </c>
      <c r="H16" s="37">
        <f>IF(H15=0,0,H15/$G15)</f>
        <v>3.7037037037037035E-2</v>
      </c>
      <c r="I16" s="37">
        <f>IF(I15=0,0,I15/$G15)</f>
        <v>0.37037037037037035</v>
      </c>
      <c r="J16" s="37">
        <f>IF(J15=0,0,J15/$G15)</f>
        <v>0.48148148148148145</v>
      </c>
      <c r="K16" s="37">
        <f>IF(K15=0,0,K15/$G15)</f>
        <v>0.1111111111111111</v>
      </c>
      <c r="L16" s="364"/>
      <c r="M16" s="37">
        <f>IF(M15=0,0,M15/$F15)</f>
        <v>0.64473684210526316</v>
      </c>
      <c r="N16" s="37">
        <f>IF(N15=0,0,N15/$F15)</f>
        <v>0</v>
      </c>
      <c r="AB16" s="152"/>
      <c r="AC16" s="152"/>
    </row>
    <row r="17" spans="1:29" ht="12" customHeight="1">
      <c r="A17" s="206"/>
      <c r="B17" s="289" t="s">
        <v>44</v>
      </c>
      <c r="C17" s="290"/>
      <c r="D17" s="290"/>
      <c r="E17" s="291"/>
      <c r="F17" s="41">
        <v>195</v>
      </c>
      <c r="G17" s="41">
        <v>95</v>
      </c>
      <c r="H17" s="41">
        <v>0</v>
      </c>
      <c r="I17" s="41">
        <v>46</v>
      </c>
      <c r="J17" s="41">
        <v>35</v>
      </c>
      <c r="K17" s="41">
        <v>14</v>
      </c>
      <c r="L17" s="363">
        <v>8.2098765432098766</v>
      </c>
      <c r="M17" s="41">
        <v>98</v>
      </c>
      <c r="N17" s="41">
        <v>2</v>
      </c>
      <c r="AB17" s="153">
        <v>195</v>
      </c>
      <c r="AC17" s="153" t="str">
        <f>IF(F17=AB17,"",1)</f>
        <v/>
      </c>
    </row>
    <row r="18" spans="1:29" ht="12" customHeight="1">
      <c r="A18" s="207"/>
      <c r="B18" s="292"/>
      <c r="C18" s="293"/>
      <c r="D18" s="293"/>
      <c r="E18" s="294"/>
      <c r="F18" s="44">
        <f t="shared" si="1"/>
        <v>1</v>
      </c>
      <c r="G18" s="37">
        <f>IF(G17=0,0,G17/$F17)</f>
        <v>0.48717948717948717</v>
      </c>
      <c r="H18" s="37">
        <f>IF(H17=0,0,H17/$G17)</f>
        <v>0</v>
      </c>
      <c r="I18" s="37">
        <f>IF(I17=0,0,I17/$G17)</f>
        <v>0.48421052631578948</v>
      </c>
      <c r="J18" s="37">
        <f>IF(J17=0,0,J17/$G17)</f>
        <v>0.36842105263157893</v>
      </c>
      <c r="K18" s="37">
        <f>IF(K17=0,0,K17/$G17)</f>
        <v>0.14736842105263157</v>
      </c>
      <c r="L18" s="364"/>
      <c r="M18" s="37">
        <f>IF(M17=0,0,M17/$F17)</f>
        <v>0.50256410256410255</v>
      </c>
      <c r="N18" s="37">
        <f>IF(N17=0,0,N17/$F17)</f>
        <v>1.0256410256410256E-2</v>
      </c>
      <c r="AB18" s="154"/>
      <c r="AC18" s="152"/>
    </row>
    <row r="19" spans="1:29" ht="12" customHeight="1">
      <c r="A19" s="202" t="s">
        <v>43</v>
      </c>
      <c r="B19" s="202" t="s">
        <v>42</v>
      </c>
      <c r="C19" s="43"/>
      <c r="D19" s="278" t="s">
        <v>16</v>
      </c>
      <c r="E19" s="42"/>
      <c r="F19" s="41">
        <f>SUM(G19,M19,N19)</f>
        <v>191</v>
      </c>
      <c r="G19" s="41">
        <f t="shared" ref="G19:N19" si="2">SUM(G21,G23,G25,G27,G29,G31,G33,G35,G37,G39,G41,G43,G45,G47,G49,G51,G53,G55,G57,G59,G61,G63,G65,G67)</f>
        <v>42</v>
      </c>
      <c r="H19" s="41">
        <f t="shared" si="2"/>
        <v>1</v>
      </c>
      <c r="I19" s="41">
        <f t="shared" si="2"/>
        <v>18</v>
      </c>
      <c r="J19" s="41">
        <f t="shared" si="2"/>
        <v>13</v>
      </c>
      <c r="K19" s="41">
        <f t="shared" si="2"/>
        <v>10</v>
      </c>
      <c r="L19" s="363">
        <v>7.28125</v>
      </c>
      <c r="M19" s="41">
        <f t="shared" si="2"/>
        <v>147</v>
      </c>
      <c r="N19" s="41">
        <f t="shared" si="2"/>
        <v>2</v>
      </c>
      <c r="AB19" s="153">
        <v>191</v>
      </c>
      <c r="AC19" s="153" t="str">
        <f>IF(F19=AB19,"",1)</f>
        <v/>
      </c>
    </row>
    <row r="20" spans="1:29" ht="12" customHeight="1">
      <c r="A20" s="203"/>
      <c r="B20" s="203"/>
      <c r="C20" s="40"/>
      <c r="D20" s="279"/>
      <c r="E20" s="39"/>
      <c r="F20" s="44">
        <f t="shared" si="1"/>
        <v>1</v>
      </c>
      <c r="G20" s="37">
        <f>IF(G19=0,0,G19/$F19)</f>
        <v>0.21989528795811519</v>
      </c>
      <c r="H20" s="37">
        <f>IF(H19=0,0,H19/$G19)</f>
        <v>2.3809523809523808E-2</v>
      </c>
      <c r="I20" s="37">
        <f>IF(I19=0,0,I19/$G19)</f>
        <v>0.42857142857142855</v>
      </c>
      <c r="J20" s="37">
        <f>IF(J19=0,0,J19/$G19)</f>
        <v>0.30952380952380953</v>
      </c>
      <c r="K20" s="37">
        <f>IF(K19=0,0,K19/$G19)</f>
        <v>0.23809523809523808</v>
      </c>
      <c r="L20" s="364"/>
      <c r="M20" s="37">
        <f>IF(M19=0,0,M19/$F19)</f>
        <v>0.76963350785340312</v>
      </c>
      <c r="N20" s="37">
        <f>IF(N19=0,0,N19/$F19)</f>
        <v>1.0471204188481676E-2</v>
      </c>
      <c r="AB20" s="152"/>
      <c r="AC20" s="152"/>
    </row>
    <row r="21" spans="1:29" ht="12" customHeight="1">
      <c r="A21" s="203"/>
      <c r="B21" s="203"/>
      <c r="C21" s="43"/>
      <c r="D21" s="278" t="s">
        <v>339</v>
      </c>
      <c r="E21" s="42"/>
      <c r="F21" s="41">
        <v>23</v>
      </c>
      <c r="G21" s="41">
        <v>7</v>
      </c>
      <c r="H21" s="41">
        <v>0</v>
      </c>
      <c r="I21" s="41">
        <v>1</v>
      </c>
      <c r="J21" s="41">
        <v>3</v>
      </c>
      <c r="K21" s="41">
        <v>3</v>
      </c>
      <c r="L21" s="363">
        <v>8.75</v>
      </c>
      <c r="M21" s="41">
        <v>16</v>
      </c>
      <c r="N21" s="41">
        <v>0</v>
      </c>
      <c r="AB21" s="153">
        <v>23</v>
      </c>
      <c r="AC21" s="153" t="str">
        <f>IF(F21=AB21,"",1)</f>
        <v/>
      </c>
    </row>
    <row r="22" spans="1:29" ht="12" customHeight="1">
      <c r="A22" s="203"/>
      <c r="B22" s="203"/>
      <c r="C22" s="40"/>
      <c r="D22" s="279"/>
      <c r="E22" s="39"/>
      <c r="F22" s="44">
        <f t="shared" si="1"/>
        <v>1</v>
      </c>
      <c r="G22" s="37">
        <f>IF(G21=0,0,G21/$F21)</f>
        <v>0.30434782608695654</v>
      </c>
      <c r="H22" s="37">
        <f>IF(H21=0,0,H21/$G21)</f>
        <v>0</v>
      </c>
      <c r="I22" s="37">
        <f>IF(I21=0,0,I21/$G21)</f>
        <v>0.14285714285714285</v>
      </c>
      <c r="J22" s="37">
        <f>IF(J21=0,0,J21/$G21)</f>
        <v>0.42857142857142855</v>
      </c>
      <c r="K22" s="37">
        <f>IF(K21=0,0,K21/$G21)</f>
        <v>0.42857142857142855</v>
      </c>
      <c r="L22" s="364"/>
      <c r="M22" s="37">
        <f>IF(M21=0,0,M21/$F21)</f>
        <v>0.69565217391304346</v>
      </c>
      <c r="N22" s="37">
        <f>IF(N21=0,0,N21/$F21)</f>
        <v>0</v>
      </c>
      <c r="AB22" s="152"/>
      <c r="AC22" s="152"/>
    </row>
    <row r="23" spans="1:29" ht="12" customHeight="1">
      <c r="A23" s="203"/>
      <c r="B23" s="203"/>
      <c r="C23" s="43"/>
      <c r="D23" s="278" t="s">
        <v>340</v>
      </c>
      <c r="E23" s="42"/>
      <c r="F23" s="41">
        <v>4</v>
      </c>
      <c r="G23" s="41">
        <v>0</v>
      </c>
      <c r="H23" s="41">
        <v>0</v>
      </c>
      <c r="I23" s="41">
        <v>0</v>
      </c>
      <c r="J23" s="41">
        <v>0</v>
      </c>
      <c r="K23" s="41">
        <v>0</v>
      </c>
      <c r="L23" s="363" t="s">
        <v>386</v>
      </c>
      <c r="M23" s="41">
        <v>4</v>
      </c>
      <c r="N23" s="41">
        <v>0</v>
      </c>
      <c r="AB23" s="153">
        <v>4</v>
      </c>
      <c r="AC23" s="153" t="str">
        <f>IF(F23=AB23,"",1)</f>
        <v/>
      </c>
    </row>
    <row r="24" spans="1:29" ht="12" customHeight="1">
      <c r="A24" s="203"/>
      <c r="B24" s="203"/>
      <c r="C24" s="40"/>
      <c r="D24" s="279"/>
      <c r="E24" s="39"/>
      <c r="F24" s="44">
        <f t="shared" si="1"/>
        <v>1</v>
      </c>
      <c r="G24" s="37">
        <f>IF(G23=0,0,G23/$F23)</f>
        <v>0</v>
      </c>
      <c r="H24" s="37">
        <f>IF(H23=0,0,H23/$G23)</f>
        <v>0</v>
      </c>
      <c r="I24" s="37">
        <f>IF(I23=0,0,I23/$G23)</f>
        <v>0</v>
      </c>
      <c r="J24" s="37">
        <f>IF(J23=0,0,J23/$G23)</f>
        <v>0</v>
      </c>
      <c r="K24" s="37">
        <f>IF(K23=0,0,K23/$G23)</f>
        <v>0</v>
      </c>
      <c r="L24" s="364"/>
      <c r="M24" s="37">
        <f>IF(M23=0,0,M23/$F23)</f>
        <v>1</v>
      </c>
      <c r="N24" s="37">
        <f>IF(N23=0,0,N23/$F23)</f>
        <v>0</v>
      </c>
      <c r="AB24" s="152"/>
      <c r="AC24" s="152"/>
    </row>
    <row r="25" spans="1:29" ht="12" customHeight="1">
      <c r="A25" s="203"/>
      <c r="B25" s="203"/>
      <c r="C25" s="43"/>
      <c r="D25" s="295" t="s">
        <v>341</v>
      </c>
      <c r="E25" s="115"/>
      <c r="F25" s="104">
        <v>13</v>
      </c>
      <c r="G25" s="104">
        <v>1</v>
      </c>
      <c r="H25" s="104">
        <v>0</v>
      </c>
      <c r="I25" s="41">
        <v>0</v>
      </c>
      <c r="J25" s="41">
        <v>0</v>
      </c>
      <c r="K25" s="41">
        <v>1</v>
      </c>
      <c r="L25" s="363" t="s">
        <v>386</v>
      </c>
      <c r="M25" s="41">
        <v>12</v>
      </c>
      <c r="N25" s="41">
        <v>0</v>
      </c>
      <c r="AB25" s="153">
        <v>13</v>
      </c>
      <c r="AC25" s="153" t="str">
        <f>IF(F25=AB25,"",1)</f>
        <v/>
      </c>
    </row>
    <row r="26" spans="1:29" ht="12" customHeight="1">
      <c r="A26" s="203"/>
      <c r="B26" s="203"/>
      <c r="C26" s="40"/>
      <c r="D26" s="296"/>
      <c r="E26" s="116"/>
      <c r="F26" s="117">
        <f t="shared" si="1"/>
        <v>1</v>
      </c>
      <c r="G26" s="107">
        <f>IF(G25=0,0,G25/$F25)</f>
        <v>7.6923076923076927E-2</v>
      </c>
      <c r="H26" s="107">
        <f>IF(H25=0,0,H25/$G25)</f>
        <v>0</v>
      </c>
      <c r="I26" s="37">
        <f>IF(I25=0,0,I25/$G25)</f>
        <v>0</v>
      </c>
      <c r="J26" s="37">
        <f>IF(J25=0,0,J25/$G25)</f>
        <v>0</v>
      </c>
      <c r="K26" s="37">
        <f>IF(K25=0,0,K25/$G25)</f>
        <v>1</v>
      </c>
      <c r="L26" s="364"/>
      <c r="M26" s="37">
        <f>IF(M25=0,0,M25/$F25)</f>
        <v>0.92307692307692313</v>
      </c>
      <c r="N26" s="37">
        <f>IF(N25=0,0,N25/$F25)</f>
        <v>0</v>
      </c>
      <c r="AB26" s="152"/>
      <c r="AC26" s="152"/>
    </row>
    <row r="27" spans="1:29" ht="12" customHeight="1">
      <c r="A27" s="203"/>
      <c r="B27" s="203"/>
      <c r="C27" s="43"/>
      <c r="D27" s="278" t="s">
        <v>342</v>
      </c>
      <c r="E27" s="42"/>
      <c r="F27" s="41">
        <v>0</v>
      </c>
      <c r="G27" s="41">
        <v>0</v>
      </c>
      <c r="H27" s="41">
        <v>0</v>
      </c>
      <c r="I27" s="41">
        <v>0</v>
      </c>
      <c r="J27" s="41">
        <v>0</v>
      </c>
      <c r="K27" s="41">
        <v>0</v>
      </c>
      <c r="L27" s="363" t="s">
        <v>386</v>
      </c>
      <c r="M27" s="41">
        <v>0</v>
      </c>
      <c r="N27" s="41">
        <v>0</v>
      </c>
      <c r="AB27" s="153">
        <v>0</v>
      </c>
      <c r="AC27" s="153" t="str">
        <f>IF(F27=AB27,"",1)</f>
        <v/>
      </c>
    </row>
    <row r="28" spans="1:29" ht="12" customHeight="1">
      <c r="A28" s="203"/>
      <c r="B28" s="203"/>
      <c r="C28" s="40"/>
      <c r="D28" s="279"/>
      <c r="E28" s="39"/>
      <c r="F28" s="44">
        <f t="shared" si="1"/>
        <v>0</v>
      </c>
      <c r="G28" s="37">
        <f>IF(G27=0,0,G27/$F27)</f>
        <v>0</v>
      </c>
      <c r="H28" s="37">
        <f>IF(H27=0,0,H27/$G27)</f>
        <v>0</v>
      </c>
      <c r="I28" s="37">
        <f>IF(I27=0,0,I27/$G27)</f>
        <v>0</v>
      </c>
      <c r="J28" s="37">
        <f>IF(J27=0,0,J27/$G27)</f>
        <v>0</v>
      </c>
      <c r="K28" s="37">
        <f>IF(K27=0,0,K27/$G27)</f>
        <v>0</v>
      </c>
      <c r="L28" s="364"/>
      <c r="M28" s="37">
        <f>IF(M27=0,0,M27/$F27)</f>
        <v>0</v>
      </c>
      <c r="N28" s="37">
        <f>IF(N27=0,0,N27/$F27)</f>
        <v>0</v>
      </c>
      <c r="AB28" s="152"/>
      <c r="AC28" s="152"/>
    </row>
    <row r="29" spans="1:29" ht="12" customHeight="1">
      <c r="A29" s="203"/>
      <c r="B29" s="203"/>
      <c r="C29" s="43"/>
      <c r="D29" s="278" t="s">
        <v>343</v>
      </c>
      <c r="E29" s="42"/>
      <c r="F29" s="41">
        <v>5</v>
      </c>
      <c r="G29" s="41">
        <v>1</v>
      </c>
      <c r="H29" s="41">
        <v>0</v>
      </c>
      <c r="I29" s="41">
        <v>1</v>
      </c>
      <c r="J29" s="41">
        <v>0</v>
      </c>
      <c r="K29" s="41">
        <v>0</v>
      </c>
      <c r="L29" s="363">
        <v>5</v>
      </c>
      <c r="M29" s="41">
        <v>4</v>
      </c>
      <c r="N29" s="41">
        <v>0</v>
      </c>
      <c r="AB29" s="153">
        <v>5</v>
      </c>
      <c r="AC29" s="153" t="str">
        <f>IF(F29=AB29,"",1)</f>
        <v/>
      </c>
    </row>
    <row r="30" spans="1:29" ht="12" customHeight="1">
      <c r="A30" s="203"/>
      <c r="B30" s="203"/>
      <c r="C30" s="40"/>
      <c r="D30" s="279"/>
      <c r="E30" s="39"/>
      <c r="F30" s="44">
        <f t="shared" si="1"/>
        <v>1</v>
      </c>
      <c r="G30" s="37">
        <f>IF(G29=0,0,G29/$F29)</f>
        <v>0.2</v>
      </c>
      <c r="H30" s="37">
        <f>IF(H29=0,0,H29/$G29)</f>
        <v>0</v>
      </c>
      <c r="I30" s="37">
        <f>IF(I29=0,0,I29/$G29)</f>
        <v>1</v>
      </c>
      <c r="J30" s="37">
        <f>IF(J29=0,0,J29/$G29)</f>
        <v>0</v>
      </c>
      <c r="K30" s="37">
        <f>IF(K29=0,0,K29/$G29)</f>
        <v>0</v>
      </c>
      <c r="L30" s="364"/>
      <c r="M30" s="37">
        <f>IF(M29=0,0,M29/$F29)</f>
        <v>0.8</v>
      </c>
      <c r="N30" s="37">
        <f>IF(N29=0,0,N29/$F29)</f>
        <v>0</v>
      </c>
      <c r="AB30" s="152"/>
      <c r="AC30" s="152"/>
    </row>
    <row r="31" spans="1:29" ht="12" customHeight="1">
      <c r="A31" s="203"/>
      <c r="B31" s="203"/>
      <c r="C31" s="43"/>
      <c r="D31" s="278" t="s">
        <v>344</v>
      </c>
      <c r="E31" s="42"/>
      <c r="F31" s="41">
        <v>0</v>
      </c>
      <c r="G31" s="41">
        <v>0</v>
      </c>
      <c r="H31" s="41">
        <v>0</v>
      </c>
      <c r="I31" s="41">
        <v>0</v>
      </c>
      <c r="J31" s="41">
        <v>0</v>
      </c>
      <c r="K31" s="41">
        <v>0</v>
      </c>
      <c r="L31" s="363" t="s">
        <v>386</v>
      </c>
      <c r="M31" s="41">
        <v>0</v>
      </c>
      <c r="N31" s="41">
        <v>0</v>
      </c>
      <c r="AB31" s="153">
        <v>0</v>
      </c>
      <c r="AC31" s="153" t="str">
        <f>IF(F31=AB31,"",1)</f>
        <v/>
      </c>
    </row>
    <row r="32" spans="1:29" ht="12" customHeight="1">
      <c r="A32" s="203"/>
      <c r="B32" s="203"/>
      <c r="C32" s="40"/>
      <c r="D32" s="279"/>
      <c r="E32" s="39"/>
      <c r="F32" s="44">
        <f t="shared" si="1"/>
        <v>0</v>
      </c>
      <c r="G32" s="37">
        <f>IF(G31=0,0,G31/$F31)</f>
        <v>0</v>
      </c>
      <c r="H32" s="37">
        <f>IF(H31=0,0,H31/$G31)</f>
        <v>0</v>
      </c>
      <c r="I32" s="37">
        <f>IF(I31=0,0,I31/$G31)</f>
        <v>0</v>
      </c>
      <c r="J32" s="37">
        <f>IF(J31=0,0,J31/$G31)</f>
        <v>0</v>
      </c>
      <c r="K32" s="37">
        <f>IF(K31=0,0,K31/$G31)</f>
        <v>0</v>
      </c>
      <c r="L32" s="364"/>
      <c r="M32" s="37">
        <f>IF(M31=0,0,M31/$F31)</f>
        <v>0</v>
      </c>
      <c r="N32" s="37">
        <f>IF(N31=0,0,N31/$F31)</f>
        <v>0</v>
      </c>
      <c r="AB32" s="152"/>
      <c r="AC32" s="152"/>
    </row>
    <row r="33" spans="1:29" ht="12" customHeight="1">
      <c r="A33" s="203"/>
      <c r="B33" s="203"/>
      <c r="C33" s="43"/>
      <c r="D33" s="278" t="s">
        <v>345</v>
      </c>
      <c r="E33" s="42"/>
      <c r="F33" s="41">
        <v>4</v>
      </c>
      <c r="G33" s="41">
        <v>1</v>
      </c>
      <c r="H33" s="41">
        <v>0</v>
      </c>
      <c r="I33" s="41">
        <v>1</v>
      </c>
      <c r="J33" s="41">
        <v>0</v>
      </c>
      <c r="K33" s="41">
        <v>0</v>
      </c>
      <c r="L33" s="363">
        <v>5</v>
      </c>
      <c r="M33" s="41">
        <v>3</v>
      </c>
      <c r="N33" s="41">
        <v>0</v>
      </c>
      <c r="AB33" s="153">
        <v>4</v>
      </c>
      <c r="AC33" s="153" t="str">
        <f>IF(F33=AB33,"",1)</f>
        <v/>
      </c>
    </row>
    <row r="34" spans="1:29" ht="12" customHeight="1">
      <c r="A34" s="203"/>
      <c r="B34" s="203"/>
      <c r="C34" s="40"/>
      <c r="D34" s="279"/>
      <c r="E34" s="39"/>
      <c r="F34" s="44">
        <f t="shared" si="1"/>
        <v>1</v>
      </c>
      <c r="G34" s="37">
        <f>IF(G33=0,0,G33/$F33)</f>
        <v>0.25</v>
      </c>
      <c r="H34" s="37">
        <f>IF(H33=0,0,H33/$G33)</f>
        <v>0</v>
      </c>
      <c r="I34" s="37">
        <f>IF(I33=0,0,I33/$G33)</f>
        <v>1</v>
      </c>
      <c r="J34" s="37">
        <f>IF(J33=0,0,J33/$G33)</f>
        <v>0</v>
      </c>
      <c r="K34" s="37">
        <f>IF(K33=0,0,K33/$G33)</f>
        <v>0</v>
      </c>
      <c r="L34" s="364"/>
      <c r="M34" s="37">
        <f>IF(M33=0,0,M33/$F33)</f>
        <v>0.75</v>
      </c>
      <c r="N34" s="37">
        <f>IF(N33=0,0,N33/$F33)</f>
        <v>0</v>
      </c>
      <c r="AB34" s="152"/>
      <c r="AC34" s="152"/>
    </row>
    <row r="35" spans="1:29" ht="12" customHeight="1">
      <c r="A35" s="203"/>
      <c r="B35" s="203"/>
      <c r="C35" s="43"/>
      <c r="D35" s="278" t="s">
        <v>346</v>
      </c>
      <c r="E35" s="42"/>
      <c r="F35" s="41">
        <v>7</v>
      </c>
      <c r="G35" s="41">
        <v>1</v>
      </c>
      <c r="H35" s="41">
        <v>0</v>
      </c>
      <c r="I35" s="41">
        <v>1</v>
      </c>
      <c r="J35" s="41">
        <v>0</v>
      </c>
      <c r="K35" s="41">
        <v>0</v>
      </c>
      <c r="L35" s="363">
        <v>5</v>
      </c>
      <c r="M35" s="41">
        <v>6</v>
      </c>
      <c r="N35" s="41">
        <v>0</v>
      </c>
      <c r="AB35" s="153">
        <v>7</v>
      </c>
      <c r="AC35" s="153" t="str">
        <f>IF(F35=AB35,"",1)</f>
        <v/>
      </c>
    </row>
    <row r="36" spans="1:29" ht="12" customHeight="1">
      <c r="A36" s="203"/>
      <c r="B36" s="203"/>
      <c r="C36" s="40"/>
      <c r="D36" s="279"/>
      <c r="E36" s="39"/>
      <c r="F36" s="44">
        <f t="shared" si="1"/>
        <v>1</v>
      </c>
      <c r="G36" s="37">
        <f>IF(G35=0,0,G35/$F35)</f>
        <v>0.14285714285714285</v>
      </c>
      <c r="H36" s="37">
        <f>IF(H35=0,0,H35/$G35)</f>
        <v>0</v>
      </c>
      <c r="I36" s="37">
        <f>IF(I35=0,0,I35/$G35)</f>
        <v>1</v>
      </c>
      <c r="J36" s="37">
        <f>IF(J35=0,0,J35/$G35)</f>
        <v>0</v>
      </c>
      <c r="K36" s="37">
        <f>IF(K35=0,0,K35/$G35)</f>
        <v>0</v>
      </c>
      <c r="L36" s="364"/>
      <c r="M36" s="37">
        <f>IF(M35=0,0,M35/$F35)</f>
        <v>0.8571428571428571</v>
      </c>
      <c r="N36" s="37">
        <f>IF(N35=0,0,N35/$F35)</f>
        <v>0</v>
      </c>
      <c r="AB36" s="152"/>
      <c r="AC36" s="152"/>
    </row>
    <row r="37" spans="1:29" ht="12" customHeight="1">
      <c r="A37" s="203"/>
      <c r="B37" s="203"/>
      <c r="C37" s="43"/>
      <c r="D37" s="278" t="s">
        <v>347</v>
      </c>
      <c r="E37" s="42"/>
      <c r="F37" s="41">
        <v>1</v>
      </c>
      <c r="G37" s="41">
        <v>0</v>
      </c>
      <c r="H37" s="41">
        <v>0</v>
      </c>
      <c r="I37" s="41">
        <v>0</v>
      </c>
      <c r="J37" s="41">
        <v>0</v>
      </c>
      <c r="K37" s="41">
        <v>0</v>
      </c>
      <c r="L37" s="363" t="s">
        <v>386</v>
      </c>
      <c r="M37" s="41">
        <v>1</v>
      </c>
      <c r="N37" s="41">
        <v>0</v>
      </c>
      <c r="AB37" s="153">
        <v>1</v>
      </c>
      <c r="AC37" s="153" t="str">
        <f>IF(F37=AB37,"",1)</f>
        <v/>
      </c>
    </row>
    <row r="38" spans="1:29" ht="12" customHeight="1">
      <c r="A38" s="203"/>
      <c r="B38" s="203"/>
      <c r="C38" s="40"/>
      <c r="D38" s="279"/>
      <c r="E38" s="39"/>
      <c r="F38" s="44">
        <f t="shared" si="1"/>
        <v>1</v>
      </c>
      <c r="G38" s="37">
        <f>IF(G37=0,0,G37/$F37)</f>
        <v>0</v>
      </c>
      <c r="H38" s="37">
        <f>IF(H37=0,0,H37/$G37)</f>
        <v>0</v>
      </c>
      <c r="I38" s="37">
        <f>IF(I37=0,0,I37/$G37)</f>
        <v>0</v>
      </c>
      <c r="J38" s="37">
        <f>IF(J37=0,0,J37/$G37)</f>
        <v>0</v>
      </c>
      <c r="K38" s="37">
        <f>IF(K37=0,0,K37/$G37)</f>
        <v>0</v>
      </c>
      <c r="L38" s="364"/>
      <c r="M38" s="37">
        <f>IF(M37=0,0,M37/$F37)</f>
        <v>1</v>
      </c>
      <c r="N38" s="37">
        <f>IF(N37=0,0,N37/$F37)</f>
        <v>0</v>
      </c>
      <c r="AB38" s="152"/>
      <c r="AC38" s="152"/>
    </row>
    <row r="39" spans="1:29" ht="12" customHeight="1">
      <c r="A39" s="203"/>
      <c r="B39" s="203"/>
      <c r="C39" s="43"/>
      <c r="D39" s="278" t="s">
        <v>348</v>
      </c>
      <c r="E39" s="42"/>
      <c r="F39" s="41">
        <v>5</v>
      </c>
      <c r="G39" s="41">
        <v>2</v>
      </c>
      <c r="H39" s="41">
        <v>0</v>
      </c>
      <c r="I39" s="41">
        <v>1</v>
      </c>
      <c r="J39" s="41">
        <v>1</v>
      </c>
      <c r="K39" s="41">
        <v>0</v>
      </c>
      <c r="L39" s="363">
        <v>7.5</v>
      </c>
      <c r="M39" s="41">
        <v>3</v>
      </c>
      <c r="N39" s="41">
        <v>0</v>
      </c>
      <c r="AB39" s="153">
        <v>5</v>
      </c>
      <c r="AC39" s="153" t="str">
        <f>IF(F39=AB39,"",1)</f>
        <v/>
      </c>
    </row>
    <row r="40" spans="1:29" ht="12" customHeight="1">
      <c r="A40" s="203"/>
      <c r="B40" s="203"/>
      <c r="C40" s="40"/>
      <c r="D40" s="279"/>
      <c r="E40" s="39"/>
      <c r="F40" s="44">
        <f t="shared" ref="F40:F70" si="3">SUM(G40,M40,N40)</f>
        <v>1</v>
      </c>
      <c r="G40" s="37">
        <f>IF(G39=0,0,G39/$F39)</f>
        <v>0.4</v>
      </c>
      <c r="H40" s="37">
        <f>IF(H39=0,0,H39/$G39)</f>
        <v>0</v>
      </c>
      <c r="I40" s="37">
        <f>IF(I39=0,0,I39/$G39)</f>
        <v>0.5</v>
      </c>
      <c r="J40" s="37">
        <f>IF(J39=0,0,J39/$G39)</f>
        <v>0.5</v>
      </c>
      <c r="K40" s="37">
        <f>IF(K39=0,0,K39/$G39)</f>
        <v>0</v>
      </c>
      <c r="L40" s="364"/>
      <c r="M40" s="37">
        <f>IF(M39=0,0,M39/$F39)</f>
        <v>0.6</v>
      </c>
      <c r="N40" s="37">
        <f>IF(N39=0,0,N39/$F39)</f>
        <v>0</v>
      </c>
      <c r="AB40" s="152"/>
      <c r="AC40" s="152"/>
    </row>
    <row r="41" spans="1:29" ht="12" customHeight="1">
      <c r="A41" s="203"/>
      <c r="B41" s="203"/>
      <c r="C41" s="43"/>
      <c r="D41" s="278" t="s">
        <v>349</v>
      </c>
      <c r="E41" s="42"/>
      <c r="F41" s="41">
        <v>1</v>
      </c>
      <c r="G41" s="41">
        <v>0</v>
      </c>
      <c r="H41" s="41">
        <v>0</v>
      </c>
      <c r="I41" s="41">
        <v>0</v>
      </c>
      <c r="J41" s="41">
        <v>0</v>
      </c>
      <c r="K41" s="41">
        <v>0</v>
      </c>
      <c r="L41" s="363" t="s">
        <v>386</v>
      </c>
      <c r="M41" s="41">
        <v>1</v>
      </c>
      <c r="N41" s="41">
        <v>0</v>
      </c>
      <c r="AB41" s="153">
        <v>1</v>
      </c>
      <c r="AC41" s="153" t="str">
        <f>IF(F41=AB41,"",1)</f>
        <v/>
      </c>
    </row>
    <row r="42" spans="1:29" ht="12" customHeight="1">
      <c r="A42" s="203"/>
      <c r="B42" s="203"/>
      <c r="C42" s="40"/>
      <c r="D42" s="279"/>
      <c r="E42" s="39"/>
      <c r="F42" s="44">
        <f t="shared" ref="F42" si="4">SUM(G42,M42,N42)</f>
        <v>1</v>
      </c>
      <c r="G42" s="37">
        <f>IF(G41=0,0,G41/$F41)</f>
        <v>0</v>
      </c>
      <c r="H42" s="37">
        <f>IF(H41=0,0,H41/$G41)</f>
        <v>0</v>
      </c>
      <c r="I42" s="37">
        <f>IF(I41=0,0,I41/$G41)</f>
        <v>0</v>
      </c>
      <c r="J42" s="37">
        <f>IF(J41=0,0,J41/$G41)</f>
        <v>0</v>
      </c>
      <c r="K42" s="37">
        <f>IF(K41=0,0,K41/$G41)</f>
        <v>0</v>
      </c>
      <c r="L42" s="364"/>
      <c r="M42" s="37">
        <f>IF(M41=0,0,M41/$F41)</f>
        <v>1</v>
      </c>
      <c r="N42" s="37">
        <f>IF(N41=0,0,N41/$F41)</f>
        <v>0</v>
      </c>
      <c r="AB42" s="152"/>
      <c r="AC42" s="152"/>
    </row>
    <row r="43" spans="1:29" ht="12" customHeight="1">
      <c r="A43" s="203"/>
      <c r="B43" s="203"/>
      <c r="C43" s="43"/>
      <c r="D43" s="278" t="s">
        <v>350</v>
      </c>
      <c r="E43" s="42"/>
      <c r="F43" s="41">
        <v>1</v>
      </c>
      <c r="G43" s="41">
        <v>0</v>
      </c>
      <c r="H43" s="41">
        <v>0</v>
      </c>
      <c r="I43" s="41">
        <v>0</v>
      </c>
      <c r="J43" s="41">
        <v>0</v>
      </c>
      <c r="K43" s="41">
        <v>0</v>
      </c>
      <c r="L43" s="363" t="s">
        <v>386</v>
      </c>
      <c r="M43" s="41">
        <v>1</v>
      </c>
      <c r="N43" s="41">
        <v>0</v>
      </c>
      <c r="AB43" s="153">
        <v>1</v>
      </c>
      <c r="AC43" s="153" t="str">
        <f>IF(F43=AB43,"",1)</f>
        <v/>
      </c>
    </row>
    <row r="44" spans="1:29" ht="12" customHeight="1">
      <c r="A44" s="203"/>
      <c r="B44" s="203"/>
      <c r="C44" s="40"/>
      <c r="D44" s="279"/>
      <c r="E44" s="39"/>
      <c r="F44" s="44">
        <f t="shared" si="3"/>
        <v>1</v>
      </c>
      <c r="G44" s="37">
        <f>IF(G43=0,0,G43/$F43)</f>
        <v>0</v>
      </c>
      <c r="H44" s="37">
        <f>IF(H43=0,0,H43/$G43)</f>
        <v>0</v>
      </c>
      <c r="I44" s="37">
        <f>IF(I43=0,0,I43/$G43)</f>
        <v>0</v>
      </c>
      <c r="J44" s="37">
        <f>IF(J43=0,0,J43/$G43)</f>
        <v>0</v>
      </c>
      <c r="K44" s="37">
        <f>IF(K43=0,0,K43/$G43)</f>
        <v>0</v>
      </c>
      <c r="L44" s="364"/>
      <c r="M44" s="37">
        <f>IF(M43=0,0,M43/$F43)</f>
        <v>1</v>
      </c>
      <c r="N44" s="37">
        <f>IF(N43=0,0,N43/$F43)</f>
        <v>0</v>
      </c>
      <c r="AB44" s="152"/>
      <c r="AC44" s="152"/>
    </row>
    <row r="45" spans="1:29" ht="12" customHeight="1">
      <c r="A45" s="203"/>
      <c r="B45" s="203"/>
      <c r="C45" s="43"/>
      <c r="D45" s="278" t="s">
        <v>351</v>
      </c>
      <c r="E45" s="42"/>
      <c r="F45" s="41">
        <v>5</v>
      </c>
      <c r="G45" s="41">
        <v>0</v>
      </c>
      <c r="H45" s="41">
        <v>0</v>
      </c>
      <c r="I45" s="41">
        <v>0</v>
      </c>
      <c r="J45" s="41">
        <v>0</v>
      </c>
      <c r="K45" s="41">
        <v>0</v>
      </c>
      <c r="L45" s="363" t="s">
        <v>386</v>
      </c>
      <c r="M45" s="41">
        <v>5</v>
      </c>
      <c r="N45" s="41">
        <v>0</v>
      </c>
      <c r="AB45" s="153">
        <v>5</v>
      </c>
      <c r="AC45" s="153" t="str">
        <f>IF(F45=AB45,"",1)</f>
        <v/>
      </c>
    </row>
    <row r="46" spans="1:29" ht="12" customHeight="1">
      <c r="A46" s="203"/>
      <c r="B46" s="203"/>
      <c r="C46" s="40"/>
      <c r="D46" s="279"/>
      <c r="E46" s="39"/>
      <c r="F46" s="44">
        <f t="shared" si="3"/>
        <v>1</v>
      </c>
      <c r="G46" s="37">
        <f>IF(G45=0,0,G45/$F45)</f>
        <v>0</v>
      </c>
      <c r="H46" s="37">
        <f>IF(H45=0,0,H45/$G45)</f>
        <v>0</v>
      </c>
      <c r="I46" s="37">
        <f>IF(I45=0,0,I45/$G45)</f>
        <v>0</v>
      </c>
      <c r="J46" s="37">
        <f>IF(J45=0,0,J45/$G45)</f>
        <v>0</v>
      </c>
      <c r="K46" s="37">
        <f>IF(K45=0,0,K45/$G45)</f>
        <v>0</v>
      </c>
      <c r="L46" s="364"/>
      <c r="M46" s="37">
        <f>IF(M45=0,0,M45/$F45)</f>
        <v>1</v>
      </c>
      <c r="N46" s="37">
        <f>IF(N45=0,0,N45/$F45)</f>
        <v>0</v>
      </c>
      <c r="AB46" s="152"/>
      <c r="AC46" s="152"/>
    </row>
    <row r="47" spans="1:29" ht="12" customHeight="1">
      <c r="A47" s="203"/>
      <c r="B47" s="203"/>
      <c r="C47" s="43"/>
      <c r="D47" s="278" t="s">
        <v>352</v>
      </c>
      <c r="E47" s="42"/>
      <c r="F47" s="41">
        <v>3</v>
      </c>
      <c r="G47" s="41">
        <v>0</v>
      </c>
      <c r="H47" s="41">
        <v>0</v>
      </c>
      <c r="I47" s="41">
        <v>0</v>
      </c>
      <c r="J47" s="41">
        <v>0</v>
      </c>
      <c r="K47" s="41">
        <v>0</v>
      </c>
      <c r="L47" s="363" t="s">
        <v>386</v>
      </c>
      <c r="M47" s="41">
        <v>3</v>
      </c>
      <c r="N47" s="41">
        <v>0</v>
      </c>
      <c r="AB47" s="153">
        <v>3</v>
      </c>
      <c r="AC47" s="153" t="str">
        <f>IF(F47=AB47,"",1)</f>
        <v/>
      </c>
    </row>
    <row r="48" spans="1:29" ht="12" customHeight="1">
      <c r="A48" s="203"/>
      <c r="B48" s="203"/>
      <c r="C48" s="40"/>
      <c r="D48" s="279"/>
      <c r="E48" s="39"/>
      <c r="F48" s="44">
        <f t="shared" si="3"/>
        <v>1</v>
      </c>
      <c r="G48" s="37">
        <f>IF(G47=0,0,G47/$F47)</f>
        <v>0</v>
      </c>
      <c r="H48" s="37">
        <f>IF(H47=0,0,H47/$G47)</f>
        <v>0</v>
      </c>
      <c r="I48" s="37">
        <f>IF(I47=0,0,I47/$G47)</f>
        <v>0</v>
      </c>
      <c r="J48" s="37">
        <f>IF(J47=0,0,J47/$G47)</f>
        <v>0</v>
      </c>
      <c r="K48" s="37">
        <f>IF(K47=0,0,K47/$G47)</f>
        <v>0</v>
      </c>
      <c r="L48" s="364"/>
      <c r="M48" s="37">
        <f>IF(M47=0,0,M47/$F47)</f>
        <v>1</v>
      </c>
      <c r="N48" s="37">
        <f>IF(N47=0,0,N47/$F47)</f>
        <v>0</v>
      </c>
      <c r="AB48" s="152"/>
      <c r="AC48" s="152"/>
    </row>
    <row r="49" spans="1:29" ht="12" customHeight="1">
      <c r="A49" s="203"/>
      <c r="B49" s="203"/>
      <c r="C49" s="43"/>
      <c r="D49" s="278" t="s">
        <v>353</v>
      </c>
      <c r="E49" s="42"/>
      <c r="F49" s="41">
        <v>3</v>
      </c>
      <c r="G49" s="41">
        <v>1</v>
      </c>
      <c r="H49" s="41">
        <v>0</v>
      </c>
      <c r="I49" s="41">
        <v>0</v>
      </c>
      <c r="J49" s="41">
        <v>0</v>
      </c>
      <c r="K49" s="41">
        <v>1</v>
      </c>
      <c r="L49" s="363" t="s">
        <v>386</v>
      </c>
      <c r="M49" s="41">
        <v>2</v>
      </c>
      <c r="N49" s="41">
        <v>0</v>
      </c>
      <c r="AB49" s="153">
        <v>3</v>
      </c>
      <c r="AC49" s="153" t="str">
        <f>IF(F49=AB49,"",1)</f>
        <v/>
      </c>
    </row>
    <row r="50" spans="1:29" ht="12" customHeight="1">
      <c r="A50" s="203"/>
      <c r="B50" s="203"/>
      <c r="C50" s="40"/>
      <c r="D50" s="279"/>
      <c r="E50" s="39"/>
      <c r="F50" s="44">
        <f t="shared" si="3"/>
        <v>1</v>
      </c>
      <c r="G50" s="37">
        <f>IF(G49=0,0,G49/$F49)</f>
        <v>0.33333333333333331</v>
      </c>
      <c r="H50" s="37">
        <f>IF(H49=0,0,H49/$G49)</f>
        <v>0</v>
      </c>
      <c r="I50" s="37">
        <f>IF(I49=0,0,I49/$G49)</f>
        <v>0</v>
      </c>
      <c r="J50" s="37">
        <f>IF(J49=0,0,J49/$G49)</f>
        <v>0</v>
      </c>
      <c r="K50" s="37">
        <f>IF(K49=0,0,K49/$G49)</f>
        <v>1</v>
      </c>
      <c r="L50" s="364"/>
      <c r="M50" s="37">
        <f>IF(M49=0,0,M49/$F49)</f>
        <v>0.66666666666666663</v>
      </c>
      <c r="N50" s="37">
        <f>IF(N49=0,0,N49/$F49)</f>
        <v>0</v>
      </c>
      <c r="AB50" s="152"/>
      <c r="AC50" s="152"/>
    </row>
    <row r="51" spans="1:29" ht="12" customHeight="1">
      <c r="A51" s="203"/>
      <c r="B51" s="203"/>
      <c r="C51" s="43"/>
      <c r="D51" s="278" t="s">
        <v>354</v>
      </c>
      <c r="E51" s="42"/>
      <c r="F51" s="41">
        <v>11</v>
      </c>
      <c r="G51" s="41">
        <v>3</v>
      </c>
      <c r="H51" s="41">
        <v>0</v>
      </c>
      <c r="I51" s="41">
        <v>1</v>
      </c>
      <c r="J51" s="41">
        <v>1</v>
      </c>
      <c r="K51" s="41">
        <v>1</v>
      </c>
      <c r="L51" s="363">
        <v>7.5</v>
      </c>
      <c r="M51" s="41">
        <v>7</v>
      </c>
      <c r="N51" s="41">
        <v>1</v>
      </c>
      <c r="AB51" s="153">
        <v>11</v>
      </c>
      <c r="AC51" s="153" t="str">
        <f>IF(F51=AB51,"",1)</f>
        <v/>
      </c>
    </row>
    <row r="52" spans="1:29" ht="12" customHeight="1">
      <c r="A52" s="203"/>
      <c r="B52" s="203"/>
      <c r="C52" s="40"/>
      <c r="D52" s="279"/>
      <c r="E52" s="39"/>
      <c r="F52" s="44">
        <f t="shared" si="3"/>
        <v>1</v>
      </c>
      <c r="G52" s="37">
        <f>IF(G51=0,0,G51/$F51)</f>
        <v>0.27272727272727271</v>
      </c>
      <c r="H52" s="37">
        <f>IF(H51=0,0,H51/$G51)</f>
        <v>0</v>
      </c>
      <c r="I52" s="37">
        <f>IF(I51=0,0,I51/$G51)</f>
        <v>0.33333333333333331</v>
      </c>
      <c r="J52" s="37">
        <f>IF(J51=0,0,J51/$G51)</f>
        <v>0.33333333333333331</v>
      </c>
      <c r="K52" s="37">
        <f>IF(K51=0,0,K51/$G51)</f>
        <v>0.33333333333333331</v>
      </c>
      <c r="L52" s="364"/>
      <c r="M52" s="37">
        <f>IF(M51=0,0,M51/$F51)</f>
        <v>0.63636363636363635</v>
      </c>
      <c r="N52" s="37">
        <f>IF(N51=0,0,N51/$F51)</f>
        <v>9.0909090909090912E-2</v>
      </c>
      <c r="AB52" s="152"/>
      <c r="AC52" s="152"/>
    </row>
    <row r="53" spans="1:29" ht="12" customHeight="1">
      <c r="A53" s="203"/>
      <c r="B53" s="203"/>
      <c r="C53" s="43"/>
      <c r="D53" s="278" t="s">
        <v>355</v>
      </c>
      <c r="E53" s="42"/>
      <c r="F53" s="41">
        <v>3</v>
      </c>
      <c r="G53" s="41">
        <v>1</v>
      </c>
      <c r="H53" s="41">
        <v>0</v>
      </c>
      <c r="I53" s="41">
        <v>0</v>
      </c>
      <c r="J53" s="41">
        <v>1</v>
      </c>
      <c r="K53" s="41">
        <v>0</v>
      </c>
      <c r="L53" s="363">
        <v>10</v>
      </c>
      <c r="M53" s="41">
        <v>2</v>
      </c>
      <c r="N53" s="41">
        <v>0</v>
      </c>
      <c r="AB53" s="153">
        <v>3</v>
      </c>
      <c r="AC53" s="153" t="str">
        <f>IF(F53=AB53,"",1)</f>
        <v/>
      </c>
    </row>
    <row r="54" spans="1:29" ht="12" customHeight="1">
      <c r="A54" s="203"/>
      <c r="B54" s="203"/>
      <c r="C54" s="40"/>
      <c r="D54" s="279"/>
      <c r="E54" s="39"/>
      <c r="F54" s="44">
        <f t="shared" si="3"/>
        <v>1</v>
      </c>
      <c r="G54" s="37">
        <f>IF(G53=0,0,G53/$F53)</f>
        <v>0.33333333333333331</v>
      </c>
      <c r="H54" s="37">
        <f>IF(H53=0,0,H53/$G53)</f>
        <v>0</v>
      </c>
      <c r="I54" s="37">
        <f>IF(I53=0,0,I53/$G53)</f>
        <v>0</v>
      </c>
      <c r="J54" s="37">
        <f>IF(J53=0,0,J53/$G53)</f>
        <v>1</v>
      </c>
      <c r="K54" s="37">
        <f>IF(K53=0,0,K53/$G53)</f>
        <v>0</v>
      </c>
      <c r="L54" s="364"/>
      <c r="M54" s="37">
        <f>IF(M53=0,0,M53/$F53)</f>
        <v>0.66666666666666663</v>
      </c>
      <c r="N54" s="37">
        <f>IF(N53=0,0,N53/$F53)</f>
        <v>0</v>
      </c>
      <c r="AB54" s="152"/>
      <c r="AC54" s="152"/>
    </row>
    <row r="55" spans="1:29" ht="12" customHeight="1">
      <c r="A55" s="203"/>
      <c r="B55" s="203"/>
      <c r="C55" s="43"/>
      <c r="D55" s="278" t="s">
        <v>356</v>
      </c>
      <c r="E55" s="42"/>
      <c r="F55" s="41">
        <v>27</v>
      </c>
      <c r="G55" s="41">
        <v>5</v>
      </c>
      <c r="H55" s="41">
        <v>0</v>
      </c>
      <c r="I55" s="41">
        <v>3</v>
      </c>
      <c r="J55" s="41">
        <v>2</v>
      </c>
      <c r="K55" s="41">
        <v>0</v>
      </c>
      <c r="L55" s="363">
        <v>7</v>
      </c>
      <c r="M55" s="41">
        <v>21</v>
      </c>
      <c r="N55" s="41">
        <v>1</v>
      </c>
      <c r="AB55" s="153">
        <v>27</v>
      </c>
      <c r="AC55" s="153" t="str">
        <f>IF(F55=AB55,"",1)</f>
        <v/>
      </c>
    </row>
    <row r="56" spans="1:29" ht="12" customHeight="1">
      <c r="A56" s="203"/>
      <c r="B56" s="203"/>
      <c r="C56" s="40"/>
      <c r="D56" s="279"/>
      <c r="E56" s="39"/>
      <c r="F56" s="44">
        <f t="shared" si="3"/>
        <v>1</v>
      </c>
      <c r="G56" s="37">
        <f>IF(G55=0,0,G55/$F55)</f>
        <v>0.18518518518518517</v>
      </c>
      <c r="H56" s="37">
        <f>IF(H55=0,0,H55/$G55)</f>
        <v>0</v>
      </c>
      <c r="I56" s="37">
        <f>IF(I55=0,0,I55/$G55)</f>
        <v>0.6</v>
      </c>
      <c r="J56" s="37">
        <f>IF(J55=0,0,J55/$G55)</f>
        <v>0.4</v>
      </c>
      <c r="K56" s="37">
        <f>IF(K55=0,0,K55/$G55)</f>
        <v>0</v>
      </c>
      <c r="L56" s="364"/>
      <c r="M56" s="37">
        <f>IF(M55=0,0,M55/$F55)</f>
        <v>0.77777777777777779</v>
      </c>
      <c r="N56" s="37">
        <f>IF(N55=0,0,N55/$F55)</f>
        <v>3.7037037037037035E-2</v>
      </c>
      <c r="AB56" s="152"/>
      <c r="AC56" s="152"/>
    </row>
    <row r="57" spans="1:29" ht="12" customHeight="1">
      <c r="A57" s="203"/>
      <c r="B57" s="203"/>
      <c r="C57" s="43"/>
      <c r="D57" s="278" t="s">
        <v>357</v>
      </c>
      <c r="E57" s="42"/>
      <c r="F57" s="41">
        <v>6</v>
      </c>
      <c r="G57" s="41">
        <v>0</v>
      </c>
      <c r="H57" s="41">
        <v>0</v>
      </c>
      <c r="I57" s="41">
        <v>0</v>
      </c>
      <c r="J57" s="41">
        <v>0</v>
      </c>
      <c r="K57" s="41">
        <v>0</v>
      </c>
      <c r="L57" s="363" t="s">
        <v>386</v>
      </c>
      <c r="M57" s="41">
        <v>6</v>
      </c>
      <c r="N57" s="41">
        <v>0</v>
      </c>
      <c r="AB57" s="153">
        <v>6</v>
      </c>
      <c r="AC57" s="153" t="str">
        <f>IF(F57=AB57,"",1)</f>
        <v/>
      </c>
    </row>
    <row r="58" spans="1:29" ht="12" customHeight="1">
      <c r="A58" s="203"/>
      <c r="B58" s="203"/>
      <c r="C58" s="40"/>
      <c r="D58" s="279"/>
      <c r="E58" s="39"/>
      <c r="F58" s="44">
        <f t="shared" si="3"/>
        <v>1</v>
      </c>
      <c r="G58" s="37">
        <f>IF(G57=0,0,G57/$F57)</f>
        <v>0</v>
      </c>
      <c r="H58" s="37">
        <f>IF(H57=0,0,H57/$G57)</f>
        <v>0</v>
      </c>
      <c r="I58" s="37">
        <f>IF(I57=0,0,I57/$G57)</f>
        <v>0</v>
      </c>
      <c r="J58" s="37">
        <f>IF(J57=0,0,J57/$G57)</f>
        <v>0</v>
      </c>
      <c r="K58" s="37">
        <f>IF(K57=0,0,K57/$G57)</f>
        <v>0</v>
      </c>
      <c r="L58" s="364"/>
      <c r="M58" s="37">
        <f>IF(M57=0,0,M57/$F57)</f>
        <v>1</v>
      </c>
      <c r="N58" s="37">
        <f>IF(N57=0,0,N57/$F57)</f>
        <v>0</v>
      </c>
      <c r="AB58" s="152"/>
      <c r="AC58" s="152"/>
    </row>
    <row r="59" spans="1:29" ht="12.75" customHeight="1">
      <c r="A59" s="203"/>
      <c r="B59" s="203"/>
      <c r="C59" s="43"/>
      <c r="D59" s="278" t="s">
        <v>358</v>
      </c>
      <c r="E59" s="42"/>
      <c r="F59" s="41">
        <v>22</v>
      </c>
      <c r="G59" s="41">
        <v>6</v>
      </c>
      <c r="H59" s="41">
        <v>0</v>
      </c>
      <c r="I59" s="41">
        <v>2</v>
      </c>
      <c r="J59" s="41">
        <v>2</v>
      </c>
      <c r="K59" s="41">
        <v>2</v>
      </c>
      <c r="L59" s="363">
        <v>10</v>
      </c>
      <c r="M59" s="41">
        <v>16</v>
      </c>
      <c r="N59" s="41">
        <v>0</v>
      </c>
      <c r="AB59" s="153">
        <v>22</v>
      </c>
      <c r="AC59" s="153" t="str">
        <f>IF(F59=AB59,"",1)</f>
        <v/>
      </c>
    </row>
    <row r="60" spans="1:29" ht="12.75" customHeight="1">
      <c r="A60" s="203"/>
      <c r="B60" s="203"/>
      <c r="C60" s="40"/>
      <c r="D60" s="279"/>
      <c r="E60" s="39"/>
      <c r="F60" s="44">
        <f t="shared" si="3"/>
        <v>1</v>
      </c>
      <c r="G60" s="37">
        <f>IF(G59=0,0,G59/$F59)</f>
        <v>0.27272727272727271</v>
      </c>
      <c r="H60" s="37">
        <f>IF(H59=0,0,H59/$G59)</f>
        <v>0</v>
      </c>
      <c r="I60" s="37">
        <f>IF(I59=0,0,I59/$G59)</f>
        <v>0.33333333333333331</v>
      </c>
      <c r="J60" s="37">
        <f>IF(J59=0,0,J59/$G59)</f>
        <v>0.33333333333333331</v>
      </c>
      <c r="K60" s="37">
        <f>IF(K59=0,0,K59/$G59)</f>
        <v>0.33333333333333331</v>
      </c>
      <c r="L60" s="364"/>
      <c r="M60" s="37">
        <f>IF(M59=0,0,M59/$F59)</f>
        <v>0.72727272727272729</v>
      </c>
      <c r="N60" s="37">
        <f>IF(N59=0,0,N59/$F59)</f>
        <v>0</v>
      </c>
      <c r="AB60" s="152"/>
      <c r="AC60" s="152"/>
    </row>
    <row r="61" spans="1:29" ht="12" customHeight="1">
      <c r="A61" s="203"/>
      <c r="B61" s="203"/>
      <c r="C61" s="43"/>
      <c r="D61" s="278" t="s">
        <v>21</v>
      </c>
      <c r="E61" s="42"/>
      <c r="F61" s="41">
        <v>10</v>
      </c>
      <c r="G61" s="41">
        <v>2</v>
      </c>
      <c r="H61" s="41">
        <v>0</v>
      </c>
      <c r="I61" s="41">
        <v>0</v>
      </c>
      <c r="J61" s="41">
        <v>1</v>
      </c>
      <c r="K61" s="41">
        <v>1</v>
      </c>
      <c r="L61" s="363">
        <v>10</v>
      </c>
      <c r="M61" s="41">
        <v>8</v>
      </c>
      <c r="N61" s="41">
        <v>0</v>
      </c>
      <c r="AB61" s="153">
        <v>10</v>
      </c>
      <c r="AC61" s="153" t="str">
        <f>IF(F61=AB61,"",1)</f>
        <v/>
      </c>
    </row>
    <row r="62" spans="1:29" ht="12" customHeight="1">
      <c r="A62" s="203"/>
      <c r="B62" s="203"/>
      <c r="C62" s="40"/>
      <c r="D62" s="279"/>
      <c r="E62" s="39"/>
      <c r="F62" s="44">
        <f t="shared" si="3"/>
        <v>1</v>
      </c>
      <c r="G62" s="37">
        <f>IF(G61=0,0,G61/$F61)</f>
        <v>0.2</v>
      </c>
      <c r="H62" s="37">
        <f>IF(H61=0,0,H61/$G61)</f>
        <v>0</v>
      </c>
      <c r="I62" s="37">
        <f>IF(I61=0,0,I61/$G61)</f>
        <v>0</v>
      </c>
      <c r="J62" s="37">
        <f>IF(J61=0,0,J61/$G61)</f>
        <v>0.5</v>
      </c>
      <c r="K62" s="37">
        <f>IF(K61=0,0,K61/$G61)</f>
        <v>0.5</v>
      </c>
      <c r="L62" s="364"/>
      <c r="M62" s="37">
        <f>IF(M61=0,0,M61/$F61)</f>
        <v>0.8</v>
      </c>
      <c r="N62" s="37">
        <f>IF(N61=0,0,N61/$F61)</f>
        <v>0</v>
      </c>
      <c r="AB62" s="152"/>
      <c r="AC62" s="152"/>
    </row>
    <row r="63" spans="1:29" ht="12" customHeight="1">
      <c r="A63" s="203"/>
      <c r="B63" s="203"/>
      <c r="C63" s="43"/>
      <c r="D63" s="278" t="s">
        <v>359</v>
      </c>
      <c r="E63" s="42"/>
      <c r="F63" s="41">
        <v>11</v>
      </c>
      <c r="G63" s="41">
        <v>5</v>
      </c>
      <c r="H63" s="41">
        <v>0</v>
      </c>
      <c r="I63" s="41">
        <v>4</v>
      </c>
      <c r="J63" s="41">
        <v>1</v>
      </c>
      <c r="K63" s="41">
        <v>0</v>
      </c>
      <c r="L63" s="363">
        <v>6</v>
      </c>
      <c r="M63" s="41">
        <v>6</v>
      </c>
      <c r="N63" s="41">
        <v>0</v>
      </c>
      <c r="AB63" s="153">
        <v>11</v>
      </c>
      <c r="AC63" s="153" t="str">
        <f>IF(F63=AB63,"",1)</f>
        <v/>
      </c>
    </row>
    <row r="64" spans="1:29" ht="12" customHeight="1">
      <c r="A64" s="203"/>
      <c r="B64" s="203"/>
      <c r="C64" s="40"/>
      <c r="D64" s="279"/>
      <c r="E64" s="39"/>
      <c r="F64" s="44">
        <f t="shared" si="3"/>
        <v>1</v>
      </c>
      <c r="G64" s="37">
        <f>IF(G63=0,0,G63/$F63)</f>
        <v>0.45454545454545453</v>
      </c>
      <c r="H64" s="37">
        <f>IF(H63=0,0,H63/$G63)</f>
        <v>0</v>
      </c>
      <c r="I64" s="37">
        <f>IF(I63=0,0,I63/$G63)</f>
        <v>0.8</v>
      </c>
      <c r="J64" s="37">
        <f>IF(J63=0,0,J63/$G63)</f>
        <v>0.2</v>
      </c>
      <c r="K64" s="37">
        <f>IF(K63=0,0,K63/$G63)</f>
        <v>0</v>
      </c>
      <c r="L64" s="364"/>
      <c r="M64" s="37">
        <f>IF(M63=0,0,M63/$F63)</f>
        <v>0.54545454545454541</v>
      </c>
      <c r="N64" s="37">
        <f>IF(N63=0,0,N63/$F63)</f>
        <v>0</v>
      </c>
      <c r="AB64" s="152"/>
      <c r="AC64" s="152"/>
    </row>
    <row r="65" spans="1:29" ht="12" customHeight="1">
      <c r="A65" s="203"/>
      <c r="B65" s="203"/>
      <c r="C65" s="43"/>
      <c r="D65" s="278" t="s">
        <v>360</v>
      </c>
      <c r="E65" s="42"/>
      <c r="F65" s="41">
        <v>19</v>
      </c>
      <c r="G65" s="41">
        <v>4</v>
      </c>
      <c r="H65" s="41">
        <v>1</v>
      </c>
      <c r="I65" s="41">
        <v>2</v>
      </c>
      <c r="J65" s="41">
        <v>0</v>
      </c>
      <c r="K65" s="41">
        <v>1</v>
      </c>
      <c r="L65" s="363">
        <v>4.333333333333333</v>
      </c>
      <c r="M65" s="41">
        <v>15</v>
      </c>
      <c r="N65" s="41">
        <v>0</v>
      </c>
      <c r="AB65" s="153">
        <v>19</v>
      </c>
      <c r="AC65" s="153" t="str">
        <f>IF(F65=AB65,"",1)</f>
        <v/>
      </c>
    </row>
    <row r="66" spans="1:29" ht="12" customHeight="1">
      <c r="A66" s="203"/>
      <c r="B66" s="203"/>
      <c r="C66" s="40"/>
      <c r="D66" s="279"/>
      <c r="E66" s="39"/>
      <c r="F66" s="44">
        <f t="shared" si="3"/>
        <v>1</v>
      </c>
      <c r="G66" s="37">
        <f>IF(G65=0,0,G65/$F65)</f>
        <v>0.21052631578947367</v>
      </c>
      <c r="H66" s="37">
        <f>IF(H65=0,0,H65/$G65)</f>
        <v>0.25</v>
      </c>
      <c r="I66" s="37">
        <f>IF(I65=0,0,I65/$G65)</f>
        <v>0.5</v>
      </c>
      <c r="J66" s="37">
        <f>IF(J65=0,0,J65/$G65)</f>
        <v>0</v>
      </c>
      <c r="K66" s="37">
        <f>IF(K65=0,0,K65/$G65)</f>
        <v>0.25</v>
      </c>
      <c r="L66" s="364"/>
      <c r="M66" s="37">
        <f>IF(M65=0,0,M65/$F65)</f>
        <v>0.78947368421052633</v>
      </c>
      <c r="N66" s="37">
        <f>IF(N65=0,0,N65/$F65)</f>
        <v>0</v>
      </c>
      <c r="AB66" s="152"/>
      <c r="AC66" s="152"/>
    </row>
    <row r="67" spans="1:29" ht="12" customHeight="1">
      <c r="A67" s="203"/>
      <c r="B67" s="203"/>
      <c r="C67" s="43"/>
      <c r="D67" s="278" t="s">
        <v>361</v>
      </c>
      <c r="E67" s="42"/>
      <c r="F67" s="41">
        <v>7</v>
      </c>
      <c r="G67" s="41">
        <v>2</v>
      </c>
      <c r="H67" s="41">
        <v>0</v>
      </c>
      <c r="I67" s="41">
        <v>1</v>
      </c>
      <c r="J67" s="41">
        <v>1</v>
      </c>
      <c r="K67" s="41">
        <v>0</v>
      </c>
      <c r="L67" s="363">
        <v>7.5</v>
      </c>
      <c r="M67" s="41">
        <v>5</v>
      </c>
      <c r="N67" s="41">
        <v>0</v>
      </c>
      <c r="AB67" s="153">
        <v>7</v>
      </c>
      <c r="AC67" s="153" t="str">
        <f>IF(F67=AB67,"",1)</f>
        <v/>
      </c>
    </row>
    <row r="68" spans="1:29" ht="12" customHeight="1">
      <c r="A68" s="203"/>
      <c r="B68" s="204"/>
      <c r="C68" s="40"/>
      <c r="D68" s="279"/>
      <c r="E68" s="39"/>
      <c r="F68" s="44">
        <f t="shared" si="3"/>
        <v>1</v>
      </c>
      <c r="G68" s="37">
        <f>IF(G67=0,0,G67/$F67)</f>
        <v>0.2857142857142857</v>
      </c>
      <c r="H68" s="37">
        <f>IF(H67=0,0,H67/$G67)</f>
        <v>0</v>
      </c>
      <c r="I68" s="37">
        <f>IF(I67=0,0,I67/$G67)</f>
        <v>0.5</v>
      </c>
      <c r="J68" s="37">
        <f>IF(J67=0,0,J67/$G67)</f>
        <v>0.5</v>
      </c>
      <c r="K68" s="37">
        <f>IF(K67=0,0,K67/$G67)</f>
        <v>0</v>
      </c>
      <c r="L68" s="364"/>
      <c r="M68" s="37">
        <f>IF(M67=0,0,M67/$F67)</f>
        <v>0.7142857142857143</v>
      </c>
      <c r="N68" s="37">
        <f>IF(N67=0,0,N67/$F67)</f>
        <v>0</v>
      </c>
      <c r="AB68" s="152"/>
      <c r="AC68" s="152"/>
    </row>
    <row r="69" spans="1:29" ht="12" customHeight="1">
      <c r="A69" s="203"/>
      <c r="B69" s="202" t="s">
        <v>17</v>
      </c>
      <c r="C69" s="43"/>
      <c r="D69" s="278" t="s">
        <v>16</v>
      </c>
      <c r="E69" s="42"/>
      <c r="F69" s="41">
        <f>SUM(G69,M69,N69)</f>
        <v>516</v>
      </c>
      <c r="G69" s="41">
        <f>SUM(G71,G73,G75,G77,G79,G81,G83,G85,G87,G89,G91,G93,G95,G97,G99)</f>
        <v>222</v>
      </c>
      <c r="H69" s="41">
        <f t="shared" ref="H69:N69" si="5">SUM(H71,H73,H75,H77,H79,H81,H83,H85,H87,H89,H91,H93,H95,H97,H99)</f>
        <v>3</v>
      </c>
      <c r="I69" s="41">
        <f t="shared" si="5"/>
        <v>113</v>
      </c>
      <c r="J69" s="41">
        <f t="shared" si="5"/>
        <v>69</v>
      </c>
      <c r="K69" s="41">
        <f t="shared" si="5"/>
        <v>37</v>
      </c>
      <c r="L69" s="363">
        <v>7.3135135135135139</v>
      </c>
      <c r="M69" s="41">
        <f t="shared" si="5"/>
        <v>282</v>
      </c>
      <c r="N69" s="41">
        <f t="shared" si="5"/>
        <v>12</v>
      </c>
      <c r="AB69" s="153">
        <v>516</v>
      </c>
      <c r="AC69" s="153" t="str">
        <f>IF(F69=AB69,"",1)</f>
        <v/>
      </c>
    </row>
    <row r="70" spans="1:29" ht="12" customHeight="1">
      <c r="A70" s="203"/>
      <c r="B70" s="203"/>
      <c r="C70" s="40"/>
      <c r="D70" s="279"/>
      <c r="E70" s="39"/>
      <c r="F70" s="44">
        <f t="shared" si="3"/>
        <v>1</v>
      </c>
      <c r="G70" s="37">
        <f>IF(G69=0,0,G69/$F69)</f>
        <v>0.43023255813953487</v>
      </c>
      <c r="H70" s="37">
        <f>IF(H69=0,0,H69/$G69)</f>
        <v>1.3513513513513514E-2</v>
      </c>
      <c r="I70" s="37">
        <f>IF(I69=0,0,I69/$G69)</f>
        <v>0.50900900900900903</v>
      </c>
      <c r="J70" s="37">
        <f>IF(J69=0,0,J69/$G69)</f>
        <v>0.3108108108108108</v>
      </c>
      <c r="K70" s="37">
        <f>IF(K69=0,0,K69/$G69)</f>
        <v>0.16666666666666666</v>
      </c>
      <c r="L70" s="364"/>
      <c r="M70" s="37">
        <f>IF(M69=0,0,M69/$F69)</f>
        <v>0.54651162790697672</v>
      </c>
      <c r="N70" s="37">
        <f>IF(N69=0,0,N69/$F69)</f>
        <v>2.3255813953488372E-2</v>
      </c>
      <c r="AB70" s="152"/>
      <c r="AC70" s="152"/>
    </row>
    <row r="71" spans="1:29" ht="12" customHeight="1">
      <c r="A71" s="203"/>
      <c r="B71" s="203"/>
      <c r="C71" s="43"/>
      <c r="D71" s="278" t="s">
        <v>129</v>
      </c>
      <c r="E71" s="42"/>
      <c r="F71" s="41">
        <v>4</v>
      </c>
      <c r="G71" s="41">
        <v>1</v>
      </c>
      <c r="H71" s="41">
        <v>0</v>
      </c>
      <c r="I71" s="41">
        <v>1</v>
      </c>
      <c r="J71" s="41">
        <v>0</v>
      </c>
      <c r="K71" s="41">
        <v>0</v>
      </c>
      <c r="L71" s="363">
        <v>5</v>
      </c>
      <c r="M71" s="41">
        <v>3</v>
      </c>
      <c r="N71" s="41">
        <v>0</v>
      </c>
      <c r="AB71" s="153">
        <v>4</v>
      </c>
      <c r="AC71" s="153" t="str">
        <f>IF(F71=AB71,"",1)</f>
        <v/>
      </c>
    </row>
    <row r="72" spans="1:29" ht="12" customHeight="1">
      <c r="A72" s="203"/>
      <c r="B72" s="203"/>
      <c r="C72" s="40"/>
      <c r="D72" s="279"/>
      <c r="E72" s="39"/>
      <c r="F72" s="44">
        <f t="shared" ref="F72:F100" si="6">SUM(G72,M72,N72)</f>
        <v>1</v>
      </c>
      <c r="G72" s="37">
        <f>IF(G71=0,0,G71/$F71)</f>
        <v>0.25</v>
      </c>
      <c r="H72" s="37">
        <f>IF(H71=0,0,H71/$G71)</f>
        <v>0</v>
      </c>
      <c r="I72" s="37">
        <f>IF(I71=0,0,I71/$G71)</f>
        <v>1</v>
      </c>
      <c r="J72" s="37">
        <f>IF(J71=0,0,J71/$G71)</f>
        <v>0</v>
      </c>
      <c r="K72" s="37">
        <f>IF(K71=0,0,K71/$G71)</f>
        <v>0</v>
      </c>
      <c r="L72" s="364"/>
      <c r="M72" s="37">
        <f>IF(M71=0,0,M71/$F71)</f>
        <v>0.75</v>
      </c>
      <c r="N72" s="37">
        <f>IF(N71=0,0,N71/$F71)</f>
        <v>0</v>
      </c>
      <c r="AB72" s="152"/>
      <c r="AC72" s="152"/>
    </row>
    <row r="73" spans="1:29" ht="12" customHeight="1">
      <c r="A73" s="203"/>
      <c r="B73" s="203"/>
      <c r="C73" s="43"/>
      <c r="D73" s="278" t="s">
        <v>14</v>
      </c>
      <c r="E73" s="42"/>
      <c r="F73" s="41">
        <v>41</v>
      </c>
      <c r="G73" s="41">
        <v>23</v>
      </c>
      <c r="H73" s="41">
        <v>0</v>
      </c>
      <c r="I73" s="41">
        <v>13</v>
      </c>
      <c r="J73" s="41">
        <v>4</v>
      </c>
      <c r="K73" s="41">
        <v>6</v>
      </c>
      <c r="L73" s="363">
        <v>6.1764705882352944</v>
      </c>
      <c r="M73" s="41">
        <v>17</v>
      </c>
      <c r="N73" s="41">
        <v>1</v>
      </c>
      <c r="AB73" s="153">
        <v>41</v>
      </c>
      <c r="AC73" s="153" t="str">
        <f>IF(F73=AB73,"",1)</f>
        <v/>
      </c>
    </row>
    <row r="74" spans="1:29" ht="12" customHeight="1">
      <c r="A74" s="203"/>
      <c r="B74" s="203"/>
      <c r="C74" s="40"/>
      <c r="D74" s="279"/>
      <c r="E74" s="39"/>
      <c r="F74" s="44">
        <f t="shared" si="6"/>
        <v>1</v>
      </c>
      <c r="G74" s="37">
        <f>IF(G73=0,0,G73/$F73)</f>
        <v>0.56097560975609762</v>
      </c>
      <c r="H74" s="37">
        <f>IF(H73=0,0,H73/$G73)</f>
        <v>0</v>
      </c>
      <c r="I74" s="37">
        <f>IF(I73=0,0,I73/$G73)</f>
        <v>0.56521739130434778</v>
      </c>
      <c r="J74" s="37">
        <f>IF(J73=0,0,J73/$G73)</f>
        <v>0.17391304347826086</v>
      </c>
      <c r="K74" s="37">
        <f>IF(K73=0,0,K73/$G73)</f>
        <v>0.2608695652173913</v>
      </c>
      <c r="L74" s="364"/>
      <c r="M74" s="37">
        <f>IF(M73=0,0,M73/$F73)</f>
        <v>0.41463414634146339</v>
      </c>
      <c r="N74" s="37">
        <f>IF(N73=0,0,N73/$F73)</f>
        <v>2.4390243902439025E-2</v>
      </c>
      <c r="AB74" s="152"/>
      <c r="AC74" s="152"/>
    </row>
    <row r="75" spans="1:29" ht="12" customHeight="1">
      <c r="A75" s="203"/>
      <c r="B75" s="203"/>
      <c r="C75" s="43"/>
      <c r="D75" s="278" t="s">
        <v>13</v>
      </c>
      <c r="E75" s="42"/>
      <c r="F75" s="41">
        <v>18</v>
      </c>
      <c r="G75" s="41">
        <v>13</v>
      </c>
      <c r="H75" s="41">
        <v>2</v>
      </c>
      <c r="I75" s="41">
        <v>2</v>
      </c>
      <c r="J75" s="41">
        <v>7</v>
      </c>
      <c r="K75" s="41">
        <v>2</v>
      </c>
      <c r="L75" s="363">
        <v>7.8181818181818183</v>
      </c>
      <c r="M75" s="41">
        <v>5</v>
      </c>
      <c r="N75" s="41">
        <v>0</v>
      </c>
      <c r="AB75" s="153">
        <v>18</v>
      </c>
      <c r="AC75" s="153" t="str">
        <f>IF(F75=AB75,"",1)</f>
        <v/>
      </c>
    </row>
    <row r="76" spans="1:29" ht="12" customHeight="1">
      <c r="A76" s="203"/>
      <c r="B76" s="203"/>
      <c r="C76" s="40"/>
      <c r="D76" s="279"/>
      <c r="E76" s="39"/>
      <c r="F76" s="44">
        <f t="shared" si="6"/>
        <v>1</v>
      </c>
      <c r="G76" s="37">
        <f>IF(G75=0,0,G75/$F75)</f>
        <v>0.72222222222222221</v>
      </c>
      <c r="H76" s="37">
        <f>IF(H75=0,0,H75/$G75)</f>
        <v>0.15384615384615385</v>
      </c>
      <c r="I76" s="37">
        <f>IF(I75=0,0,I75/$G75)</f>
        <v>0.15384615384615385</v>
      </c>
      <c r="J76" s="37">
        <f>IF(J75=0,0,J75/$G75)</f>
        <v>0.53846153846153844</v>
      </c>
      <c r="K76" s="37">
        <f>IF(K75=0,0,K75/$G75)</f>
        <v>0.15384615384615385</v>
      </c>
      <c r="L76" s="364"/>
      <c r="M76" s="37">
        <f>IF(M75=0,0,M75/$F75)</f>
        <v>0.27777777777777779</v>
      </c>
      <c r="N76" s="37">
        <f>IF(N75=0,0,N75/$F75)</f>
        <v>0</v>
      </c>
      <c r="AB76" s="152"/>
      <c r="AC76" s="152"/>
    </row>
    <row r="77" spans="1:29" ht="12" customHeight="1">
      <c r="A77" s="203"/>
      <c r="B77" s="203"/>
      <c r="C77" s="43"/>
      <c r="D77" s="278" t="s">
        <v>12</v>
      </c>
      <c r="E77" s="42"/>
      <c r="F77" s="41">
        <v>9</v>
      </c>
      <c r="G77" s="41">
        <v>4</v>
      </c>
      <c r="H77" s="41">
        <v>0</v>
      </c>
      <c r="I77" s="41">
        <v>3</v>
      </c>
      <c r="J77" s="41">
        <v>1</v>
      </c>
      <c r="K77" s="41">
        <v>0</v>
      </c>
      <c r="L77" s="363">
        <v>6.25</v>
      </c>
      <c r="M77" s="41">
        <v>5</v>
      </c>
      <c r="N77" s="41">
        <v>0</v>
      </c>
      <c r="AB77" s="153">
        <v>9</v>
      </c>
      <c r="AC77" s="153" t="str">
        <f>IF(F77=AB77,"",1)</f>
        <v/>
      </c>
    </row>
    <row r="78" spans="1:29" ht="12" customHeight="1">
      <c r="A78" s="203"/>
      <c r="B78" s="203"/>
      <c r="C78" s="40"/>
      <c r="D78" s="279"/>
      <c r="E78" s="39"/>
      <c r="F78" s="44">
        <f t="shared" si="6"/>
        <v>1</v>
      </c>
      <c r="G78" s="37">
        <f>IF(G77=0,0,G77/$F77)</f>
        <v>0.44444444444444442</v>
      </c>
      <c r="H78" s="37">
        <f>IF(H77=0,0,H77/$G77)</f>
        <v>0</v>
      </c>
      <c r="I78" s="37">
        <f>IF(I77=0,0,I77/$G77)</f>
        <v>0.75</v>
      </c>
      <c r="J78" s="37">
        <f>IF(J77=0,0,J77/$G77)</f>
        <v>0.25</v>
      </c>
      <c r="K78" s="37">
        <f>IF(K77=0,0,K77/$G77)</f>
        <v>0</v>
      </c>
      <c r="L78" s="364"/>
      <c r="M78" s="37">
        <f>IF(M77=0,0,M77/$F77)</f>
        <v>0.55555555555555558</v>
      </c>
      <c r="N78" s="37">
        <f>IF(N77=0,0,N77/$F77)</f>
        <v>0</v>
      </c>
      <c r="AB78" s="152"/>
      <c r="AC78" s="152"/>
    </row>
    <row r="79" spans="1:29" ht="12" customHeight="1">
      <c r="A79" s="203"/>
      <c r="B79" s="203"/>
      <c r="C79" s="43"/>
      <c r="D79" s="278" t="s">
        <v>11</v>
      </c>
      <c r="E79" s="42"/>
      <c r="F79" s="41">
        <v>25</v>
      </c>
      <c r="G79" s="41">
        <v>7</v>
      </c>
      <c r="H79" s="41">
        <v>0</v>
      </c>
      <c r="I79" s="41">
        <v>5</v>
      </c>
      <c r="J79" s="41">
        <v>0</v>
      </c>
      <c r="K79" s="41">
        <v>2</v>
      </c>
      <c r="L79" s="363">
        <v>5</v>
      </c>
      <c r="M79" s="41">
        <v>18</v>
      </c>
      <c r="N79" s="41">
        <v>0</v>
      </c>
      <c r="AB79" s="153">
        <v>25</v>
      </c>
      <c r="AC79" s="153" t="str">
        <f>IF(F79=AB79,"",1)</f>
        <v/>
      </c>
    </row>
    <row r="80" spans="1:29" ht="12" customHeight="1">
      <c r="A80" s="203"/>
      <c r="B80" s="203"/>
      <c r="C80" s="40"/>
      <c r="D80" s="279"/>
      <c r="E80" s="39"/>
      <c r="F80" s="44">
        <f t="shared" si="6"/>
        <v>1</v>
      </c>
      <c r="G80" s="37">
        <f>IF(G79=0,0,G79/$F79)</f>
        <v>0.28000000000000003</v>
      </c>
      <c r="H80" s="37">
        <f>IF(H79=0,0,H79/$G79)</f>
        <v>0</v>
      </c>
      <c r="I80" s="37">
        <f>IF(I79=0,0,I79/$G79)</f>
        <v>0.7142857142857143</v>
      </c>
      <c r="J80" s="37">
        <f>IF(J79=0,0,J79/$G79)</f>
        <v>0</v>
      </c>
      <c r="K80" s="37">
        <f>IF(K79=0,0,K79/$G79)</f>
        <v>0.2857142857142857</v>
      </c>
      <c r="L80" s="364"/>
      <c r="M80" s="37">
        <f>IF(M79=0,0,M79/$F79)</f>
        <v>0.72</v>
      </c>
      <c r="N80" s="37">
        <f>IF(N79=0,0,N79/$F79)</f>
        <v>0</v>
      </c>
      <c r="AB80" s="152"/>
      <c r="AC80" s="152"/>
    </row>
    <row r="81" spans="1:29" ht="12" customHeight="1">
      <c r="A81" s="203"/>
      <c r="B81" s="203"/>
      <c r="C81" s="43"/>
      <c r="D81" s="278" t="s">
        <v>10</v>
      </c>
      <c r="E81" s="42"/>
      <c r="F81" s="41">
        <v>125</v>
      </c>
      <c r="G81" s="41">
        <v>42</v>
      </c>
      <c r="H81" s="41">
        <v>1</v>
      </c>
      <c r="I81" s="41">
        <v>21</v>
      </c>
      <c r="J81" s="41">
        <v>16</v>
      </c>
      <c r="K81" s="41">
        <v>4</v>
      </c>
      <c r="L81" s="363">
        <v>9.1315789473684212</v>
      </c>
      <c r="M81" s="41">
        <v>76</v>
      </c>
      <c r="N81" s="41">
        <v>7</v>
      </c>
      <c r="AB81" s="153">
        <v>125</v>
      </c>
      <c r="AC81" s="153" t="str">
        <f>IF(F81=AB81,"",1)</f>
        <v/>
      </c>
    </row>
    <row r="82" spans="1:29" ht="12" customHeight="1">
      <c r="A82" s="203"/>
      <c r="B82" s="203"/>
      <c r="C82" s="40"/>
      <c r="D82" s="279"/>
      <c r="E82" s="39"/>
      <c r="F82" s="44">
        <f t="shared" si="6"/>
        <v>1</v>
      </c>
      <c r="G82" s="37">
        <f>IF(G81=0,0,G81/$F81)</f>
        <v>0.33600000000000002</v>
      </c>
      <c r="H82" s="37">
        <f>IF(H81=0,0,H81/$G81)</f>
        <v>2.3809523809523808E-2</v>
      </c>
      <c r="I82" s="37">
        <f>IF(I81=0,0,I81/$G81)</f>
        <v>0.5</v>
      </c>
      <c r="J82" s="37">
        <f>IF(J81=0,0,J81/$G81)</f>
        <v>0.38095238095238093</v>
      </c>
      <c r="K82" s="37">
        <f>IF(K81=0,0,K81/$G81)</f>
        <v>9.5238095238095233E-2</v>
      </c>
      <c r="L82" s="364"/>
      <c r="M82" s="37">
        <f>IF(M81=0,0,M81/$F81)</f>
        <v>0.60799999999999998</v>
      </c>
      <c r="N82" s="37">
        <f>IF(N81=0,0,N81/$F81)</f>
        <v>5.6000000000000001E-2</v>
      </c>
      <c r="AB82" s="152"/>
      <c r="AC82" s="152"/>
    </row>
    <row r="83" spans="1:29" ht="12" customHeight="1">
      <c r="A83" s="203"/>
      <c r="B83" s="203"/>
      <c r="C83" s="43"/>
      <c r="D83" s="278" t="s">
        <v>9</v>
      </c>
      <c r="E83" s="42"/>
      <c r="F83" s="41">
        <v>14</v>
      </c>
      <c r="G83" s="41">
        <v>9</v>
      </c>
      <c r="H83" s="41">
        <v>0</v>
      </c>
      <c r="I83" s="41">
        <v>2</v>
      </c>
      <c r="J83" s="41">
        <v>6</v>
      </c>
      <c r="K83" s="41">
        <v>1</v>
      </c>
      <c r="L83" s="363">
        <v>8.75</v>
      </c>
      <c r="M83" s="41">
        <v>5</v>
      </c>
      <c r="N83" s="41">
        <v>0</v>
      </c>
      <c r="AB83" s="153">
        <v>14</v>
      </c>
      <c r="AC83" s="153" t="str">
        <f>IF(F83=AB83,"",1)</f>
        <v/>
      </c>
    </row>
    <row r="84" spans="1:29" ht="12" customHeight="1">
      <c r="A84" s="203"/>
      <c r="B84" s="203"/>
      <c r="C84" s="40"/>
      <c r="D84" s="279"/>
      <c r="E84" s="39"/>
      <c r="F84" s="44">
        <f t="shared" si="6"/>
        <v>1</v>
      </c>
      <c r="G84" s="37">
        <f>IF(G83=0,0,G83/$F83)</f>
        <v>0.6428571428571429</v>
      </c>
      <c r="H84" s="37">
        <f>IF(H83=0,0,H83/$G83)</f>
        <v>0</v>
      </c>
      <c r="I84" s="37">
        <f>IF(I83=0,0,I83/$G83)</f>
        <v>0.22222222222222221</v>
      </c>
      <c r="J84" s="37">
        <f>IF(J83=0,0,J83/$G83)</f>
        <v>0.66666666666666663</v>
      </c>
      <c r="K84" s="37">
        <f>IF(K83=0,0,K83/$G83)</f>
        <v>0.1111111111111111</v>
      </c>
      <c r="L84" s="364"/>
      <c r="M84" s="37">
        <f>IF(M83=0,0,M83/$F83)</f>
        <v>0.35714285714285715</v>
      </c>
      <c r="N84" s="37">
        <f>IF(N83=0,0,N83/$F83)</f>
        <v>0</v>
      </c>
      <c r="AB84" s="152"/>
      <c r="AC84" s="152"/>
    </row>
    <row r="85" spans="1:29" ht="12" customHeight="1">
      <c r="A85" s="203"/>
      <c r="B85" s="203"/>
      <c r="C85" s="43"/>
      <c r="D85" s="278" t="s">
        <v>8</v>
      </c>
      <c r="E85" s="42"/>
      <c r="F85" s="41">
        <v>7</v>
      </c>
      <c r="G85" s="41">
        <v>1</v>
      </c>
      <c r="H85" s="41">
        <v>0</v>
      </c>
      <c r="I85" s="41">
        <v>0</v>
      </c>
      <c r="J85" s="41">
        <v>1</v>
      </c>
      <c r="K85" s="41">
        <v>0</v>
      </c>
      <c r="L85" s="363">
        <v>10</v>
      </c>
      <c r="M85" s="41">
        <v>6</v>
      </c>
      <c r="N85" s="41">
        <v>0</v>
      </c>
      <c r="AB85" s="153">
        <v>7</v>
      </c>
      <c r="AC85" s="153" t="str">
        <f>IF(F85=AB85,"",1)</f>
        <v/>
      </c>
    </row>
    <row r="86" spans="1:29" ht="12" customHeight="1">
      <c r="A86" s="203"/>
      <c r="B86" s="203"/>
      <c r="C86" s="40"/>
      <c r="D86" s="279"/>
      <c r="E86" s="39"/>
      <c r="F86" s="44">
        <f t="shared" si="6"/>
        <v>1</v>
      </c>
      <c r="G86" s="37">
        <f>IF(G85=0,0,G85/$F85)</f>
        <v>0.14285714285714285</v>
      </c>
      <c r="H86" s="37">
        <f>IF(H85=0,0,H85/$G85)</f>
        <v>0</v>
      </c>
      <c r="I86" s="37">
        <f>IF(I85=0,0,I85/$G85)</f>
        <v>0</v>
      </c>
      <c r="J86" s="37">
        <f>IF(J85=0,0,J85/$G85)</f>
        <v>1</v>
      </c>
      <c r="K86" s="37">
        <f>IF(K85=0,0,K85/$G85)</f>
        <v>0</v>
      </c>
      <c r="L86" s="364"/>
      <c r="M86" s="37">
        <f>IF(M85=0,0,M85/$F85)</f>
        <v>0.8571428571428571</v>
      </c>
      <c r="N86" s="37">
        <f>IF(N85=0,0,N85/$F85)</f>
        <v>0</v>
      </c>
      <c r="AB86" s="152"/>
      <c r="AC86" s="152"/>
    </row>
    <row r="87" spans="1:29" ht="13.5" customHeight="1">
      <c r="A87" s="203"/>
      <c r="B87" s="203"/>
      <c r="C87" s="43"/>
      <c r="D87" s="297" t="s">
        <v>128</v>
      </c>
      <c r="E87" s="42"/>
      <c r="F87" s="41">
        <v>11</v>
      </c>
      <c r="G87" s="41">
        <v>5</v>
      </c>
      <c r="H87" s="41">
        <v>0</v>
      </c>
      <c r="I87" s="41">
        <v>3</v>
      </c>
      <c r="J87" s="41">
        <v>1</v>
      </c>
      <c r="K87" s="41">
        <v>1</v>
      </c>
      <c r="L87" s="363">
        <v>6.25</v>
      </c>
      <c r="M87" s="41">
        <v>6</v>
      </c>
      <c r="N87" s="41">
        <v>0</v>
      </c>
      <c r="AB87" s="153">
        <v>11</v>
      </c>
      <c r="AC87" s="153" t="str">
        <f>IF(F87=AB87,"",1)</f>
        <v/>
      </c>
    </row>
    <row r="88" spans="1:29" ht="13.5" customHeight="1">
      <c r="A88" s="203"/>
      <c r="B88" s="203"/>
      <c r="C88" s="40"/>
      <c r="D88" s="279"/>
      <c r="E88" s="39"/>
      <c r="F88" s="44">
        <f t="shared" si="6"/>
        <v>1</v>
      </c>
      <c r="G88" s="37">
        <f>IF(G87=0,0,G87/$F87)</f>
        <v>0.45454545454545453</v>
      </c>
      <c r="H88" s="37">
        <f>IF(H87=0,0,H87/$G87)</f>
        <v>0</v>
      </c>
      <c r="I88" s="37">
        <f>IF(I87=0,0,I87/$G87)</f>
        <v>0.6</v>
      </c>
      <c r="J88" s="37">
        <f>IF(J87=0,0,J87/$G87)</f>
        <v>0.2</v>
      </c>
      <c r="K88" s="37">
        <f>IF(K87=0,0,K87/$G87)</f>
        <v>0.2</v>
      </c>
      <c r="L88" s="364"/>
      <c r="M88" s="37">
        <f>IF(M87=0,0,M87/$F87)</f>
        <v>0.54545454545454541</v>
      </c>
      <c r="N88" s="37">
        <f>IF(N87=0,0,N87/$F87)</f>
        <v>0</v>
      </c>
      <c r="AB88" s="152"/>
      <c r="AC88" s="152"/>
    </row>
    <row r="89" spans="1:29" ht="12" customHeight="1">
      <c r="A89" s="203"/>
      <c r="B89" s="203"/>
      <c r="C89" s="43"/>
      <c r="D89" s="278" t="s">
        <v>6</v>
      </c>
      <c r="E89" s="42"/>
      <c r="F89" s="41">
        <v>25</v>
      </c>
      <c r="G89" s="41">
        <v>7</v>
      </c>
      <c r="H89" s="41">
        <v>0</v>
      </c>
      <c r="I89" s="41">
        <v>4</v>
      </c>
      <c r="J89" s="41">
        <v>2</v>
      </c>
      <c r="K89" s="41">
        <v>1</v>
      </c>
      <c r="L89" s="363">
        <v>6.666666666666667</v>
      </c>
      <c r="M89" s="41">
        <v>15</v>
      </c>
      <c r="N89" s="41">
        <v>3</v>
      </c>
      <c r="AB89" s="153">
        <v>25</v>
      </c>
      <c r="AC89" s="153" t="str">
        <f>IF(F89=AB89,"",1)</f>
        <v/>
      </c>
    </row>
    <row r="90" spans="1:29" ht="12" customHeight="1">
      <c r="A90" s="203"/>
      <c r="B90" s="203"/>
      <c r="C90" s="40"/>
      <c r="D90" s="279"/>
      <c r="E90" s="39"/>
      <c r="F90" s="44">
        <f t="shared" si="6"/>
        <v>1</v>
      </c>
      <c r="G90" s="37">
        <f>IF(G89=0,0,G89/$F89)</f>
        <v>0.28000000000000003</v>
      </c>
      <c r="H90" s="37">
        <f>IF(H89=0,0,H89/$G89)</f>
        <v>0</v>
      </c>
      <c r="I90" s="37">
        <f>IF(I89=0,0,I89/$G89)</f>
        <v>0.5714285714285714</v>
      </c>
      <c r="J90" s="37">
        <f>IF(J89=0,0,J89/$G89)</f>
        <v>0.2857142857142857</v>
      </c>
      <c r="K90" s="37">
        <f>IF(K89=0,0,K89/$G89)</f>
        <v>0.14285714285714285</v>
      </c>
      <c r="L90" s="364"/>
      <c r="M90" s="37">
        <f>IF(M89=0,0,M89/$F89)</f>
        <v>0.6</v>
      </c>
      <c r="N90" s="37">
        <f>IF(N89=0,0,N89/$F89)</f>
        <v>0.12</v>
      </c>
      <c r="AB90" s="152"/>
      <c r="AC90" s="152"/>
    </row>
    <row r="91" spans="1:29" ht="12" customHeight="1">
      <c r="A91" s="203"/>
      <c r="B91" s="203"/>
      <c r="C91" s="43"/>
      <c r="D91" s="278" t="s">
        <v>5</v>
      </c>
      <c r="E91" s="42"/>
      <c r="F91" s="41">
        <v>19</v>
      </c>
      <c r="G91" s="41">
        <v>4</v>
      </c>
      <c r="H91" s="41">
        <v>0</v>
      </c>
      <c r="I91" s="41">
        <v>3</v>
      </c>
      <c r="J91" s="41">
        <v>0</v>
      </c>
      <c r="K91" s="41">
        <v>1</v>
      </c>
      <c r="L91" s="363">
        <v>5</v>
      </c>
      <c r="M91" s="41">
        <v>15</v>
      </c>
      <c r="N91" s="41">
        <v>0</v>
      </c>
      <c r="AB91" s="153">
        <v>19</v>
      </c>
      <c r="AC91" s="153" t="str">
        <f>IF(F91=AB91,"",1)</f>
        <v/>
      </c>
    </row>
    <row r="92" spans="1:29" ht="12" customHeight="1">
      <c r="A92" s="203"/>
      <c r="B92" s="203"/>
      <c r="C92" s="40"/>
      <c r="D92" s="279"/>
      <c r="E92" s="39"/>
      <c r="F92" s="44">
        <f t="shared" si="6"/>
        <v>1</v>
      </c>
      <c r="G92" s="37">
        <f>IF(G91=0,0,G91/$F91)</f>
        <v>0.21052631578947367</v>
      </c>
      <c r="H92" s="37">
        <f>IF(H91=0,0,H91/$G91)</f>
        <v>0</v>
      </c>
      <c r="I92" s="37">
        <f>IF(I91=0,0,I91/$G91)</f>
        <v>0.75</v>
      </c>
      <c r="J92" s="37">
        <f>IF(J91=0,0,J91/$G91)</f>
        <v>0</v>
      </c>
      <c r="K92" s="37">
        <f>IF(K91=0,0,K91/$G91)</f>
        <v>0.25</v>
      </c>
      <c r="L92" s="364"/>
      <c r="M92" s="37">
        <f>IF(M91=0,0,M91/$F91)</f>
        <v>0.78947368421052633</v>
      </c>
      <c r="N92" s="37">
        <f>IF(N91=0,0,N91/$F91)</f>
        <v>0</v>
      </c>
      <c r="AB92" s="152"/>
      <c r="AC92" s="152"/>
    </row>
    <row r="93" spans="1:29" ht="12" customHeight="1">
      <c r="A93" s="203"/>
      <c r="B93" s="203"/>
      <c r="C93" s="43"/>
      <c r="D93" s="278" t="s">
        <v>4</v>
      </c>
      <c r="E93" s="42"/>
      <c r="F93" s="41">
        <v>18</v>
      </c>
      <c r="G93" s="41">
        <v>11</v>
      </c>
      <c r="H93" s="41">
        <v>0</v>
      </c>
      <c r="I93" s="41">
        <v>5</v>
      </c>
      <c r="J93" s="41">
        <v>4</v>
      </c>
      <c r="K93" s="41">
        <v>2</v>
      </c>
      <c r="L93" s="363">
        <v>7.2222222222222223</v>
      </c>
      <c r="M93" s="41">
        <v>7</v>
      </c>
      <c r="N93" s="41">
        <v>0</v>
      </c>
      <c r="AB93" s="153">
        <v>18</v>
      </c>
      <c r="AC93" s="153" t="str">
        <f>IF(F93=AB93,"",1)</f>
        <v/>
      </c>
    </row>
    <row r="94" spans="1:29" ht="12" customHeight="1">
      <c r="A94" s="203"/>
      <c r="B94" s="203"/>
      <c r="C94" s="40"/>
      <c r="D94" s="279"/>
      <c r="E94" s="39"/>
      <c r="F94" s="44">
        <f t="shared" si="6"/>
        <v>1</v>
      </c>
      <c r="G94" s="37">
        <f>IF(G93=0,0,G93/$F93)</f>
        <v>0.61111111111111116</v>
      </c>
      <c r="H94" s="37">
        <f>IF(H93=0,0,H93/$G93)</f>
        <v>0</v>
      </c>
      <c r="I94" s="37">
        <f>IF(I93=0,0,I93/$G93)</f>
        <v>0.45454545454545453</v>
      </c>
      <c r="J94" s="37">
        <f>IF(J93=0,0,J93/$G93)</f>
        <v>0.36363636363636365</v>
      </c>
      <c r="K94" s="37">
        <f>IF(K93=0,0,K93/$G93)</f>
        <v>0.18181818181818182</v>
      </c>
      <c r="L94" s="364"/>
      <c r="M94" s="37">
        <f>IF(M93=0,0,M93/$F93)</f>
        <v>0.3888888888888889</v>
      </c>
      <c r="N94" s="37">
        <f>IF(N93=0,0,N93/$F93)</f>
        <v>0</v>
      </c>
      <c r="AB94" s="152"/>
      <c r="AC94" s="152"/>
    </row>
    <row r="95" spans="1:29" ht="12" customHeight="1">
      <c r="A95" s="203"/>
      <c r="B95" s="203"/>
      <c r="C95" s="43"/>
      <c r="D95" s="278" t="s">
        <v>3</v>
      </c>
      <c r="E95" s="42"/>
      <c r="F95" s="41">
        <v>139</v>
      </c>
      <c r="G95" s="41">
        <v>68</v>
      </c>
      <c r="H95" s="41">
        <v>0</v>
      </c>
      <c r="I95" s="41">
        <v>35</v>
      </c>
      <c r="J95" s="41">
        <v>24</v>
      </c>
      <c r="K95" s="41">
        <v>9</v>
      </c>
      <c r="L95" s="363">
        <v>7.2033898305084749</v>
      </c>
      <c r="M95" s="41">
        <v>70</v>
      </c>
      <c r="N95" s="41">
        <v>1</v>
      </c>
      <c r="AB95" s="153">
        <v>139</v>
      </c>
      <c r="AC95" s="153" t="str">
        <f>IF(F95=AB95,"",1)</f>
        <v/>
      </c>
    </row>
    <row r="96" spans="1:29" ht="12" customHeight="1">
      <c r="A96" s="203"/>
      <c r="B96" s="203"/>
      <c r="C96" s="40"/>
      <c r="D96" s="279"/>
      <c r="E96" s="39"/>
      <c r="F96" s="44">
        <f t="shared" si="6"/>
        <v>1</v>
      </c>
      <c r="G96" s="37">
        <f>IF(G95=0,0,G95/$F95)</f>
        <v>0.48920863309352519</v>
      </c>
      <c r="H96" s="37">
        <f>IF(H95=0,0,H95/$G95)</f>
        <v>0</v>
      </c>
      <c r="I96" s="37">
        <f>IF(I95=0,0,I95/$G95)</f>
        <v>0.51470588235294112</v>
      </c>
      <c r="J96" s="37">
        <f>IF(J95=0,0,J95/$G95)</f>
        <v>0.35294117647058826</v>
      </c>
      <c r="K96" s="37">
        <f>IF(K95=0,0,K95/$G95)</f>
        <v>0.13235294117647059</v>
      </c>
      <c r="L96" s="364"/>
      <c r="M96" s="37">
        <f>IF(M95=0,0,M95/$F95)</f>
        <v>0.50359712230215825</v>
      </c>
      <c r="N96" s="37">
        <f>IF(N95=0,0,N95/$F95)</f>
        <v>7.1942446043165471E-3</v>
      </c>
      <c r="AB96" s="152"/>
      <c r="AC96" s="152"/>
    </row>
    <row r="97" spans="1:31" ht="12" customHeight="1">
      <c r="A97" s="203"/>
      <c r="B97" s="203"/>
      <c r="C97" s="43"/>
      <c r="D97" s="278" t="s">
        <v>2</v>
      </c>
      <c r="E97" s="42"/>
      <c r="F97" s="41">
        <v>20</v>
      </c>
      <c r="G97" s="41">
        <v>12</v>
      </c>
      <c r="H97" s="41">
        <v>0</v>
      </c>
      <c r="I97" s="41">
        <v>8</v>
      </c>
      <c r="J97" s="41">
        <v>0</v>
      </c>
      <c r="K97" s="41">
        <v>4</v>
      </c>
      <c r="L97" s="363">
        <v>5</v>
      </c>
      <c r="M97" s="41">
        <v>8</v>
      </c>
      <c r="N97" s="41">
        <v>0</v>
      </c>
      <c r="AB97" s="153">
        <v>20</v>
      </c>
      <c r="AC97" s="153" t="str">
        <f>IF(F97=AB97,"",1)</f>
        <v/>
      </c>
    </row>
    <row r="98" spans="1:31" ht="12" customHeight="1">
      <c r="A98" s="203"/>
      <c r="B98" s="203"/>
      <c r="C98" s="40"/>
      <c r="D98" s="279"/>
      <c r="E98" s="39"/>
      <c r="F98" s="44">
        <f t="shared" si="6"/>
        <v>1</v>
      </c>
      <c r="G98" s="37">
        <f>IF(G97=0,0,G97/$F97)</f>
        <v>0.6</v>
      </c>
      <c r="H98" s="37">
        <f>IF(H97=0,0,H97/$G97)</f>
        <v>0</v>
      </c>
      <c r="I98" s="37">
        <f>IF(I97=0,0,I97/$G97)</f>
        <v>0.66666666666666663</v>
      </c>
      <c r="J98" s="37">
        <f>IF(J97=0,0,J97/$G97)</f>
        <v>0</v>
      </c>
      <c r="K98" s="37">
        <f>IF(K97=0,0,K97/$G97)</f>
        <v>0.33333333333333331</v>
      </c>
      <c r="L98" s="364"/>
      <c r="M98" s="37">
        <f>IF(M97=0,0,M97/$F97)</f>
        <v>0.4</v>
      </c>
      <c r="N98" s="37">
        <f>IF(N97=0,0,N97/$F97)</f>
        <v>0</v>
      </c>
      <c r="AB98" s="152"/>
      <c r="AC98" s="152"/>
    </row>
    <row r="99" spans="1:31" ht="12.75" customHeight="1">
      <c r="A99" s="203"/>
      <c r="B99" s="203"/>
      <c r="C99" s="43"/>
      <c r="D99" s="278" t="s">
        <v>1</v>
      </c>
      <c r="E99" s="42"/>
      <c r="F99" s="41">
        <v>41</v>
      </c>
      <c r="G99" s="41">
        <v>15</v>
      </c>
      <c r="H99" s="41">
        <v>0</v>
      </c>
      <c r="I99" s="41">
        <v>8</v>
      </c>
      <c r="J99" s="41">
        <v>3</v>
      </c>
      <c r="K99" s="41">
        <v>4</v>
      </c>
      <c r="L99" s="363">
        <v>6.3636363636363633</v>
      </c>
      <c r="M99" s="41">
        <v>26</v>
      </c>
      <c r="N99" s="41">
        <v>0</v>
      </c>
      <c r="AB99" s="153">
        <v>41</v>
      </c>
      <c r="AC99" s="153" t="str">
        <f>IF(F99=AB99,"",1)</f>
        <v/>
      </c>
    </row>
    <row r="100" spans="1:31" ht="12.75" customHeight="1" thickBot="1">
      <c r="A100" s="204"/>
      <c r="B100" s="204"/>
      <c r="C100" s="40"/>
      <c r="D100" s="279"/>
      <c r="E100" s="39"/>
      <c r="F100" s="38">
        <f t="shared" si="6"/>
        <v>1</v>
      </c>
      <c r="G100" s="37">
        <f>IF(G99=0,0,G99/$F99)</f>
        <v>0.36585365853658536</v>
      </c>
      <c r="H100" s="37">
        <f>IF(H99=0,0,H99/$G99)</f>
        <v>0</v>
      </c>
      <c r="I100" s="37">
        <f>IF(I99=0,0,I99/$G99)</f>
        <v>0.53333333333333333</v>
      </c>
      <c r="J100" s="37">
        <f>IF(J99=0,0,J99/$G99)</f>
        <v>0.2</v>
      </c>
      <c r="K100" s="37">
        <f>IF(K99=0,0,K99/$G99)</f>
        <v>0.26666666666666666</v>
      </c>
      <c r="L100" s="364"/>
      <c r="M100" s="37">
        <f>IF(M99=0,0,M99/$F99)</f>
        <v>0.63414634146341464</v>
      </c>
      <c r="N100" s="37">
        <f>IF(N99=0,0,N99/$F99)</f>
        <v>0</v>
      </c>
      <c r="AB100" s="155"/>
      <c r="AC100" s="156"/>
    </row>
    <row r="110" spans="1:31">
      <c r="D110" s="164" t="s">
        <v>495</v>
      </c>
      <c r="E110" s="162"/>
      <c r="F110" s="163">
        <v>707</v>
      </c>
      <c r="G110" s="163">
        <v>264</v>
      </c>
      <c r="H110" s="163">
        <v>4</v>
      </c>
      <c r="I110" s="163">
        <v>131</v>
      </c>
      <c r="J110" s="163">
        <v>82</v>
      </c>
      <c r="K110" s="163">
        <v>47</v>
      </c>
      <c r="L110" s="163"/>
      <c r="M110" s="163">
        <v>429</v>
      </c>
      <c r="N110" s="163">
        <v>14</v>
      </c>
      <c r="O110" s="163"/>
      <c r="P110" s="163"/>
      <c r="Q110" s="163"/>
      <c r="R110" s="163"/>
      <c r="S110" s="163"/>
      <c r="T110" s="71"/>
      <c r="U110" s="71"/>
      <c r="V110" s="71"/>
      <c r="W110" s="71"/>
      <c r="X110" s="71"/>
      <c r="Y110" s="71"/>
      <c r="Z110" s="71"/>
      <c r="AA110" s="71"/>
      <c r="AB110" s="71"/>
      <c r="AC110" s="71"/>
      <c r="AD110" s="71"/>
      <c r="AE110" s="71"/>
    </row>
    <row r="111" spans="1:31">
      <c r="D111" s="165" t="s">
        <v>49</v>
      </c>
      <c r="E111" s="162"/>
      <c r="F111" s="166">
        <f>IF(F110="","",SUM(F9,F11,F13,F15,F17))</f>
        <v>707</v>
      </c>
      <c r="G111" s="166">
        <f t="shared" ref="G111:S111" si="7">IF(G110="","",SUM(G9,G11,G13,G15,G17))</f>
        <v>264</v>
      </c>
      <c r="H111" s="166">
        <f t="shared" si="7"/>
        <v>4</v>
      </c>
      <c r="I111" s="166">
        <f t="shared" si="7"/>
        <v>131</v>
      </c>
      <c r="J111" s="166">
        <f t="shared" si="7"/>
        <v>82</v>
      </c>
      <c r="K111" s="166">
        <f t="shared" si="7"/>
        <v>47</v>
      </c>
      <c r="L111" s="166"/>
      <c r="M111" s="166">
        <f t="shared" si="7"/>
        <v>429</v>
      </c>
      <c r="N111" s="166">
        <f t="shared" si="7"/>
        <v>14</v>
      </c>
      <c r="O111" s="166" t="str">
        <f t="shared" si="7"/>
        <v/>
      </c>
      <c r="P111" s="166" t="str">
        <f t="shared" si="7"/>
        <v/>
      </c>
      <c r="Q111" s="166" t="str">
        <f t="shared" si="7"/>
        <v/>
      </c>
      <c r="R111" s="166" t="str">
        <f t="shared" si="7"/>
        <v/>
      </c>
      <c r="S111" s="166" t="str">
        <f t="shared" si="7"/>
        <v/>
      </c>
      <c r="T111" s="74"/>
      <c r="U111" s="71"/>
      <c r="V111" s="74"/>
      <c r="W111" s="71"/>
      <c r="X111" s="74"/>
      <c r="Y111" s="71"/>
      <c r="Z111" s="74"/>
      <c r="AA111" s="71"/>
      <c r="AB111" s="74"/>
      <c r="AC111" s="71"/>
      <c r="AD111" s="74"/>
      <c r="AE111" s="71"/>
    </row>
    <row r="112" spans="1:31">
      <c r="D112" s="165" t="s">
        <v>43</v>
      </c>
      <c r="E112" s="162"/>
      <c r="F112" s="166">
        <f>IF(F110="","",SUM(F19,F69))</f>
        <v>707</v>
      </c>
      <c r="G112" s="166">
        <f t="shared" ref="G112:S112" si="8">IF(G110="","",SUM(G19,G69))</f>
        <v>264</v>
      </c>
      <c r="H112" s="166">
        <f t="shared" si="8"/>
        <v>4</v>
      </c>
      <c r="I112" s="166">
        <f t="shared" si="8"/>
        <v>131</v>
      </c>
      <c r="J112" s="166">
        <f t="shared" si="8"/>
        <v>82</v>
      </c>
      <c r="K112" s="166">
        <f t="shared" si="8"/>
        <v>47</v>
      </c>
      <c r="L112" s="166"/>
      <c r="M112" s="166">
        <f t="shared" si="8"/>
        <v>429</v>
      </c>
      <c r="N112" s="166">
        <f t="shared" si="8"/>
        <v>14</v>
      </c>
      <c r="O112" s="166" t="str">
        <f t="shared" si="8"/>
        <v/>
      </c>
      <c r="P112" s="166" t="str">
        <f t="shared" si="8"/>
        <v/>
      </c>
      <c r="Q112" s="166" t="str">
        <f t="shared" si="8"/>
        <v/>
      </c>
      <c r="R112" s="166" t="str">
        <f t="shared" si="8"/>
        <v/>
      </c>
      <c r="S112" s="166" t="str">
        <f t="shared" si="8"/>
        <v/>
      </c>
      <c r="T112" s="74"/>
      <c r="U112" s="71"/>
      <c r="V112" s="74"/>
      <c r="W112" s="71"/>
      <c r="X112" s="74"/>
      <c r="Y112" s="71"/>
      <c r="Z112" s="74"/>
      <c r="AA112" s="71"/>
      <c r="AB112" s="74"/>
      <c r="AC112" s="71"/>
      <c r="AD112" s="74"/>
      <c r="AE112" s="71"/>
    </row>
    <row r="113" spans="4:31">
      <c r="D113" s="167" t="s">
        <v>42</v>
      </c>
      <c r="F113" s="166">
        <f>IF(F110="","",SUM(F21,F23,F25,F27,F29,F31,F33,F35,F37,F39,F41,F43,F45,F47,F49,F51,F53,F55,F57,F59,F61,F63,F65,F67))</f>
        <v>191</v>
      </c>
      <c r="G113" s="166">
        <f t="shared" ref="G113:S113" si="9">IF(G110="","",SUM(G21,G23,G25,G27,G29,G31,G33,G35,G37,G39,G41,G43,G45,G47,G49,G51,G53,G55,G57,G59,G61,G63,G65,G67))</f>
        <v>42</v>
      </c>
      <c r="H113" s="166">
        <f t="shared" si="9"/>
        <v>1</v>
      </c>
      <c r="I113" s="166">
        <f t="shared" si="9"/>
        <v>18</v>
      </c>
      <c r="J113" s="166">
        <f t="shared" si="9"/>
        <v>13</v>
      </c>
      <c r="K113" s="166">
        <f t="shared" si="9"/>
        <v>10</v>
      </c>
      <c r="L113" s="166"/>
      <c r="M113" s="166">
        <f t="shared" si="9"/>
        <v>147</v>
      </c>
      <c r="N113" s="166">
        <f t="shared" si="9"/>
        <v>2</v>
      </c>
      <c r="O113" s="166" t="str">
        <f t="shared" si="9"/>
        <v/>
      </c>
      <c r="P113" s="166" t="str">
        <f t="shared" si="9"/>
        <v/>
      </c>
      <c r="Q113" s="166" t="str">
        <f t="shared" si="9"/>
        <v/>
      </c>
      <c r="R113" s="166" t="str">
        <f t="shared" si="9"/>
        <v/>
      </c>
      <c r="S113" s="166" t="str">
        <f t="shared" si="9"/>
        <v/>
      </c>
      <c r="T113" s="74"/>
      <c r="U113" s="71"/>
      <c r="V113" s="74"/>
      <c r="W113" s="71"/>
      <c r="X113" s="74"/>
      <c r="Y113" s="71"/>
      <c r="Z113" s="74"/>
      <c r="AA113" s="71"/>
      <c r="AB113" s="74"/>
      <c r="AC113" s="71"/>
      <c r="AD113" s="74"/>
      <c r="AE113" s="71"/>
    </row>
    <row r="114" spans="4:31">
      <c r="D114" s="168" t="s">
        <v>496</v>
      </c>
      <c r="F114" s="166">
        <f>IF(F110="","",SUM(F71,F73,F75,F77,F79,F81,F83,F85,F87,F89,F91,F93,F95,F97,F99))</f>
        <v>516</v>
      </c>
      <c r="G114" s="166">
        <f t="shared" ref="G114:S114" si="10">IF(G110="","",SUM(G71,G73,G75,G77,G79,G81,G83,G85,G87,G89,G91,G93,G95,G97,G99))</f>
        <v>222</v>
      </c>
      <c r="H114" s="166">
        <f t="shared" si="10"/>
        <v>3</v>
      </c>
      <c r="I114" s="166">
        <f t="shared" si="10"/>
        <v>113</v>
      </c>
      <c r="J114" s="166">
        <f t="shared" si="10"/>
        <v>69</v>
      </c>
      <c r="K114" s="166">
        <f t="shared" si="10"/>
        <v>37</v>
      </c>
      <c r="L114" s="166"/>
      <c r="M114" s="166">
        <f t="shared" si="10"/>
        <v>282</v>
      </c>
      <c r="N114" s="166">
        <f t="shared" si="10"/>
        <v>12</v>
      </c>
      <c r="O114" s="166" t="str">
        <f t="shared" si="10"/>
        <v/>
      </c>
      <c r="P114" s="166" t="str">
        <f t="shared" si="10"/>
        <v/>
      </c>
      <c r="Q114" s="166" t="str">
        <f t="shared" si="10"/>
        <v/>
      </c>
      <c r="R114" s="166" t="str">
        <f t="shared" si="10"/>
        <v/>
      </c>
      <c r="S114" s="166" t="str">
        <f t="shared" si="10"/>
        <v/>
      </c>
      <c r="T114" s="74"/>
      <c r="U114" s="71"/>
      <c r="V114" s="74"/>
      <c r="W114" s="71"/>
      <c r="X114" s="74"/>
      <c r="Y114" s="71"/>
      <c r="Z114" s="74"/>
      <c r="AA114" s="71"/>
      <c r="AB114" s="74"/>
      <c r="AC114" s="71"/>
      <c r="AD114" s="74"/>
      <c r="AE114" s="71"/>
    </row>
    <row r="115" spans="4:31">
      <c r="T115" s="71"/>
      <c r="U115" s="71"/>
      <c r="V115" s="71"/>
      <c r="W115" s="71"/>
      <c r="X115" s="71"/>
      <c r="Y115" s="71"/>
      <c r="Z115" s="71"/>
      <c r="AA115" s="71"/>
      <c r="AB115" s="71"/>
      <c r="AC115" s="71"/>
      <c r="AD115" s="71"/>
      <c r="AE115" s="71"/>
    </row>
    <row r="116" spans="4:31">
      <c r="D116" s="164" t="s">
        <v>495</v>
      </c>
      <c r="F116" s="163" t="str">
        <f>IF(F110="","",IF(F7=F110,"",1))</f>
        <v/>
      </c>
      <c r="G116" s="163" t="str">
        <f t="shared" ref="G116:S116" si="11">IF(G110="","",IF(G7=G110,"",1))</f>
        <v/>
      </c>
      <c r="H116" s="163" t="str">
        <f t="shared" si="11"/>
        <v/>
      </c>
      <c r="I116" s="163" t="str">
        <f t="shared" si="11"/>
        <v/>
      </c>
      <c r="J116" s="163" t="str">
        <f t="shared" si="11"/>
        <v/>
      </c>
      <c r="K116" s="163" t="str">
        <f t="shared" si="11"/>
        <v/>
      </c>
      <c r="L116" s="163"/>
      <c r="M116" s="163" t="str">
        <f t="shared" si="11"/>
        <v/>
      </c>
      <c r="N116" s="163" t="str">
        <f t="shared" si="11"/>
        <v/>
      </c>
      <c r="O116" s="163" t="str">
        <f t="shared" si="11"/>
        <v/>
      </c>
      <c r="P116" s="163" t="str">
        <f t="shared" si="11"/>
        <v/>
      </c>
      <c r="Q116" s="163" t="str">
        <f t="shared" si="11"/>
        <v/>
      </c>
      <c r="R116" s="163" t="str">
        <f t="shared" si="11"/>
        <v/>
      </c>
      <c r="S116" s="163" t="str">
        <f t="shared" si="11"/>
        <v/>
      </c>
      <c r="T116" s="71"/>
      <c r="U116" s="71"/>
      <c r="V116" s="71"/>
      <c r="W116" s="71"/>
      <c r="X116" s="71"/>
      <c r="Y116" s="71"/>
      <c r="Z116" s="71"/>
      <c r="AA116" s="71"/>
      <c r="AB116" s="71"/>
      <c r="AC116" s="71"/>
      <c r="AD116" s="71"/>
      <c r="AE116" s="71"/>
    </row>
    <row r="117" spans="4:31">
      <c r="D117" s="165" t="s">
        <v>49</v>
      </c>
      <c r="F117" s="163" t="str">
        <f>IF(F110="","",IF(F110=F111,"",1))</f>
        <v/>
      </c>
      <c r="G117" s="163" t="str">
        <f t="shared" ref="G117:S117" si="12">IF(G110="","",IF(G110=G111,"",1))</f>
        <v/>
      </c>
      <c r="H117" s="163" t="str">
        <f t="shared" si="12"/>
        <v/>
      </c>
      <c r="I117" s="163" t="str">
        <f t="shared" si="12"/>
        <v/>
      </c>
      <c r="J117" s="163" t="str">
        <f t="shared" si="12"/>
        <v/>
      </c>
      <c r="K117" s="163" t="str">
        <f t="shared" si="12"/>
        <v/>
      </c>
      <c r="L117" s="163"/>
      <c r="M117" s="163" t="str">
        <f t="shared" si="12"/>
        <v/>
      </c>
      <c r="N117" s="163" t="str">
        <f t="shared" si="12"/>
        <v/>
      </c>
      <c r="O117" s="163" t="str">
        <f t="shared" si="12"/>
        <v/>
      </c>
      <c r="P117" s="163" t="str">
        <f t="shared" si="12"/>
        <v/>
      </c>
      <c r="Q117" s="163" t="str">
        <f t="shared" si="12"/>
        <v/>
      </c>
      <c r="R117" s="163" t="str">
        <f t="shared" si="12"/>
        <v/>
      </c>
      <c r="S117" s="163" t="str">
        <f t="shared" si="12"/>
        <v/>
      </c>
      <c r="T117" s="71"/>
      <c r="U117" s="71"/>
      <c r="V117" s="71"/>
      <c r="W117" s="71"/>
      <c r="X117" s="71"/>
      <c r="Y117" s="71"/>
      <c r="Z117" s="71"/>
      <c r="AA117" s="71"/>
      <c r="AB117" s="71"/>
      <c r="AC117" s="71"/>
      <c r="AD117" s="71"/>
      <c r="AE117" s="71"/>
    </row>
    <row r="118" spans="4:31">
      <c r="D118" s="165" t="s">
        <v>43</v>
      </c>
      <c r="F118" s="163" t="str">
        <f>IF(F110="","",IF(F110=F112,"",1))</f>
        <v/>
      </c>
      <c r="G118" s="163" t="str">
        <f t="shared" ref="G118:S118" si="13">IF(G110="","",IF(G110=G112,"",1))</f>
        <v/>
      </c>
      <c r="H118" s="163" t="str">
        <f t="shared" si="13"/>
        <v/>
      </c>
      <c r="I118" s="163" t="str">
        <f t="shared" si="13"/>
        <v/>
      </c>
      <c r="J118" s="163" t="str">
        <f t="shared" si="13"/>
        <v/>
      </c>
      <c r="K118" s="163" t="str">
        <f t="shared" si="13"/>
        <v/>
      </c>
      <c r="L118" s="163"/>
      <c r="M118" s="163" t="str">
        <f t="shared" si="13"/>
        <v/>
      </c>
      <c r="N118" s="163" t="str">
        <f t="shared" si="13"/>
        <v/>
      </c>
      <c r="O118" s="163" t="str">
        <f t="shared" si="13"/>
        <v/>
      </c>
      <c r="P118" s="163" t="str">
        <f t="shared" si="13"/>
        <v/>
      </c>
      <c r="Q118" s="163" t="str">
        <f t="shared" si="13"/>
        <v/>
      </c>
      <c r="R118" s="163" t="str">
        <f t="shared" si="13"/>
        <v/>
      </c>
      <c r="S118" s="163" t="str">
        <f t="shared" si="13"/>
        <v/>
      </c>
      <c r="T118" s="71"/>
      <c r="U118" s="71"/>
      <c r="V118" s="71"/>
      <c r="W118" s="71"/>
      <c r="X118" s="71"/>
      <c r="Y118" s="71"/>
      <c r="Z118" s="71"/>
      <c r="AA118" s="71"/>
      <c r="AB118" s="71"/>
      <c r="AC118" s="71"/>
      <c r="AD118" s="71"/>
      <c r="AE118" s="71"/>
    </row>
    <row r="119" spans="4:31">
      <c r="D119" s="167" t="s">
        <v>42</v>
      </c>
      <c r="F119" s="163" t="str">
        <f>IF(F110="","",IF(F19=F113,"",1))</f>
        <v/>
      </c>
      <c r="G119" s="163" t="str">
        <f t="shared" ref="G119:S119" si="14">IF(G110="","",IF(G19=G113,"",1))</f>
        <v/>
      </c>
      <c r="H119" s="163" t="str">
        <f t="shared" si="14"/>
        <v/>
      </c>
      <c r="I119" s="163" t="str">
        <f t="shared" si="14"/>
        <v/>
      </c>
      <c r="J119" s="163" t="str">
        <f t="shared" si="14"/>
        <v/>
      </c>
      <c r="K119" s="163" t="str">
        <f t="shared" si="14"/>
        <v/>
      </c>
      <c r="L119" s="163"/>
      <c r="M119" s="163" t="str">
        <f t="shared" si="14"/>
        <v/>
      </c>
      <c r="N119" s="163" t="str">
        <f t="shared" si="14"/>
        <v/>
      </c>
      <c r="O119" s="163" t="str">
        <f t="shared" si="14"/>
        <v/>
      </c>
      <c r="P119" s="163" t="str">
        <f t="shared" si="14"/>
        <v/>
      </c>
      <c r="Q119" s="163" t="str">
        <f t="shared" si="14"/>
        <v/>
      </c>
      <c r="R119" s="163" t="str">
        <f t="shared" si="14"/>
        <v/>
      </c>
      <c r="S119" s="163" t="str">
        <f t="shared" si="14"/>
        <v/>
      </c>
      <c r="T119" s="71"/>
      <c r="U119" s="71"/>
      <c r="V119" s="71"/>
      <c r="W119" s="71"/>
      <c r="X119" s="71"/>
      <c r="Y119" s="71"/>
      <c r="Z119" s="71"/>
      <c r="AA119" s="71"/>
      <c r="AB119" s="71"/>
      <c r="AC119" s="71"/>
      <c r="AD119" s="71"/>
      <c r="AE119" s="71"/>
    </row>
    <row r="120" spans="4:31">
      <c r="D120" s="168" t="s">
        <v>496</v>
      </c>
      <c r="F120" s="163" t="str">
        <f>IF(F110="","",IF(F69=F114,"",1))</f>
        <v/>
      </c>
      <c r="G120" s="163" t="str">
        <f t="shared" ref="G120:S120" si="15">IF(G110="","",IF(G69=G114,"",1))</f>
        <v/>
      </c>
      <c r="H120" s="163" t="str">
        <f t="shared" si="15"/>
        <v/>
      </c>
      <c r="I120" s="163" t="str">
        <f t="shared" si="15"/>
        <v/>
      </c>
      <c r="J120" s="163" t="str">
        <f t="shared" si="15"/>
        <v/>
      </c>
      <c r="K120" s="163" t="str">
        <f t="shared" si="15"/>
        <v/>
      </c>
      <c r="L120" s="163"/>
      <c r="M120" s="163" t="str">
        <f t="shared" si="15"/>
        <v/>
      </c>
      <c r="N120" s="163" t="str">
        <f t="shared" si="15"/>
        <v/>
      </c>
      <c r="O120" s="163" t="str">
        <f t="shared" si="15"/>
        <v/>
      </c>
      <c r="P120" s="163" t="str">
        <f t="shared" si="15"/>
        <v/>
      </c>
      <c r="Q120" s="163" t="str">
        <f t="shared" si="15"/>
        <v/>
      </c>
      <c r="R120" s="163" t="str">
        <f t="shared" si="15"/>
        <v/>
      </c>
      <c r="S120" s="163" t="str">
        <f t="shared" si="15"/>
        <v/>
      </c>
      <c r="T120" s="71"/>
      <c r="U120" s="71"/>
      <c r="V120" s="71"/>
      <c r="W120" s="71"/>
      <c r="X120" s="71"/>
      <c r="Y120" s="71"/>
      <c r="Z120" s="71"/>
      <c r="AA120" s="71"/>
      <c r="AB120" s="71"/>
      <c r="AC120" s="71"/>
      <c r="AD120" s="71"/>
      <c r="AE120" s="71"/>
    </row>
  </sheetData>
  <mergeCells count="110">
    <mergeCell ref="L97:L98"/>
    <mergeCell ref="L99:L100"/>
    <mergeCell ref="L87:L88"/>
    <mergeCell ref="L89:L90"/>
    <mergeCell ref="L91:L92"/>
    <mergeCell ref="L93:L94"/>
    <mergeCell ref="L95:L96"/>
    <mergeCell ref="L77:L78"/>
    <mergeCell ref="L79:L80"/>
    <mergeCell ref="L81:L82"/>
    <mergeCell ref="L83:L84"/>
    <mergeCell ref="L85:L86"/>
    <mergeCell ref="L67:L68"/>
    <mergeCell ref="L69:L70"/>
    <mergeCell ref="L71:L72"/>
    <mergeCell ref="L73:L74"/>
    <mergeCell ref="L75:L76"/>
    <mergeCell ref="L57:L58"/>
    <mergeCell ref="L59:L60"/>
    <mergeCell ref="L61:L62"/>
    <mergeCell ref="L63:L64"/>
    <mergeCell ref="L65:L66"/>
    <mergeCell ref="L47:L48"/>
    <mergeCell ref="L49:L50"/>
    <mergeCell ref="L51:L52"/>
    <mergeCell ref="L53:L54"/>
    <mergeCell ref="L55:L56"/>
    <mergeCell ref="L37:L38"/>
    <mergeCell ref="L39:L40"/>
    <mergeCell ref="L41:L42"/>
    <mergeCell ref="L43:L44"/>
    <mergeCell ref="L45:L46"/>
    <mergeCell ref="L27:L28"/>
    <mergeCell ref="L29:L30"/>
    <mergeCell ref="L31:L32"/>
    <mergeCell ref="L33:L34"/>
    <mergeCell ref="L35:L36"/>
    <mergeCell ref="L17:L18"/>
    <mergeCell ref="L19:L20"/>
    <mergeCell ref="L21:L22"/>
    <mergeCell ref="L23:L24"/>
    <mergeCell ref="L25:L26"/>
    <mergeCell ref="L7:L8"/>
    <mergeCell ref="L9:L10"/>
    <mergeCell ref="L11:L12"/>
    <mergeCell ref="L13:L14"/>
    <mergeCell ref="L15:L16"/>
    <mergeCell ref="G3:G6"/>
    <mergeCell ref="M3:M6"/>
    <mergeCell ref="N3:N6"/>
    <mergeCell ref="H5:H6"/>
    <mergeCell ref="I5:I6"/>
    <mergeCell ref="J5:J6"/>
    <mergeCell ref="K5:K6"/>
    <mergeCell ref="H3:L3"/>
    <mergeCell ref="H4:L4"/>
    <mergeCell ref="L5:L6"/>
    <mergeCell ref="A7:E8"/>
    <mergeCell ref="A9:A18"/>
    <mergeCell ref="B9:E10"/>
    <mergeCell ref="B11:E12"/>
    <mergeCell ref="B13:E14"/>
    <mergeCell ref="B15:E16"/>
    <mergeCell ref="B17:E18"/>
    <mergeCell ref="D31:D32"/>
    <mergeCell ref="D33:D34"/>
    <mergeCell ref="D35:D36"/>
    <mergeCell ref="D37:D38"/>
    <mergeCell ref="D39:D40"/>
    <mergeCell ref="D41:D42"/>
    <mergeCell ref="A3:E6"/>
    <mergeCell ref="F3:F6"/>
    <mergeCell ref="A19:A100"/>
    <mergeCell ref="B19:B68"/>
    <mergeCell ref="D19:D20"/>
    <mergeCell ref="D21:D22"/>
    <mergeCell ref="D23:D24"/>
    <mergeCell ref="D25:D26"/>
    <mergeCell ref="D27:D28"/>
    <mergeCell ref="D29:D30"/>
    <mergeCell ref="D53:D54"/>
    <mergeCell ref="D55:D56"/>
    <mergeCell ref="D57:D58"/>
    <mergeCell ref="D59:D60"/>
    <mergeCell ref="D61:D62"/>
    <mergeCell ref="D95:D96"/>
    <mergeCell ref="D43:D44"/>
    <mergeCell ref="D45:D46"/>
    <mergeCell ref="D47:D48"/>
    <mergeCell ref="D49:D50"/>
    <mergeCell ref="D51:D52"/>
    <mergeCell ref="D63:D64"/>
    <mergeCell ref="D65:D66"/>
    <mergeCell ref="D67:D68"/>
    <mergeCell ref="B69:B100"/>
    <mergeCell ref="D69:D70"/>
    <mergeCell ref="D71:D72"/>
    <mergeCell ref="D73:D74"/>
    <mergeCell ref="D75:D76"/>
    <mergeCell ref="D77:D78"/>
    <mergeCell ref="D79:D80"/>
    <mergeCell ref="D81:D82"/>
    <mergeCell ref="D83:D84"/>
    <mergeCell ref="D97:D98"/>
    <mergeCell ref="D99:D100"/>
    <mergeCell ref="D85:D86"/>
    <mergeCell ref="D87:D88"/>
    <mergeCell ref="D89:D90"/>
    <mergeCell ref="D91:D92"/>
    <mergeCell ref="D93:D94"/>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0"/>
  <sheetViews>
    <sheetView showGridLines="0" view="pageBreakPreview" zoomScaleNormal="100" zoomScaleSheetLayoutView="100" workbookViewId="0">
      <selection activeCell="T6" sqref="T6"/>
    </sheetView>
  </sheetViews>
  <sheetFormatPr defaultRowHeight="13.5"/>
  <cols>
    <col min="1" max="2" width="2.625" style="4" customWidth="1"/>
    <col min="3" max="3" width="1.375" style="4" customWidth="1"/>
    <col min="4" max="4" width="27.625" style="4" customWidth="1"/>
    <col min="5" max="5" width="1.375" style="4" customWidth="1"/>
    <col min="6" max="6" width="7.875" style="3" customWidth="1"/>
    <col min="7" max="18" width="7.75" style="3" customWidth="1"/>
    <col min="19" max="25" width="9" style="3"/>
    <col min="26" max="26" width="9" style="83"/>
    <col min="27" max="27" width="11.25" style="83" customWidth="1"/>
    <col min="28" max="16384" width="9" style="3"/>
  </cols>
  <sheetData>
    <row r="1" spans="1:27" ht="14.25">
      <c r="A1" s="18" t="s">
        <v>532</v>
      </c>
    </row>
    <row r="2" spans="1:27">
      <c r="R2" s="197" t="s">
        <v>157</v>
      </c>
    </row>
    <row r="3" spans="1:27" ht="21" customHeight="1">
      <c r="A3" s="280" t="s">
        <v>64</v>
      </c>
      <c r="B3" s="281"/>
      <c r="C3" s="281"/>
      <c r="D3" s="281"/>
      <c r="E3" s="282"/>
      <c r="F3" s="225" t="s">
        <v>63</v>
      </c>
      <c r="G3" s="298" t="s">
        <v>196</v>
      </c>
      <c r="H3" s="298"/>
      <c r="I3" s="298"/>
      <c r="J3" s="298"/>
      <c r="K3" s="298"/>
      <c r="L3" s="298"/>
      <c r="M3" s="298"/>
      <c r="N3" s="298"/>
      <c r="O3" s="298"/>
      <c r="P3" s="298"/>
      <c r="Q3" s="298"/>
      <c r="R3" s="298"/>
    </row>
    <row r="4" spans="1:27" ht="31.5" customHeight="1">
      <c r="A4" s="283"/>
      <c r="B4" s="284"/>
      <c r="C4" s="284"/>
      <c r="D4" s="284"/>
      <c r="E4" s="285"/>
      <c r="F4" s="229"/>
      <c r="G4" s="318" t="s">
        <v>523</v>
      </c>
      <c r="H4" s="310"/>
      <c r="I4" s="310"/>
      <c r="J4" s="310"/>
      <c r="K4" s="318" t="s">
        <v>522</v>
      </c>
      <c r="L4" s="310"/>
      <c r="M4" s="310"/>
      <c r="N4" s="310"/>
      <c r="O4" s="318" t="s">
        <v>524</v>
      </c>
      <c r="P4" s="310"/>
      <c r="Q4" s="310"/>
      <c r="R4" s="311"/>
    </row>
    <row r="5" spans="1:27" ht="27.75" customHeight="1" thickBot="1">
      <c r="A5" s="283"/>
      <c r="B5" s="284"/>
      <c r="C5" s="284"/>
      <c r="D5" s="284"/>
      <c r="E5" s="285"/>
      <c r="F5" s="229"/>
      <c r="G5" s="365" t="s">
        <v>161</v>
      </c>
      <c r="H5" s="367" t="s">
        <v>160</v>
      </c>
      <c r="I5" s="367" t="s">
        <v>159</v>
      </c>
      <c r="J5" s="367" t="s">
        <v>141</v>
      </c>
      <c r="K5" s="365" t="s">
        <v>161</v>
      </c>
      <c r="L5" s="367" t="s">
        <v>160</v>
      </c>
      <c r="M5" s="367" t="s">
        <v>159</v>
      </c>
      <c r="N5" s="367" t="s">
        <v>141</v>
      </c>
      <c r="O5" s="365" t="s">
        <v>161</v>
      </c>
      <c r="P5" s="367" t="s">
        <v>160</v>
      </c>
      <c r="Q5" s="367" t="s">
        <v>159</v>
      </c>
      <c r="R5" s="367" t="s">
        <v>141</v>
      </c>
    </row>
    <row r="6" spans="1:27" ht="14.25" customHeight="1" thickBot="1">
      <c r="A6" s="286"/>
      <c r="B6" s="287"/>
      <c r="C6" s="287"/>
      <c r="D6" s="287"/>
      <c r="E6" s="288"/>
      <c r="F6" s="229"/>
      <c r="G6" s="366"/>
      <c r="H6" s="368"/>
      <c r="I6" s="368"/>
      <c r="J6" s="368"/>
      <c r="K6" s="366"/>
      <c r="L6" s="368"/>
      <c r="M6" s="368"/>
      <c r="N6" s="368"/>
      <c r="O6" s="366"/>
      <c r="P6" s="368"/>
      <c r="Q6" s="368"/>
      <c r="R6" s="368"/>
      <c r="Z6" s="157">
        <f>SUM(AA7:AA100,G116:R120)</f>
        <v>0</v>
      </c>
      <c r="AA6" s="91"/>
    </row>
    <row r="7" spans="1:27" ht="12" customHeight="1">
      <c r="A7" s="216" t="s">
        <v>50</v>
      </c>
      <c r="B7" s="217"/>
      <c r="C7" s="217"/>
      <c r="D7" s="217"/>
      <c r="E7" s="218"/>
      <c r="F7" s="41">
        <v>707</v>
      </c>
      <c r="G7" s="41">
        <f t="shared" ref="G7:N7" si="0">SUM(G9,G11,G13,G15,G17)</f>
        <v>3</v>
      </c>
      <c r="H7" s="41">
        <f t="shared" si="0"/>
        <v>609</v>
      </c>
      <c r="I7" s="41">
        <f t="shared" si="0"/>
        <v>23</v>
      </c>
      <c r="J7" s="41">
        <f t="shared" si="0"/>
        <v>72</v>
      </c>
      <c r="K7" s="41">
        <f t="shared" si="0"/>
        <v>0</v>
      </c>
      <c r="L7" s="41">
        <f t="shared" si="0"/>
        <v>9</v>
      </c>
      <c r="M7" s="41">
        <f t="shared" si="0"/>
        <v>577</v>
      </c>
      <c r="N7" s="41">
        <f t="shared" si="0"/>
        <v>121</v>
      </c>
      <c r="O7" s="41">
        <f>SUM(O9,O11,O13,O15,O17)</f>
        <v>27</v>
      </c>
      <c r="P7" s="41">
        <f>SUM(P9,P11,P13,P15,P17)</f>
        <v>18</v>
      </c>
      <c r="Q7" s="41">
        <f>SUM(Q9,Q11,Q13,Q15,Q17)</f>
        <v>10</v>
      </c>
      <c r="R7" s="41">
        <f>SUM(R9,R11,R13,R15,R17)</f>
        <v>652</v>
      </c>
      <c r="S7" s="54"/>
      <c r="T7" s="54"/>
      <c r="U7" s="54"/>
      <c r="Z7" s="151">
        <v>707</v>
      </c>
      <c r="AA7" s="151" t="str">
        <f>IF(F7=Z7,"",1)</f>
        <v/>
      </c>
    </row>
    <row r="8" spans="1:27" ht="12" customHeight="1">
      <c r="A8" s="219"/>
      <c r="B8" s="220"/>
      <c r="C8" s="220"/>
      <c r="D8" s="220"/>
      <c r="E8" s="221"/>
      <c r="F8" s="44">
        <f>SUM(G8:R8)/3</f>
        <v>1</v>
      </c>
      <c r="G8" s="37">
        <f>IF(G7=0,0,G7/$F7)</f>
        <v>4.2432814710042432E-3</v>
      </c>
      <c r="H8" s="37">
        <f t="shared" ref="H8:Q8" si="1">IF(H7=0,0,H7/$F7)</f>
        <v>0.86138613861386137</v>
      </c>
      <c r="I8" s="37">
        <f t="shared" si="1"/>
        <v>3.2531824611032531E-2</v>
      </c>
      <c r="J8" s="37">
        <f>IF(J7=0,0,J7/$F7)</f>
        <v>0.10183875530410184</v>
      </c>
      <c r="K8" s="37">
        <f>IF(K7=0,0,K7/$F7)</f>
        <v>0</v>
      </c>
      <c r="L8" s="37">
        <f t="shared" si="1"/>
        <v>1.272984441301273E-2</v>
      </c>
      <c r="M8" s="37">
        <f t="shared" si="1"/>
        <v>0.8161244695898161</v>
      </c>
      <c r="N8" s="37">
        <f>IF(N7=0,0,N7/$F7)</f>
        <v>0.17114568599717114</v>
      </c>
      <c r="O8" s="37">
        <f t="shared" si="1"/>
        <v>3.818953323903819E-2</v>
      </c>
      <c r="P8" s="37">
        <f t="shared" si="1"/>
        <v>2.5459688826025461E-2</v>
      </c>
      <c r="Q8" s="37">
        <f t="shared" si="1"/>
        <v>1.4144271570014143E-2</v>
      </c>
      <c r="R8" s="37">
        <f>IF(R7=0,0,R7/$F7)</f>
        <v>0.92220650636492218</v>
      </c>
      <c r="Z8" s="152"/>
      <c r="AA8" s="152"/>
    </row>
    <row r="9" spans="1:27" ht="12" customHeight="1">
      <c r="A9" s="205" t="s">
        <v>49</v>
      </c>
      <c r="B9" s="289" t="s">
        <v>48</v>
      </c>
      <c r="C9" s="290"/>
      <c r="D9" s="290"/>
      <c r="E9" s="291"/>
      <c r="F9" s="41">
        <v>112</v>
      </c>
      <c r="G9" s="41">
        <v>1</v>
      </c>
      <c r="H9" s="41">
        <v>90</v>
      </c>
      <c r="I9" s="41">
        <v>2</v>
      </c>
      <c r="J9" s="41">
        <v>19</v>
      </c>
      <c r="K9" s="41">
        <v>0</v>
      </c>
      <c r="L9" s="41">
        <v>0</v>
      </c>
      <c r="M9" s="41">
        <v>76</v>
      </c>
      <c r="N9" s="41">
        <v>36</v>
      </c>
      <c r="O9" s="41">
        <v>1</v>
      </c>
      <c r="P9" s="41">
        <v>5</v>
      </c>
      <c r="Q9" s="41">
        <v>0</v>
      </c>
      <c r="R9" s="41">
        <v>106</v>
      </c>
      <c r="Z9" s="153">
        <v>112</v>
      </c>
      <c r="AA9" s="153" t="str">
        <f>IF(F9=Z9,"",1)</f>
        <v/>
      </c>
    </row>
    <row r="10" spans="1:27" ht="12" customHeight="1">
      <c r="A10" s="206"/>
      <c r="B10" s="292"/>
      <c r="C10" s="293"/>
      <c r="D10" s="293"/>
      <c r="E10" s="294"/>
      <c r="F10" s="44">
        <f>SUM(G10:R10)/3</f>
        <v>1</v>
      </c>
      <c r="G10" s="37">
        <f t="shared" ref="G10:R10" si="2">IF(G9=0,0,G9/$F9)</f>
        <v>8.9285714285714281E-3</v>
      </c>
      <c r="H10" s="37">
        <f t="shared" si="2"/>
        <v>0.8035714285714286</v>
      </c>
      <c r="I10" s="37">
        <f t="shared" si="2"/>
        <v>1.7857142857142856E-2</v>
      </c>
      <c r="J10" s="37">
        <f t="shared" si="2"/>
        <v>0.16964285714285715</v>
      </c>
      <c r="K10" s="37">
        <f t="shared" si="2"/>
        <v>0</v>
      </c>
      <c r="L10" s="37">
        <f t="shared" si="2"/>
        <v>0</v>
      </c>
      <c r="M10" s="37">
        <f t="shared" si="2"/>
        <v>0.6785714285714286</v>
      </c>
      <c r="N10" s="37">
        <f t="shared" si="2"/>
        <v>0.32142857142857145</v>
      </c>
      <c r="O10" s="37">
        <f t="shared" si="2"/>
        <v>8.9285714285714281E-3</v>
      </c>
      <c r="P10" s="37">
        <f t="shared" si="2"/>
        <v>4.4642857142857144E-2</v>
      </c>
      <c r="Q10" s="37">
        <f t="shared" si="2"/>
        <v>0</v>
      </c>
      <c r="R10" s="37">
        <f t="shared" si="2"/>
        <v>0.9464285714285714</v>
      </c>
      <c r="Z10" s="152"/>
      <c r="AA10" s="152"/>
    </row>
    <row r="11" spans="1:27" ht="12" customHeight="1">
      <c r="A11" s="206"/>
      <c r="B11" s="289" t="s">
        <v>47</v>
      </c>
      <c r="C11" s="290"/>
      <c r="D11" s="290"/>
      <c r="E11" s="291"/>
      <c r="F11" s="41">
        <v>120</v>
      </c>
      <c r="G11" s="41">
        <v>1</v>
      </c>
      <c r="H11" s="41">
        <v>109</v>
      </c>
      <c r="I11" s="41">
        <v>3</v>
      </c>
      <c r="J11" s="41">
        <v>7</v>
      </c>
      <c r="K11" s="41">
        <v>0</v>
      </c>
      <c r="L11" s="41">
        <v>2</v>
      </c>
      <c r="M11" s="41">
        <v>107</v>
      </c>
      <c r="N11" s="41">
        <v>11</v>
      </c>
      <c r="O11" s="41">
        <v>3</v>
      </c>
      <c r="P11" s="41">
        <v>1</v>
      </c>
      <c r="Q11" s="41">
        <v>0</v>
      </c>
      <c r="R11" s="41">
        <v>116</v>
      </c>
      <c r="Z11" s="153">
        <v>120</v>
      </c>
      <c r="AA11" s="153" t="str">
        <f>IF(F11=Z11,"",1)</f>
        <v/>
      </c>
    </row>
    <row r="12" spans="1:27" ht="12" customHeight="1">
      <c r="A12" s="206"/>
      <c r="B12" s="292"/>
      <c r="C12" s="293"/>
      <c r="D12" s="293"/>
      <c r="E12" s="294"/>
      <c r="F12" s="44">
        <f>SUM(G12:R12)/3</f>
        <v>1</v>
      </c>
      <c r="G12" s="37">
        <f t="shared" ref="G12:R12" si="3">IF(G11=0,0,G11/$F11)</f>
        <v>8.3333333333333332E-3</v>
      </c>
      <c r="H12" s="37">
        <f t="shared" si="3"/>
        <v>0.90833333333333333</v>
      </c>
      <c r="I12" s="37">
        <f t="shared" si="3"/>
        <v>2.5000000000000001E-2</v>
      </c>
      <c r="J12" s="37">
        <f t="shared" si="3"/>
        <v>5.8333333333333334E-2</v>
      </c>
      <c r="K12" s="37">
        <f t="shared" si="3"/>
        <v>0</v>
      </c>
      <c r="L12" s="37">
        <f t="shared" si="3"/>
        <v>1.6666666666666666E-2</v>
      </c>
      <c r="M12" s="37">
        <f t="shared" si="3"/>
        <v>0.89166666666666672</v>
      </c>
      <c r="N12" s="37">
        <f t="shared" si="3"/>
        <v>9.166666666666666E-2</v>
      </c>
      <c r="O12" s="37">
        <f t="shared" si="3"/>
        <v>2.5000000000000001E-2</v>
      </c>
      <c r="P12" s="37">
        <f t="shared" si="3"/>
        <v>8.3333333333333332E-3</v>
      </c>
      <c r="Q12" s="37">
        <f t="shared" si="3"/>
        <v>0</v>
      </c>
      <c r="R12" s="37">
        <f t="shared" si="3"/>
        <v>0.96666666666666667</v>
      </c>
      <c r="Z12" s="152"/>
      <c r="AA12" s="152"/>
    </row>
    <row r="13" spans="1:27" ht="12" customHeight="1">
      <c r="A13" s="206"/>
      <c r="B13" s="289" t="s">
        <v>46</v>
      </c>
      <c r="C13" s="290"/>
      <c r="D13" s="290"/>
      <c r="E13" s="291"/>
      <c r="F13" s="41">
        <v>204</v>
      </c>
      <c r="G13" s="41">
        <v>0</v>
      </c>
      <c r="H13" s="41">
        <v>185</v>
      </c>
      <c r="I13" s="41">
        <v>1</v>
      </c>
      <c r="J13" s="41">
        <v>18</v>
      </c>
      <c r="K13" s="41">
        <v>0</v>
      </c>
      <c r="L13" s="41">
        <v>3</v>
      </c>
      <c r="M13" s="41">
        <v>172</v>
      </c>
      <c r="N13" s="41">
        <v>29</v>
      </c>
      <c r="O13" s="41">
        <v>8</v>
      </c>
      <c r="P13" s="41">
        <v>4</v>
      </c>
      <c r="Q13" s="41">
        <v>1</v>
      </c>
      <c r="R13" s="41">
        <v>191</v>
      </c>
      <c r="Z13" s="153">
        <v>204</v>
      </c>
      <c r="AA13" s="153" t="str">
        <f>IF(F13=Z13,"",1)</f>
        <v/>
      </c>
    </row>
    <row r="14" spans="1:27" ht="12" customHeight="1">
      <c r="A14" s="206"/>
      <c r="B14" s="292"/>
      <c r="C14" s="293"/>
      <c r="D14" s="293"/>
      <c r="E14" s="294"/>
      <c r="F14" s="44">
        <f>SUM(G14:R14)/3</f>
        <v>1</v>
      </c>
      <c r="G14" s="37">
        <f t="shared" ref="G14:R14" si="4">IF(G13=0,0,G13/$F13)</f>
        <v>0</v>
      </c>
      <c r="H14" s="37">
        <f t="shared" si="4"/>
        <v>0.90686274509803921</v>
      </c>
      <c r="I14" s="37">
        <f t="shared" si="4"/>
        <v>4.9019607843137254E-3</v>
      </c>
      <c r="J14" s="37">
        <f t="shared" si="4"/>
        <v>8.8235294117647065E-2</v>
      </c>
      <c r="K14" s="37">
        <f t="shared" si="4"/>
        <v>0</v>
      </c>
      <c r="L14" s="37">
        <f t="shared" si="4"/>
        <v>1.4705882352941176E-2</v>
      </c>
      <c r="M14" s="37">
        <f t="shared" si="4"/>
        <v>0.84313725490196079</v>
      </c>
      <c r="N14" s="37">
        <f t="shared" si="4"/>
        <v>0.14215686274509803</v>
      </c>
      <c r="O14" s="37">
        <f t="shared" si="4"/>
        <v>3.9215686274509803E-2</v>
      </c>
      <c r="P14" s="37">
        <f t="shared" si="4"/>
        <v>1.9607843137254902E-2</v>
      </c>
      <c r="Q14" s="37">
        <f t="shared" si="4"/>
        <v>4.9019607843137254E-3</v>
      </c>
      <c r="R14" s="37">
        <f t="shared" si="4"/>
        <v>0.93627450980392157</v>
      </c>
      <c r="Z14" s="152"/>
      <c r="AA14" s="152"/>
    </row>
    <row r="15" spans="1:27" ht="12" customHeight="1">
      <c r="A15" s="206"/>
      <c r="B15" s="289" t="s">
        <v>45</v>
      </c>
      <c r="C15" s="290"/>
      <c r="D15" s="290"/>
      <c r="E15" s="291"/>
      <c r="F15" s="41">
        <v>76</v>
      </c>
      <c r="G15" s="41">
        <v>0</v>
      </c>
      <c r="H15" s="41">
        <v>68</v>
      </c>
      <c r="I15" s="41">
        <v>1</v>
      </c>
      <c r="J15" s="41">
        <v>7</v>
      </c>
      <c r="K15" s="41">
        <v>0</v>
      </c>
      <c r="L15" s="41">
        <v>1</v>
      </c>
      <c r="M15" s="41">
        <v>64</v>
      </c>
      <c r="N15" s="41">
        <v>11</v>
      </c>
      <c r="O15" s="41">
        <v>5</v>
      </c>
      <c r="P15" s="41">
        <v>2</v>
      </c>
      <c r="Q15" s="41">
        <v>2</v>
      </c>
      <c r="R15" s="41">
        <v>67</v>
      </c>
      <c r="Z15" s="153">
        <v>76</v>
      </c>
      <c r="AA15" s="153" t="str">
        <f>IF(F15=Z15,"",1)</f>
        <v/>
      </c>
    </row>
    <row r="16" spans="1:27" ht="12" customHeight="1">
      <c r="A16" s="206"/>
      <c r="B16" s="292"/>
      <c r="C16" s="293"/>
      <c r="D16" s="293"/>
      <c r="E16" s="294"/>
      <c r="F16" s="44">
        <f>SUM(G16:R16)/3</f>
        <v>1</v>
      </c>
      <c r="G16" s="37">
        <f t="shared" ref="G16:R16" si="5">IF(G15=0,0,G15/$F15)</f>
        <v>0</v>
      </c>
      <c r="H16" s="37">
        <f t="shared" si="5"/>
        <v>0.89473684210526316</v>
      </c>
      <c r="I16" s="37">
        <f t="shared" si="5"/>
        <v>1.3157894736842105E-2</v>
      </c>
      <c r="J16" s="37">
        <f t="shared" si="5"/>
        <v>9.2105263157894732E-2</v>
      </c>
      <c r="K16" s="37">
        <f t="shared" si="5"/>
        <v>0</v>
      </c>
      <c r="L16" s="37">
        <f t="shared" si="5"/>
        <v>1.3157894736842105E-2</v>
      </c>
      <c r="M16" s="37">
        <f t="shared" si="5"/>
        <v>0.84210526315789469</v>
      </c>
      <c r="N16" s="37">
        <f t="shared" si="5"/>
        <v>0.14473684210526316</v>
      </c>
      <c r="O16" s="37">
        <f t="shared" si="5"/>
        <v>6.5789473684210523E-2</v>
      </c>
      <c r="P16" s="37">
        <f t="shared" si="5"/>
        <v>2.6315789473684209E-2</v>
      </c>
      <c r="Q16" s="37">
        <f t="shared" si="5"/>
        <v>2.6315789473684209E-2</v>
      </c>
      <c r="R16" s="37">
        <f t="shared" si="5"/>
        <v>0.88157894736842102</v>
      </c>
      <c r="Z16" s="152"/>
      <c r="AA16" s="152"/>
    </row>
    <row r="17" spans="1:27" ht="12" customHeight="1">
      <c r="A17" s="206"/>
      <c r="B17" s="289" t="s">
        <v>44</v>
      </c>
      <c r="C17" s="290"/>
      <c r="D17" s="290"/>
      <c r="E17" s="291"/>
      <c r="F17" s="41">
        <v>195</v>
      </c>
      <c r="G17" s="41">
        <v>1</v>
      </c>
      <c r="H17" s="41">
        <v>157</v>
      </c>
      <c r="I17" s="41">
        <v>16</v>
      </c>
      <c r="J17" s="41">
        <v>21</v>
      </c>
      <c r="K17" s="41">
        <v>0</v>
      </c>
      <c r="L17" s="41">
        <v>3</v>
      </c>
      <c r="M17" s="41">
        <v>158</v>
      </c>
      <c r="N17" s="41">
        <v>34</v>
      </c>
      <c r="O17" s="41">
        <v>10</v>
      </c>
      <c r="P17" s="41">
        <v>6</v>
      </c>
      <c r="Q17" s="41">
        <v>7</v>
      </c>
      <c r="R17" s="41">
        <v>172</v>
      </c>
      <c r="Z17" s="153">
        <v>195</v>
      </c>
      <c r="AA17" s="153" t="str">
        <f>IF(F17=Z17,"",1)</f>
        <v/>
      </c>
    </row>
    <row r="18" spans="1:27" ht="12" customHeight="1">
      <c r="A18" s="207"/>
      <c r="B18" s="292"/>
      <c r="C18" s="293"/>
      <c r="D18" s="293"/>
      <c r="E18" s="294"/>
      <c r="F18" s="44">
        <f>SUM(G18:R18)/3</f>
        <v>0.99999999999999989</v>
      </c>
      <c r="G18" s="37">
        <f t="shared" ref="G18:R18" si="6">IF(G17=0,0,G17/$F17)</f>
        <v>5.1282051282051282E-3</v>
      </c>
      <c r="H18" s="37">
        <f t="shared" si="6"/>
        <v>0.80512820512820515</v>
      </c>
      <c r="I18" s="37">
        <f t="shared" si="6"/>
        <v>8.2051282051282051E-2</v>
      </c>
      <c r="J18" s="37">
        <f t="shared" si="6"/>
        <v>0.1076923076923077</v>
      </c>
      <c r="K18" s="37">
        <f t="shared" si="6"/>
        <v>0</v>
      </c>
      <c r="L18" s="37">
        <f t="shared" si="6"/>
        <v>1.5384615384615385E-2</v>
      </c>
      <c r="M18" s="37">
        <f t="shared" si="6"/>
        <v>0.81025641025641026</v>
      </c>
      <c r="N18" s="37">
        <f t="shared" si="6"/>
        <v>0.17435897435897435</v>
      </c>
      <c r="O18" s="37">
        <f t="shared" si="6"/>
        <v>5.128205128205128E-2</v>
      </c>
      <c r="P18" s="37">
        <f t="shared" si="6"/>
        <v>3.0769230769230771E-2</v>
      </c>
      <c r="Q18" s="37">
        <f t="shared" si="6"/>
        <v>3.5897435897435895E-2</v>
      </c>
      <c r="R18" s="37">
        <f t="shared" si="6"/>
        <v>0.88205128205128203</v>
      </c>
      <c r="Z18" s="154"/>
      <c r="AA18" s="152"/>
    </row>
    <row r="19" spans="1:27" ht="12" customHeight="1">
      <c r="A19" s="202" t="s">
        <v>43</v>
      </c>
      <c r="B19" s="202" t="s">
        <v>42</v>
      </c>
      <c r="C19" s="43"/>
      <c r="D19" s="278" t="s">
        <v>16</v>
      </c>
      <c r="E19" s="42"/>
      <c r="F19" s="41">
        <v>191</v>
      </c>
      <c r="G19" s="41">
        <f t="shared" ref="G19:R19" si="7">SUM(G21,G23,G25,G27,G29,G31,G33,G35,G37,G39,G41,G43,G45,G47,G49,G51,G53,G55,G57,G59,G61,G63,G65,G67)</f>
        <v>0</v>
      </c>
      <c r="H19" s="41">
        <f t="shared" si="7"/>
        <v>173</v>
      </c>
      <c r="I19" s="41">
        <f t="shared" si="7"/>
        <v>5</v>
      </c>
      <c r="J19" s="41">
        <f t="shared" si="7"/>
        <v>13</v>
      </c>
      <c r="K19" s="41">
        <f t="shared" si="7"/>
        <v>0</v>
      </c>
      <c r="L19" s="41">
        <f t="shared" si="7"/>
        <v>2</v>
      </c>
      <c r="M19" s="41">
        <f t="shared" si="7"/>
        <v>159</v>
      </c>
      <c r="N19" s="41">
        <f t="shared" si="7"/>
        <v>30</v>
      </c>
      <c r="O19" s="41">
        <f t="shared" si="7"/>
        <v>12</v>
      </c>
      <c r="P19" s="41">
        <f t="shared" si="7"/>
        <v>3</v>
      </c>
      <c r="Q19" s="41">
        <f t="shared" si="7"/>
        <v>3</v>
      </c>
      <c r="R19" s="41">
        <f t="shared" si="7"/>
        <v>173</v>
      </c>
      <c r="Z19" s="153">
        <v>191</v>
      </c>
      <c r="AA19" s="153" t="str">
        <f>IF(F19=Z19,"",1)</f>
        <v/>
      </c>
    </row>
    <row r="20" spans="1:27" ht="12" customHeight="1">
      <c r="A20" s="203"/>
      <c r="B20" s="203"/>
      <c r="C20" s="40"/>
      <c r="D20" s="279"/>
      <c r="E20" s="39"/>
      <c r="F20" s="44">
        <f>SUM(G20:R20)/3</f>
        <v>1</v>
      </c>
      <c r="G20" s="37">
        <f t="shared" ref="G20:R20" si="8">IF(G19=0,0,G19/$F19)</f>
        <v>0</v>
      </c>
      <c r="H20" s="37">
        <f t="shared" si="8"/>
        <v>0.90575916230366493</v>
      </c>
      <c r="I20" s="37">
        <f t="shared" si="8"/>
        <v>2.6178010471204188E-2</v>
      </c>
      <c r="J20" s="37">
        <f t="shared" si="8"/>
        <v>6.8062827225130892E-2</v>
      </c>
      <c r="K20" s="37">
        <f t="shared" si="8"/>
        <v>0</v>
      </c>
      <c r="L20" s="37">
        <f t="shared" si="8"/>
        <v>1.0471204188481676E-2</v>
      </c>
      <c r="M20" s="37">
        <f t="shared" si="8"/>
        <v>0.83246073298429324</v>
      </c>
      <c r="N20" s="37">
        <f t="shared" si="8"/>
        <v>0.15706806282722513</v>
      </c>
      <c r="O20" s="37">
        <f t="shared" si="8"/>
        <v>6.2827225130890049E-2</v>
      </c>
      <c r="P20" s="37">
        <f t="shared" si="8"/>
        <v>1.5706806282722512E-2</v>
      </c>
      <c r="Q20" s="37">
        <f t="shared" si="8"/>
        <v>1.5706806282722512E-2</v>
      </c>
      <c r="R20" s="37">
        <f t="shared" si="8"/>
        <v>0.90575916230366493</v>
      </c>
      <c r="Z20" s="152"/>
      <c r="AA20" s="152"/>
    </row>
    <row r="21" spans="1:27" ht="12" customHeight="1">
      <c r="A21" s="203"/>
      <c r="B21" s="203"/>
      <c r="C21" s="43"/>
      <c r="D21" s="278" t="s">
        <v>339</v>
      </c>
      <c r="E21" s="42"/>
      <c r="F21" s="41">
        <v>23</v>
      </c>
      <c r="G21" s="41">
        <v>0</v>
      </c>
      <c r="H21" s="41">
        <v>19</v>
      </c>
      <c r="I21" s="41">
        <v>1</v>
      </c>
      <c r="J21" s="41">
        <v>3</v>
      </c>
      <c r="K21" s="41">
        <v>0</v>
      </c>
      <c r="L21" s="41">
        <v>0</v>
      </c>
      <c r="M21" s="41">
        <v>19</v>
      </c>
      <c r="N21" s="41">
        <v>4</v>
      </c>
      <c r="O21" s="41">
        <v>0</v>
      </c>
      <c r="P21" s="41">
        <v>0</v>
      </c>
      <c r="Q21" s="41">
        <v>1</v>
      </c>
      <c r="R21" s="41">
        <v>22</v>
      </c>
      <c r="Z21" s="153">
        <v>23</v>
      </c>
      <c r="AA21" s="153" t="str">
        <f>IF(F21=Z21,"",1)</f>
        <v/>
      </c>
    </row>
    <row r="22" spans="1:27" ht="12" customHeight="1">
      <c r="A22" s="203"/>
      <c r="B22" s="203"/>
      <c r="C22" s="40"/>
      <c r="D22" s="279"/>
      <c r="E22" s="39"/>
      <c r="F22" s="44">
        <f>SUM(G22:R22)/3</f>
        <v>1</v>
      </c>
      <c r="G22" s="37">
        <f t="shared" ref="G22:R22" si="9">IF(G21=0,0,G21/$F21)</f>
        <v>0</v>
      </c>
      <c r="H22" s="37">
        <f t="shared" si="9"/>
        <v>0.82608695652173914</v>
      </c>
      <c r="I22" s="37">
        <f t="shared" si="9"/>
        <v>4.3478260869565216E-2</v>
      </c>
      <c r="J22" s="37">
        <f t="shared" si="9"/>
        <v>0.13043478260869565</v>
      </c>
      <c r="K22" s="37">
        <f t="shared" si="9"/>
        <v>0</v>
      </c>
      <c r="L22" s="37">
        <f t="shared" si="9"/>
        <v>0</v>
      </c>
      <c r="M22" s="37">
        <f t="shared" si="9"/>
        <v>0.82608695652173914</v>
      </c>
      <c r="N22" s="37">
        <f t="shared" si="9"/>
        <v>0.17391304347826086</v>
      </c>
      <c r="O22" s="37">
        <f t="shared" si="9"/>
        <v>0</v>
      </c>
      <c r="P22" s="37">
        <f t="shared" si="9"/>
        <v>0</v>
      </c>
      <c r="Q22" s="37">
        <f t="shared" si="9"/>
        <v>4.3478260869565216E-2</v>
      </c>
      <c r="R22" s="37">
        <f t="shared" si="9"/>
        <v>0.95652173913043481</v>
      </c>
      <c r="Z22" s="152"/>
      <c r="AA22" s="152"/>
    </row>
    <row r="23" spans="1:27" ht="12" customHeight="1">
      <c r="A23" s="203"/>
      <c r="B23" s="203"/>
      <c r="C23" s="43"/>
      <c r="D23" s="278" t="s">
        <v>340</v>
      </c>
      <c r="E23" s="42"/>
      <c r="F23" s="41">
        <v>4</v>
      </c>
      <c r="G23" s="41">
        <v>0</v>
      </c>
      <c r="H23" s="41">
        <v>4</v>
      </c>
      <c r="I23" s="41">
        <v>0</v>
      </c>
      <c r="J23" s="41">
        <v>0</v>
      </c>
      <c r="K23" s="41">
        <v>0</v>
      </c>
      <c r="L23" s="41">
        <v>0</v>
      </c>
      <c r="M23" s="41">
        <v>4</v>
      </c>
      <c r="N23" s="41">
        <v>0</v>
      </c>
      <c r="O23" s="41">
        <v>0</v>
      </c>
      <c r="P23" s="41">
        <v>0</v>
      </c>
      <c r="Q23" s="41">
        <v>0</v>
      </c>
      <c r="R23" s="41">
        <v>4</v>
      </c>
      <c r="Z23" s="153">
        <v>4</v>
      </c>
      <c r="AA23" s="153" t="str">
        <f>IF(F23=Z23,"",1)</f>
        <v/>
      </c>
    </row>
    <row r="24" spans="1:27" ht="12" customHeight="1">
      <c r="A24" s="203"/>
      <c r="B24" s="203"/>
      <c r="C24" s="40"/>
      <c r="D24" s="279"/>
      <c r="E24" s="39"/>
      <c r="F24" s="44">
        <f>SUM(G24:R24)/3</f>
        <v>1</v>
      </c>
      <c r="G24" s="37">
        <f t="shared" ref="G24:R24" si="10">IF(G23=0,0,G23/$F23)</f>
        <v>0</v>
      </c>
      <c r="H24" s="37">
        <f t="shared" si="10"/>
        <v>1</v>
      </c>
      <c r="I24" s="37">
        <f t="shared" si="10"/>
        <v>0</v>
      </c>
      <c r="J24" s="37">
        <f t="shared" si="10"/>
        <v>0</v>
      </c>
      <c r="K24" s="37">
        <f t="shared" si="10"/>
        <v>0</v>
      </c>
      <c r="L24" s="37">
        <f t="shared" si="10"/>
        <v>0</v>
      </c>
      <c r="M24" s="37">
        <f t="shared" si="10"/>
        <v>1</v>
      </c>
      <c r="N24" s="37">
        <f t="shared" si="10"/>
        <v>0</v>
      </c>
      <c r="O24" s="37">
        <f t="shared" si="10"/>
        <v>0</v>
      </c>
      <c r="P24" s="37">
        <f t="shared" si="10"/>
        <v>0</v>
      </c>
      <c r="Q24" s="37">
        <f t="shared" si="10"/>
        <v>0</v>
      </c>
      <c r="R24" s="37">
        <f t="shared" si="10"/>
        <v>1</v>
      </c>
      <c r="Z24" s="152"/>
      <c r="AA24" s="152"/>
    </row>
    <row r="25" spans="1:27" ht="12" customHeight="1">
      <c r="A25" s="203"/>
      <c r="B25" s="203"/>
      <c r="C25" s="43"/>
      <c r="D25" s="295" t="s">
        <v>341</v>
      </c>
      <c r="E25" s="115"/>
      <c r="F25" s="104">
        <v>13</v>
      </c>
      <c r="G25" s="104">
        <v>0</v>
      </c>
      <c r="H25" s="104">
        <v>12</v>
      </c>
      <c r="I25" s="41">
        <v>1</v>
      </c>
      <c r="J25" s="41">
        <v>0</v>
      </c>
      <c r="K25" s="41">
        <v>0</v>
      </c>
      <c r="L25" s="41">
        <v>0</v>
      </c>
      <c r="M25" s="41">
        <v>11</v>
      </c>
      <c r="N25" s="41">
        <v>2</v>
      </c>
      <c r="O25" s="41">
        <v>1</v>
      </c>
      <c r="P25" s="41">
        <v>0</v>
      </c>
      <c r="Q25" s="41">
        <v>0</v>
      </c>
      <c r="R25" s="41">
        <v>12</v>
      </c>
      <c r="Z25" s="153">
        <v>13</v>
      </c>
      <c r="AA25" s="153" t="str">
        <f>IF(F25=Z25,"",1)</f>
        <v/>
      </c>
    </row>
    <row r="26" spans="1:27" ht="12" customHeight="1">
      <c r="A26" s="203"/>
      <c r="B26" s="203"/>
      <c r="C26" s="40"/>
      <c r="D26" s="296"/>
      <c r="E26" s="116"/>
      <c r="F26" s="117">
        <f>SUM(G26:R26)/3</f>
        <v>1</v>
      </c>
      <c r="G26" s="107">
        <f t="shared" ref="G26:R26" si="11">IF(G25=0,0,G25/$F25)</f>
        <v>0</v>
      </c>
      <c r="H26" s="107">
        <f t="shared" si="11"/>
        <v>0.92307692307692313</v>
      </c>
      <c r="I26" s="37">
        <f t="shared" si="11"/>
        <v>7.6923076923076927E-2</v>
      </c>
      <c r="J26" s="37">
        <f t="shared" si="11"/>
        <v>0</v>
      </c>
      <c r="K26" s="37">
        <f t="shared" si="11"/>
        <v>0</v>
      </c>
      <c r="L26" s="37">
        <f t="shared" si="11"/>
        <v>0</v>
      </c>
      <c r="M26" s="37">
        <f t="shared" si="11"/>
        <v>0.84615384615384615</v>
      </c>
      <c r="N26" s="37">
        <f t="shared" si="11"/>
        <v>0.15384615384615385</v>
      </c>
      <c r="O26" s="37">
        <f t="shared" si="11"/>
        <v>7.6923076923076927E-2</v>
      </c>
      <c r="P26" s="37">
        <f t="shared" si="11"/>
        <v>0</v>
      </c>
      <c r="Q26" s="37">
        <f t="shared" si="11"/>
        <v>0</v>
      </c>
      <c r="R26" s="37">
        <f t="shared" si="11"/>
        <v>0.92307692307692313</v>
      </c>
      <c r="Z26" s="152"/>
      <c r="AA26" s="152"/>
    </row>
    <row r="27" spans="1:27" ht="12" customHeight="1">
      <c r="A27" s="203"/>
      <c r="B27" s="203"/>
      <c r="C27" s="43"/>
      <c r="D27" s="278" t="s">
        <v>342</v>
      </c>
      <c r="E27" s="42"/>
      <c r="F27" s="41">
        <v>0</v>
      </c>
      <c r="G27" s="41">
        <v>0</v>
      </c>
      <c r="H27" s="41">
        <v>0</v>
      </c>
      <c r="I27" s="41">
        <v>0</v>
      </c>
      <c r="J27" s="41">
        <v>0</v>
      </c>
      <c r="K27" s="41">
        <v>0</v>
      </c>
      <c r="L27" s="41">
        <v>0</v>
      </c>
      <c r="M27" s="41">
        <v>0</v>
      </c>
      <c r="N27" s="41">
        <v>0</v>
      </c>
      <c r="O27" s="41">
        <v>0</v>
      </c>
      <c r="P27" s="41">
        <v>0</v>
      </c>
      <c r="Q27" s="41">
        <v>0</v>
      </c>
      <c r="R27" s="41">
        <v>0</v>
      </c>
      <c r="Z27" s="153">
        <v>0</v>
      </c>
      <c r="AA27" s="153" t="str">
        <f>IF(F27=Z27,"",1)</f>
        <v/>
      </c>
    </row>
    <row r="28" spans="1:27" ht="12" customHeight="1">
      <c r="A28" s="203"/>
      <c r="B28" s="203"/>
      <c r="C28" s="40"/>
      <c r="D28" s="279"/>
      <c r="E28" s="39"/>
      <c r="F28" s="44">
        <f>SUM(G28:R28)/3</f>
        <v>0</v>
      </c>
      <c r="G28" s="37">
        <f t="shared" ref="G28:R28" si="12">IF(G27=0,0,G27/$F27)</f>
        <v>0</v>
      </c>
      <c r="H28" s="37">
        <f t="shared" si="12"/>
        <v>0</v>
      </c>
      <c r="I28" s="37">
        <f t="shared" si="12"/>
        <v>0</v>
      </c>
      <c r="J28" s="37">
        <f t="shared" si="12"/>
        <v>0</v>
      </c>
      <c r="K28" s="37">
        <f t="shared" si="12"/>
        <v>0</v>
      </c>
      <c r="L28" s="37">
        <f t="shared" si="12"/>
        <v>0</v>
      </c>
      <c r="M28" s="37">
        <f t="shared" si="12"/>
        <v>0</v>
      </c>
      <c r="N28" s="37">
        <f t="shared" si="12"/>
        <v>0</v>
      </c>
      <c r="O28" s="37">
        <f t="shared" si="12"/>
        <v>0</v>
      </c>
      <c r="P28" s="37">
        <f t="shared" si="12"/>
        <v>0</v>
      </c>
      <c r="Q28" s="37">
        <f t="shared" si="12"/>
        <v>0</v>
      </c>
      <c r="R28" s="37">
        <f t="shared" si="12"/>
        <v>0</v>
      </c>
      <c r="Z28" s="152"/>
      <c r="AA28" s="152"/>
    </row>
    <row r="29" spans="1:27" ht="12" customHeight="1">
      <c r="A29" s="203"/>
      <c r="B29" s="203"/>
      <c r="C29" s="43"/>
      <c r="D29" s="278" t="s">
        <v>343</v>
      </c>
      <c r="E29" s="42"/>
      <c r="F29" s="41">
        <v>5</v>
      </c>
      <c r="G29" s="41">
        <v>0</v>
      </c>
      <c r="H29" s="41">
        <v>5</v>
      </c>
      <c r="I29" s="41">
        <v>0</v>
      </c>
      <c r="J29" s="41">
        <v>0</v>
      </c>
      <c r="K29" s="41">
        <v>0</v>
      </c>
      <c r="L29" s="41">
        <v>0</v>
      </c>
      <c r="M29" s="41">
        <v>5</v>
      </c>
      <c r="N29" s="41">
        <v>0</v>
      </c>
      <c r="O29" s="41">
        <v>0</v>
      </c>
      <c r="P29" s="41">
        <v>0</v>
      </c>
      <c r="Q29" s="41">
        <v>0</v>
      </c>
      <c r="R29" s="41">
        <v>5</v>
      </c>
      <c r="Z29" s="153">
        <v>5</v>
      </c>
      <c r="AA29" s="153" t="str">
        <f>IF(F29=Z29,"",1)</f>
        <v/>
      </c>
    </row>
    <row r="30" spans="1:27" ht="12" customHeight="1">
      <c r="A30" s="203"/>
      <c r="B30" s="203"/>
      <c r="C30" s="40"/>
      <c r="D30" s="279"/>
      <c r="E30" s="39"/>
      <c r="F30" s="44">
        <f>SUM(G30:R30)/3</f>
        <v>1</v>
      </c>
      <c r="G30" s="37">
        <f t="shared" ref="G30:R30" si="13">IF(G29=0,0,G29/$F29)</f>
        <v>0</v>
      </c>
      <c r="H30" s="37">
        <f t="shared" si="13"/>
        <v>1</v>
      </c>
      <c r="I30" s="37">
        <f t="shared" si="13"/>
        <v>0</v>
      </c>
      <c r="J30" s="37">
        <f t="shared" si="13"/>
        <v>0</v>
      </c>
      <c r="K30" s="37">
        <f t="shared" si="13"/>
        <v>0</v>
      </c>
      <c r="L30" s="37">
        <f t="shared" si="13"/>
        <v>0</v>
      </c>
      <c r="M30" s="37">
        <f t="shared" si="13"/>
        <v>1</v>
      </c>
      <c r="N30" s="37">
        <f t="shared" si="13"/>
        <v>0</v>
      </c>
      <c r="O30" s="37">
        <f t="shared" si="13"/>
        <v>0</v>
      </c>
      <c r="P30" s="37">
        <f t="shared" si="13"/>
        <v>0</v>
      </c>
      <c r="Q30" s="37">
        <f t="shared" si="13"/>
        <v>0</v>
      </c>
      <c r="R30" s="37">
        <f t="shared" si="13"/>
        <v>1</v>
      </c>
      <c r="Z30" s="152"/>
      <c r="AA30" s="152"/>
    </row>
    <row r="31" spans="1:27" ht="12" customHeight="1">
      <c r="A31" s="203"/>
      <c r="B31" s="203"/>
      <c r="C31" s="43"/>
      <c r="D31" s="278" t="s">
        <v>344</v>
      </c>
      <c r="E31" s="42"/>
      <c r="F31" s="41">
        <v>0</v>
      </c>
      <c r="G31" s="41">
        <v>0</v>
      </c>
      <c r="H31" s="41">
        <v>0</v>
      </c>
      <c r="I31" s="41">
        <v>0</v>
      </c>
      <c r="J31" s="41">
        <v>0</v>
      </c>
      <c r="K31" s="41">
        <v>0</v>
      </c>
      <c r="L31" s="41">
        <v>0</v>
      </c>
      <c r="M31" s="41">
        <v>0</v>
      </c>
      <c r="N31" s="41">
        <v>0</v>
      </c>
      <c r="O31" s="41">
        <v>0</v>
      </c>
      <c r="P31" s="41">
        <v>0</v>
      </c>
      <c r="Q31" s="41">
        <v>0</v>
      </c>
      <c r="R31" s="41">
        <v>0</v>
      </c>
      <c r="Z31" s="153">
        <v>0</v>
      </c>
      <c r="AA31" s="153" t="str">
        <f>IF(F31=Z31,"",1)</f>
        <v/>
      </c>
    </row>
    <row r="32" spans="1:27" ht="12" customHeight="1">
      <c r="A32" s="203"/>
      <c r="B32" s="203"/>
      <c r="C32" s="40"/>
      <c r="D32" s="279"/>
      <c r="E32" s="39"/>
      <c r="F32" s="44">
        <f>SUM(G32:R32)/3</f>
        <v>0</v>
      </c>
      <c r="G32" s="37">
        <f t="shared" ref="G32:R32" si="14">IF(G31=0,0,G31/$F31)</f>
        <v>0</v>
      </c>
      <c r="H32" s="37">
        <f t="shared" si="14"/>
        <v>0</v>
      </c>
      <c r="I32" s="37">
        <f t="shared" si="14"/>
        <v>0</v>
      </c>
      <c r="J32" s="37">
        <f t="shared" si="14"/>
        <v>0</v>
      </c>
      <c r="K32" s="37">
        <f t="shared" si="14"/>
        <v>0</v>
      </c>
      <c r="L32" s="37">
        <f t="shared" si="14"/>
        <v>0</v>
      </c>
      <c r="M32" s="37">
        <f t="shared" si="14"/>
        <v>0</v>
      </c>
      <c r="N32" s="37">
        <f t="shared" si="14"/>
        <v>0</v>
      </c>
      <c r="O32" s="37">
        <f t="shared" si="14"/>
        <v>0</v>
      </c>
      <c r="P32" s="37">
        <f t="shared" si="14"/>
        <v>0</v>
      </c>
      <c r="Q32" s="37">
        <f t="shared" si="14"/>
        <v>0</v>
      </c>
      <c r="R32" s="37">
        <f t="shared" si="14"/>
        <v>0</v>
      </c>
      <c r="Z32" s="152"/>
      <c r="AA32" s="152"/>
    </row>
    <row r="33" spans="1:27" ht="12" customHeight="1">
      <c r="A33" s="203"/>
      <c r="B33" s="203"/>
      <c r="C33" s="43"/>
      <c r="D33" s="278" t="s">
        <v>345</v>
      </c>
      <c r="E33" s="42"/>
      <c r="F33" s="41">
        <v>4</v>
      </c>
      <c r="G33" s="41">
        <v>0</v>
      </c>
      <c r="H33" s="41">
        <v>4</v>
      </c>
      <c r="I33" s="41">
        <v>0</v>
      </c>
      <c r="J33" s="41">
        <v>0</v>
      </c>
      <c r="K33" s="41">
        <v>0</v>
      </c>
      <c r="L33" s="41">
        <v>1</v>
      </c>
      <c r="M33" s="41">
        <v>3</v>
      </c>
      <c r="N33" s="41">
        <v>0</v>
      </c>
      <c r="O33" s="41">
        <v>0</v>
      </c>
      <c r="P33" s="41">
        <v>0</v>
      </c>
      <c r="Q33" s="41">
        <v>0</v>
      </c>
      <c r="R33" s="41">
        <v>4</v>
      </c>
      <c r="Z33" s="153">
        <v>4</v>
      </c>
      <c r="AA33" s="153" t="str">
        <f>IF(F33=Z33,"",1)</f>
        <v/>
      </c>
    </row>
    <row r="34" spans="1:27" ht="12" customHeight="1">
      <c r="A34" s="203"/>
      <c r="B34" s="203"/>
      <c r="C34" s="40"/>
      <c r="D34" s="279"/>
      <c r="E34" s="39"/>
      <c r="F34" s="44">
        <f>SUM(G34:R34)/3</f>
        <v>1</v>
      </c>
      <c r="G34" s="37">
        <f t="shared" ref="G34:R34" si="15">IF(G33=0,0,G33/$F33)</f>
        <v>0</v>
      </c>
      <c r="H34" s="37">
        <f t="shared" si="15"/>
        <v>1</v>
      </c>
      <c r="I34" s="37">
        <f t="shared" si="15"/>
        <v>0</v>
      </c>
      <c r="J34" s="37">
        <f t="shared" si="15"/>
        <v>0</v>
      </c>
      <c r="K34" s="37">
        <f t="shared" si="15"/>
        <v>0</v>
      </c>
      <c r="L34" s="37">
        <f t="shared" si="15"/>
        <v>0.25</v>
      </c>
      <c r="M34" s="37">
        <f t="shared" si="15"/>
        <v>0.75</v>
      </c>
      <c r="N34" s="37">
        <f t="shared" si="15"/>
        <v>0</v>
      </c>
      <c r="O34" s="37">
        <f t="shared" si="15"/>
        <v>0</v>
      </c>
      <c r="P34" s="37">
        <f t="shared" si="15"/>
        <v>0</v>
      </c>
      <c r="Q34" s="37">
        <f t="shared" si="15"/>
        <v>0</v>
      </c>
      <c r="R34" s="37">
        <f t="shared" si="15"/>
        <v>1</v>
      </c>
      <c r="Z34" s="152"/>
      <c r="AA34" s="152"/>
    </row>
    <row r="35" spans="1:27" ht="12" customHeight="1">
      <c r="A35" s="203"/>
      <c r="B35" s="203"/>
      <c r="C35" s="43"/>
      <c r="D35" s="278" t="s">
        <v>346</v>
      </c>
      <c r="E35" s="42"/>
      <c r="F35" s="41">
        <v>7</v>
      </c>
      <c r="G35" s="41">
        <v>0</v>
      </c>
      <c r="H35" s="41">
        <v>7</v>
      </c>
      <c r="I35" s="41">
        <v>0</v>
      </c>
      <c r="J35" s="41">
        <v>0</v>
      </c>
      <c r="K35" s="41">
        <v>0</v>
      </c>
      <c r="L35" s="41">
        <v>0</v>
      </c>
      <c r="M35" s="41">
        <v>7</v>
      </c>
      <c r="N35" s="41">
        <v>0</v>
      </c>
      <c r="O35" s="41">
        <v>0</v>
      </c>
      <c r="P35" s="41">
        <v>0</v>
      </c>
      <c r="Q35" s="41">
        <v>0</v>
      </c>
      <c r="R35" s="41">
        <v>7</v>
      </c>
      <c r="Z35" s="153">
        <v>7</v>
      </c>
      <c r="AA35" s="153" t="str">
        <f>IF(F35=Z35,"",1)</f>
        <v/>
      </c>
    </row>
    <row r="36" spans="1:27" ht="12" customHeight="1">
      <c r="A36" s="203"/>
      <c r="B36" s="203"/>
      <c r="C36" s="40"/>
      <c r="D36" s="279"/>
      <c r="E36" s="39"/>
      <c r="F36" s="44">
        <f>SUM(G36:R36)/3</f>
        <v>1</v>
      </c>
      <c r="G36" s="37">
        <f t="shared" ref="G36:R36" si="16">IF(G35=0,0,G35/$F35)</f>
        <v>0</v>
      </c>
      <c r="H36" s="37">
        <f t="shared" si="16"/>
        <v>1</v>
      </c>
      <c r="I36" s="37">
        <f t="shared" si="16"/>
        <v>0</v>
      </c>
      <c r="J36" s="37">
        <f t="shared" si="16"/>
        <v>0</v>
      </c>
      <c r="K36" s="37">
        <f t="shared" si="16"/>
        <v>0</v>
      </c>
      <c r="L36" s="37">
        <f t="shared" si="16"/>
        <v>0</v>
      </c>
      <c r="M36" s="37">
        <f t="shared" si="16"/>
        <v>1</v>
      </c>
      <c r="N36" s="37">
        <f t="shared" si="16"/>
        <v>0</v>
      </c>
      <c r="O36" s="37">
        <f t="shared" si="16"/>
        <v>0</v>
      </c>
      <c r="P36" s="37">
        <f t="shared" si="16"/>
        <v>0</v>
      </c>
      <c r="Q36" s="37">
        <f t="shared" si="16"/>
        <v>0</v>
      </c>
      <c r="R36" s="37">
        <f t="shared" si="16"/>
        <v>1</v>
      </c>
      <c r="Z36" s="152"/>
      <c r="AA36" s="152"/>
    </row>
    <row r="37" spans="1:27" ht="12" customHeight="1">
      <c r="A37" s="203"/>
      <c r="B37" s="203"/>
      <c r="C37" s="43"/>
      <c r="D37" s="278" t="s">
        <v>347</v>
      </c>
      <c r="E37" s="42"/>
      <c r="F37" s="41">
        <v>1</v>
      </c>
      <c r="G37" s="41">
        <v>0</v>
      </c>
      <c r="H37" s="41">
        <v>1</v>
      </c>
      <c r="I37" s="41">
        <v>0</v>
      </c>
      <c r="J37" s="41">
        <v>0</v>
      </c>
      <c r="K37" s="41">
        <v>0</v>
      </c>
      <c r="L37" s="41">
        <v>0</v>
      </c>
      <c r="M37" s="41">
        <v>1</v>
      </c>
      <c r="N37" s="41">
        <v>0</v>
      </c>
      <c r="O37" s="41">
        <v>0</v>
      </c>
      <c r="P37" s="41">
        <v>0</v>
      </c>
      <c r="Q37" s="41">
        <v>0</v>
      </c>
      <c r="R37" s="41">
        <v>1</v>
      </c>
      <c r="Z37" s="153">
        <v>1</v>
      </c>
      <c r="AA37" s="153" t="str">
        <f>IF(F37=Z37,"",1)</f>
        <v/>
      </c>
    </row>
    <row r="38" spans="1:27" ht="12" customHeight="1">
      <c r="A38" s="203"/>
      <c r="B38" s="203"/>
      <c r="C38" s="40"/>
      <c r="D38" s="279"/>
      <c r="E38" s="39"/>
      <c r="F38" s="44">
        <f>SUM(G38:R38)/3</f>
        <v>1</v>
      </c>
      <c r="G38" s="37">
        <f t="shared" ref="G38:R38" si="17">IF(G37=0,0,G37/$F37)</f>
        <v>0</v>
      </c>
      <c r="H38" s="37">
        <f t="shared" si="17"/>
        <v>1</v>
      </c>
      <c r="I38" s="37">
        <f t="shared" si="17"/>
        <v>0</v>
      </c>
      <c r="J38" s="37">
        <f t="shared" si="17"/>
        <v>0</v>
      </c>
      <c r="K38" s="37">
        <f t="shared" si="17"/>
        <v>0</v>
      </c>
      <c r="L38" s="37">
        <f t="shared" si="17"/>
        <v>0</v>
      </c>
      <c r="M38" s="37">
        <f t="shared" si="17"/>
        <v>1</v>
      </c>
      <c r="N38" s="37">
        <f t="shared" si="17"/>
        <v>0</v>
      </c>
      <c r="O38" s="37">
        <f t="shared" si="17"/>
        <v>0</v>
      </c>
      <c r="P38" s="37">
        <f t="shared" si="17"/>
        <v>0</v>
      </c>
      <c r="Q38" s="37">
        <f t="shared" si="17"/>
        <v>0</v>
      </c>
      <c r="R38" s="37">
        <f t="shared" si="17"/>
        <v>1</v>
      </c>
      <c r="Z38" s="152"/>
      <c r="AA38" s="152"/>
    </row>
    <row r="39" spans="1:27" ht="12" customHeight="1">
      <c r="A39" s="203"/>
      <c r="B39" s="203"/>
      <c r="C39" s="43"/>
      <c r="D39" s="278" t="s">
        <v>348</v>
      </c>
      <c r="E39" s="42"/>
      <c r="F39" s="41">
        <v>5</v>
      </c>
      <c r="G39" s="41">
        <v>0</v>
      </c>
      <c r="H39" s="41">
        <v>5</v>
      </c>
      <c r="I39" s="41">
        <v>0</v>
      </c>
      <c r="J39" s="41">
        <v>0</v>
      </c>
      <c r="K39" s="41">
        <v>0</v>
      </c>
      <c r="L39" s="41">
        <v>0</v>
      </c>
      <c r="M39" s="41">
        <v>5</v>
      </c>
      <c r="N39" s="41">
        <v>0</v>
      </c>
      <c r="O39" s="41">
        <v>0</v>
      </c>
      <c r="P39" s="41">
        <v>0</v>
      </c>
      <c r="Q39" s="41">
        <v>0</v>
      </c>
      <c r="R39" s="41">
        <v>5</v>
      </c>
      <c r="Z39" s="153">
        <v>5</v>
      </c>
      <c r="AA39" s="153" t="str">
        <f>IF(F39=Z39,"",1)</f>
        <v/>
      </c>
    </row>
    <row r="40" spans="1:27" ht="12" customHeight="1">
      <c r="A40" s="203"/>
      <c r="B40" s="203"/>
      <c r="C40" s="40"/>
      <c r="D40" s="279"/>
      <c r="E40" s="39"/>
      <c r="F40" s="44">
        <f>SUM(G40:R40)/3</f>
        <v>1</v>
      </c>
      <c r="G40" s="37">
        <f t="shared" ref="G40:R40" si="18">IF(G39=0,0,G39/$F39)</f>
        <v>0</v>
      </c>
      <c r="H40" s="37">
        <f t="shared" si="18"/>
        <v>1</v>
      </c>
      <c r="I40" s="37">
        <f t="shared" si="18"/>
        <v>0</v>
      </c>
      <c r="J40" s="37">
        <f t="shared" si="18"/>
        <v>0</v>
      </c>
      <c r="K40" s="37">
        <f t="shared" si="18"/>
        <v>0</v>
      </c>
      <c r="L40" s="37">
        <f t="shared" si="18"/>
        <v>0</v>
      </c>
      <c r="M40" s="37">
        <f t="shared" si="18"/>
        <v>1</v>
      </c>
      <c r="N40" s="37">
        <f t="shared" si="18"/>
        <v>0</v>
      </c>
      <c r="O40" s="37">
        <f t="shared" si="18"/>
        <v>0</v>
      </c>
      <c r="P40" s="37">
        <f t="shared" si="18"/>
        <v>0</v>
      </c>
      <c r="Q40" s="37">
        <f t="shared" si="18"/>
        <v>0</v>
      </c>
      <c r="R40" s="37">
        <f t="shared" si="18"/>
        <v>1</v>
      </c>
      <c r="Z40" s="152"/>
      <c r="AA40" s="152"/>
    </row>
    <row r="41" spans="1:27" ht="12" customHeight="1">
      <c r="A41" s="203"/>
      <c r="B41" s="203"/>
      <c r="C41" s="43"/>
      <c r="D41" s="278" t="s">
        <v>349</v>
      </c>
      <c r="E41" s="42"/>
      <c r="F41" s="41">
        <v>1</v>
      </c>
      <c r="G41" s="41">
        <v>0</v>
      </c>
      <c r="H41" s="41">
        <v>1</v>
      </c>
      <c r="I41" s="41">
        <v>0</v>
      </c>
      <c r="J41" s="41">
        <v>0</v>
      </c>
      <c r="K41" s="41">
        <v>0</v>
      </c>
      <c r="L41" s="41">
        <v>0</v>
      </c>
      <c r="M41" s="41">
        <v>1</v>
      </c>
      <c r="N41" s="41">
        <v>0</v>
      </c>
      <c r="O41" s="41">
        <v>0</v>
      </c>
      <c r="P41" s="41">
        <v>0</v>
      </c>
      <c r="Q41" s="41">
        <v>0</v>
      </c>
      <c r="R41" s="41">
        <v>1</v>
      </c>
      <c r="Z41" s="153">
        <v>1</v>
      </c>
      <c r="AA41" s="153" t="str">
        <f>IF(F41=Z41,"",1)</f>
        <v/>
      </c>
    </row>
    <row r="42" spans="1:27" ht="12" customHeight="1">
      <c r="A42" s="203"/>
      <c r="B42" s="203"/>
      <c r="C42" s="40"/>
      <c r="D42" s="279"/>
      <c r="E42" s="39"/>
      <c r="F42" s="44">
        <f>SUM(G42:R42)/3</f>
        <v>1</v>
      </c>
      <c r="G42" s="37">
        <f t="shared" ref="G42:R42" si="19">IF(G41=0,0,G41/$F41)</f>
        <v>0</v>
      </c>
      <c r="H42" s="37">
        <f t="shared" si="19"/>
        <v>1</v>
      </c>
      <c r="I42" s="37">
        <f t="shared" si="19"/>
        <v>0</v>
      </c>
      <c r="J42" s="37">
        <f t="shared" si="19"/>
        <v>0</v>
      </c>
      <c r="K42" s="37">
        <f t="shared" si="19"/>
        <v>0</v>
      </c>
      <c r="L42" s="37">
        <f t="shared" si="19"/>
        <v>0</v>
      </c>
      <c r="M42" s="37">
        <f t="shared" si="19"/>
        <v>1</v>
      </c>
      <c r="N42" s="37">
        <f t="shared" si="19"/>
        <v>0</v>
      </c>
      <c r="O42" s="37">
        <f t="shared" si="19"/>
        <v>0</v>
      </c>
      <c r="P42" s="37">
        <f t="shared" si="19"/>
        <v>0</v>
      </c>
      <c r="Q42" s="37">
        <f t="shared" si="19"/>
        <v>0</v>
      </c>
      <c r="R42" s="37">
        <f t="shared" si="19"/>
        <v>1</v>
      </c>
      <c r="Z42" s="152"/>
      <c r="AA42" s="152"/>
    </row>
    <row r="43" spans="1:27" ht="12" customHeight="1">
      <c r="A43" s="203"/>
      <c r="B43" s="203"/>
      <c r="C43" s="43"/>
      <c r="D43" s="278" t="s">
        <v>350</v>
      </c>
      <c r="E43" s="42"/>
      <c r="F43" s="41">
        <v>1</v>
      </c>
      <c r="G43" s="41">
        <v>0</v>
      </c>
      <c r="H43" s="41">
        <v>1</v>
      </c>
      <c r="I43" s="41">
        <v>0</v>
      </c>
      <c r="J43" s="41">
        <v>0</v>
      </c>
      <c r="K43" s="41">
        <v>0</v>
      </c>
      <c r="L43" s="41">
        <v>0</v>
      </c>
      <c r="M43" s="41">
        <v>1</v>
      </c>
      <c r="N43" s="41">
        <v>0</v>
      </c>
      <c r="O43" s="41">
        <v>0</v>
      </c>
      <c r="P43" s="41">
        <v>0</v>
      </c>
      <c r="Q43" s="41">
        <v>0</v>
      </c>
      <c r="R43" s="41">
        <v>1</v>
      </c>
      <c r="Z43" s="153">
        <v>1</v>
      </c>
      <c r="AA43" s="153" t="str">
        <f>IF(F43=Z43,"",1)</f>
        <v/>
      </c>
    </row>
    <row r="44" spans="1:27" ht="12" customHeight="1">
      <c r="A44" s="203"/>
      <c r="B44" s="203"/>
      <c r="C44" s="40"/>
      <c r="D44" s="279"/>
      <c r="E44" s="39"/>
      <c r="F44" s="44">
        <f>SUM(G44:R44)/3</f>
        <v>1</v>
      </c>
      <c r="G44" s="37">
        <f t="shared" ref="G44:R44" si="20">IF(G43=0,0,G43/$F43)</f>
        <v>0</v>
      </c>
      <c r="H44" s="37">
        <f t="shared" si="20"/>
        <v>1</v>
      </c>
      <c r="I44" s="37">
        <f t="shared" si="20"/>
        <v>0</v>
      </c>
      <c r="J44" s="37">
        <f t="shared" si="20"/>
        <v>0</v>
      </c>
      <c r="K44" s="37">
        <f t="shared" si="20"/>
        <v>0</v>
      </c>
      <c r="L44" s="37">
        <f t="shared" si="20"/>
        <v>0</v>
      </c>
      <c r="M44" s="37">
        <f t="shared" si="20"/>
        <v>1</v>
      </c>
      <c r="N44" s="37">
        <f t="shared" si="20"/>
        <v>0</v>
      </c>
      <c r="O44" s="37">
        <f t="shared" si="20"/>
        <v>0</v>
      </c>
      <c r="P44" s="37">
        <f t="shared" si="20"/>
        <v>0</v>
      </c>
      <c r="Q44" s="37">
        <f t="shared" si="20"/>
        <v>0</v>
      </c>
      <c r="R44" s="37">
        <f t="shared" si="20"/>
        <v>1</v>
      </c>
      <c r="Z44" s="152"/>
      <c r="AA44" s="152"/>
    </row>
    <row r="45" spans="1:27" ht="12" customHeight="1">
      <c r="A45" s="203"/>
      <c r="B45" s="203"/>
      <c r="C45" s="43"/>
      <c r="D45" s="278" t="s">
        <v>351</v>
      </c>
      <c r="E45" s="42"/>
      <c r="F45" s="41">
        <v>5</v>
      </c>
      <c r="G45" s="41">
        <v>0</v>
      </c>
      <c r="H45" s="41">
        <v>4</v>
      </c>
      <c r="I45" s="41">
        <v>0</v>
      </c>
      <c r="J45" s="41">
        <v>1</v>
      </c>
      <c r="K45" s="41">
        <v>0</v>
      </c>
      <c r="L45" s="41">
        <v>0</v>
      </c>
      <c r="M45" s="41">
        <v>3</v>
      </c>
      <c r="N45" s="41">
        <v>2</v>
      </c>
      <c r="O45" s="41">
        <v>0</v>
      </c>
      <c r="P45" s="41">
        <v>1</v>
      </c>
      <c r="Q45" s="41">
        <v>0</v>
      </c>
      <c r="R45" s="41">
        <v>4</v>
      </c>
      <c r="Z45" s="153">
        <v>5</v>
      </c>
      <c r="AA45" s="153" t="str">
        <f>IF(F45=Z45,"",1)</f>
        <v/>
      </c>
    </row>
    <row r="46" spans="1:27" ht="12" customHeight="1">
      <c r="A46" s="203"/>
      <c r="B46" s="203"/>
      <c r="C46" s="40"/>
      <c r="D46" s="279"/>
      <c r="E46" s="39"/>
      <c r="F46" s="44">
        <f>SUM(G46:R46)/3</f>
        <v>1</v>
      </c>
      <c r="G46" s="37">
        <f t="shared" ref="G46:R46" si="21">IF(G45=0,0,G45/$F45)</f>
        <v>0</v>
      </c>
      <c r="H46" s="37">
        <f t="shared" si="21"/>
        <v>0.8</v>
      </c>
      <c r="I46" s="37">
        <f t="shared" si="21"/>
        <v>0</v>
      </c>
      <c r="J46" s="37">
        <f t="shared" si="21"/>
        <v>0.2</v>
      </c>
      <c r="K46" s="37">
        <f t="shared" si="21"/>
        <v>0</v>
      </c>
      <c r="L46" s="37">
        <f t="shared" si="21"/>
        <v>0</v>
      </c>
      <c r="M46" s="37">
        <f t="shared" si="21"/>
        <v>0.6</v>
      </c>
      <c r="N46" s="37">
        <f t="shared" si="21"/>
        <v>0.4</v>
      </c>
      <c r="O46" s="37">
        <f t="shared" si="21"/>
        <v>0</v>
      </c>
      <c r="P46" s="37">
        <f t="shared" si="21"/>
        <v>0.2</v>
      </c>
      <c r="Q46" s="37">
        <f t="shared" si="21"/>
        <v>0</v>
      </c>
      <c r="R46" s="37">
        <f t="shared" si="21"/>
        <v>0.8</v>
      </c>
      <c r="Z46" s="152"/>
      <c r="AA46" s="152"/>
    </row>
    <row r="47" spans="1:27" ht="12" customHeight="1">
      <c r="A47" s="203"/>
      <c r="B47" s="203"/>
      <c r="C47" s="43"/>
      <c r="D47" s="278" t="s">
        <v>352</v>
      </c>
      <c r="E47" s="42"/>
      <c r="F47" s="41">
        <v>3</v>
      </c>
      <c r="G47" s="41">
        <v>0</v>
      </c>
      <c r="H47" s="41">
        <v>2</v>
      </c>
      <c r="I47" s="41">
        <v>0</v>
      </c>
      <c r="J47" s="41">
        <v>1</v>
      </c>
      <c r="K47" s="41">
        <v>0</v>
      </c>
      <c r="L47" s="41">
        <v>0</v>
      </c>
      <c r="M47" s="41">
        <v>2</v>
      </c>
      <c r="N47" s="41">
        <v>1</v>
      </c>
      <c r="O47" s="41">
        <v>0</v>
      </c>
      <c r="P47" s="41">
        <v>0</v>
      </c>
      <c r="Q47" s="41">
        <v>0</v>
      </c>
      <c r="R47" s="41">
        <v>3</v>
      </c>
      <c r="Z47" s="153">
        <v>3</v>
      </c>
      <c r="AA47" s="153" t="str">
        <f>IF(F47=Z47,"",1)</f>
        <v/>
      </c>
    </row>
    <row r="48" spans="1:27" ht="12" customHeight="1">
      <c r="A48" s="203"/>
      <c r="B48" s="203"/>
      <c r="C48" s="40"/>
      <c r="D48" s="279"/>
      <c r="E48" s="39"/>
      <c r="F48" s="44">
        <f>SUM(G48:R48)/3</f>
        <v>1</v>
      </c>
      <c r="G48" s="37">
        <f t="shared" ref="G48:R48" si="22">IF(G47=0,0,G47/$F47)</f>
        <v>0</v>
      </c>
      <c r="H48" s="37">
        <f t="shared" si="22"/>
        <v>0.66666666666666663</v>
      </c>
      <c r="I48" s="37">
        <f t="shared" si="22"/>
        <v>0</v>
      </c>
      <c r="J48" s="37">
        <f t="shared" si="22"/>
        <v>0.33333333333333331</v>
      </c>
      <c r="K48" s="37">
        <f t="shared" si="22"/>
        <v>0</v>
      </c>
      <c r="L48" s="37">
        <f t="shared" si="22"/>
        <v>0</v>
      </c>
      <c r="M48" s="37">
        <f t="shared" si="22"/>
        <v>0.66666666666666663</v>
      </c>
      <c r="N48" s="37">
        <f t="shared" si="22"/>
        <v>0.33333333333333331</v>
      </c>
      <c r="O48" s="37">
        <f t="shared" si="22"/>
        <v>0</v>
      </c>
      <c r="P48" s="37">
        <f t="shared" si="22"/>
        <v>0</v>
      </c>
      <c r="Q48" s="37">
        <f t="shared" si="22"/>
        <v>0</v>
      </c>
      <c r="R48" s="37">
        <f t="shared" si="22"/>
        <v>1</v>
      </c>
      <c r="Z48" s="152"/>
      <c r="AA48" s="152"/>
    </row>
    <row r="49" spans="1:27" ht="12" customHeight="1">
      <c r="A49" s="203"/>
      <c r="B49" s="203"/>
      <c r="C49" s="43"/>
      <c r="D49" s="278" t="s">
        <v>353</v>
      </c>
      <c r="E49" s="42"/>
      <c r="F49" s="41">
        <v>3</v>
      </c>
      <c r="G49" s="41">
        <v>0</v>
      </c>
      <c r="H49" s="41">
        <v>2</v>
      </c>
      <c r="I49" s="41">
        <v>0</v>
      </c>
      <c r="J49" s="41">
        <v>1</v>
      </c>
      <c r="K49" s="41">
        <v>0</v>
      </c>
      <c r="L49" s="41">
        <v>0</v>
      </c>
      <c r="M49" s="41">
        <v>1</v>
      </c>
      <c r="N49" s="41">
        <v>2</v>
      </c>
      <c r="O49" s="41">
        <v>0</v>
      </c>
      <c r="P49" s="41">
        <v>0</v>
      </c>
      <c r="Q49" s="41">
        <v>1</v>
      </c>
      <c r="R49" s="41">
        <v>2</v>
      </c>
      <c r="Z49" s="153">
        <v>3</v>
      </c>
      <c r="AA49" s="153" t="str">
        <f>IF(F49=Z49,"",1)</f>
        <v/>
      </c>
    </row>
    <row r="50" spans="1:27" ht="12" customHeight="1">
      <c r="A50" s="203"/>
      <c r="B50" s="203"/>
      <c r="C50" s="40"/>
      <c r="D50" s="279"/>
      <c r="E50" s="39"/>
      <c r="F50" s="44">
        <f>SUM(G50:R50)/3</f>
        <v>1</v>
      </c>
      <c r="G50" s="37">
        <f t="shared" ref="G50:R50" si="23">IF(G49=0,0,G49/$F49)</f>
        <v>0</v>
      </c>
      <c r="H50" s="37">
        <f t="shared" si="23"/>
        <v>0.66666666666666663</v>
      </c>
      <c r="I50" s="37">
        <f t="shared" si="23"/>
        <v>0</v>
      </c>
      <c r="J50" s="37">
        <f t="shared" si="23"/>
        <v>0.33333333333333331</v>
      </c>
      <c r="K50" s="37">
        <f t="shared" si="23"/>
        <v>0</v>
      </c>
      <c r="L50" s="37">
        <f t="shared" si="23"/>
        <v>0</v>
      </c>
      <c r="M50" s="37">
        <f t="shared" si="23"/>
        <v>0.33333333333333331</v>
      </c>
      <c r="N50" s="37">
        <f t="shared" si="23"/>
        <v>0.66666666666666663</v>
      </c>
      <c r="O50" s="37">
        <f t="shared" si="23"/>
        <v>0</v>
      </c>
      <c r="P50" s="37">
        <f t="shared" si="23"/>
        <v>0</v>
      </c>
      <c r="Q50" s="37">
        <f t="shared" si="23"/>
        <v>0.33333333333333331</v>
      </c>
      <c r="R50" s="37">
        <f t="shared" si="23"/>
        <v>0.66666666666666663</v>
      </c>
      <c r="Z50" s="152"/>
      <c r="AA50" s="152"/>
    </row>
    <row r="51" spans="1:27" ht="12" customHeight="1">
      <c r="A51" s="203"/>
      <c r="B51" s="203"/>
      <c r="C51" s="43"/>
      <c r="D51" s="278" t="s">
        <v>354</v>
      </c>
      <c r="E51" s="42"/>
      <c r="F51" s="41">
        <v>11</v>
      </c>
      <c r="G51" s="41">
        <v>0</v>
      </c>
      <c r="H51" s="41">
        <v>10</v>
      </c>
      <c r="I51" s="41">
        <v>0</v>
      </c>
      <c r="J51" s="41">
        <v>1</v>
      </c>
      <c r="K51" s="41">
        <v>0</v>
      </c>
      <c r="L51" s="41">
        <v>0</v>
      </c>
      <c r="M51" s="41">
        <v>10</v>
      </c>
      <c r="N51" s="41">
        <v>1</v>
      </c>
      <c r="O51" s="41">
        <v>1</v>
      </c>
      <c r="P51" s="41">
        <v>0</v>
      </c>
      <c r="Q51" s="41">
        <v>0</v>
      </c>
      <c r="R51" s="41">
        <v>10</v>
      </c>
      <c r="Z51" s="153">
        <v>11</v>
      </c>
      <c r="AA51" s="153" t="str">
        <f>IF(F51=Z51,"",1)</f>
        <v/>
      </c>
    </row>
    <row r="52" spans="1:27" ht="12" customHeight="1">
      <c r="A52" s="203"/>
      <c r="B52" s="203"/>
      <c r="C52" s="40"/>
      <c r="D52" s="279"/>
      <c r="E52" s="39"/>
      <c r="F52" s="44">
        <f>SUM(G52:R52)/3</f>
        <v>1</v>
      </c>
      <c r="G52" s="37">
        <f t="shared" ref="G52:R52" si="24">IF(G51=0,0,G51/$F51)</f>
        <v>0</v>
      </c>
      <c r="H52" s="37">
        <f t="shared" si="24"/>
        <v>0.90909090909090906</v>
      </c>
      <c r="I52" s="37">
        <f t="shared" si="24"/>
        <v>0</v>
      </c>
      <c r="J52" s="37">
        <f t="shared" si="24"/>
        <v>9.0909090909090912E-2</v>
      </c>
      <c r="K52" s="37">
        <f t="shared" si="24"/>
        <v>0</v>
      </c>
      <c r="L52" s="37">
        <f t="shared" si="24"/>
        <v>0</v>
      </c>
      <c r="M52" s="37">
        <f t="shared" si="24"/>
        <v>0.90909090909090906</v>
      </c>
      <c r="N52" s="37">
        <f t="shared" si="24"/>
        <v>9.0909090909090912E-2</v>
      </c>
      <c r="O52" s="37">
        <f t="shared" si="24"/>
        <v>9.0909090909090912E-2</v>
      </c>
      <c r="P52" s="37">
        <f t="shared" si="24"/>
        <v>0</v>
      </c>
      <c r="Q52" s="37">
        <f t="shared" si="24"/>
        <v>0</v>
      </c>
      <c r="R52" s="37">
        <f t="shared" si="24"/>
        <v>0.90909090909090906</v>
      </c>
      <c r="Z52" s="152"/>
      <c r="AA52" s="152"/>
    </row>
    <row r="53" spans="1:27" ht="12" customHeight="1">
      <c r="A53" s="203"/>
      <c r="B53" s="203"/>
      <c r="C53" s="43"/>
      <c r="D53" s="278" t="s">
        <v>355</v>
      </c>
      <c r="E53" s="42"/>
      <c r="F53" s="41">
        <v>3</v>
      </c>
      <c r="G53" s="41">
        <v>0</v>
      </c>
      <c r="H53" s="41">
        <v>3</v>
      </c>
      <c r="I53" s="41">
        <v>0</v>
      </c>
      <c r="J53" s="41">
        <v>0</v>
      </c>
      <c r="K53" s="41">
        <v>0</v>
      </c>
      <c r="L53" s="41">
        <v>0</v>
      </c>
      <c r="M53" s="41">
        <v>3</v>
      </c>
      <c r="N53" s="41">
        <v>0</v>
      </c>
      <c r="O53" s="41">
        <v>1</v>
      </c>
      <c r="P53" s="41">
        <v>0</v>
      </c>
      <c r="Q53" s="41">
        <v>0</v>
      </c>
      <c r="R53" s="41">
        <v>2</v>
      </c>
      <c r="Z53" s="153">
        <v>3</v>
      </c>
      <c r="AA53" s="153" t="str">
        <f>IF(F53=Z53,"",1)</f>
        <v/>
      </c>
    </row>
    <row r="54" spans="1:27" ht="12" customHeight="1">
      <c r="A54" s="203"/>
      <c r="B54" s="203"/>
      <c r="C54" s="40"/>
      <c r="D54" s="279"/>
      <c r="E54" s="39"/>
      <c r="F54" s="44">
        <f>SUM(G54:R54)/3</f>
        <v>1</v>
      </c>
      <c r="G54" s="37">
        <f t="shared" ref="G54:R54" si="25">IF(G53=0,0,G53/$F53)</f>
        <v>0</v>
      </c>
      <c r="H54" s="37">
        <f t="shared" si="25"/>
        <v>1</v>
      </c>
      <c r="I54" s="37">
        <f t="shared" si="25"/>
        <v>0</v>
      </c>
      <c r="J54" s="37">
        <f t="shared" si="25"/>
        <v>0</v>
      </c>
      <c r="K54" s="37">
        <f t="shared" si="25"/>
        <v>0</v>
      </c>
      <c r="L54" s="37">
        <f t="shared" si="25"/>
        <v>0</v>
      </c>
      <c r="M54" s="37">
        <f t="shared" si="25"/>
        <v>1</v>
      </c>
      <c r="N54" s="37">
        <f t="shared" si="25"/>
        <v>0</v>
      </c>
      <c r="O54" s="37">
        <f t="shared" si="25"/>
        <v>0.33333333333333331</v>
      </c>
      <c r="P54" s="37">
        <f t="shared" si="25"/>
        <v>0</v>
      </c>
      <c r="Q54" s="37">
        <f t="shared" si="25"/>
        <v>0</v>
      </c>
      <c r="R54" s="37">
        <f t="shared" si="25"/>
        <v>0.66666666666666663</v>
      </c>
      <c r="Z54" s="152"/>
      <c r="AA54" s="152"/>
    </row>
    <row r="55" spans="1:27" ht="12" customHeight="1">
      <c r="A55" s="203"/>
      <c r="B55" s="203"/>
      <c r="C55" s="43"/>
      <c r="D55" s="278" t="s">
        <v>356</v>
      </c>
      <c r="E55" s="42"/>
      <c r="F55" s="41">
        <v>27</v>
      </c>
      <c r="G55" s="41">
        <v>0</v>
      </c>
      <c r="H55" s="41">
        <v>26</v>
      </c>
      <c r="I55" s="41">
        <v>1</v>
      </c>
      <c r="J55" s="41">
        <v>0</v>
      </c>
      <c r="K55" s="41">
        <v>0</v>
      </c>
      <c r="L55" s="41">
        <v>0</v>
      </c>
      <c r="M55" s="41">
        <v>22</v>
      </c>
      <c r="N55" s="41">
        <v>5</v>
      </c>
      <c r="O55" s="41">
        <v>2</v>
      </c>
      <c r="P55" s="41">
        <v>0</v>
      </c>
      <c r="Q55" s="41">
        <v>0</v>
      </c>
      <c r="R55" s="41">
        <v>25</v>
      </c>
      <c r="Z55" s="153">
        <v>27</v>
      </c>
      <c r="AA55" s="153" t="str">
        <f>IF(F55=Z55,"",1)</f>
        <v/>
      </c>
    </row>
    <row r="56" spans="1:27" ht="12" customHeight="1">
      <c r="A56" s="203"/>
      <c r="B56" s="203"/>
      <c r="C56" s="40"/>
      <c r="D56" s="279"/>
      <c r="E56" s="39"/>
      <c r="F56" s="44">
        <f>SUM(G56:R56)/3</f>
        <v>1</v>
      </c>
      <c r="G56" s="37">
        <f t="shared" ref="G56:R56" si="26">IF(G55=0,0,G55/$F55)</f>
        <v>0</v>
      </c>
      <c r="H56" s="37">
        <f t="shared" si="26"/>
        <v>0.96296296296296291</v>
      </c>
      <c r="I56" s="37">
        <f t="shared" si="26"/>
        <v>3.7037037037037035E-2</v>
      </c>
      <c r="J56" s="37">
        <f t="shared" si="26"/>
        <v>0</v>
      </c>
      <c r="K56" s="37">
        <f t="shared" si="26"/>
        <v>0</v>
      </c>
      <c r="L56" s="37">
        <f t="shared" si="26"/>
        <v>0</v>
      </c>
      <c r="M56" s="37">
        <f t="shared" si="26"/>
        <v>0.81481481481481477</v>
      </c>
      <c r="N56" s="37">
        <f t="shared" si="26"/>
        <v>0.18518518518518517</v>
      </c>
      <c r="O56" s="37">
        <f t="shared" si="26"/>
        <v>7.407407407407407E-2</v>
      </c>
      <c r="P56" s="37">
        <f t="shared" si="26"/>
        <v>0</v>
      </c>
      <c r="Q56" s="37">
        <f t="shared" si="26"/>
        <v>0</v>
      </c>
      <c r="R56" s="37">
        <f t="shared" si="26"/>
        <v>0.92592592592592593</v>
      </c>
      <c r="Z56" s="152"/>
      <c r="AA56" s="152"/>
    </row>
    <row r="57" spans="1:27" ht="12" customHeight="1">
      <c r="A57" s="203"/>
      <c r="B57" s="203"/>
      <c r="C57" s="43"/>
      <c r="D57" s="278" t="s">
        <v>357</v>
      </c>
      <c r="E57" s="42"/>
      <c r="F57" s="41">
        <v>6</v>
      </c>
      <c r="G57" s="41">
        <v>0</v>
      </c>
      <c r="H57" s="41">
        <v>6</v>
      </c>
      <c r="I57" s="41">
        <v>0</v>
      </c>
      <c r="J57" s="41">
        <v>0</v>
      </c>
      <c r="K57" s="41">
        <v>0</v>
      </c>
      <c r="L57" s="41">
        <v>0</v>
      </c>
      <c r="M57" s="41">
        <v>6</v>
      </c>
      <c r="N57" s="41">
        <v>0</v>
      </c>
      <c r="O57" s="41">
        <v>2</v>
      </c>
      <c r="P57" s="41">
        <v>1</v>
      </c>
      <c r="Q57" s="41">
        <v>0</v>
      </c>
      <c r="R57" s="41">
        <v>3</v>
      </c>
      <c r="Z57" s="153">
        <v>6</v>
      </c>
      <c r="AA57" s="153" t="str">
        <f>IF(F57=Z57,"",1)</f>
        <v/>
      </c>
    </row>
    <row r="58" spans="1:27" ht="12" customHeight="1">
      <c r="A58" s="203"/>
      <c r="B58" s="203"/>
      <c r="C58" s="40"/>
      <c r="D58" s="279"/>
      <c r="E58" s="39"/>
      <c r="F58" s="44">
        <f>SUM(G58:R58)/3</f>
        <v>1</v>
      </c>
      <c r="G58" s="37">
        <f t="shared" ref="G58:R58" si="27">IF(G57=0,0,G57/$F57)</f>
        <v>0</v>
      </c>
      <c r="H58" s="37">
        <f t="shared" si="27"/>
        <v>1</v>
      </c>
      <c r="I58" s="37">
        <f t="shared" si="27"/>
        <v>0</v>
      </c>
      <c r="J58" s="37">
        <f t="shared" si="27"/>
        <v>0</v>
      </c>
      <c r="K58" s="37">
        <f t="shared" si="27"/>
        <v>0</v>
      </c>
      <c r="L58" s="37">
        <f t="shared" si="27"/>
        <v>0</v>
      </c>
      <c r="M58" s="37">
        <f t="shared" si="27"/>
        <v>1</v>
      </c>
      <c r="N58" s="37">
        <f t="shared" si="27"/>
        <v>0</v>
      </c>
      <c r="O58" s="37">
        <f t="shared" si="27"/>
        <v>0.33333333333333331</v>
      </c>
      <c r="P58" s="37">
        <f t="shared" si="27"/>
        <v>0.16666666666666666</v>
      </c>
      <c r="Q58" s="37">
        <f t="shared" si="27"/>
        <v>0</v>
      </c>
      <c r="R58" s="37">
        <f t="shared" si="27"/>
        <v>0.5</v>
      </c>
      <c r="Z58" s="152"/>
      <c r="AA58" s="152"/>
    </row>
    <row r="59" spans="1:27" ht="12.75" customHeight="1">
      <c r="A59" s="203"/>
      <c r="B59" s="203"/>
      <c r="C59" s="43"/>
      <c r="D59" s="278" t="s">
        <v>358</v>
      </c>
      <c r="E59" s="42"/>
      <c r="F59" s="41">
        <v>22</v>
      </c>
      <c r="G59" s="41">
        <v>0</v>
      </c>
      <c r="H59" s="41">
        <v>18</v>
      </c>
      <c r="I59" s="41">
        <v>1</v>
      </c>
      <c r="J59" s="41">
        <v>3</v>
      </c>
      <c r="K59" s="41">
        <v>0</v>
      </c>
      <c r="L59" s="41">
        <v>1</v>
      </c>
      <c r="M59" s="41">
        <v>14</v>
      </c>
      <c r="N59" s="41">
        <v>7</v>
      </c>
      <c r="O59" s="41">
        <v>3</v>
      </c>
      <c r="P59" s="41">
        <v>1</v>
      </c>
      <c r="Q59" s="41">
        <v>1</v>
      </c>
      <c r="R59" s="41">
        <v>17</v>
      </c>
      <c r="Z59" s="153">
        <v>22</v>
      </c>
      <c r="AA59" s="153" t="str">
        <f>IF(F59=Z59,"",1)</f>
        <v/>
      </c>
    </row>
    <row r="60" spans="1:27" ht="12.75" customHeight="1">
      <c r="A60" s="203"/>
      <c r="B60" s="203"/>
      <c r="C60" s="40"/>
      <c r="D60" s="279"/>
      <c r="E60" s="39"/>
      <c r="F60" s="44">
        <f>SUM(G60:R60)/3</f>
        <v>1</v>
      </c>
      <c r="G60" s="37">
        <f t="shared" ref="G60:R60" si="28">IF(G59=0,0,G59/$F59)</f>
        <v>0</v>
      </c>
      <c r="H60" s="37">
        <f t="shared" si="28"/>
        <v>0.81818181818181823</v>
      </c>
      <c r="I60" s="37">
        <f t="shared" si="28"/>
        <v>4.5454545454545456E-2</v>
      </c>
      <c r="J60" s="37">
        <f t="shared" si="28"/>
        <v>0.13636363636363635</v>
      </c>
      <c r="K60" s="37">
        <f t="shared" si="28"/>
        <v>0</v>
      </c>
      <c r="L60" s="37">
        <f t="shared" si="28"/>
        <v>4.5454545454545456E-2</v>
      </c>
      <c r="M60" s="37">
        <f t="shared" si="28"/>
        <v>0.63636363636363635</v>
      </c>
      <c r="N60" s="37">
        <f t="shared" si="28"/>
        <v>0.31818181818181818</v>
      </c>
      <c r="O60" s="37">
        <f t="shared" si="28"/>
        <v>0.13636363636363635</v>
      </c>
      <c r="P60" s="37">
        <f t="shared" si="28"/>
        <v>4.5454545454545456E-2</v>
      </c>
      <c r="Q60" s="37">
        <f t="shared" si="28"/>
        <v>4.5454545454545456E-2</v>
      </c>
      <c r="R60" s="37">
        <f t="shared" si="28"/>
        <v>0.77272727272727271</v>
      </c>
      <c r="Z60" s="152"/>
      <c r="AA60" s="152"/>
    </row>
    <row r="61" spans="1:27" ht="12" customHeight="1">
      <c r="A61" s="203"/>
      <c r="B61" s="203"/>
      <c r="C61" s="43"/>
      <c r="D61" s="278" t="s">
        <v>21</v>
      </c>
      <c r="E61" s="42"/>
      <c r="F61" s="41">
        <v>10</v>
      </c>
      <c r="G61" s="41">
        <v>0</v>
      </c>
      <c r="H61" s="41">
        <v>9</v>
      </c>
      <c r="I61" s="41">
        <v>1</v>
      </c>
      <c r="J61" s="41">
        <v>0</v>
      </c>
      <c r="K61" s="41">
        <v>0</v>
      </c>
      <c r="L61" s="41">
        <v>0</v>
      </c>
      <c r="M61" s="41">
        <v>9</v>
      </c>
      <c r="N61" s="41">
        <v>1</v>
      </c>
      <c r="O61" s="41">
        <v>0</v>
      </c>
      <c r="P61" s="41">
        <v>0</v>
      </c>
      <c r="Q61" s="41">
        <v>0</v>
      </c>
      <c r="R61" s="41">
        <v>10</v>
      </c>
      <c r="Z61" s="153">
        <v>10</v>
      </c>
      <c r="AA61" s="153" t="str">
        <f>IF(F61=Z61,"",1)</f>
        <v/>
      </c>
    </row>
    <row r="62" spans="1:27" ht="12" customHeight="1">
      <c r="A62" s="203"/>
      <c r="B62" s="203"/>
      <c r="C62" s="40"/>
      <c r="D62" s="279"/>
      <c r="E62" s="39"/>
      <c r="F62" s="44">
        <f>SUM(G62:R62)/3</f>
        <v>1</v>
      </c>
      <c r="G62" s="37">
        <f t="shared" ref="G62:R62" si="29">IF(G61=0,0,G61/$F61)</f>
        <v>0</v>
      </c>
      <c r="H62" s="37">
        <f t="shared" si="29"/>
        <v>0.9</v>
      </c>
      <c r="I62" s="37">
        <f t="shared" si="29"/>
        <v>0.1</v>
      </c>
      <c r="J62" s="37">
        <f t="shared" si="29"/>
        <v>0</v>
      </c>
      <c r="K62" s="37">
        <f t="shared" si="29"/>
        <v>0</v>
      </c>
      <c r="L62" s="37">
        <f t="shared" si="29"/>
        <v>0</v>
      </c>
      <c r="M62" s="37">
        <f t="shared" si="29"/>
        <v>0.9</v>
      </c>
      <c r="N62" s="37">
        <f t="shared" si="29"/>
        <v>0.1</v>
      </c>
      <c r="O62" s="37">
        <f t="shared" si="29"/>
        <v>0</v>
      </c>
      <c r="P62" s="37">
        <f t="shared" si="29"/>
        <v>0</v>
      </c>
      <c r="Q62" s="37">
        <f t="shared" si="29"/>
        <v>0</v>
      </c>
      <c r="R62" s="37">
        <f t="shared" si="29"/>
        <v>1</v>
      </c>
      <c r="Z62" s="152"/>
      <c r="AA62" s="152"/>
    </row>
    <row r="63" spans="1:27" ht="12" customHeight="1">
      <c r="A63" s="203"/>
      <c r="B63" s="203"/>
      <c r="C63" s="43"/>
      <c r="D63" s="278" t="s">
        <v>359</v>
      </c>
      <c r="E63" s="42"/>
      <c r="F63" s="41">
        <v>11</v>
      </c>
      <c r="G63" s="41">
        <v>0</v>
      </c>
      <c r="H63" s="41">
        <v>11</v>
      </c>
      <c r="I63" s="41">
        <v>0</v>
      </c>
      <c r="J63" s="41">
        <v>0</v>
      </c>
      <c r="K63" s="41">
        <v>0</v>
      </c>
      <c r="L63" s="41">
        <v>0</v>
      </c>
      <c r="M63" s="41">
        <v>10</v>
      </c>
      <c r="N63" s="41">
        <v>1</v>
      </c>
      <c r="O63" s="41">
        <v>1</v>
      </c>
      <c r="P63" s="41">
        <v>0</v>
      </c>
      <c r="Q63" s="41">
        <v>0</v>
      </c>
      <c r="R63" s="41">
        <v>10</v>
      </c>
      <c r="Z63" s="153">
        <v>11</v>
      </c>
      <c r="AA63" s="153" t="str">
        <f>IF(F63=Z63,"",1)</f>
        <v/>
      </c>
    </row>
    <row r="64" spans="1:27" ht="12" customHeight="1">
      <c r="A64" s="203"/>
      <c r="B64" s="203"/>
      <c r="C64" s="40"/>
      <c r="D64" s="279"/>
      <c r="E64" s="39"/>
      <c r="F64" s="44">
        <f>SUM(G64:R64)/3</f>
        <v>1</v>
      </c>
      <c r="G64" s="37">
        <f t="shared" ref="G64:R64" si="30">IF(G63=0,0,G63/$F63)</f>
        <v>0</v>
      </c>
      <c r="H64" s="37">
        <f t="shared" si="30"/>
        <v>1</v>
      </c>
      <c r="I64" s="37">
        <f t="shared" si="30"/>
        <v>0</v>
      </c>
      <c r="J64" s="37">
        <f t="shared" si="30"/>
        <v>0</v>
      </c>
      <c r="K64" s="37">
        <f t="shared" si="30"/>
        <v>0</v>
      </c>
      <c r="L64" s="37">
        <f t="shared" si="30"/>
        <v>0</v>
      </c>
      <c r="M64" s="37">
        <f t="shared" si="30"/>
        <v>0.90909090909090906</v>
      </c>
      <c r="N64" s="37">
        <f t="shared" si="30"/>
        <v>9.0909090909090912E-2</v>
      </c>
      <c r="O64" s="37">
        <f t="shared" si="30"/>
        <v>9.0909090909090912E-2</v>
      </c>
      <c r="P64" s="37">
        <f t="shared" si="30"/>
        <v>0</v>
      </c>
      <c r="Q64" s="37">
        <f t="shared" si="30"/>
        <v>0</v>
      </c>
      <c r="R64" s="37">
        <f t="shared" si="30"/>
        <v>0.90909090909090906</v>
      </c>
      <c r="Z64" s="152"/>
      <c r="AA64" s="152"/>
    </row>
    <row r="65" spans="1:27" ht="12" customHeight="1">
      <c r="A65" s="203"/>
      <c r="B65" s="203"/>
      <c r="C65" s="43"/>
      <c r="D65" s="278" t="s">
        <v>360</v>
      </c>
      <c r="E65" s="42"/>
      <c r="F65" s="41">
        <v>19</v>
      </c>
      <c r="G65" s="41">
        <v>0</v>
      </c>
      <c r="H65" s="41">
        <v>17</v>
      </c>
      <c r="I65" s="41">
        <v>0</v>
      </c>
      <c r="J65" s="41">
        <v>2</v>
      </c>
      <c r="K65" s="41">
        <v>0</v>
      </c>
      <c r="L65" s="41">
        <v>0</v>
      </c>
      <c r="M65" s="41">
        <v>17</v>
      </c>
      <c r="N65" s="41">
        <v>2</v>
      </c>
      <c r="O65" s="41">
        <v>1</v>
      </c>
      <c r="P65" s="41">
        <v>0</v>
      </c>
      <c r="Q65" s="41">
        <v>0</v>
      </c>
      <c r="R65" s="41">
        <v>18</v>
      </c>
      <c r="Z65" s="153">
        <v>19</v>
      </c>
      <c r="AA65" s="153" t="str">
        <f>IF(F65=Z65,"",1)</f>
        <v/>
      </c>
    </row>
    <row r="66" spans="1:27" ht="12" customHeight="1">
      <c r="A66" s="203"/>
      <c r="B66" s="203"/>
      <c r="C66" s="40"/>
      <c r="D66" s="279"/>
      <c r="E66" s="39"/>
      <c r="F66" s="44">
        <f>SUM(G66:R66)/3</f>
        <v>1</v>
      </c>
      <c r="G66" s="37">
        <f t="shared" ref="G66:R66" si="31">IF(G65=0,0,G65/$F65)</f>
        <v>0</v>
      </c>
      <c r="H66" s="37">
        <f t="shared" si="31"/>
        <v>0.89473684210526316</v>
      </c>
      <c r="I66" s="37">
        <f t="shared" si="31"/>
        <v>0</v>
      </c>
      <c r="J66" s="37">
        <f t="shared" si="31"/>
        <v>0.10526315789473684</v>
      </c>
      <c r="K66" s="37">
        <f t="shared" si="31"/>
        <v>0</v>
      </c>
      <c r="L66" s="37">
        <f t="shared" si="31"/>
        <v>0</v>
      </c>
      <c r="M66" s="37">
        <f t="shared" si="31"/>
        <v>0.89473684210526316</v>
      </c>
      <c r="N66" s="37">
        <f t="shared" si="31"/>
        <v>0.10526315789473684</v>
      </c>
      <c r="O66" s="37">
        <f t="shared" si="31"/>
        <v>5.2631578947368418E-2</v>
      </c>
      <c r="P66" s="37">
        <f t="shared" si="31"/>
        <v>0</v>
      </c>
      <c r="Q66" s="37">
        <f t="shared" si="31"/>
        <v>0</v>
      </c>
      <c r="R66" s="37">
        <f t="shared" si="31"/>
        <v>0.94736842105263153</v>
      </c>
      <c r="Z66" s="152"/>
      <c r="AA66" s="152"/>
    </row>
    <row r="67" spans="1:27" ht="12" customHeight="1">
      <c r="A67" s="203"/>
      <c r="B67" s="203"/>
      <c r="C67" s="43"/>
      <c r="D67" s="278" t="s">
        <v>361</v>
      </c>
      <c r="E67" s="42"/>
      <c r="F67" s="41">
        <v>7</v>
      </c>
      <c r="G67" s="41">
        <v>0</v>
      </c>
      <c r="H67" s="41">
        <v>6</v>
      </c>
      <c r="I67" s="41">
        <v>0</v>
      </c>
      <c r="J67" s="41">
        <v>1</v>
      </c>
      <c r="K67" s="41">
        <v>0</v>
      </c>
      <c r="L67" s="41">
        <v>0</v>
      </c>
      <c r="M67" s="41">
        <v>5</v>
      </c>
      <c r="N67" s="41">
        <v>2</v>
      </c>
      <c r="O67" s="41">
        <v>0</v>
      </c>
      <c r="P67" s="41">
        <v>0</v>
      </c>
      <c r="Q67" s="41">
        <v>0</v>
      </c>
      <c r="R67" s="41">
        <v>7</v>
      </c>
      <c r="Z67" s="153">
        <v>7</v>
      </c>
      <c r="AA67" s="153" t="str">
        <f>IF(F67=Z67,"",1)</f>
        <v/>
      </c>
    </row>
    <row r="68" spans="1:27" ht="12" customHeight="1">
      <c r="A68" s="203"/>
      <c r="B68" s="204"/>
      <c r="C68" s="40"/>
      <c r="D68" s="279"/>
      <c r="E68" s="39"/>
      <c r="F68" s="44">
        <f>SUM(G68:R68)/3</f>
        <v>1</v>
      </c>
      <c r="G68" s="37">
        <f t="shared" ref="G68:R68" si="32">IF(G67=0,0,G67/$F67)</f>
        <v>0</v>
      </c>
      <c r="H68" s="37">
        <f t="shared" si="32"/>
        <v>0.8571428571428571</v>
      </c>
      <c r="I68" s="37">
        <f t="shared" si="32"/>
        <v>0</v>
      </c>
      <c r="J68" s="37">
        <f t="shared" si="32"/>
        <v>0.14285714285714285</v>
      </c>
      <c r="K68" s="37">
        <f t="shared" si="32"/>
        <v>0</v>
      </c>
      <c r="L68" s="37">
        <f t="shared" si="32"/>
        <v>0</v>
      </c>
      <c r="M68" s="37">
        <f t="shared" si="32"/>
        <v>0.7142857142857143</v>
      </c>
      <c r="N68" s="37">
        <f t="shared" si="32"/>
        <v>0.2857142857142857</v>
      </c>
      <c r="O68" s="37">
        <f t="shared" si="32"/>
        <v>0</v>
      </c>
      <c r="P68" s="37">
        <f t="shared" si="32"/>
        <v>0</v>
      </c>
      <c r="Q68" s="37">
        <f t="shared" si="32"/>
        <v>0</v>
      </c>
      <c r="R68" s="37">
        <f t="shared" si="32"/>
        <v>1</v>
      </c>
      <c r="Z68" s="152"/>
      <c r="AA68" s="152"/>
    </row>
    <row r="69" spans="1:27" ht="12" customHeight="1">
      <c r="A69" s="203"/>
      <c r="B69" s="202" t="s">
        <v>17</v>
      </c>
      <c r="C69" s="43"/>
      <c r="D69" s="278" t="s">
        <v>16</v>
      </c>
      <c r="E69" s="42"/>
      <c r="F69" s="41">
        <v>516</v>
      </c>
      <c r="G69" s="41">
        <f t="shared" ref="G69:R69" si="33">SUM(G71,G73,G75,G77,G79,G81,G83,G85,G87,G89,G91,G93,G95,G97,G99)</f>
        <v>3</v>
      </c>
      <c r="H69" s="41">
        <f t="shared" si="33"/>
        <v>436</v>
      </c>
      <c r="I69" s="41">
        <f t="shared" si="33"/>
        <v>18</v>
      </c>
      <c r="J69" s="41">
        <f t="shared" si="33"/>
        <v>59</v>
      </c>
      <c r="K69" s="41">
        <f t="shared" si="33"/>
        <v>0</v>
      </c>
      <c r="L69" s="41">
        <f t="shared" si="33"/>
        <v>7</v>
      </c>
      <c r="M69" s="41">
        <f t="shared" si="33"/>
        <v>418</v>
      </c>
      <c r="N69" s="41">
        <f t="shared" si="33"/>
        <v>91</v>
      </c>
      <c r="O69" s="41">
        <f t="shared" si="33"/>
        <v>15</v>
      </c>
      <c r="P69" s="41">
        <f t="shared" si="33"/>
        <v>15</v>
      </c>
      <c r="Q69" s="41">
        <f t="shared" si="33"/>
        <v>7</v>
      </c>
      <c r="R69" s="41">
        <f t="shared" si="33"/>
        <v>479</v>
      </c>
      <c r="Z69" s="153">
        <v>516</v>
      </c>
      <c r="AA69" s="153" t="str">
        <f>IF(F69=Z69,"",1)</f>
        <v/>
      </c>
    </row>
    <row r="70" spans="1:27" ht="12" customHeight="1">
      <c r="A70" s="203"/>
      <c r="B70" s="203"/>
      <c r="C70" s="40"/>
      <c r="D70" s="279"/>
      <c r="E70" s="39"/>
      <c r="F70" s="44">
        <f>SUM(G70:R70)/3</f>
        <v>0.99999999999999989</v>
      </c>
      <c r="G70" s="37">
        <f t="shared" ref="G70:R70" si="34">IF(G69=0,0,G69/$F69)</f>
        <v>5.8139534883720929E-3</v>
      </c>
      <c r="H70" s="37">
        <f t="shared" si="34"/>
        <v>0.84496124031007747</v>
      </c>
      <c r="I70" s="37">
        <f t="shared" si="34"/>
        <v>3.4883720930232558E-2</v>
      </c>
      <c r="J70" s="37">
        <f t="shared" si="34"/>
        <v>0.11434108527131782</v>
      </c>
      <c r="K70" s="37">
        <f t="shared" si="34"/>
        <v>0</v>
      </c>
      <c r="L70" s="37">
        <f t="shared" si="34"/>
        <v>1.3565891472868217E-2</v>
      </c>
      <c r="M70" s="37">
        <f t="shared" si="34"/>
        <v>0.81007751937984496</v>
      </c>
      <c r="N70" s="37">
        <f t="shared" si="34"/>
        <v>0.17635658914728683</v>
      </c>
      <c r="O70" s="37">
        <f t="shared" si="34"/>
        <v>2.9069767441860465E-2</v>
      </c>
      <c r="P70" s="37">
        <f t="shared" si="34"/>
        <v>2.9069767441860465E-2</v>
      </c>
      <c r="Q70" s="37">
        <f t="shared" si="34"/>
        <v>1.3565891472868217E-2</v>
      </c>
      <c r="R70" s="37">
        <f t="shared" si="34"/>
        <v>0.92829457364341084</v>
      </c>
      <c r="Z70" s="152"/>
      <c r="AA70" s="152"/>
    </row>
    <row r="71" spans="1:27" ht="12" customHeight="1">
      <c r="A71" s="203"/>
      <c r="B71" s="203"/>
      <c r="C71" s="43"/>
      <c r="D71" s="278" t="s">
        <v>129</v>
      </c>
      <c r="E71" s="42"/>
      <c r="F71" s="41">
        <v>4</v>
      </c>
      <c r="G71" s="41">
        <v>0</v>
      </c>
      <c r="H71" s="41">
        <v>3</v>
      </c>
      <c r="I71" s="41">
        <v>0</v>
      </c>
      <c r="J71" s="41">
        <v>1</v>
      </c>
      <c r="K71" s="41">
        <v>0</v>
      </c>
      <c r="L71" s="41">
        <v>0</v>
      </c>
      <c r="M71" s="41">
        <v>2</v>
      </c>
      <c r="N71" s="41">
        <v>2</v>
      </c>
      <c r="O71" s="41">
        <v>0</v>
      </c>
      <c r="P71" s="41">
        <v>0</v>
      </c>
      <c r="Q71" s="41">
        <v>0</v>
      </c>
      <c r="R71" s="41">
        <v>4</v>
      </c>
      <c r="Z71" s="153">
        <v>4</v>
      </c>
      <c r="AA71" s="153" t="str">
        <f>IF(F71=Z71,"",1)</f>
        <v/>
      </c>
    </row>
    <row r="72" spans="1:27" ht="12" customHeight="1">
      <c r="A72" s="203"/>
      <c r="B72" s="203"/>
      <c r="C72" s="40"/>
      <c r="D72" s="279"/>
      <c r="E72" s="39"/>
      <c r="F72" s="44">
        <f>SUM(G72:R72)/3</f>
        <v>1</v>
      </c>
      <c r="G72" s="37">
        <f t="shared" ref="G72:R72" si="35">IF(G71=0,0,G71/$F71)</f>
        <v>0</v>
      </c>
      <c r="H72" s="37">
        <f t="shared" si="35"/>
        <v>0.75</v>
      </c>
      <c r="I72" s="37">
        <f t="shared" si="35"/>
        <v>0</v>
      </c>
      <c r="J72" s="37">
        <f t="shared" si="35"/>
        <v>0.25</v>
      </c>
      <c r="K72" s="37">
        <f t="shared" si="35"/>
        <v>0</v>
      </c>
      <c r="L72" s="37">
        <f t="shared" si="35"/>
        <v>0</v>
      </c>
      <c r="M72" s="37">
        <f t="shared" si="35"/>
        <v>0.5</v>
      </c>
      <c r="N72" s="37">
        <f t="shared" si="35"/>
        <v>0.5</v>
      </c>
      <c r="O72" s="37">
        <f t="shared" si="35"/>
        <v>0</v>
      </c>
      <c r="P72" s="37">
        <f t="shared" si="35"/>
        <v>0</v>
      </c>
      <c r="Q72" s="37">
        <f t="shared" si="35"/>
        <v>0</v>
      </c>
      <c r="R72" s="37">
        <f t="shared" si="35"/>
        <v>1</v>
      </c>
      <c r="Z72" s="152"/>
      <c r="AA72" s="152"/>
    </row>
    <row r="73" spans="1:27" ht="12" customHeight="1">
      <c r="A73" s="203"/>
      <c r="B73" s="203"/>
      <c r="C73" s="43"/>
      <c r="D73" s="278" t="s">
        <v>14</v>
      </c>
      <c r="E73" s="42"/>
      <c r="F73" s="41">
        <v>41</v>
      </c>
      <c r="G73" s="41">
        <v>0</v>
      </c>
      <c r="H73" s="41">
        <v>34</v>
      </c>
      <c r="I73" s="41">
        <v>1</v>
      </c>
      <c r="J73" s="41">
        <v>6</v>
      </c>
      <c r="K73" s="41">
        <v>0</v>
      </c>
      <c r="L73" s="41">
        <v>0</v>
      </c>
      <c r="M73" s="41">
        <v>34</v>
      </c>
      <c r="N73" s="41">
        <v>7</v>
      </c>
      <c r="O73" s="41">
        <v>0</v>
      </c>
      <c r="P73" s="41">
        <v>1</v>
      </c>
      <c r="Q73" s="41">
        <v>1</v>
      </c>
      <c r="R73" s="41">
        <v>39</v>
      </c>
      <c r="Z73" s="153">
        <v>41</v>
      </c>
      <c r="AA73" s="153" t="str">
        <f>IF(F73=Z73,"",1)</f>
        <v/>
      </c>
    </row>
    <row r="74" spans="1:27" ht="12" customHeight="1">
      <c r="A74" s="203"/>
      <c r="B74" s="203"/>
      <c r="C74" s="40"/>
      <c r="D74" s="279"/>
      <c r="E74" s="39"/>
      <c r="F74" s="44">
        <f>SUM(G74:R74)/3</f>
        <v>0.99999999999999989</v>
      </c>
      <c r="G74" s="37">
        <f t="shared" ref="G74:R74" si="36">IF(G73=0,0,G73/$F73)</f>
        <v>0</v>
      </c>
      <c r="H74" s="37">
        <f t="shared" si="36"/>
        <v>0.82926829268292679</v>
      </c>
      <c r="I74" s="37">
        <f t="shared" si="36"/>
        <v>2.4390243902439025E-2</v>
      </c>
      <c r="J74" s="37">
        <f t="shared" si="36"/>
        <v>0.14634146341463414</v>
      </c>
      <c r="K74" s="37">
        <f t="shared" si="36"/>
        <v>0</v>
      </c>
      <c r="L74" s="37">
        <f t="shared" si="36"/>
        <v>0</v>
      </c>
      <c r="M74" s="37">
        <f t="shared" si="36"/>
        <v>0.82926829268292679</v>
      </c>
      <c r="N74" s="37">
        <f t="shared" si="36"/>
        <v>0.17073170731707318</v>
      </c>
      <c r="O74" s="37">
        <f t="shared" si="36"/>
        <v>0</v>
      </c>
      <c r="P74" s="37">
        <f t="shared" si="36"/>
        <v>2.4390243902439025E-2</v>
      </c>
      <c r="Q74" s="37">
        <f t="shared" si="36"/>
        <v>2.4390243902439025E-2</v>
      </c>
      <c r="R74" s="37">
        <f t="shared" si="36"/>
        <v>0.95121951219512191</v>
      </c>
      <c r="Z74" s="152"/>
      <c r="AA74" s="152"/>
    </row>
    <row r="75" spans="1:27" ht="12" customHeight="1">
      <c r="A75" s="203"/>
      <c r="B75" s="203"/>
      <c r="C75" s="43"/>
      <c r="D75" s="278" t="s">
        <v>13</v>
      </c>
      <c r="E75" s="42"/>
      <c r="F75" s="41">
        <v>18</v>
      </c>
      <c r="G75" s="41">
        <v>1</v>
      </c>
      <c r="H75" s="41">
        <v>15</v>
      </c>
      <c r="I75" s="41">
        <v>0</v>
      </c>
      <c r="J75" s="41">
        <v>2</v>
      </c>
      <c r="K75" s="41">
        <v>0</v>
      </c>
      <c r="L75" s="41">
        <v>1</v>
      </c>
      <c r="M75" s="41">
        <v>14</v>
      </c>
      <c r="N75" s="41">
        <v>3</v>
      </c>
      <c r="O75" s="41">
        <v>0</v>
      </c>
      <c r="P75" s="41">
        <v>0</v>
      </c>
      <c r="Q75" s="41">
        <v>1</v>
      </c>
      <c r="R75" s="41">
        <v>17</v>
      </c>
      <c r="Z75" s="153">
        <v>18</v>
      </c>
      <c r="AA75" s="153" t="str">
        <f>IF(F75=Z75,"",1)</f>
        <v/>
      </c>
    </row>
    <row r="76" spans="1:27" ht="12" customHeight="1">
      <c r="A76" s="203"/>
      <c r="B76" s="203"/>
      <c r="C76" s="40"/>
      <c r="D76" s="279"/>
      <c r="E76" s="39"/>
      <c r="F76" s="44">
        <f>SUM(G76:R76)/3</f>
        <v>1</v>
      </c>
      <c r="G76" s="37">
        <f t="shared" ref="G76:R76" si="37">IF(G75=0,0,G75/$F75)</f>
        <v>5.5555555555555552E-2</v>
      </c>
      <c r="H76" s="37">
        <f t="shared" si="37"/>
        <v>0.83333333333333337</v>
      </c>
      <c r="I76" s="37">
        <f t="shared" si="37"/>
        <v>0</v>
      </c>
      <c r="J76" s="37">
        <f t="shared" si="37"/>
        <v>0.1111111111111111</v>
      </c>
      <c r="K76" s="37">
        <f t="shared" si="37"/>
        <v>0</v>
      </c>
      <c r="L76" s="37">
        <f t="shared" si="37"/>
        <v>5.5555555555555552E-2</v>
      </c>
      <c r="M76" s="37">
        <f t="shared" si="37"/>
        <v>0.77777777777777779</v>
      </c>
      <c r="N76" s="37">
        <f t="shared" si="37"/>
        <v>0.16666666666666666</v>
      </c>
      <c r="O76" s="37">
        <f t="shared" si="37"/>
        <v>0</v>
      </c>
      <c r="P76" s="37">
        <f t="shared" si="37"/>
        <v>0</v>
      </c>
      <c r="Q76" s="37">
        <f t="shared" si="37"/>
        <v>5.5555555555555552E-2</v>
      </c>
      <c r="R76" s="37">
        <f t="shared" si="37"/>
        <v>0.94444444444444442</v>
      </c>
      <c r="Z76" s="152"/>
      <c r="AA76" s="152"/>
    </row>
    <row r="77" spans="1:27" ht="12" customHeight="1">
      <c r="A77" s="203"/>
      <c r="B77" s="203"/>
      <c r="C77" s="43"/>
      <c r="D77" s="278" t="s">
        <v>12</v>
      </c>
      <c r="E77" s="42"/>
      <c r="F77" s="41">
        <v>9</v>
      </c>
      <c r="G77" s="41">
        <v>0</v>
      </c>
      <c r="H77" s="41">
        <v>7</v>
      </c>
      <c r="I77" s="41">
        <v>0</v>
      </c>
      <c r="J77" s="41">
        <v>2</v>
      </c>
      <c r="K77" s="41">
        <v>0</v>
      </c>
      <c r="L77" s="41">
        <v>0</v>
      </c>
      <c r="M77" s="41">
        <v>7</v>
      </c>
      <c r="N77" s="41">
        <v>2</v>
      </c>
      <c r="O77" s="41">
        <v>0</v>
      </c>
      <c r="P77" s="41">
        <v>0</v>
      </c>
      <c r="Q77" s="41">
        <v>0</v>
      </c>
      <c r="R77" s="41">
        <v>9</v>
      </c>
      <c r="Z77" s="153">
        <v>9</v>
      </c>
      <c r="AA77" s="153" t="str">
        <f>IF(F77=Z77,"",1)</f>
        <v/>
      </c>
    </row>
    <row r="78" spans="1:27" ht="12" customHeight="1">
      <c r="A78" s="203"/>
      <c r="B78" s="203"/>
      <c r="C78" s="40"/>
      <c r="D78" s="279"/>
      <c r="E78" s="39"/>
      <c r="F78" s="44">
        <f>SUM(G78:R78)/3</f>
        <v>1</v>
      </c>
      <c r="G78" s="37">
        <f t="shared" ref="G78:R78" si="38">IF(G77=0,0,G77/$F77)</f>
        <v>0</v>
      </c>
      <c r="H78" s="37">
        <f t="shared" si="38"/>
        <v>0.77777777777777779</v>
      </c>
      <c r="I78" s="37">
        <f t="shared" si="38"/>
        <v>0</v>
      </c>
      <c r="J78" s="37">
        <f t="shared" si="38"/>
        <v>0.22222222222222221</v>
      </c>
      <c r="K78" s="37">
        <f t="shared" si="38"/>
        <v>0</v>
      </c>
      <c r="L78" s="37">
        <f t="shared" si="38"/>
        <v>0</v>
      </c>
      <c r="M78" s="37">
        <f t="shared" si="38"/>
        <v>0.77777777777777779</v>
      </c>
      <c r="N78" s="37">
        <f t="shared" si="38"/>
        <v>0.22222222222222221</v>
      </c>
      <c r="O78" s="37">
        <f t="shared" si="38"/>
        <v>0</v>
      </c>
      <c r="P78" s="37">
        <f t="shared" si="38"/>
        <v>0</v>
      </c>
      <c r="Q78" s="37">
        <f t="shared" si="38"/>
        <v>0</v>
      </c>
      <c r="R78" s="37">
        <f t="shared" si="38"/>
        <v>1</v>
      </c>
      <c r="Z78" s="152"/>
      <c r="AA78" s="152"/>
    </row>
    <row r="79" spans="1:27" ht="12" customHeight="1">
      <c r="A79" s="203"/>
      <c r="B79" s="203"/>
      <c r="C79" s="43"/>
      <c r="D79" s="278" t="s">
        <v>11</v>
      </c>
      <c r="E79" s="42"/>
      <c r="F79" s="41">
        <v>25</v>
      </c>
      <c r="G79" s="41">
        <v>0</v>
      </c>
      <c r="H79" s="41">
        <v>23</v>
      </c>
      <c r="I79" s="41">
        <v>0</v>
      </c>
      <c r="J79" s="41">
        <v>2</v>
      </c>
      <c r="K79" s="41">
        <v>0</v>
      </c>
      <c r="L79" s="41">
        <v>0</v>
      </c>
      <c r="M79" s="41">
        <v>19</v>
      </c>
      <c r="N79" s="41">
        <v>6</v>
      </c>
      <c r="O79" s="41">
        <v>0</v>
      </c>
      <c r="P79" s="41">
        <v>1</v>
      </c>
      <c r="Q79" s="41">
        <v>0</v>
      </c>
      <c r="R79" s="41">
        <v>24</v>
      </c>
      <c r="Z79" s="153">
        <v>25</v>
      </c>
      <c r="AA79" s="153" t="str">
        <f>IF(F79=Z79,"",1)</f>
        <v/>
      </c>
    </row>
    <row r="80" spans="1:27" ht="12" customHeight="1">
      <c r="A80" s="203"/>
      <c r="B80" s="203"/>
      <c r="C80" s="40"/>
      <c r="D80" s="279"/>
      <c r="E80" s="39"/>
      <c r="F80" s="44">
        <f>SUM(G80:R80)/3</f>
        <v>1</v>
      </c>
      <c r="G80" s="37">
        <f t="shared" ref="G80:R80" si="39">IF(G79=0,0,G79/$F79)</f>
        <v>0</v>
      </c>
      <c r="H80" s="37">
        <f t="shared" si="39"/>
        <v>0.92</v>
      </c>
      <c r="I80" s="37">
        <f t="shared" si="39"/>
        <v>0</v>
      </c>
      <c r="J80" s="37">
        <f t="shared" si="39"/>
        <v>0.08</v>
      </c>
      <c r="K80" s="37">
        <f t="shared" si="39"/>
        <v>0</v>
      </c>
      <c r="L80" s="37">
        <f t="shared" si="39"/>
        <v>0</v>
      </c>
      <c r="M80" s="37">
        <f t="shared" si="39"/>
        <v>0.76</v>
      </c>
      <c r="N80" s="37">
        <f t="shared" si="39"/>
        <v>0.24</v>
      </c>
      <c r="O80" s="37">
        <f t="shared" si="39"/>
        <v>0</v>
      </c>
      <c r="P80" s="37">
        <f t="shared" si="39"/>
        <v>0.04</v>
      </c>
      <c r="Q80" s="37">
        <f t="shared" si="39"/>
        <v>0</v>
      </c>
      <c r="R80" s="37">
        <f t="shared" si="39"/>
        <v>0.96</v>
      </c>
      <c r="Z80" s="152"/>
      <c r="AA80" s="152"/>
    </row>
    <row r="81" spans="1:27" ht="12" customHeight="1">
      <c r="A81" s="203"/>
      <c r="B81" s="203"/>
      <c r="C81" s="43"/>
      <c r="D81" s="278" t="s">
        <v>10</v>
      </c>
      <c r="E81" s="42"/>
      <c r="F81" s="41">
        <v>125</v>
      </c>
      <c r="G81" s="41">
        <v>1</v>
      </c>
      <c r="H81" s="41">
        <v>92</v>
      </c>
      <c r="I81" s="41">
        <v>12</v>
      </c>
      <c r="J81" s="41">
        <v>20</v>
      </c>
      <c r="K81" s="41">
        <v>0</v>
      </c>
      <c r="L81" s="41">
        <v>1</v>
      </c>
      <c r="M81" s="41">
        <v>96</v>
      </c>
      <c r="N81" s="41">
        <v>28</v>
      </c>
      <c r="O81" s="41">
        <v>6</v>
      </c>
      <c r="P81" s="41">
        <v>5</v>
      </c>
      <c r="Q81" s="41">
        <v>1</v>
      </c>
      <c r="R81" s="41">
        <v>113</v>
      </c>
      <c r="Z81" s="153">
        <v>125</v>
      </c>
      <c r="AA81" s="153" t="str">
        <f>IF(F81=Z81,"",1)</f>
        <v/>
      </c>
    </row>
    <row r="82" spans="1:27" ht="12" customHeight="1">
      <c r="A82" s="203"/>
      <c r="B82" s="203"/>
      <c r="C82" s="40"/>
      <c r="D82" s="279"/>
      <c r="E82" s="39"/>
      <c r="F82" s="44">
        <f>SUM(G82:R82)/3</f>
        <v>1</v>
      </c>
      <c r="G82" s="37">
        <f t="shared" ref="G82:R82" si="40">IF(G81=0,0,G81/$F81)</f>
        <v>8.0000000000000002E-3</v>
      </c>
      <c r="H82" s="37">
        <f t="shared" si="40"/>
        <v>0.73599999999999999</v>
      </c>
      <c r="I82" s="37">
        <f t="shared" si="40"/>
        <v>9.6000000000000002E-2</v>
      </c>
      <c r="J82" s="37">
        <f t="shared" si="40"/>
        <v>0.16</v>
      </c>
      <c r="K82" s="37">
        <f t="shared" si="40"/>
        <v>0</v>
      </c>
      <c r="L82" s="37">
        <f t="shared" si="40"/>
        <v>8.0000000000000002E-3</v>
      </c>
      <c r="M82" s="37">
        <f t="shared" si="40"/>
        <v>0.76800000000000002</v>
      </c>
      <c r="N82" s="37">
        <f t="shared" si="40"/>
        <v>0.224</v>
      </c>
      <c r="O82" s="37">
        <f t="shared" si="40"/>
        <v>4.8000000000000001E-2</v>
      </c>
      <c r="P82" s="37">
        <f t="shared" si="40"/>
        <v>0.04</v>
      </c>
      <c r="Q82" s="37">
        <f t="shared" si="40"/>
        <v>8.0000000000000002E-3</v>
      </c>
      <c r="R82" s="37">
        <f t="shared" si="40"/>
        <v>0.90400000000000003</v>
      </c>
      <c r="Z82" s="152"/>
      <c r="AA82" s="152"/>
    </row>
    <row r="83" spans="1:27" ht="12" customHeight="1">
      <c r="A83" s="203"/>
      <c r="B83" s="203"/>
      <c r="C83" s="43"/>
      <c r="D83" s="278" t="s">
        <v>9</v>
      </c>
      <c r="E83" s="42"/>
      <c r="F83" s="41">
        <v>14</v>
      </c>
      <c r="G83" s="41">
        <v>0</v>
      </c>
      <c r="H83" s="41">
        <v>11</v>
      </c>
      <c r="I83" s="41">
        <v>3</v>
      </c>
      <c r="J83" s="41">
        <v>0</v>
      </c>
      <c r="K83" s="41">
        <v>0</v>
      </c>
      <c r="L83" s="41">
        <v>0</v>
      </c>
      <c r="M83" s="41">
        <v>11</v>
      </c>
      <c r="N83" s="41">
        <v>3</v>
      </c>
      <c r="O83" s="41">
        <v>0</v>
      </c>
      <c r="P83" s="41">
        <v>0</v>
      </c>
      <c r="Q83" s="41">
        <v>0</v>
      </c>
      <c r="R83" s="41">
        <v>14</v>
      </c>
      <c r="Z83" s="153">
        <v>14</v>
      </c>
      <c r="AA83" s="153" t="str">
        <f>IF(F83=Z83,"",1)</f>
        <v/>
      </c>
    </row>
    <row r="84" spans="1:27" ht="12" customHeight="1">
      <c r="A84" s="203"/>
      <c r="B84" s="203"/>
      <c r="C84" s="40"/>
      <c r="D84" s="279"/>
      <c r="E84" s="39"/>
      <c r="F84" s="44">
        <f>SUM(G84:R84)/3</f>
        <v>1</v>
      </c>
      <c r="G84" s="37">
        <f t="shared" ref="G84:R84" si="41">IF(G83=0,0,G83/$F83)</f>
        <v>0</v>
      </c>
      <c r="H84" s="37">
        <f t="shared" si="41"/>
        <v>0.7857142857142857</v>
      </c>
      <c r="I84" s="37">
        <f t="shared" si="41"/>
        <v>0.21428571428571427</v>
      </c>
      <c r="J84" s="37">
        <f t="shared" si="41"/>
        <v>0</v>
      </c>
      <c r="K84" s="37">
        <f t="shared" si="41"/>
        <v>0</v>
      </c>
      <c r="L84" s="37">
        <f t="shared" si="41"/>
        <v>0</v>
      </c>
      <c r="M84" s="37">
        <f t="shared" si="41"/>
        <v>0.7857142857142857</v>
      </c>
      <c r="N84" s="37">
        <f t="shared" si="41"/>
        <v>0.21428571428571427</v>
      </c>
      <c r="O84" s="37">
        <f t="shared" si="41"/>
        <v>0</v>
      </c>
      <c r="P84" s="37">
        <f t="shared" si="41"/>
        <v>0</v>
      </c>
      <c r="Q84" s="37">
        <f t="shared" si="41"/>
        <v>0</v>
      </c>
      <c r="R84" s="37">
        <f t="shared" si="41"/>
        <v>1</v>
      </c>
      <c r="Z84" s="152"/>
      <c r="AA84" s="152"/>
    </row>
    <row r="85" spans="1:27" ht="12" customHeight="1">
      <c r="A85" s="203"/>
      <c r="B85" s="203"/>
      <c r="C85" s="43"/>
      <c r="D85" s="278" t="s">
        <v>8</v>
      </c>
      <c r="E85" s="42"/>
      <c r="F85" s="41">
        <v>7</v>
      </c>
      <c r="G85" s="41">
        <v>0</v>
      </c>
      <c r="H85" s="41">
        <v>7</v>
      </c>
      <c r="I85" s="41">
        <v>0</v>
      </c>
      <c r="J85" s="41">
        <v>0</v>
      </c>
      <c r="K85" s="41">
        <v>0</v>
      </c>
      <c r="L85" s="41">
        <v>0</v>
      </c>
      <c r="M85" s="41">
        <v>7</v>
      </c>
      <c r="N85" s="41">
        <v>0</v>
      </c>
      <c r="O85" s="41">
        <v>0</v>
      </c>
      <c r="P85" s="41">
        <v>0</v>
      </c>
      <c r="Q85" s="41">
        <v>0</v>
      </c>
      <c r="R85" s="41">
        <v>7</v>
      </c>
      <c r="Z85" s="153">
        <v>7</v>
      </c>
      <c r="AA85" s="153" t="str">
        <f>IF(F85=Z85,"",1)</f>
        <v/>
      </c>
    </row>
    <row r="86" spans="1:27" ht="12" customHeight="1">
      <c r="A86" s="203"/>
      <c r="B86" s="203"/>
      <c r="C86" s="40"/>
      <c r="D86" s="279"/>
      <c r="E86" s="39"/>
      <c r="F86" s="44">
        <f>SUM(G86:R86)/3</f>
        <v>1</v>
      </c>
      <c r="G86" s="37">
        <f t="shared" ref="G86:R86" si="42">IF(G85=0,0,G85/$F85)</f>
        <v>0</v>
      </c>
      <c r="H86" s="37">
        <f t="shared" si="42"/>
        <v>1</v>
      </c>
      <c r="I86" s="37">
        <f t="shared" si="42"/>
        <v>0</v>
      </c>
      <c r="J86" s="37">
        <f t="shared" si="42"/>
        <v>0</v>
      </c>
      <c r="K86" s="37">
        <f t="shared" si="42"/>
        <v>0</v>
      </c>
      <c r="L86" s="37">
        <f t="shared" si="42"/>
        <v>0</v>
      </c>
      <c r="M86" s="37">
        <f t="shared" si="42"/>
        <v>1</v>
      </c>
      <c r="N86" s="37">
        <f t="shared" si="42"/>
        <v>0</v>
      </c>
      <c r="O86" s="37">
        <f t="shared" si="42"/>
        <v>0</v>
      </c>
      <c r="P86" s="37">
        <f t="shared" si="42"/>
        <v>0</v>
      </c>
      <c r="Q86" s="37">
        <f t="shared" si="42"/>
        <v>0</v>
      </c>
      <c r="R86" s="37">
        <f t="shared" si="42"/>
        <v>1</v>
      </c>
      <c r="Z86" s="152"/>
      <c r="AA86" s="152"/>
    </row>
    <row r="87" spans="1:27" ht="13.5" customHeight="1">
      <c r="A87" s="203"/>
      <c r="B87" s="203"/>
      <c r="C87" s="43"/>
      <c r="D87" s="297" t="s">
        <v>128</v>
      </c>
      <c r="E87" s="42"/>
      <c r="F87" s="41">
        <v>11</v>
      </c>
      <c r="G87" s="41">
        <v>0</v>
      </c>
      <c r="H87" s="41">
        <v>11</v>
      </c>
      <c r="I87" s="41">
        <v>0</v>
      </c>
      <c r="J87" s="41">
        <v>0</v>
      </c>
      <c r="K87" s="41">
        <v>0</v>
      </c>
      <c r="L87" s="41">
        <v>0</v>
      </c>
      <c r="M87" s="41">
        <v>11</v>
      </c>
      <c r="N87" s="41">
        <v>0</v>
      </c>
      <c r="O87" s="41">
        <v>0</v>
      </c>
      <c r="P87" s="41">
        <v>0</v>
      </c>
      <c r="Q87" s="41">
        <v>0</v>
      </c>
      <c r="R87" s="41">
        <v>11</v>
      </c>
      <c r="Z87" s="153">
        <v>11</v>
      </c>
      <c r="AA87" s="153" t="str">
        <f>IF(F87=Z87,"",1)</f>
        <v/>
      </c>
    </row>
    <row r="88" spans="1:27" ht="13.5" customHeight="1">
      <c r="A88" s="203"/>
      <c r="B88" s="203"/>
      <c r="C88" s="40"/>
      <c r="D88" s="279"/>
      <c r="E88" s="39"/>
      <c r="F88" s="44">
        <f>SUM(G88:R88)/3</f>
        <v>1</v>
      </c>
      <c r="G88" s="37">
        <f t="shared" ref="G88:R88" si="43">IF(G87=0,0,G87/$F87)</f>
        <v>0</v>
      </c>
      <c r="H88" s="37">
        <f t="shared" si="43"/>
        <v>1</v>
      </c>
      <c r="I88" s="37">
        <f t="shared" si="43"/>
        <v>0</v>
      </c>
      <c r="J88" s="37">
        <f t="shared" si="43"/>
        <v>0</v>
      </c>
      <c r="K88" s="37">
        <f t="shared" si="43"/>
        <v>0</v>
      </c>
      <c r="L88" s="37">
        <f t="shared" si="43"/>
        <v>0</v>
      </c>
      <c r="M88" s="37">
        <f t="shared" si="43"/>
        <v>1</v>
      </c>
      <c r="N88" s="37">
        <f t="shared" si="43"/>
        <v>0</v>
      </c>
      <c r="O88" s="37">
        <f t="shared" si="43"/>
        <v>0</v>
      </c>
      <c r="P88" s="37">
        <f t="shared" si="43"/>
        <v>0</v>
      </c>
      <c r="Q88" s="37">
        <f t="shared" si="43"/>
        <v>0</v>
      </c>
      <c r="R88" s="37">
        <f t="shared" si="43"/>
        <v>1</v>
      </c>
      <c r="Z88" s="152"/>
      <c r="AA88" s="152"/>
    </row>
    <row r="89" spans="1:27" ht="12" customHeight="1">
      <c r="A89" s="203"/>
      <c r="B89" s="203"/>
      <c r="C89" s="43"/>
      <c r="D89" s="278" t="s">
        <v>6</v>
      </c>
      <c r="E89" s="42"/>
      <c r="F89" s="41">
        <v>25</v>
      </c>
      <c r="G89" s="41">
        <v>0</v>
      </c>
      <c r="H89" s="41">
        <v>22</v>
      </c>
      <c r="I89" s="41">
        <v>0</v>
      </c>
      <c r="J89" s="41">
        <v>3</v>
      </c>
      <c r="K89" s="41">
        <v>0</v>
      </c>
      <c r="L89" s="41">
        <v>0</v>
      </c>
      <c r="M89" s="41">
        <v>21</v>
      </c>
      <c r="N89" s="41">
        <v>4</v>
      </c>
      <c r="O89" s="41">
        <v>0</v>
      </c>
      <c r="P89" s="41">
        <v>0</v>
      </c>
      <c r="Q89" s="41">
        <v>0</v>
      </c>
      <c r="R89" s="41">
        <v>25</v>
      </c>
      <c r="Z89" s="153">
        <v>25</v>
      </c>
      <c r="AA89" s="153" t="str">
        <f>IF(F89=Z89,"",1)</f>
        <v/>
      </c>
    </row>
    <row r="90" spans="1:27" ht="12" customHeight="1">
      <c r="A90" s="203"/>
      <c r="B90" s="203"/>
      <c r="C90" s="40"/>
      <c r="D90" s="279"/>
      <c r="E90" s="39"/>
      <c r="F90" s="44">
        <f>SUM(G90:R90)/3</f>
        <v>1</v>
      </c>
      <c r="G90" s="37">
        <f t="shared" ref="G90:R90" si="44">IF(G89=0,0,G89/$F89)</f>
        <v>0</v>
      </c>
      <c r="H90" s="37">
        <f t="shared" si="44"/>
        <v>0.88</v>
      </c>
      <c r="I90" s="37">
        <f t="shared" si="44"/>
        <v>0</v>
      </c>
      <c r="J90" s="37">
        <f t="shared" si="44"/>
        <v>0.12</v>
      </c>
      <c r="K90" s="37">
        <f t="shared" si="44"/>
        <v>0</v>
      </c>
      <c r="L90" s="37">
        <f t="shared" si="44"/>
        <v>0</v>
      </c>
      <c r="M90" s="37">
        <f t="shared" si="44"/>
        <v>0.84</v>
      </c>
      <c r="N90" s="37">
        <f t="shared" si="44"/>
        <v>0.16</v>
      </c>
      <c r="O90" s="37">
        <f t="shared" si="44"/>
        <v>0</v>
      </c>
      <c r="P90" s="37">
        <f t="shared" si="44"/>
        <v>0</v>
      </c>
      <c r="Q90" s="37">
        <f t="shared" si="44"/>
        <v>0</v>
      </c>
      <c r="R90" s="37">
        <f t="shared" si="44"/>
        <v>1</v>
      </c>
      <c r="Z90" s="152"/>
      <c r="AA90" s="152"/>
    </row>
    <row r="91" spans="1:27" ht="12" customHeight="1">
      <c r="A91" s="203"/>
      <c r="B91" s="203"/>
      <c r="C91" s="43"/>
      <c r="D91" s="278" t="s">
        <v>5</v>
      </c>
      <c r="E91" s="42"/>
      <c r="F91" s="41">
        <v>19</v>
      </c>
      <c r="G91" s="41">
        <v>0</v>
      </c>
      <c r="H91" s="41">
        <v>17</v>
      </c>
      <c r="I91" s="41">
        <v>0</v>
      </c>
      <c r="J91" s="41">
        <v>2</v>
      </c>
      <c r="K91" s="41">
        <v>0</v>
      </c>
      <c r="L91" s="41">
        <v>0</v>
      </c>
      <c r="M91" s="41">
        <v>17</v>
      </c>
      <c r="N91" s="41">
        <v>2</v>
      </c>
      <c r="O91" s="41">
        <v>0</v>
      </c>
      <c r="P91" s="41">
        <v>0</v>
      </c>
      <c r="Q91" s="41">
        <v>0</v>
      </c>
      <c r="R91" s="41">
        <v>19</v>
      </c>
      <c r="Z91" s="153">
        <v>19</v>
      </c>
      <c r="AA91" s="153" t="str">
        <f>IF(F91=Z91,"",1)</f>
        <v/>
      </c>
    </row>
    <row r="92" spans="1:27" ht="12" customHeight="1">
      <c r="A92" s="203"/>
      <c r="B92" s="203"/>
      <c r="C92" s="40"/>
      <c r="D92" s="279"/>
      <c r="E92" s="39"/>
      <c r="F92" s="44">
        <f>SUM(G92:R92)/3</f>
        <v>1</v>
      </c>
      <c r="G92" s="37">
        <f t="shared" ref="G92:R92" si="45">IF(G91=0,0,G91/$F91)</f>
        <v>0</v>
      </c>
      <c r="H92" s="37">
        <f t="shared" si="45"/>
        <v>0.89473684210526316</v>
      </c>
      <c r="I92" s="37">
        <f t="shared" si="45"/>
        <v>0</v>
      </c>
      <c r="J92" s="37">
        <f t="shared" si="45"/>
        <v>0.10526315789473684</v>
      </c>
      <c r="K92" s="37">
        <f t="shared" si="45"/>
        <v>0</v>
      </c>
      <c r="L92" s="37">
        <f t="shared" si="45"/>
        <v>0</v>
      </c>
      <c r="M92" s="37">
        <f t="shared" si="45"/>
        <v>0.89473684210526316</v>
      </c>
      <c r="N92" s="37">
        <f t="shared" si="45"/>
        <v>0.10526315789473684</v>
      </c>
      <c r="O92" s="37">
        <f t="shared" si="45"/>
        <v>0</v>
      </c>
      <c r="P92" s="37">
        <f t="shared" si="45"/>
        <v>0</v>
      </c>
      <c r="Q92" s="37">
        <f t="shared" si="45"/>
        <v>0</v>
      </c>
      <c r="R92" s="37">
        <f t="shared" si="45"/>
        <v>1</v>
      </c>
      <c r="Z92" s="152"/>
      <c r="AA92" s="152"/>
    </row>
    <row r="93" spans="1:27" ht="12" customHeight="1">
      <c r="A93" s="203"/>
      <c r="B93" s="203"/>
      <c r="C93" s="43"/>
      <c r="D93" s="278" t="s">
        <v>4</v>
      </c>
      <c r="E93" s="42"/>
      <c r="F93" s="41">
        <v>18</v>
      </c>
      <c r="G93" s="41">
        <v>0</v>
      </c>
      <c r="H93" s="41">
        <v>15</v>
      </c>
      <c r="I93" s="41">
        <v>1</v>
      </c>
      <c r="J93" s="41">
        <v>2</v>
      </c>
      <c r="K93" s="41">
        <v>0</v>
      </c>
      <c r="L93" s="41">
        <v>0</v>
      </c>
      <c r="M93" s="41">
        <v>15</v>
      </c>
      <c r="N93" s="41">
        <v>3</v>
      </c>
      <c r="O93" s="41">
        <v>2</v>
      </c>
      <c r="P93" s="41">
        <v>1</v>
      </c>
      <c r="Q93" s="41">
        <v>0</v>
      </c>
      <c r="R93" s="41">
        <v>15</v>
      </c>
      <c r="Z93" s="153">
        <v>18</v>
      </c>
      <c r="AA93" s="153" t="str">
        <f>IF(F93=Z93,"",1)</f>
        <v/>
      </c>
    </row>
    <row r="94" spans="1:27" ht="12" customHeight="1">
      <c r="A94" s="203"/>
      <c r="B94" s="203"/>
      <c r="C94" s="40"/>
      <c r="D94" s="279"/>
      <c r="E94" s="39"/>
      <c r="F94" s="44">
        <f>SUM(G94:R94)/3</f>
        <v>1</v>
      </c>
      <c r="G94" s="37">
        <f t="shared" ref="G94:R94" si="46">IF(G93=0,0,G93/$F93)</f>
        <v>0</v>
      </c>
      <c r="H94" s="37">
        <f t="shared" si="46"/>
        <v>0.83333333333333337</v>
      </c>
      <c r="I94" s="37">
        <f t="shared" si="46"/>
        <v>5.5555555555555552E-2</v>
      </c>
      <c r="J94" s="37">
        <f t="shared" si="46"/>
        <v>0.1111111111111111</v>
      </c>
      <c r="K94" s="37">
        <f t="shared" si="46"/>
        <v>0</v>
      </c>
      <c r="L94" s="37">
        <f t="shared" si="46"/>
        <v>0</v>
      </c>
      <c r="M94" s="37">
        <f t="shared" si="46"/>
        <v>0.83333333333333337</v>
      </c>
      <c r="N94" s="37">
        <f t="shared" si="46"/>
        <v>0.16666666666666666</v>
      </c>
      <c r="O94" s="37">
        <f t="shared" si="46"/>
        <v>0.1111111111111111</v>
      </c>
      <c r="P94" s="37">
        <f t="shared" si="46"/>
        <v>5.5555555555555552E-2</v>
      </c>
      <c r="Q94" s="37">
        <f t="shared" si="46"/>
        <v>0</v>
      </c>
      <c r="R94" s="37">
        <f t="shared" si="46"/>
        <v>0.83333333333333337</v>
      </c>
      <c r="Z94" s="152"/>
      <c r="AA94" s="152"/>
    </row>
    <row r="95" spans="1:27" ht="12" customHeight="1">
      <c r="A95" s="203"/>
      <c r="B95" s="203"/>
      <c r="C95" s="43"/>
      <c r="D95" s="278" t="s">
        <v>3</v>
      </c>
      <c r="E95" s="42"/>
      <c r="F95" s="41">
        <v>139</v>
      </c>
      <c r="G95" s="41">
        <v>1</v>
      </c>
      <c r="H95" s="41">
        <v>125</v>
      </c>
      <c r="I95" s="41">
        <v>0</v>
      </c>
      <c r="J95" s="41">
        <v>13</v>
      </c>
      <c r="K95" s="41">
        <v>0</v>
      </c>
      <c r="L95" s="41">
        <v>3</v>
      </c>
      <c r="M95" s="41">
        <v>113</v>
      </c>
      <c r="N95" s="41">
        <v>23</v>
      </c>
      <c r="O95" s="41">
        <v>4</v>
      </c>
      <c r="P95" s="41">
        <v>7</v>
      </c>
      <c r="Q95" s="41">
        <v>4</v>
      </c>
      <c r="R95" s="41">
        <v>124</v>
      </c>
      <c r="Z95" s="153">
        <v>139</v>
      </c>
      <c r="AA95" s="153" t="str">
        <f>IF(F95=Z95,"",1)</f>
        <v/>
      </c>
    </row>
    <row r="96" spans="1:27" ht="12" customHeight="1">
      <c r="A96" s="203"/>
      <c r="B96" s="203"/>
      <c r="C96" s="40"/>
      <c r="D96" s="279"/>
      <c r="E96" s="39"/>
      <c r="F96" s="44">
        <f>SUM(G96:R96)/3</f>
        <v>1</v>
      </c>
      <c r="G96" s="37">
        <f t="shared" ref="G96:R96" si="47">IF(G95=0,0,G95/$F95)</f>
        <v>7.1942446043165471E-3</v>
      </c>
      <c r="H96" s="37">
        <f t="shared" si="47"/>
        <v>0.89928057553956831</v>
      </c>
      <c r="I96" s="37">
        <f t="shared" si="47"/>
        <v>0</v>
      </c>
      <c r="J96" s="37">
        <f t="shared" si="47"/>
        <v>9.3525179856115109E-2</v>
      </c>
      <c r="K96" s="37">
        <f t="shared" si="47"/>
        <v>0</v>
      </c>
      <c r="L96" s="37">
        <f t="shared" si="47"/>
        <v>2.1582733812949641E-2</v>
      </c>
      <c r="M96" s="37">
        <f t="shared" si="47"/>
        <v>0.81294964028776984</v>
      </c>
      <c r="N96" s="37">
        <f t="shared" si="47"/>
        <v>0.16546762589928057</v>
      </c>
      <c r="O96" s="37">
        <f t="shared" si="47"/>
        <v>2.8776978417266189E-2</v>
      </c>
      <c r="P96" s="37">
        <f t="shared" si="47"/>
        <v>5.0359712230215826E-2</v>
      </c>
      <c r="Q96" s="37">
        <f t="shared" si="47"/>
        <v>2.8776978417266189E-2</v>
      </c>
      <c r="R96" s="37">
        <f t="shared" si="47"/>
        <v>0.8920863309352518</v>
      </c>
      <c r="Z96" s="152"/>
      <c r="AA96" s="152"/>
    </row>
    <row r="97" spans="1:29" ht="12" customHeight="1">
      <c r="A97" s="203"/>
      <c r="B97" s="203"/>
      <c r="C97" s="43"/>
      <c r="D97" s="278" t="s">
        <v>2</v>
      </c>
      <c r="E97" s="42"/>
      <c r="F97" s="41">
        <v>20</v>
      </c>
      <c r="G97" s="41">
        <v>0</v>
      </c>
      <c r="H97" s="41">
        <v>19</v>
      </c>
      <c r="I97" s="41">
        <v>0</v>
      </c>
      <c r="J97" s="41">
        <v>1</v>
      </c>
      <c r="K97" s="41">
        <v>0</v>
      </c>
      <c r="L97" s="41">
        <v>0</v>
      </c>
      <c r="M97" s="41">
        <v>18</v>
      </c>
      <c r="N97" s="41">
        <v>2</v>
      </c>
      <c r="O97" s="41">
        <v>1</v>
      </c>
      <c r="P97" s="41">
        <v>0</v>
      </c>
      <c r="Q97" s="41">
        <v>0</v>
      </c>
      <c r="R97" s="41">
        <v>19</v>
      </c>
      <c r="Z97" s="153">
        <v>20</v>
      </c>
      <c r="AA97" s="153" t="str">
        <f>IF(F97=Z97,"",1)</f>
        <v/>
      </c>
    </row>
    <row r="98" spans="1:29" ht="12" customHeight="1">
      <c r="A98" s="203"/>
      <c r="B98" s="203"/>
      <c r="C98" s="40"/>
      <c r="D98" s="279"/>
      <c r="E98" s="39"/>
      <c r="F98" s="44">
        <f>SUM(G98:R98)/3</f>
        <v>1</v>
      </c>
      <c r="G98" s="37">
        <f t="shared" ref="G98:R98" si="48">IF(G97=0,0,G97/$F97)</f>
        <v>0</v>
      </c>
      <c r="H98" s="37">
        <f t="shared" si="48"/>
        <v>0.95</v>
      </c>
      <c r="I98" s="37">
        <f t="shared" si="48"/>
        <v>0</v>
      </c>
      <c r="J98" s="37">
        <f t="shared" si="48"/>
        <v>0.05</v>
      </c>
      <c r="K98" s="37">
        <f t="shared" si="48"/>
        <v>0</v>
      </c>
      <c r="L98" s="37">
        <f t="shared" si="48"/>
        <v>0</v>
      </c>
      <c r="M98" s="37">
        <f t="shared" si="48"/>
        <v>0.9</v>
      </c>
      <c r="N98" s="37">
        <f t="shared" si="48"/>
        <v>0.1</v>
      </c>
      <c r="O98" s="37">
        <f t="shared" si="48"/>
        <v>0.05</v>
      </c>
      <c r="P98" s="37">
        <f t="shared" si="48"/>
        <v>0</v>
      </c>
      <c r="Q98" s="37">
        <f t="shared" si="48"/>
        <v>0</v>
      </c>
      <c r="R98" s="37">
        <f t="shared" si="48"/>
        <v>0.95</v>
      </c>
      <c r="Z98" s="152"/>
      <c r="AA98" s="152"/>
    </row>
    <row r="99" spans="1:29" ht="12.75" customHeight="1">
      <c r="A99" s="203"/>
      <c r="B99" s="203"/>
      <c r="C99" s="43"/>
      <c r="D99" s="278" t="s">
        <v>1</v>
      </c>
      <c r="E99" s="42"/>
      <c r="F99" s="41">
        <v>41</v>
      </c>
      <c r="G99" s="41">
        <v>0</v>
      </c>
      <c r="H99" s="41">
        <v>35</v>
      </c>
      <c r="I99" s="41">
        <v>1</v>
      </c>
      <c r="J99" s="41">
        <v>5</v>
      </c>
      <c r="K99" s="41">
        <v>0</v>
      </c>
      <c r="L99" s="41">
        <v>2</v>
      </c>
      <c r="M99" s="41">
        <v>33</v>
      </c>
      <c r="N99" s="41">
        <v>6</v>
      </c>
      <c r="O99" s="41">
        <v>2</v>
      </c>
      <c r="P99" s="41">
        <v>0</v>
      </c>
      <c r="Q99" s="41">
        <v>0</v>
      </c>
      <c r="R99" s="41">
        <v>39</v>
      </c>
      <c r="Z99" s="153">
        <v>41</v>
      </c>
      <c r="AA99" s="153" t="str">
        <f>IF(F99=Z99,"",1)</f>
        <v/>
      </c>
    </row>
    <row r="100" spans="1:29" ht="12.75" customHeight="1" thickBot="1">
      <c r="A100" s="204"/>
      <c r="B100" s="204"/>
      <c r="C100" s="40"/>
      <c r="D100" s="279"/>
      <c r="E100" s="39"/>
      <c r="F100" s="38">
        <f>SUM(G100:R100)/3</f>
        <v>1</v>
      </c>
      <c r="G100" s="37">
        <f t="shared" ref="G100:R100" si="49">IF(G99=0,0,G99/$F99)</f>
        <v>0</v>
      </c>
      <c r="H100" s="37">
        <f t="shared" si="49"/>
        <v>0.85365853658536583</v>
      </c>
      <c r="I100" s="37">
        <f t="shared" si="49"/>
        <v>2.4390243902439025E-2</v>
      </c>
      <c r="J100" s="37">
        <f t="shared" si="49"/>
        <v>0.12195121951219512</v>
      </c>
      <c r="K100" s="37">
        <f t="shared" si="49"/>
        <v>0</v>
      </c>
      <c r="L100" s="37">
        <f t="shared" si="49"/>
        <v>4.878048780487805E-2</v>
      </c>
      <c r="M100" s="37">
        <f t="shared" si="49"/>
        <v>0.80487804878048785</v>
      </c>
      <c r="N100" s="37">
        <f t="shared" si="49"/>
        <v>0.14634146341463414</v>
      </c>
      <c r="O100" s="37">
        <f t="shared" si="49"/>
        <v>4.878048780487805E-2</v>
      </c>
      <c r="P100" s="37">
        <f t="shared" si="49"/>
        <v>0</v>
      </c>
      <c r="Q100" s="37">
        <f t="shared" si="49"/>
        <v>0</v>
      </c>
      <c r="R100" s="37">
        <f t="shared" si="49"/>
        <v>0.95121951219512191</v>
      </c>
      <c r="Z100" s="155"/>
      <c r="AA100" s="156"/>
    </row>
    <row r="110" spans="1:29">
      <c r="D110" s="164" t="s">
        <v>495</v>
      </c>
      <c r="E110" s="162"/>
      <c r="F110" s="163">
        <v>707</v>
      </c>
      <c r="G110" s="163">
        <v>3</v>
      </c>
      <c r="H110" s="163">
        <v>609</v>
      </c>
      <c r="I110" s="163">
        <v>23</v>
      </c>
      <c r="J110" s="163">
        <v>72</v>
      </c>
      <c r="K110" s="163">
        <v>0</v>
      </c>
      <c r="L110" s="163">
        <v>9</v>
      </c>
      <c r="M110" s="163">
        <v>577</v>
      </c>
      <c r="N110" s="163">
        <v>121</v>
      </c>
      <c r="O110" s="163">
        <v>27</v>
      </c>
      <c r="P110" s="163">
        <v>18</v>
      </c>
      <c r="Q110" s="163">
        <v>10</v>
      </c>
      <c r="R110" s="163">
        <v>652</v>
      </c>
      <c r="S110" s="71"/>
      <c r="T110" s="71"/>
      <c r="U110" s="71"/>
      <c r="V110" s="71"/>
      <c r="W110" s="71"/>
      <c r="X110" s="71"/>
      <c r="Y110" s="71"/>
      <c r="Z110" s="71"/>
      <c r="AA110" s="71"/>
      <c r="AB110" s="71"/>
      <c r="AC110" s="71"/>
    </row>
    <row r="111" spans="1:29">
      <c r="D111" s="165" t="s">
        <v>49</v>
      </c>
      <c r="E111" s="162"/>
      <c r="F111" s="166">
        <f>IF(F110="","",SUM(F9,F11,F13,F15,F17))</f>
        <v>707</v>
      </c>
      <c r="G111" s="166">
        <f t="shared" ref="G111:R111" si="50">IF(G110="","",SUM(G9,G11,G13,G15,G17))</f>
        <v>3</v>
      </c>
      <c r="H111" s="166">
        <f t="shared" si="50"/>
        <v>609</v>
      </c>
      <c r="I111" s="166">
        <f t="shared" si="50"/>
        <v>23</v>
      </c>
      <c r="J111" s="166">
        <f t="shared" si="50"/>
        <v>72</v>
      </c>
      <c r="K111" s="166">
        <f t="shared" si="50"/>
        <v>0</v>
      </c>
      <c r="L111" s="166">
        <f t="shared" si="50"/>
        <v>9</v>
      </c>
      <c r="M111" s="166">
        <f t="shared" si="50"/>
        <v>577</v>
      </c>
      <c r="N111" s="166">
        <f t="shared" si="50"/>
        <v>121</v>
      </c>
      <c r="O111" s="166">
        <f t="shared" si="50"/>
        <v>27</v>
      </c>
      <c r="P111" s="166">
        <f t="shared" si="50"/>
        <v>18</v>
      </c>
      <c r="Q111" s="166">
        <f t="shared" si="50"/>
        <v>10</v>
      </c>
      <c r="R111" s="166">
        <f t="shared" si="50"/>
        <v>652</v>
      </c>
      <c r="S111" s="71"/>
      <c r="T111" s="74"/>
      <c r="U111" s="71"/>
      <c r="V111" s="74"/>
      <c r="W111" s="71"/>
      <c r="X111" s="74"/>
      <c r="Y111" s="71"/>
      <c r="Z111" s="74"/>
      <c r="AA111" s="71"/>
      <c r="AB111" s="74"/>
      <c r="AC111" s="71"/>
    </row>
    <row r="112" spans="1:29">
      <c r="D112" s="165" t="s">
        <v>43</v>
      </c>
      <c r="E112" s="162"/>
      <c r="F112" s="166">
        <f>IF(F110="","",SUM(F19,F69))</f>
        <v>707</v>
      </c>
      <c r="G112" s="166">
        <f t="shared" ref="G112:R112" si="51">IF(G110="","",SUM(G19,G69))</f>
        <v>3</v>
      </c>
      <c r="H112" s="166">
        <f t="shared" si="51"/>
        <v>609</v>
      </c>
      <c r="I112" s="166">
        <f t="shared" si="51"/>
        <v>23</v>
      </c>
      <c r="J112" s="166">
        <f t="shared" si="51"/>
        <v>72</v>
      </c>
      <c r="K112" s="166">
        <f t="shared" si="51"/>
        <v>0</v>
      </c>
      <c r="L112" s="166">
        <f t="shared" si="51"/>
        <v>9</v>
      </c>
      <c r="M112" s="166">
        <f t="shared" si="51"/>
        <v>577</v>
      </c>
      <c r="N112" s="166">
        <f t="shared" si="51"/>
        <v>121</v>
      </c>
      <c r="O112" s="166">
        <f t="shared" si="51"/>
        <v>27</v>
      </c>
      <c r="P112" s="166">
        <f t="shared" si="51"/>
        <v>18</v>
      </c>
      <c r="Q112" s="166">
        <f t="shared" si="51"/>
        <v>10</v>
      </c>
      <c r="R112" s="166">
        <f t="shared" si="51"/>
        <v>652</v>
      </c>
      <c r="S112" s="71"/>
      <c r="T112" s="74"/>
      <c r="U112" s="71"/>
      <c r="V112" s="74"/>
      <c r="W112" s="71"/>
      <c r="X112" s="74"/>
      <c r="Y112" s="71"/>
      <c r="Z112" s="74"/>
      <c r="AA112" s="71"/>
      <c r="AB112" s="74"/>
      <c r="AC112" s="71"/>
    </row>
    <row r="113" spans="4:29">
      <c r="D113" s="167" t="s">
        <v>42</v>
      </c>
      <c r="F113" s="166">
        <f>IF(F110="","",SUM(F21,F23,F25,F27,F29,F31,F33,F35,F37,F39,F41,F43,F45,F47,F49,F51,F53,F55,F57,F59,F61,F63,F65,F67))</f>
        <v>191</v>
      </c>
      <c r="G113" s="166">
        <f t="shared" ref="G113:R113" si="52">IF(G110="","",SUM(G21,G23,G25,G27,G29,G31,G33,G35,G37,G39,G41,G43,G45,G47,G49,G51,G53,G55,G57,G59,G61,G63,G65,G67))</f>
        <v>0</v>
      </c>
      <c r="H113" s="166">
        <f t="shared" si="52"/>
        <v>173</v>
      </c>
      <c r="I113" s="166">
        <f t="shared" si="52"/>
        <v>5</v>
      </c>
      <c r="J113" s="166">
        <f t="shared" si="52"/>
        <v>13</v>
      </c>
      <c r="K113" s="166">
        <f t="shared" si="52"/>
        <v>0</v>
      </c>
      <c r="L113" s="166">
        <f t="shared" si="52"/>
        <v>2</v>
      </c>
      <c r="M113" s="166">
        <f t="shared" si="52"/>
        <v>159</v>
      </c>
      <c r="N113" s="166">
        <f t="shared" si="52"/>
        <v>30</v>
      </c>
      <c r="O113" s="166">
        <f t="shared" si="52"/>
        <v>12</v>
      </c>
      <c r="P113" s="166">
        <f t="shared" si="52"/>
        <v>3</v>
      </c>
      <c r="Q113" s="166">
        <f t="shared" si="52"/>
        <v>3</v>
      </c>
      <c r="R113" s="166">
        <f t="shared" si="52"/>
        <v>173</v>
      </c>
      <c r="S113" s="71"/>
      <c r="T113" s="74"/>
      <c r="U113" s="71"/>
      <c r="V113" s="74"/>
      <c r="W113" s="71"/>
      <c r="X113" s="74"/>
      <c r="Y113" s="71"/>
      <c r="Z113" s="74"/>
      <c r="AA113" s="71"/>
      <c r="AB113" s="74"/>
      <c r="AC113" s="71"/>
    </row>
    <row r="114" spans="4:29">
      <c r="D114" s="168" t="s">
        <v>496</v>
      </c>
      <c r="F114" s="166">
        <f>IF(F110="","",SUM(F71,F73,F75,F77,F79,F81,F83,F85,F87,F89,F91,F93,F95,F97,F99))</f>
        <v>516</v>
      </c>
      <c r="G114" s="166">
        <f t="shared" ref="G114:R114" si="53">IF(G110="","",SUM(G71,G73,G75,G77,G79,G81,G83,G85,G87,G89,G91,G93,G95,G97,G99))</f>
        <v>3</v>
      </c>
      <c r="H114" s="166">
        <f t="shared" si="53"/>
        <v>436</v>
      </c>
      <c r="I114" s="166">
        <f t="shared" si="53"/>
        <v>18</v>
      </c>
      <c r="J114" s="166">
        <f t="shared" si="53"/>
        <v>59</v>
      </c>
      <c r="K114" s="166">
        <f t="shared" si="53"/>
        <v>0</v>
      </c>
      <c r="L114" s="166">
        <f t="shared" si="53"/>
        <v>7</v>
      </c>
      <c r="M114" s="166">
        <f t="shared" si="53"/>
        <v>418</v>
      </c>
      <c r="N114" s="166">
        <f t="shared" si="53"/>
        <v>91</v>
      </c>
      <c r="O114" s="166">
        <f t="shared" si="53"/>
        <v>15</v>
      </c>
      <c r="P114" s="166">
        <f t="shared" si="53"/>
        <v>15</v>
      </c>
      <c r="Q114" s="166">
        <f t="shared" si="53"/>
        <v>7</v>
      </c>
      <c r="R114" s="166">
        <f t="shared" si="53"/>
        <v>479</v>
      </c>
      <c r="S114" s="71"/>
      <c r="T114" s="74"/>
      <c r="U114" s="71"/>
      <c r="V114" s="74"/>
      <c r="W114" s="71"/>
      <c r="X114" s="74"/>
      <c r="Y114" s="71"/>
      <c r="Z114" s="74"/>
      <c r="AA114" s="71"/>
      <c r="AB114" s="74"/>
      <c r="AC114" s="71"/>
    </row>
    <row r="115" spans="4:29">
      <c r="S115" s="71"/>
      <c r="T115" s="71"/>
      <c r="U115" s="71"/>
      <c r="V115" s="71"/>
      <c r="W115" s="71"/>
      <c r="X115" s="71"/>
      <c r="Y115" s="71"/>
      <c r="Z115" s="71"/>
      <c r="AA115" s="71"/>
      <c r="AB115" s="71"/>
      <c r="AC115" s="71"/>
    </row>
    <row r="116" spans="4:29">
      <c r="D116" s="164" t="s">
        <v>495</v>
      </c>
      <c r="F116" s="163" t="str">
        <f>IF(F110="","",IF(F7=F110,"",1))</f>
        <v/>
      </c>
      <c r="G116" s="163" t="str">
        <f t="shared" ref="G116:R116" si="54">IF(G110="","",IF(G7=G110,"",1))</f>
        <v/>
      </c>
      <c r="H116" s="163" t="str">
        <f t="shared" si="54"/>
        <v/>
      </c>
      <c r="I116" s="163" t="str">
        <f t="shared" si="54"/>
        <v/>
      </c>
      <c r="J116" s="163" t="str">
        <f t="shared" si="54"/>
        <v/>
      </c>
      <c r="K116" s="163" t="str">
        <f t="shared" si="54"/>
        <v/>
      </c>
      <c r="L116" s="163" t="str">
        <f t="shared" si="54"/>
        <v/>
      </c>
      <c r="M116" s="163" t="str">
        <f t="shared" si="54"/>
        <v/>
      </c>
      <c r="N116" s="163" t="str">
        <f t="shared" si="54"/>
        <v/>
      </c>
      <c r="O116" s="163" t="str">
        <f t="shared" si="54"/>
        <v/>
      </c>
      <c r="P116" s="163" t="str">
        <f t="shared" si="54"/>
        <v/>
      </c>
      <c r="Q116" s="163" t="str">
        <f t="shared" si="54"/>
        <v/>
      </c>
      <c r="R116" s="163" t="str">
        <f t="shared" si="54"/>
        <v/>
      </c>
      <c r="S116" s="71"/>
      <c r="T116" s="71"/>
      <c r="U116" s="71"/>
      <c r="V116" s="71"/>
      <c r="W116" s="71"/>
      <c r="X116" s="71"/>
      <c r="Y116" s="71"/>
      <c r="Z116" s="71"/>
      <c r="AA116" s="71"/>
      <c r="AB116" s="71"/>
      <c r="AC116" s="71"/>
    </row>
    <row r="117" spans="4:29">
      <c r="D117" s="165" t="s">
        <v>49</v>
      </c>
      <c r="F117" s="163" t="str">
        <f>IF(F110="","",IF(F110=F111,"",1))</f>
        <v/>
      </c>
      <c r="G117" s="163" t="str">
        <f t="shared" ref="G117:R117" si="55">IF(G110="","",IF(G110=G111,"",1))</f>
        <v/>
      </c>
      <c r="H117" s="163" t="str">
        <f t="shared" si="55"/>
        <v/>
      </c>
      <c r="I117" s="163" t="str">
        <f t="shared" si="55"/>
        <v/>
      </c>
      <c r="J117" s="163" t="str">
        <f t="shared" si="55"/>
        <v/>
      </c>
      <c r="K117" s="163" t="str">
        <f t="shared" si="55"/>
        <v/>
      </c>
      <c r="L117" s="163" t="str">
        <f t="shared" si="55"/>
        <v/>
      </c>
      <c r="M117" s="163" t="str">
        <f t="shared" si="55"/>
        <v/>
      </c>
      <c r="N117" s="163" t="str">
        <f t="shared" si="55"/>
        <v/>
      </c>
      <c r="O117" s="163" t="str">
        <f t="shared" si="55"/>
        <v/>
      </c>
      <c r="P117" s="163" t="str">
        <f t="shared" si="55"/>
        <v/>
      </c>
      <c r="Q117" s="163" t="str">
        <f t="shared" si="55"/>
        <v/>
      </c>
      <c r="R117" s="163" t="str">
        <f t="shared" si="55"/>
        <v/>
      </c>
      <c r="S117" s="71"/>
      <c r="T117" s="71"/>
      <c r="U117" s="71"/>
      <c r="V117" s="71"/>
      <c r="W117" s="71"/>
      <c r="X117" s="71"/>
      <c r="Y117" s="71"/>
      <c r="Z117" s="71"/>
      <c r="AA117" s="71"/>
      <c r="AB117" s="71"/>
      <c r="AC117" s="71"/>
    </row>
    <row r="118" spans="4:29">
      <c r="D118" s="165" t="s">
        <v>43</v>
      </c>
      <c r="F118" s="163" t="str">
        <f>IF(F110="","",IF(F110=F112,"",1))</f>
        <v/>
      </c>
      <c r="G118" s="163" t="str">
        <f t="shared" ref="G118:R118" si="56">IF(G110="","",IF(G110=G112,"",1))</f>
        <v/>
      </c>
      <c r="H118" s="163" t="str">
        <f t="shared" si="56"/>
        <v/>
      </c>
      <c r="I118" s="163" t="str">
        <f t="shared" si="56"/>
        <v/>
      </c>
      <c r="J118" s="163" t="str">
        <f t="shared" si="56"/>
        <v/>
      </c>
      <c r="K118" s="163" t="str">
        <f t="shared" si="56"/>
        <v/>
      </c>
      <c r="L118" s="163" t="str">
        <f t="shared" si="56"/>
        <v/>
      </c>
      <c r="M118" s="163" t="str">
        <f t="shared" si="56"/>
        <v/>
      </c>
      <c r="N118" s="163" t="str">
        <f t="shared" si="56"/>
        <v/>
      </c>
      <c r="O118" s="163" t="str">
        <f t="shared" si="56"/>
        <v/>
      </c>
      <c r="P118" s="163" t="str">
        <f t="shared" si="56"/>
        <v/>
      </c>
      <c r="Q118" s="163" t="str">
        <f t="shared" si="56"/>
        <v/>
      </c>
      <c r="R118" s="163" t="str">
        <f t="shared" si="56"/>
        <v/>
      </c>
      <c r="S118" s="71"/>
      <c r="T118" s="71"/>
      <c r="U118" s="71"/>
      <c r="V118" s="71"/>
      <c r="W118" s="71"/>
      <c r="X118" s="71"/>
      <c r="Y118" s="71"/>
      <c r="Z118" s="71"/>
      <c r="AA118" s="71"/>
      <c r="AB118" s="71"/>
      <c r="AC118" s="71"/>
    </row>
    <row r="119" spans="4:29">
      <c r="D119" s="167" t="s">
        <v>42</v>
      </c>
      <c r="F119" s="163" t="str">
        <f>IF(F110="","",IF(F19=F113,"",1))</f>
        <v/>
      </c>
      <c r="G119" s="163" t="str">
        <f t="shared" ref="G119:R119" si="57">IF(G110="","",IF(G19=G113,"",1))</f>
        <v/>
      </c>
      <c r="H119" s="163" t="str">
        <f t="shared" si="57"/>
        <v/>
      </c>
      <c r="I119" s="163" t="str">
        <f t="shared" si="57"/>
        <v/>
      </c>
      <c r="J119" s="163" t="str">
        <f t="shared" si="57"/>
        <v/>
      </c>
      <c r="K119" s="163" t="str">
        <f t="shared" si="57"/>
        <v/>
      </c>
      <c r="L119" s="163" t="str">
        <f t="shared" si="57"/>
        <v/>
      </c>
      <c r="M119" s="163" t="str">
        <f t="shared" si="57"/>
        <v/>
      </c>
      <c r="N119" s="163" t="str">
        <f t="shared" si="57"/>
        <v/>
      </c>
      <c r="O119" s="163" t="str">
        <f t="shared" si="57"/>
        <v/>
      </c>
      <c r="P119" s="163" t="str">
        <f t="shared" si="57"/>
        <v/>
      </c>
      <c r="Q119" s="163" t="str">
        <f t="shared" si="57"/>
        <v/>
      </c>
      <c r="R119" s="163" t="str">
        <f t="shared" si="57"/>
        <v/>
      </c>
      <c r="S119" s="71"/>
      <c r="T119" s="71"/>
      <c r="U119" s="71"/>
      <c r="V119" s="71"/>
      <c r="W119" s="71"/>
      <c r="X119" s="71"/>
      <c r="Y119" s="71"/>
      <c r="Z119" s="71"/>
      <c r="AA119" s="71"/>
      <c r="AB119" s="71"/>
      <c r="AC119" s="71"/>
    </row>
    <row r="120" spans="4:29">
      <c r="D120" s="168" t="s">
        <v>496</v>
      </c>
      <c r="F120" s="163" t="str">
        <f>IF(F110="","",IF(F69=F114,"",1))</f>
        <v/>
      </c>
      <c r="G120" s="163" t="str">
        <f t="shared" ref="G120:R120" si="58">IF(G110="","",IF(G69=G114,"",1))</f>
        <v/>
      </c>
      <c r="H120" s="163" t="str">
        <f t="shared" si="58"/>
        <v/>
      </c>
      <c r="I120" s="163" t="str">
        <f t="shared" si="58"/>
        <v/>
      </c>
      <c r="J120" s="163" t="str">
        <f t="shared" si="58"/>
        <v/>
      </c>
      <c r="K120" s="163" t="str">
        <f t="shared" si="58"/>
        <v/>
      </c>
      <c r="L120" s="163" t="str">
        <f t="shared" si="58"/>
        <v/>
      </c>
      <c r="M120" s="163" t="str">
        <f t="shared" si="58"/>
        <v/>
      </c>
      <c r="N120" s="163" t="str">
        <f t="shared" si="58"/>
        <v/>
      </c>
      <c r="O120" s="163" t="str">
        <f t="shared" si="58"/>
        <v/>
      </c>
      <c r="P120" s="163" t="str">
        <f t="shared" si="58"/>
        <v/>
      </c>
      <c r="Q120" s="163" t="str">
        <f t="shared" si="58"/>
        <v/>
      </c>
      <c r="R120" s="163" t="str">
        <f t="shared" si="58"/>
        <v/>
      </c>
      <c r="S120" s="71"/>
      <c r="T120" s="71"/>
      <c r="U120" s="71"/>
      <c r="V120" s="71"/>
      <c r="W120" s="71"/>
      <c r="X120" s="71"/>
      <c r="Y120" s="71"/>
      <c r="Z120" s="71"/>
      <c r="AA120" s="71"/>
      <c r="AB120" s="71"/>
      <c r="AC120" s="71"/>
    </row>
  </sheetData>
  <mergeCells count="69">
    <mergeCell ref="H5:H6"/>
    <mergeCell ref="I5:I6"/>
    <mergeCell ref="G3:R3"/>
    <mergeCell ref="G4:J4"/>
    <mergeCell ref="K4:N4"/>
    <mergeCell ref="O4:R4"/>
    <mergeCell ref="Q5:Q6"/>
    <mergeCell ref="R5:R6"/>
    <mergeCell ref="J5:J6"/>
    <mergeCell ref="O5:O6"/>
    <mergeCell ref="P5:P6"/>
    <mergeCell ref="M5:M6"/>
    <mergeCell ref="N5:N6"/>
    <mergeCell ref="K5:K6"/>
    <mergeCell ref="L5:L6"/>
    <mergeCell ref="D55:D56"/>
    <mergeCell ref="D25:D26"/>
    <mergeCell ref="D27:D28"/>
    <mergeCell ref="D45:D46"/>
    <mergeCell ref="A7:E8"/>
    <mergeCell ref="A9:A18"/>
    <mergeCell ref="B9:E10"/>
    <mergeCell ref="B11:E12"/>
    <mergeCell ref="B13:E14"/>
    <mergeCell ref="B15:E16"/>
    <mergeCell ref="B17:E18"/>
    <mergeCell ref="A3:E6"/>
    <mergeCell ref="F3:F6"/>
    <mergeCell ref="G5:G6"/>
    <mergeCell ref="D71:D72"/>
    <mergeCell ref="D97:D98"/>
    <mergeCell ref="D67:D68"/>
    <mergeCell ref="D87:D88"/>
    <mergeCell ref="D89:D90"/>
    <mergeCell ref="D91:D92"/>
    <mergeCell ref="D73:D74"/>
    <mergeCell ref="D75:D76"/>
    <mergeCell ref="D99:D100"/>
    <mergeCell ref="D77:D78"/>
    <mergeCell ref="D79:D80"/>
    <mergeCell ref="D29:D30"/>
    <mergeCell ref="D31:D32"/>
    <mergeCell ref="D33:D34"/>
    <mergeCell ref="D35:D36"/>
    <mergeCell ref="D47:D48"/>
    <mergeCell ref="D49:D50"/>
    <mergeCell ref="D51:D52"/>
    <mergeCell ref="D53:D54"/>
    <mergeCell ref="D37:D38"/>
    <mergeCell ref="D39:D40"/>
    <mergeCell ref="D41:D42"/>
    <mergeCell ref="D43:D44"/>
    <mergeCell ref="D85:D86"/>
    <mergeCell ref="B69:B100"/>
    <mergeCell ref="D69:D70"/>
    <mergeCell ref="A19:A100"/>
    <mergeCell ref="B19:B68"/>
    <mergeCell ref="D19:D20"/>
    <mergeCell ref="D21:D22"/>
    <mergeCell ref="D23:D24"/>
    <mergeCell ref="D93:D94"/>
    <mergeCell ref="D95:D96"/>
    <mergeCell ref="D57:D58"/>
    <mergeCell ref="D59:D60"/>
    <mergeCell ref="D61:D62"/>
    <mergeCell ref="D63:D64"/>
    <mergeCell ref="D65:D66"/>
    <mergeCell ref="D81:D82"/>
    <mergeCell ref="D83:D84"/>
  </mergeCells>
  <phoneticPr fontId="2"/>
  <pageMargins left="0.59055118110236227" right="0.19685039370078741" top="0.39370078740157483" bottom="0.39370078740157483" header="0.51181102362204722" footer="0.51181102362204722"/>
  <pageSetup paperSize="9" scale="6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M2" sqref="M2"/>
    </sheetView>
  </sheetViews>
  <sheetFormatPr defaultRowHeight="13.5"/>
  <cols>
    <col min="1" max="2" width="2.625" style="4" customWidth="1"/>
    <col min="3" max="3" width="1.375" style="4" customWidth="1"/>
    <col min="4" max="4" width="27.625" style="4" customWidth="1"/>
    <col min="5" max="5" width="1.375" style="4" customWidth="1"/>
    <col min="6" max="13" width="10.625" style="3" customWidth="1"/>
    <col min="14" max="14" width="9" style="96"/>
    <col min="15" max="26" width="9" style="3"/>
    <col min="27" max="27" width="9" style="83"/>
    <col min="28" max="28" width="11.25" style="83" customWidth="1"/>
    <col min="29" max="16384" width="9" style="3"/>
  </cols>
  <sheetData>
    <row r="1" spans="1:28" ht="14.25">
      <c r="A1" s="18" t="s">
        <v>533</v>
      </c>
    </row>
    <row r="2" spans="1:28">
      <c r="L2" s="46"/>
      <c r="M2" s="46" t="s">
        <v>519</v>
      </c>
    </row>
    <row r="3" spans="1:28" ht="13.5" customHeight="1">
      <c r="A3" s="280" t="s">
        <v>64</v>
      </c>
      <c r="B3" s="281"/>
      <c r="C3" s="281"/>
      <c r="D3" s="281"/>
      <c r="E3" s="282"/>
      <c r="F3" s="225" t="s">
        <v>138</v>
      </c>
      <c r="G3" s="307" t="s">
        <v>204</v>
      </c>
      <c r="H3" s="370" t="s">
        <v>203</v>
      </c>
      <c r="I3" s="370"/>
      <c r="J3" s="371"/>
      <c r="K3" s="268" t="s">
        <v>202</v>
      </c>
      <c r="L3" s="268" t="s">
        <v>201</v>
      </c>
      <c r="M3" s="261" t="s">
        <v>200</v>
      </c>
    </row>
    <row r="4" spans="1:28" ht="13.5" customHeight="1">
      <c r="A4" s="283"/>
      <c r="B4" s="284"/>
      <c r="C4" s="284"/>
      <c r="D4" s="284"/>
      <c r="E4" s="285"/>
      <c r="F4" s="229"/>
      <c r="G4" s="276"/>
      <c r="H4" s="240" t="s">
        <v>199</v>
      </c>
      <c r="I4" s="56"/>
      <c r="J4" s="56"/>
      <c r="K4" s="273"/>
      <c r="L4" s="273"/>
      <c r="M4" s="262"/>
    </row>
    <row r="5" spans="1:28" ht="40.5" customHeight="1" thickBot="1">
      <c r="A5" s="283"/>
      <c r="B5" s="284"/>
      <c r="C5" s="284"/>
      <c r="D5" s="284"/>
      <c r="E5" s="285"/>
      <c r="F5" s="229"/>
      <c r="G5" s="276"/>
      <c r="H5" s="369"/>
      <c r="I5" s="268" t="s">
        <v>198</v>
      </c>
      <c r="J5" s="268" t="s">
        <v>197</v>
      </c>
      <c r="K5" s="273"/>
      <c r="L5" s="273"/>
      <c r="M5" s="262"/>
    </row>
    <row r="6" spans="1:28" ht="36" customHeight="1" thickBot="1">
      <c r="A6" s="286"/>
      <c r="B6" s="287"/>
      <c r="C6" s="287"/>
      <c r="D6" s="287"/>
      <c r="E6" s="288"/>
      <c r="F6" s="226"/>
      <c r="G6" s="277"/>
      <c r="H6" s="242"/>
      <c r="I6" s="274"/>
      <c r="J6" s="274"/>
      <c r="K6" s="274"/>
      <c r="L6" s="274"/>
      <c r="M6" s="263"/>
      <c r="AA6" s="157">
        <f>SUM(AB7:AB100,E116:R120)</f>
        <v>0</v>
      </c>
      <c r="AB6" s="91"/>
    </row>
    <row r="7" spans="1:28" ht="12" customHeight="1">
      <c r="A7" s="216" t="s">
        <v>50</v>
      </c>
      <c r="B7" s="217"/>
      <c r="C7" s="217"/>
      <c r="D7" s="217"/>
      <c r="E7" s="218"/>
      <c r="F7" s="41">
        <f t="shared" ref="F7:F38" si="0">SUM(G7,K7,L7)</f>
        <v>707</v>
      </c>
      <c r="G7" s="41">
        <f t="shared" ref="G7:L7" si="1">SUM(G9,G11,G13,G15,G17)</f>
        <v>134</v>
      </c>
      <c r="H7" s="41">
        <f t="shared" si="1"/>
        <v>1150</v>
      </c>
      <c r="I7" s="41">
        <f t="shared" si="1"/>
        <v>364</v>
      </c>
      <c r="J7" s="41">
        <f t="shared" si="1"/>
        <v>786</v>
      </c>
      <c r="K7" s="41">
        <f t="shared" si="1"/>
        <v>557</v>
      </c>
      <c r="L7" s="41">
        <f t="shared" si="1"/>
        <v>16</v>
      </c>
      <c r="M7" s="373">
        <f>IF(N7=0,0,H7/N7*100)</f>
        <v>1.579952464038908</v>
      </c>
      <c r="N7" s="96">
        <v>72787</v>
      </c>
      <c r="AA7" s="151">
        <v>707</v>
      </c>
      <c r="AB7" s="151" t="str">
        <f>IF(F7=AA7,"",1)</f>
        <v/>
      </c>
    </row>
    <row r="8" spans="1:28" ht="12" customHeight="1">
      <c r="A8" s="219"/>
      <c r="B8" s="220"/>
      <c r="C8" s="220"/>
      <c r="D8" s="220"/>
      <c r="E8" s="221"/>
      <c r="F8" s="44">
        <f t="shared" si="0"/>
        <v>1</v>
      </c>
      <c r="G8" s="37">
        <f>IF(G7=0,0,G7/$F7)</f>
        <v>0.18953323903818953</v>
      </c>
      <c r="H8" s="37">
        <f t="shared" ref="H8:H39" si="2">SUM(I8:J8)</f>
        <v>1</v>
      </c>
      <c r="I8" s="37">
        <f>IF(I7=0,0,I7/$H7)</f>
        <v>0.3165217391304348</v>
      </c>
      <c r="J8" s="37">
        <f>IF(J7=0,0,J7/$H7)</f>
        <v>0.6834782608695652</v>
      </c>
      <c r="K8" s="37">
        <f>IF(K7=0,0,K7/$F7)</f>
        <v>0.78783592644978784</v>
      </c>
      <c r="L8" s="37">
        <f>IF(L7=0,0,L7/$F7)</f>
        <v>2.2630834512022632E-2</v>
      </c>
      <c r="M8" s="374"/>
      <c r="AA8" s="152"/>
      <c r="AB8" s="152"/>
    </row>
    <row r="9" spans="1:28" ht="12" customHeight="1">
      <c r="A9" s="205" t="s">
        <v>49</v>
      </c>
      <c r="B9" s="289" t="s">
        <v>48</v>
      </c>
      <c r="C9" s="290"/>
      <c r="D9" s="290"/>
      <c r="E9" s="291"/>
      <c r="F9" s="41">
        <f t="shared" si="0"/>
        <v>112</v>
      </c>
      <c r="G9" s="41">
        <v>3</v>
      </c>
      <c r="H9" s="41">
        <f t="shared" si="2"/>
        <v>5</v>
      </c>
      <c r="I9" s="41">
        <v>1</v>
      </c>
      <c r="J9" s="41">
        <v>4</v>
      </c>
      <c r="K9" s="41">
        <v>102</v>
      </c>
      <c r="L9" s="41">
        <v>7</v>
      </c>
      <c r="M9" s="271">
        <f>IF(N9=0,0,H9/N9*100)</f>
        <v>0.32851511169513797</v>
      </c>
      <c r="N9" s="96">
        <v>1522</v>
      </c>
      <c r="AA9" s="153">
        <v>112</v>
      </c>
      <c r="AB9" s="153" t="str">
        <f>IF(F9=AA9,"",1)</f>
        <v/>
      </c>
    </row>
    <row r="10" spans="1:28" ht="12" customHeight="1">
      <c r="A10" s="206"/>
      <c r="B10" s="292"/>
      <c r="C10" s="293"/>
      <c r="D10" s="293"/>
      <c r="E10" s="294"/>
      <c r="F10" s="44">
        <f t="shared" si="0"/>
        <v>1</v>
      </c>
      <c r="G10" s="37">
        <f>IF(G9=0,0,G9/$F9)</f>
        <v>2.6785714285714284E-2</v>
      </c>
      <c r="H10" s="37">
        <f t="shared" si="2"/>
        <v>1</v>
      </c>
      <c r="I10" s="37">
        <f>IF(I9=0,0,I9/$H9)</f>
        <v>0.2</v>
      </c>
      <c r="J10" s="37">
        <f>IF(J9=0,0,J9/$H9)</f>
        <v>0.8</v>
      </c>
      <c r="K10" s="37">
        <f>IF(K9=0,0,K9/$F9)</f>
        <v>0.9107142857142857</v>
      </c>
      <c r="L10" s="37">
        <f>IF(L9=0,0,L9/$F9)</f>
        <v>6.25E-2</v>
      </c>
      <c r="M10" s="372"/>
      <c r="AA10" s="152"/>
      <c r="AB10" s="152"/>
    </row>
    <row r="11" spans="1:28" ht="12" customHeight="1">
      <c r="A11" s="206"/>
      <c r="B11" s="289" t="s">
        <v>47</v>
      </c>
      <c r="C11" s="290"/>
      <c r="D11" s="290"/>
      <c r="E11" s="291"/>
      <c r="F11" s="41">
        <f t="shared" si="0"/>
        <v>120</v>
      </c>
      <c r="G11" s="41">
        <v>24</v>
      </c>
      <c r="H11" s="41">
        <f t="shared" si="2"/>
        <v>66</v>
      </c>
      <c r="I11" s="41">
        <v>17</v>
      </c>
      <c r="J11" s="41">
        <v>49</v>
      </c>
      <c r="K11" s="41">
        <v>94</v>
      </c>
      <c r="L11" s="41">
        <v>2</v>
      </c>
      <c r="M11" s="271">
        <f t="shared" ref="M11" si="3">IF(N11=0,0,H11/N11*100)</f>
        <v>1.6236162361623614</v>
      </c>
      <c r="N11" s="96">
        <v>4065</v>
      </c>
      <c r="AA11" s="153">
        <v>120</v>
      </c>
      <c r="AB11" s="153" t="str">
        <f>IF(F11=AA11,"",1)</f>
        <v/>
      </c>
    </row>
    <row r="12" spans="1:28" ht="12" customHeight="1">
      <c r="A12" s="206"/>
      <c r="B12" s="292"/>
      <c r="C12" s="293"/>
      <c r="D12" s="293"/>
      <c r="E12" s="294"/>
      <c r="F12" s="44">
        <f t="shared" si="0"/>
        <v>1</v>
      </c>
      <c r="G12" s="37">
        <f>IF(G11=0,0,G11/$F11)</f>
        <v>0.2</v>
      </c>
      <c r="H12" s="37">
        <f t="shared" si="2"/>
        <v>1</v>
      </c>
      <c r="I12" s="37">
        <f>IF(I11=0,0,I11/$H11)</f>
        <v>0.25757575757575757</v>
      </c>
      <c r="J12" s="37">
        <f>IF(J11=0,0,J11/$H11)</f>
        <v>0.74242424242424243</v>
      </c>
      <c r="K12" s="37">
        <f>IF(K11=0,0,K11/$F11)</f>
        <v>0.78333333333333333</v>
      </c>
      <c r="L12" s="37">
        <f>IF(L11=0,0,L11/$F11)</f>
        <v>1.6666666666666666E-2</v>
      </c>
      <c r="M12" s="372"/>
      <c r="AA12" s="152"/>
      <c r="AB12" s="152"/>
    </row>
    <row r="13" spans="1:28" ht="12" customHeight="1">
      <c r="A13" s="206"/>
      <c r="B13" s="289" t="s">
        <v>46</v>
      </c>
      <c r="C13" s="290"/>
      <c r="D13" s="290"/>
      <c r="E13" s="291"/>
      <c r="F13" s="41">
        <f t="shared" si="0"/>
        <v>204</v>
      </c>
      <c r="G13" s="41">
        <v>41</v>
      </c>
      <c r="H13" s="41">
        <f t="shared" si="2"/>
        <v>321</v>
      </c>
      <c r="I13" s="41">
        <v>85</v>
      </c>
      <c r="J13" s="41">
        <v>236</v>
      </c>
      <c r="K13" s="41">
        <v>161</v>
      </c>
      <c r="L13" s="41">
        <v>2</v>
      </c>
      <c r="M13" s="271">
        <f t="shared" ref="M13" si="4">IF(N13=0,0,H13/N13*100)</f>
        <v>1.5673828125</v>
      </c>
      <c r="N13" s="96">
        <v>20480</v>
      </c>
      <c r="AA13" s="153">
        <v>204</v>
      </c>
      <c r="AB13" s="153" t="str">
        <f>IF(F13=AA13,"",1)</f>
        <v/>
      </c>
    </row>
    <row r="14" spans="1:28" ht="12" customHeight="1">
      <c r="A14" s="206"/>
      <c r="B14" s="292"/>
      <c r="C14" s="293"/>
      <c r="D14" s="293"/>
      <c r="E14" s="294"/>
      <c r="F14" s="44">
        <f t="shared" si="0"/>
        <v>1</v>
      </c>
      <c r="G14" s="37">
        <f>IF(G13=0,0,G13/$F13)</f>
        <v>0.20098039215686275</v>
      </c>
      <c r="H14" s="37">
        <f t="shared" si="2"/>
        <v>1</v>
      </c>
      <c r="I14" s="37">
        <f>IF(I13=0,0,I13/$H13)</f>
        <v>0.26479750778816197</v>
      </c>
      <c r="J14" s="37">
        <f>IF(J13=0,0,J13/$H13)</f>
        <v>0.73520249221183798</v>
      </c>
      <c r="K14" s="37">
        <f>IF(K13=0,0,K13/$F13)</f>
        <v>0.78921568627450978</v>
      </c>
      <c r="L14" s="37">
        <f>IF(L13=0,0,L13/$F13)</f>
        <v>9.8039215686274508E-3</v>
      </c>
      <c r="M14" s="372"/>
      <c r="AA14" s="152"/>
      <c r="AB14" s="152"/>
    </row>
    <row r="15" spans="1:28" ht="12" customHeight="1">
      <c r="A15" s="206"/>
      <c r="B15" s="289" t="s">
        <v>45</v>
      </c>
      <c r="C15" s="290"/>
      <c r="D15" s="290"/>
      <c r="E15" s="291"/>
      <c r="F15" s="41">
        <f t="shared" si="0"/>
        <v>76</v>
      </c>
      <c r="G15" s="41">
        <v>14</v>
      </c>
      <c r="H15" s="41">
        <f t="shared" si="2"/>
        <v>156</v>
      </c>
      <c r="I15" s="41">
        <v>35</v>
      </c>
      <c r="J15" s="41">
        <v>121</v>
      </c>
      <c r="K15" s="41">
        <v>60</v>
      </c>
      <c r="L15" s="41">
        <v>2</v>
      </c>
      <c r="M15" s="271">
        <f t="shared" ref="M15" si="5">IF(N15=0,0,H15/N15*100)</f>
        <v>1.1200459506031017</v>
      </c>
      <c r="N15" s="96">
        <v>13928</v>
      </c>
      <c r="AA15" s="153">
        <v>76</v>
      </c>
      <c r="AB15" s="153" t="str">
        <f>IF(F15=AA15,"",1)</f>
        <v/>
      </c>
    </row>
    <row r="16" spans="1:28" ht="12" customHeight="1">
      <c r="A16" s="206"/>
      <c r="B16" s="292"/>
      <c r="C16" s="293"/>
      <c r="D16" s="293"/>
      <c r="E16" s="294"/>
      <c r="F16" s="44">
        <f t="shared" si="0"/>
        <v>1</v>
      </c>
      <c r="G16" s="37">
        <f>IF(G15=0,0,G15/$F15)</f>
        <v>0.18421052631578946</v>
      </c>
      <c r="H16" s="37">
        <f t="shared" si="2"/>
        <v>1</v>
      </c>
      <c r="I16" s="37">
        <f>IF(I15=0,0,I15/$H15)</f>
        <v>0.22435897435897437</v>
      </c>
      <c r="J16" s="37">
        <f>IF(J15=0,0,J15/$H15)</f>
        <v>0.77564102564102566</v>
      </c>
      <c r="K16" s="37">
        <f>IF(K15=0,0,K15/$F15)</f>
        <v>0.78947368421052633</v>
      </c>
      <c r="L16" s="37">
        <f>IF(L15=0,0,L15/$F15)</f>
        <v>2.6315789473684209E-2</v>
      </c>
      <c r="M16" s="372"/>
      <c r="AA16" s="152"/>
      <c r="AB16" s="152"/>
    </row>
    <row r="17" spans="1:28" ht="12" customHeight="1">
      <c r="A17" s="206"/>
      <c r="B17" s="289" t="s">
        <v>44</v>
      </c>
      <c r="C17" s="290"/>
      <c r="D17" s="290"/>
      <c r="E17" s="291"/>
      <c r="F17" s="41">
        <f t="shared" si="0"/>
        <v>195</v>
      </c>
      <c r="G17" s="41">
        <v>52</v>
      </c>
      <c r="H17" s="41">
        <f t="shared" si="2"/>
        <v>602</v>
      </c>
      <c r="I17" s="41">
        <v>226</v>
      </c>
      <c r="J17" s="41">
        <v>376</v>
      </c>
      <c r="K17" s="41">
        <v>140</v>
      </c>
      <c r="L17" s="41">
        <v>3</v>
      </c>
      <c r="M17" s="271">
        <f t="shared" ref="M17" si="6">IF(N17=0,0,H17/N17*100)</f>
        <v>1.8358136130763603</v>
      </c>
      <c r="N17" s="96">
        <v>32792</v>
      </c>
      <c r="AA17" s="153">
        <v>195</v>
      </c>
      <c r="AB17" s="153" t="str">
        <f>IF(F17=AA17,"",1)</f>
        <v/>
      </c>
    </row>
    <row r="18" spans="1:28" ht="12" customHeight="1">
      <c r="A18" s="207"/>
      <c r="B18" s="292"/>
      <c r="C18" s="293"/>
      <c r="D18" s="293"/>
      <c r="E18" s="294"/>
      <c r="F18" s="44">
        <f t="shared" si="0"/>
        <v>1</v>
      </c>
      <c r="G18" s="37">
        <f>IF(G17=0,0,G17/$F17)</f>
        <v>0.26666666666666666</v>
      </c>
      <c r="H18" s="37">
        <f t="shared" si="2"/>
        <v>1</v>
      </c>
      <c r="I18" s="37">
        <f>IF(I17=0,0,I17/$H17)</f>
        <v>0.37541528239202659</v>
      </c>
      <c r="J18" s="37">
        <f>IF(J17=0,0,J17/$H17)</f>
        <v>0.62458471760797341</v>
      </c>
      <c r="K18" s="37">
        <f>IF(K17=0,0,K17/$F17)</f>
        <v>0.71794871794871795</v>
      </c>
      <c r="L18" s="37">
        <f>IF(L17=0,0,L17/$F17)</f>
        <v>1.5384615384615385E-2</v>
      </c>
      <c r="M18" s="372"/>
      <c r="AA18" s="154"/>
      <c r="AB18" s="152"/>
    </row>
    <row r="19" spans="1:28" ht="12" customHeight="1">
      <c r="A19" s="202" t="s">
        <v>43</v>
      </c>
      <c r="B19" s="202" t="s">
        <v>42</v>
      </c>
      <c r="C19" s="43"/>
      <c r="D19" s="278" t="s">
        <v>16</v>
      </c>
      <c r="E19" s="42"/>
      <c r="F19" s="41">
        <f>SUM(G19,K19,L19)</f>
        <v>191</v>
      </c>
      <c r="G19" s="41">
        <f>SUM(G21,G23,G25,G27,G29,G31,G33,G35,G37,G39,G41,G43,G45,G47,G49,G51,G53,G55,G57,G59,G61,G63,G65,G67)</f>
        <v>44</v>
      </c>
      <c r="H19" s="41">
        <f t="shared" si="2"/>
        <v>401</v>
      </c>
      <c r="I19" s="41">
        <f>SUM(I21,I23,I25,I27,I29,I31,I33,I35,I37,I39,I41,I43,I45,I47,I49,I51,I53,I55,I57,I59,I61,I63,I65,I67)</f>
        <v>172</v>
      </c>
      <c r="J19" s="41">
        <f>SUM(J21,J23,J25,J27,J29,J31,J33,J35,J37,J39,J41,J43,J45,J47,J49,J51,J53,J55,J57,J59,J61,J63,J65,J67)</f>
        <v>229</v>
      </c>
      <c r="K19" s="41">
        <f>SUM(K21,K23,K25,K27,K29,K31,K33,K35,K37,K39,K41,K43,K45,K47,K49,K51,K53,K55,K57,K59,K61,K63,K65,K67)</f>
        <v>142</v>
      </c>
      <c r="L19" s="41">
        <f>SUM(L21,L23,L25,L27,L29,L31,L33,L35,L37,L39,L41,L43,L45,L47,L49,L51,L53,L55,L57,L59,L61,L63,L65,L67)</f>
        <v>5</v>
      </c>
      <c r="M19" s="271">
        <f t="shared" ref="M19" si="7">IF(N19=0,0,H19/N19*100)</f>
        <v>1.1611072504053741</v>
      </c>
      <c r="N19" s="96">
        <v>34536</v>
      </c>
      <c r="AA19" s="153">
        <v>191</v>
      </c>
      <c r="AB19" s="153" t="str">
        <f>IF(F19=AA19,"",1)</f>
        <v/>
      </c>
    </row>
    <row r="20" spans="1:28" ht="12" customHeight="1">
      <c r="A20" s="203"/>
      <c r="B20" s="203"/>
      <c r="C20" s="40"/>
      <c r="D20" s="279"/>
      <c r="E20" s="39"/>
      <c r="F20" s="44">
        <f t="shared" si="0"/>
        <v>1</v>
      </c>
      <c r="G20" s="37">
        <f>IF(G19=0,0,G19/$F19)</f>
        <v>0.23036649214659685</v>
      </c>
      <c r="H20" s="37">
        <f t="shared" si="2"/>
        <v>1</v>
      </c>
      <c r="I20" s="37">
        <f>IF(I19=0,0,I19/$H19)</f>
        <v>0.42892768079800497</v>
      </c>
      <c r="J20" s="37">
        <f>IF(J19=0,0,J19/$H19)</f>
        <v>0.57107231920199497</v>
      </c>
      <c r="K20" s="37">
        <f>IF(K19=0,0,K19/$F19)</f>
        <v>0.74345549738219896</v>
      </c>
      <c r="L20" s="37">
        <f>IF(L19=0,0,L19/$F19)</f>
        <v>2.6178010471204188E-2</v>
      </c>
      <c r="M20" s="372"/>
      <c r="AA20" s="152"/>
      <c r="AB20" s="152"/>
    </row>
    <row r="21" spans="1:28" ht="12" customHeight="1">
      <c r="A21" s="203"/>
      <c r="B21" s="203"/>
      <c r="C21" s="43"/>
      <c r="D21" s="278" t="s">
        <v>339</v>
      </c>
      <c r="E21" s="42"/>
      <c r="F21" s="41">
        <f t="shared" si="0"/>
        <v>23</v>
      </c>
      <c r="G21" s="41">
        <v>2</v>
      </c>
      <c r="H21" s="41">
        <f t="shared" si="2"/>
        <v>39</v>
      </c>
      <c r="I21" s="41">
        <v>2</v>
      </c>
      <c r="J21" s="41">
        <v>37</v>
      </c>
      <c r="K21" s="41">
        <v>21</v>
      </c>
      <c r="L21" s="41">
        <v>0</v>
      </c>
      <c r="M21" s="271">
        <f t="shared" ref="M21" si="8">IF(N21=0,0,H21/N21*100)</f>
        <v>0.93570057581573896</v>
      </c>
      <c r="N21" s="96">
        <v>4168</v>
      </c>
      <c r="AA21" s="153">
        <v>23</v>
      </c>
      <c r="AB21" s="153" t="str">
        <f>IF(F21=AA21,"",1)</f>
        <v/>
      </c>
    </row>
    <row r="22" spans="1:28" ht="12" customHeight="1">
      <c r="A22" s="203"/>
      <c r="B22" s="203"/>
      <c r="C22" s="40"/>
      <c r="D22" s="279"/>
      <c r="E22" s="39"/>
      <c r="F22" s="44">
        <f t="shared" si="0"/>
        <v>1</v>
      </c>
      <c r="G22" s="37">
        <f>IF(G21=0,0,G21/$F21)</f>
        <v>8.6956521739130432E-2</v>
      </c>
      <c r="H22" s="37">
        <f t="shared" si="2"/>
        <v>1</v>
      </c>
      <c r="I22" s="37">
        <f>IF(I21=0,0,I21/$H21)</f>
        <v>5.128205128205128E-2</v>
      </c>
      <c r="J22" s="37">
        <f>IF(J21=0,0,J21/$H21)</f>
        <v>0.94871794871794868</v>
      </c>
      <c r="K22" s="37">
        <f>IF(K21=0,0,K21/$F21)</f>
        <v>0.91304347826086951</v>
      </c>
      <c r="L22" s="37">
        <f>IF(L21=0,0,L21/$F21)</f>
        <v>0</v>
      </c>
      <c r="M22" s="372"/>
      <c r="AA22" s="152"/>
      <c r="AB22" s="152"/>
    </row>
    <row r="23" spans="1:28" ht="12" customHeight="1">
      <c r="A23" s="203"/>
      <c r="B23" s="203"/>
      <c r="C23" s="43"/>
      <c r="D23" s="278" t="s">
        <v>340</v>
      </c>
      <c r="E23" s="42"/>
      <c r="F23" s="41">
        <f t="shared" si="0"/>
        <v>4</v>
      </c>
      <c r="G23" s="41">
        <v>0</v>
      </c>
      <c r="H23" s="41">
        <f t="shared" si="2"/>
        <v>0</v>
      </c>
      <c r="I23" s="41">
        <v>0</v>
      </c>
      <c r="J23" s="41">
        <v>0</v>
      </c>
      <c r="K23" s="41">
        <v>4</v>
      </c>
      <c r="L23" s="41">
        <v>0</v>
      </c>
      <c r="M23" s="271">
        <f t="shared" ref="M23" si="9">IF(N23=0,0,H23/N23*100)</f>
        <v>0</v>
      </c>
      <c r="N23" s="96">
        <v>352</v>
      </c>
      <c r="AA23" s="153">
        <v>4</v>
      </c>
      <c r="AB23" s="153" t="str">
        <f>IF(F23=AA23,"",1)</f>
        <v/>
      </c>
    </row>
    <row r="24" spans="1:28" ht="12" customHeight="1">
      <c r="A24" s="203"/>
      <c r="B24" s="203"/>
      <c r="C24" s="40"/>
      <c r="D24" s="279"/>
      <c r="E24" s="39"/>
      <c r="F24" s="44">
        <f t="shared" si="0"/>
        <v>1</v>
      </c>
      <c r="G24" s="37">
        <f>IF(G23=0,0,G23/$F23)</f>
        <v>0</v>
      </c>
      <c r="H24" s="37">
        <f t="shared" si="2"/>
        <v>0</v>
      </c>
      <c r="I24" s="37">
        <f>IF(I23=0,0,I23/$H23)</f>
        <v>0</v>
      </c>
      <c r="J24" s="37">
        <f>IF(J23=0,0,J23/$H23)</f>
        <v>0</v>
      </c>
      <c r="K24" s="37">
        <f>IF(K23=0,0,K23/$F23)</f>
        <v>1</v>
      </c>
      <c r="L24" s="37">
        <f>IF(L23=0,0,L23/$F23)</f>
        <v>0</v>
      </c>
      <c r="M24" s="372"/>
      <c r="AA24" s="152"/>
      <c r="AB24" s="152"/>
    </row>
    <row r="25" spans="1:28" ht="12" customHeight="1">
      <c r="A25" s="203"/>
      <c r="B25" s="203"/>
      <c r="C25" s="43"/>
      <c r="D25" s="295" t="s">
        <v>341</v>
      </c>
      <c r="E25" s="115"/>
      <c r="F25" s="104">
        <f t="shared" si="0"/>
        <v>13</v>
      </c>
      <c r="G25" s="104">
        <v>4</v>
      </c>
      <c r="H25" s="104">
        <f t="shared" si="2"/>
        <v>13</v>
      </c>
      <c r="I25" s="104">
        <v>0</v>
      </c>
      <c r="J25" s="41">
        <v>13</v>
      </c>
      <c r="K25" s="41">
        <v>9</v>
      </c>
      <c r="L25" s="41">
        <v>0</v>
      </c>
      <c r="M25" s="271">
        <f t="shared" ref="M25" si="10">IF(N25=0,0,H25/N25*100)</f>
        <v>0.99923136049192929</v>
      </c>
      <c r="N25" s="96">
        <v>1301</v>
      </c>
      <c r="AA25" s="153">
        <v>13</v>
      </c>
      <c r="AB25" s="153" t="str">
        <f>IF(F25=AA25,"",1)</f>
        <v/>
      </c>
    </row>
    <row r="26" spans="1:28" ht="12" customHeight="1">
      <c r="A26" s="203"/>
      <c r="B26" s="203"/>
      <c r="C26" s="40"/>
      <c r="D26" s="296"/>
      <c r="E26" s="116"/>
      <c r="F26" s="117">
        <f t="shared" si="0"/>
        <v>1</v>
      </c>
      <c r="G26" s="107">
        <f>IF(G25=0,0,G25/$F25)</f>
        <v>0.30769230769230771</v>
      </c>
      <c r="H26" s="37">
        <f t="shared" si="2"/>
        <v>1</v>
      </c>
      <c r="I26" s="107">
        <f>IF(I25=0,0,I25/$H25)</f>
        <v>0</v>
      </c>
      <c r="J26" s="37">
        <f>IF(J25=0,0,J25/$H25)</f>
        <v>1</v>
      </c>
      <c r="K26" s="37">
        <f>IF(K25=0,0,K25/$F25)</f>
        <v>0.69230769230769229</v>
      </c>
      <c r="L26" s="37">
        <f>IF(L25=0,0,L25/$F25)</f>
        <v>0</v>
      </c>
      <c r="M26" s="372"/>
      <c r="AA26" s="152"/>
      <c r="AB26" s="152"/>
    </row>
    <row r="27" spans="1:28" ht="12" customHeight="1">
      <c r="A27" s="203"/>
      <c r="B27" s="203"/>
      <c r="C27" s="43"/>
      <c r="D27" s="278" t="s">
        <v>342</v>
      </c>
      <c r="E27" s="42"/>
      <c r="F27" s="41">
        <f t="shared" si="0"/>
        <v>0</v>
      </c>
      <c r="G27" s="41">
        <v>0</v>
      </c>
      <c r="H27" s="41">
        <f t="shared" si="2"/>
        <v>0</v>
      </c>
      <c r="I27" s="41">
        <v>0</v>
      </c>
      <c r="J27" s="41">
        <v>0</v>
      </c>
      <c r="K27" s="41">
        <v>0</v>
      </c>
      <c r="L27" s="41">
        <v>0</v>
      </c>
      <c r="M27" s="271">
        <f t="shared" ref="M27" si="11">IF(N27=0,0,H27/N27*100)</f>
        <v>0</v>
      </c>
      <c r="N27" s="96">
        <v>0</v>
      </c>
      <c r="AA27" s="153">
        <v>0</v>
      </c>
      <c r="AB27" s="153" t="str">
        <f>IF(F27=AA27,"",1)</f>
        <v/>
      </c>
    </row>
    <row r="28" spans="1:28" ht="12" customHeight="1">
      <c r="A28" s="203"/>
      <c r="B28" s="203"/>
      <c r="C28" s="40"/>
      <c r="D28" s="279"/>
      <c r="E28" s="39"/>
      <c r="F28" s="44">
        <f t="shared" si="0"/>
        <v>0</v>
      </c>
      <c r="G28" s="37">
        <f>IF(G27=0,0,G27/$F27)</f>
        <v>0</v>
      </c>
      <c r="H28" s="37">
        <f t="shared" si="2"/>
        <v>0</v>
      </c>
      <c r="I28" s="37">
        <f>IF(I27=0,0,I27/$H27)</f>
        <v>0</v>
      </c>
      <c r="J28" s="37">
        <f>IF(J27=0,0,J27/$H27)</f>
        <v>0</v>
      </c>
      <c r="K28" s="37">
        <f>IF(K27=0,0,K27/$F27)</f>
        <v>0</v>
      </c>
      <c r="L28" s="37">
        <f>IF(L27=0,0,L27/$F27)</f>
        <v>0</v>
      </c>
      <c r="M28" s="372"/>
      <c r="AA28" s="152"/>
      <c r="AB28" s="152"/>
    </row>
    <row r="29" spans="1:28" ht="12" customHeight="1">
      <c r="A29" s="203"/>
      <c r="B29" s="203"/>
      <c r="C29" s="43"/>
      <c r="D29" s="278" t="s">
        <v>343</v>
      </c>
      <c r="E29" s="42"/>
      <c r="F29" s="41">
        <f t="shared" si="0"/>
        <v>5</v>
      </c>
      <c r="G29" s="41">
        <v>1</v>
      </c>
      <c r="H29" s="41">
        <f t="shared" si="2"/>
        <v>2</v>
      </c>
      <c r="I29" s="41">
        <v>1</v>
      </c>
      <c r="J29" s="41">
        <v>1</v>
      </c>
      <c r="K29" s="41">
        <v>4</v>
      </c>
      <c r="L29" s="41">
        <v>0</v>
      </c>
      <c r="M29" s="271">
        <f t="shared" ref="M29" si="12">IF(N29=0,0,H29/N29*100)</f>
        <v>0.30959752321981426</v>
      </c>
      <c r="N29" s="96">
        <v>646</v>
      </c>
      <c r="AA29" s="153">
        <v>5</v>
      </c>
      <c r="AB29" s="153" t="str">
        <f>IF(F29=AA29,"",1)</f>
        <v/>
      </c>
    </row>
    <row r="30" spans="1:28" ht="12" customHeight="1">
      <c r="A30" s="203"/>
      <c r="B30" s="203"/>
      <c r="C30" s="40"/>
      <c r="D30" s="279"/>
      <c r="E30" s="39"/>
      <c r="F30" s="44">
        <f t="shared" si="0"/>
        <v>1</v>
      </c>
      <c r="G30" s="37">
        <f>IF(G29=0,0,G29/$F29)</f>
        <v>0.2</v>
      </c>
      <c r="H30" s="37">
        <f t="shared" si="2"/>
        <v>1</v>
      </c>
      <c r="I30" s="37">
        <f>IF(I29=0,0,I29/$H29)</f>
        <v>0.5</v>
      </c>
      <c r="J30" s="37">
        <f>IF(J29=0,0,J29/$H29)</f>
        <v>0.5</v>
      </c>
      <c r="K30" s="37">
        <f>IF(K29=0,0,K29/$F29)</f>
        <v>0.8</v>
      </c>
      <c r="L30" s="37">
        <f>IF(L29=0,0,L29/$F29)</f>
        <v>0</v>
      </c>
      <c r="M30" s="372"/>
      <c r="AA30" s="152"/>
      <c r="AB30" s="152"/>
    </row>
    <row r="31" spans="1:28" ht="12" customHeight="1">
      <c r="A31" s="203"/>
      <c r="B31" s="203"/>
      <c r="C31" s="43"/>
      <c r="D31" s="278" t="s">
        <v>344</v>
      </c>
      <c r="E31" s="42"/>
      <c r="F31" s="41">
        <f t="shared" si="0"/>
        <v>0</v>
      </c>
      <c r="G31" s="41">
        <v>0</v>
      </c>
      <c r="H31" s="41">
        <f t="shared" si="2"/>
        <v>0</v>
      </c>
      <c r="I31" s="41">
        <v>0</v>
      </c>
      <c r="J31" s="41">
        <v>0</v>
      </c>
      <c r="K31" s="41">
        <v>0</v>
      </c>
      <c r="L31" s="41">
        <v>0</v>
      </c>
      <c r="M31" s="271">
        <f t="shared" ref="M31" si="13">IF(N31=0,0,H31/N31*100)</f>
        <v>0</v>
      </c>
      <c r="N31" s="96">
        <v>0</v>
      </c>
      <c r="AA31" s="153">
        <v>0</v>
      </c>
      <c r="AB31" s="153" t="str">
        <f>IF(F31=AA31,"",1)</f>
        <v/>
      </c>
    </row>
    <row r="32" spans="1:28" ht="12" customHeight="1">
      <c r="A32" s="203"/>
      <c r="B32" s="203"/>
      <c r="C32" s="40"/>
      <c r="D32" s="279"/>
      <c r="E32" s="39"/>
      <c r="F32" s="44">
        <f t="shared" si="0"/>
        <v>0</v>
      </c>
      <c r="G32" s="37">
        <f>IF(G31=0,0,G31/$F31)</f>
        <v>0</v>
      </c>
      <c r="H32" s="37">
        <f t="shared" si="2"/>
        <v>0</v>
      </c>
      <c r="I32" s="37">
        <f>IF(I31=0,0,I31/$H31)</f>
        <v>0</v>
      </c>
      <c r="J32" s="37">
        <f>IF(J31=0,0,J31/$H31)</f>
        <v>0</v>
      </c>
      <c r="K32" s="37">
        <f>IF(K31=0,0,K31/$F31)</f>
        <v>0</v>
      </c>
      <c r="L32" s="37">
        <f>IF(L31=0,0,L31/$F31)</f>
        <v>0</v>
      </c>
      <c r="M32" s="372"/>
      <c r="AA32" s="152"/>
      <c r="AB32" s="152"/>
    </row>
    <row r="33" spans="1:28" ht="12" customHeight="1">
      <c r="A33" s="203"/>
      <c r="B33" s="203"/>
      <c r="C33" s="43"/>
      <c r="D33" s="278" t="s">
        <v>345</v>
      </c>
      <c r="E33" s="42"/>
      <c r="F33" s="41">
        <f t="shared" si="0"/>
        <v>4</v>
      </c>
      <c r="G33" s="41">
        <v>1</v>
      </c>
      <c r="H33" s="41">
        <f t="shared" si="2"/>
        <v>5</v>
      </c>
      <c r="I33" s="41">
        <v>1</v>
      </c>
      <c r="J33" s="41">
        <v>4</v>
      </c>
      <c r="K33" s="41">
        <v>3</v>
      </c>
      <c r="L33" s="41">
        <v>0</v>
      </c>
      <c r="M33" s="271">
        <f t="shared" ref="M33" si="14">IF(N33=0,0,H33/N33*100)</f>
        <v>0.927643784786642</v>
      </c>
      <c r="N33" s="96">
        <v>539</v>
      </c>
      <c r="AA33" s="153">
        <v>4</v>
      </c>
      <c r="AB33" s="153" t="str">
        <f>IF(F33=AA33,"",1)</f>
        <v/>
      </c>
    </row>
    <row r="34" spans="1:28" ht="12" customHeight="1">
      <c r="A34" s="203"/>
      <c r="B34" s="203"/>
      <c r="C34" s="40"/>
      <c r="D34" s="279"/>
      <c r="E34" s="39"/>
      <c r="F34" s="44">
        <f t="shared" si="0"/>
        <v>1</v>
      </c>
      <c r="G34" s="37">
        <f>IF(G33=0,0,G33/$F33)</f>
        <v>0.25</v>
      </c>
      <c r="H34" s="37">
        <f t="shared" si="2"/>
        <v>1</v>
      </c>
      <c r="I34" s="37">
        <f>IF(I33=0,0,I33/$H33)</f>
        <v>0.2</v>
      </c>
      <c r="J34" s="37">
        <f>IF(J33=0,0,J33/$H33)</f>
        <v>0.8</v>
      </c>
      <c r="K34" s="37">
        <f>IF(K33=0,0,K33/$F33)</f>
        <v>0.75</v>
      </c>
      <c r="L34" s="37">
        <f>IF(L33=0,0,L33/$F33)</f>
        <v>0</v>
      </c>
      <c r="M34" s="372"/>
      <c r="AA34" s="152"/>
      <c r="AB34" s="152"/>
    </row>
    <row r="35" spans="1:28" ht="12" customHeight="1">
      <c r="A35" s="203"/>
      <c r="B35" s="203"/>
      <c r="C35" s="43"/>
      <c r="D35" s="278" t="s">
        <v>346</v>
      </c>
      <c r="E35" s="42"/>
      <c r="F35" s="41">
        <f t="shared" si="0"/>
        <v>7</v>
      </c>
      <c r="G35" s="41">
        <v>1</v>
      </c>
      <c r="H35" s="41">
        <f t="shared" si="2"/>
        <v>72</v>
      </c>
      <c r="I35" s="41">
        <v>23</v>
      </c>
      <c r="J35" s="41">
        <v>49</v>
      </c>
      <c r="K35" s="41">
        <v>6</v>
      </c>
      <c r="L35" s="41">
        <v>0</v>
      </c>
      <c r="M35" s="271">
        <f t="shared" ref="M35" si="15">IF(N35=0,0,H35/N35*100)</f>
        <v>3.5139092240117131</v>
      </c>
      <c r="N35" s="96">
        <v>2049</v>
      </c>
      <c r="AA35" s="153">
        <v>7</v>
      </c>
      <c r="AB35" s="153" t="str">
        <f>IF(F35=AA35,"",1)</f>
        <v/>
      </c>
    </row>
    <row r="36" spans="1:28" ht="12" customHeight="1">
      <c r="A36" s="203"/>
      <c r="B36" s="203"/>
      <c r="C36" s="40"/>
      <c r="D36" s="279"/>
      <c r="E36" s="39"/>
      <c r="F36" s="44">
        <f t="shared" si="0"/>
        <v>1</v>
      </c>
      <c r="G36" s="37">
        <f>IF(G35=0,0,G35/$F35)</f>
        <v>0.14285714285714285</v>
      </c>
      <c r="H36" s="37">
        <f t="shared" si="2"/>
        <v>1</v>
      </c>
      <c r="I36" s="37">
        <f>IF(I35=0,0,I35/$H35)</f>
        <v>0.31944444444444442</v>
      </c>
      <c r="J36" s="37">
        <f>IF(J35=0,0,J35/$H35)</f>
        <v>0.68055555555555558</v>
      </c>
      <c r="K36" s="37">
        <f>IF(K35=0,0,K35/$F35)</f>
        <v>0.8571428571428571</v>
      </c>
      <c r="L36" s="37">
        <f>IF(L35=0,0,L35/$F35)</f>
        <v>0</v>
      </c>
      <c r="M36" s="372"/>
      <c r="AA36" s="152"/>
      <c r="AB36" s="152"/>
    </row>
    <row r="37" spans="1:28" ht="12" customHeight="1">
      <c r="A37" s="203"/>
      <c r="B37" s="203"/>
      <c r="C37" s="43"/>
      <c r="D37" s="278" t="s">
        <v>347</v>
      </c>
      <c r="E37" s="42"/>
      <c r="F37" s="41">
        <f t="shared" si="0"/>
        <v>1</v>
      </c>
      <c r="G37" s="41">
        <v>0</v>
      </c>
      <c r="H37" s="41">
        <f t="shared" si="2"/>
        <v>0</v>
      </c>
      <c r="I37" s="41">
        <v>0</v>
      </c>
      <c r="J37" s="41">
        <v>0</v>
      </c>
      <c r="K37" s="41">
        <v>1</v>
      </c>
      <c r="L37" s="41">
        <v>0</v>
      </c>
      <c r="M37" s="271">
        <f t="shared" ref="M37" si="16">IF(N37=0,0,H37/N37*100)</f>
        <v>0</v>
      </c>
      <c r="N37" s="96">
        <v>5</v>
      </c>
      <c r="AA37" s="153">
        <v>1</v>
      </c>
      <c r="AB37" s="153" t="str">
        <f>IF(F37=AA37,"",1)</f>
        <v/>
      </c>
    </row>
    <row r="38" spans="1:28" ht="12" customHeight="1">
      <c r="A38" s="203"/>
      <c r="B38" s="203"/>
      <c r="C38" s="40"/>
      <c r="D38" s="279"/>
      <c r="E38" s="39"/>
      <c r="F38" s="44">
        <f t="shared" si="0"/>
        <v>1</v>
      </c>
      <c r="G38" s="37">
        <f>IF(G37=0,0,G37/$F37)</f>
        <v>0</v>
      </c>
      <c r="H38" s="37">
        <f t="shared" si="2"/>
        <v>0</v>
      </c>
      <c r="I38" s="37">
        <f>IF(I37=0,0,I37/$H37)</f>
        <v>0</v>
      </c>
      <c r="J38" s="37">
        <f>IF(J37=0,0,J37/$H37)</f>
        <v>0</v>
      </c>
      <c r="K38" s="37">
        <f>IF(K37=0,0,K37/$F37)</f>
        <v>1</v>
      </c>
      <c r="L38" s="37">
        <f>IF(L37=0,0,L37/$F37)</f>
        <v>0</v>
      </c>
      <c r="M38" s="372"/>
      <c r="AA38" s="152"/>
      <c r="AB38" s="152"/>
    </row>
    <row r="39" spans="1:28" ht="12" customHeight="1">
      <c r="A39" s="203"/>
      <c r="B39" s="203"/>
      <c r="C39" s="43"/>
      <c r="D39" s="278" t="s">
        <v>348</v>
      </c>
      <c r="E39" s="42"/>
      <c r="F39" s="41">
        <f t="shared" ref="F39:F70" si="17">SUM(G39,K39,L39)</f>
        <v>5</v>
      </c>
      <c r="G39" s="41">
        <v>0</v>
      </c>
      <c r="H39" s="41">
        <f t="shared" si="2"/>
        <v>0</v>
      </c>
      <c r="I39" s="41">
        <v>0</v>
      </c>
      <c r="J39" s="41">
        <v>0</v>
      </c>
      <c r="K39" s="41">
        <v>5</v>
      </c>
      <c r="L39" s="41">
        <v>0</v>
      </c>
      <c r="M39" s="271">
        <f t="shared" ref="M39" si="18">IF(N39=0,0,H39/N39*100)</f>
        <v>0</v>
      </c>
      <c r="N39" s="96">
        <v>953</v>
      </c>
      <c r="AA39" s="153">
        <v>5</v>
      </c>
      <c r="AB39" s="153" t="str">
        <f>IF(F39=AA39,"",1)</f>
        <v/>
      </c>
    </row>
    <row r="40" spans="1:28" ht="12" customHeight="1">
      <c r="A40" s="203"/>
      <c r="B40" s="203"/>
      <c r="C40" s="40"/>
      <c r="D40" s="279"/>
      <c r="E40" s="39"/>
      <c r="F40" s="44">
        <f t="shared" si="17"/>
        <v>1</v>
      </c>
      <c r="G40" s="37">
        <f>IF(G39=0,0,G39/$F39)</f>
        <v>0</v>
      </c>
      <c r="H40" s="37">
        <f t="shared" ref="H40:H71" si="19">SUM(I40:J40)</f>
        <v>0</v>
      </c>
      <c r="I40" s="37">
        <f>IF(I39=0,0,I39/$H39)</f>
        <v>0</v>
      </c>
      <c r="J40" s="37">
        <f>IF(J39=0,0,J39/$H39)</f>
        <v>0</v>
      </c>
      <c r="K40" s="37">
        <f>IF(K39=0,0,K39/$F39)</f>
        <v>1</v>
      </c>
      <c r="L40" s="37">
        <f>IF(L39=0,0,L39/$F39)</f>
        <v>0</v>
      </c>
      <c r="M40" s="372"/>
      <c r="AA40" s="152"/>
      <c r="AB40" s="152"/>
    </row>
    <row r="41" spans="1:28" ht="12" customHeight="1">
      <c r="A41" s="203"/>
      <c r="B41" s="203"/>
      <c r="C41" s="43"/>
      <c r="D41" s="278" t="s">
        <v>349</v>
      </c>
      <c r="E41" s="42"/>
      <c r="F41" s="41">
        <f t="shared" ref="F41:F42" si="20">SUM(G41,K41,L41)</f>
        <v>1</v>
      </c>
      <c r="G41" s="41">
        <v>0</v>
      </c>
      <c r="H41" s="41">
        <f t="shared" si="19"/>
        <v>0</v>
      </c>
      <c r="I41" s="41">
        <v>0</v>
      </c>
      <c r="J41" s="41">
        <v>0</v>
      </c>
      <c r="K41" s="41">
        <v>1</v>
      </c>
      <c r="L41" s="41">
        <v>0</v>
      </c>
      <c r="M41" s="271">
        <f t="shared" ref="M41" si="21">IF(N41=0,0,H41/N41*100)</f>
        <v>0</v>
      </c>
      <c r="N41" s="96">
        <v>9</v>
      </c>
      <c r="AA41" s="153">
        <v>1</v>
      </c>
      <c r="AB41" s="153" t="str">
        <f>IF(F41=AA41,"",1)</f>
        <v/>
      </c>
    </row>
    <row r="42" spans="1:28" ht="12" customHeight="1">
      <c r="A42" s="203"/>
      <c r="B42" s="203"/>
      <c r="C42" s="40"/>
      <c r="D42" s="279"/>
      <c r="E42" s="39"/>
      <c r="F42" s="44">
        <f t="shared" si="20"/>
        <v>1</v>
      </c>
      <c r="G42" s="37">
        <f>IF(G41=0,0,G41/$F41)</f>
        <v>0</v>
      </c>
      <c r="H42" s="37">
        <f t="shared" ref="H42" si="22">SUM(I42:J42)</f>
        <v>0</v>
      </c>
      <c r="I42" s="37">
        <f>IF(I41=0,0,I41/$H41)</f>
        <v>0</v>
      </c>
      <c r="J42" s="37">
        <f>IF(J41=0,0,J41/$H41)</f>
        <v>0</v>
      </c>
      <c r="K42" s="37">
        <f>IF(K41=0,0,K41/$F41)</f>
        <v>1</v>
      </c>
      <c r="L42" s="37">
        <f>IF(L41=0,0,L41/$F41)</f>
        <v>0</v>
      </c>
      <c r="M42" s="372"/>
      <c r="AA42" s="152"/>
      <c r="AB42" s="152"/>
    </row>
    <row r="43" spans="1:28" ht="12" customHeight="1">
      <c r="A43" s="203"/>
      <c r="B43" s="203"/>
      <c r="C43" s="43"/>
      <c r="D43" s="278" t="s">
        <v>350</v>
      </c>
      <c r="E43" s="42"/>
      <c r="F43" s="41">
        <f t="shared" si="17"/>
        <v>1</v>
      </c>
      <c r="G43" s="41">
        <v>0</v>
      </c>
      <c r="H43" s="41">
        <f t="shared" si="19"/>
        <v>0</v>
      </c>
      <c r="I43" s="41">
        <v>0</v>
      </c>
      <c r="J43" s="41">
        <v>0</v>
      </c>
      <c r="K43" s="41">
        <v>1</v>
      </c>
      <c r="L43" s="41">
        <v>0</v>
      </c>
      <c r="M43" s="271">
        <f t="shared" ref="M43" si="23">IF(N43=0,0,H43/N43*100)</f>
        <v>0</v>
      </c>
      <c r="N43" s="96">
        <v>138</v>
      </c>
      <c r="AA43" s="153">
        <v>1</v>
      </c>
      <c r="AB43" s="153" t="str">
        <f>IF(F43=AA43,"",1)</f>
        <v/>
      </c>
    </row>
    <row r="44" spans="1:28" ht="12" customHeight="1">
      <c r="A44" s="203"/>
      <c r="B44" s="203"/>
      <c r="C44" s="40"/>
      <c r="D44" s="279"/>
      <c r="E44" s="39"/>
      <c r="F44" s="44">
        <f t="shared" si="17"/>
        <v>1</v>
      </c>
      <c r="G44" s="37">
        <f>IF(G43=0,0,G43/$F43)</f>
        <v>0</v>
      </c>
      <c r="H44" s="37">
        <f t="shared" si="19"/>
        <v>0</v>
      </c>
      <c r="I44" s="37">
        <f>IF(I43=0,0,I43/$H43)</f>
        <v>0</v>
      </c>
      <c r="J44" s="37">
        <f>IF(J43=0,0,J43/$H43)</f>
        <v>0</v>
      </c>
      <c r="K44" s="37">
        <f>IF(K43=0,0,K43/$F43)</f>
        <v>1</v>
      </c>
      <c r="L44" s="37">
        <f>IF(L43=0,0,L43/$F43)</f>
        <v>0</v>
      </c>
      <c r="M44" s="372"/>
      <c r="AA44" s="152"/>
      <c r="AB44" s="152"/>
    </row>
    <row r="45" spans="1:28" ht="12" customHeight="1">
      <c r="A45" s="203"/>
      <c r="B45" s="203"/>
      <c r="C45" s="43"/>
      <c r="D45" s="278" t="s">
        <v>351</v>
      </c>
      <c r="E45" s="42"/>
      <c r="F45" s="41">
        <f t="shared" si="17"/>
        <v>5</v>
      </c>
      <c r="G45" s="41">
        <v>3</v>
      </c>
      <c r="H45" s="41">
        <f t="shared" si="19"/>
        <v>13</v>
      </c>
      <c r="I45" s="41">
        <v>4</v>
      </c>
      <c r="J45" s="41">
        <v>9</v>
      </c>
      <c r="K45" s="41">
        <v>2</v>
      </c>
      <c r="L45" s="41">
        <v>0</v>
      </c>
      <c r="M45" s="271">
        <f t="shared" ref="M45" si="24">IF(N45=0,0,H45/N45*100)</f>
        <v>1.3013013013013013</v>
      </c>
      <c r="N45" s="96">
        <v>999</v>
      </c>
      <c r="AA45" s="153">
        <v>5</v>
      </c>
      <c r="AB45" s="153" t="str">
        <f>IF(F45=AA45,"",1)</f>
        <v/>
      </c>
    </row>
    <row r="46" spans="1:28" ht="12" customHeight="1">
      <c r="A46" s="203"/>
      <c r="B46" s="203"/>
      <c r="C46" s="40"/>
      <c r="D46" s="279"/>
      <c r="E46" s="39"/>
      <c r="F46" s="44">
        <f t="shared" si="17"/>
        <v>1</v>
      </c>
      <c r="G46" s="37">
        <f>IF(G45=0,0,G45/$F45)</f>
        <v>0.6</v>
      </c>
      <c r="H46" s="37">
        <f t="shared" si="19"/>
        <v>1</v>
      </c>
      <c r="I46" s="37">
        <f>IF(I45=0,0,I45/$H45)</f>
        <v>0.30769230769230771</v>
      </c>
      <c r="J46" s="37">
        <f>IF(J45=0,0,J45/$H45)</f>
        <v>0.69230769230769229</v>
      </c>
      <c r="K46" s="37">
        <f>IF(K45=0,0,K45/$F45)</f>
        <v>0.4</v>
      </c>
      <c r="L46" s="37">
        <f>IF(L45=0,0,L45/$F45)</f>
        <v>0</v>
      </c>
      <c r="M46" s="372"/>
      <c r="AA46" s="152"/>
      <c r="AB46" s="152"/>
    </row>
    <row r="47" spans="1:28" ht="12" customHeight="1">
      <c r="A47" s="203"/>
      <c r="B47" s="203"/>
      <c r="C47" s="43"/>
      <c r="D47" s="278" t="s">
        <v>352</v>
      </c>
      <c r="E47" s="42"/>
      <c r="F47" s="41">
        <f t="shared" si="17"/>
        <v>3</v>
      </c>
      <c r="G47" s="41">
        <v>0</v>
      </c>
      <c r="H47" s="41">
        <f t="shared" si="19"/>
        <v>0</v>
      </c>
      <c r="I47" s="41">
        <v>0</v>
      </c>
      <c r="J47" s="41">
        <v>0</v>
      </c>
      <c r="K47" s="41">
        <v>3</v>
      </c>
      <c r="L47" s="41">
        <v>0</v>
      </c>
      <c r="M47" s="271">
        <f t="shared" ref="M47" si="25">IF(N47=0,0,H47/N47*100)</f>
        <v>0</v>
      </c>
      <c r="N47" s="96">
        <v>288</v>
      </c>
      <c r="AA47" s="153">
        <v>3</v>
      </c>
      <c r="AB47" s="153" t="str">
        <f>IF(F47=AA47,"",1)</f>
        <v/>
      </c>
    </row>
    <row r="48" spans="1:28" ht="12" customHeight="1">
      <c r="A48" s="203"/>
      <c r="B48" s="203"/>
      <c r="C48" s="40"/>
      <c r="D48" s="279"/>
      <c r="E48" s="39"/>
      <c r="F48" s="44">
        <f t="shared" si="17"/>
        <v>1</v>
      </c>
      <c r="G48" s="37">
        <f>IF(G47=0,0,G47/$F47)</f>
        <v>0</v>
      </c>
      <c r="H48" s="37">
        <f t="shared" si="19"/>
        <v>0</v>
      </c>
      <c r="I48" s="37">
        <f>IF(I47=0,0,I47/$H47)</f>
        <v>0</v>
      </c>
      <c r="J48" s="37">
        <f>IF(J47=0,0,J47/$H47)</f>
        <v>0</v>
      </c>
      <c r="K48" s="37">
        <f>IF(K47=0,0,K47/$F47)</f>
        <v>1</v>
      </c>
      <c r="L48" s="37">
        <f>IF(L47=0,0,L47/$F47)</f>
        <v>0</v>
      </c>
      <c r="M48" s="372"/>
      <c r="AA48" s="152"/>
      <c r="AB48" s="152"/>
    </row>
    <row r="49" spans="1:28" ht="12" customHeight="1">
      <c r="A49" s="203"/>
      <c r="B49" s="203"/>
      <c r="C49" s="43"/>
      <c r="D49" s="278" t="s">
        <v>353</v>
      </c>
      <c r="E49" s="42"/>
      <c r="F49" s="41">
        <f t="shared" si="17"/>
        <v>3</v>
      </c>
      <c r="G49" s="41">
        <v>2</v>
      </c>
      <c r="H49" s="41">
        <f t="shared" si="19"/>
        <v>15</v>
      </c>
      <c r="I49" s="41">
        <v>7</v>
      </c>
      <c r="J49" s="41">
        <v>8</v>
      </c>
      <c r="K49" s="41">
        <v>1</v>
      </c>
      <c r="L49" s="41">
        <v>0</v>
      </c>
      <c r="M49" s="271">
        <f t="shared" ref="M49" si="26">IF(N49=0,0,H49/N49*100)</f>
        <v>1.7523364485981308</v>
      </c>
      <c r="N49" s="96">
        <v>856</v>
      </c>
      <c r="AA49" s="153">
        <v>3</v>
      </c>
      <c r="AB49" s="153" t="str">
        <f>IF(F49=AA49,"",1)</f>
        <v/>
      </c>
    </row>
    <row r="50" spans="1:28" ht="12" customHeight="1">
      <c r="A50" s="203"/>
      <c r="B50" s="203"/>
      <c r="C50" s="40"/>
      <c r="D50" s="279"/>
      <c r="E50" s="39"/>
      <c r="F50" s="44">
        <f t="shared" si="17"/>
        <v>1</v>
      </c>
      <c r="G50" s="37">
        <f>IF(G49=0,0,G49/$F49)</f>
        <v>0.66666666666666663</v>
      </c>
      <c r="H50" s="37">
        <f t="shared" si="19"/>
        <v>1</v>
      </c>
      <c r="I50" s="37">
        <f>IF(I49=0,0,I49/$H49)</f>
        <v>0.46666666666666667</v>
      </c>
      <c r="J50" s="37">
        <f>IF(J49=0,0,J49/$H49)</f>
        <v>0.53333333333333333</v>
      </c>
      <c r="K50" s="37">
        <f>IF(K49=0,0,K49/$F49)</f>
        <v>0.33333333333333331</v>
      </c>
      <c r="L50" s="37">
        <f>IF(L49=0,0,L49/$F49)</f>
        <v>0</v>
      </c>
      <c r="M50" s="372"/>
      <c r="AA50" s="152"/>
      <c r="AB50" s="152"/>
    </row>
    <row r="51" spans="1:28" ht="12" customHeight="1">
      <c r="A51" s="203"/>
      <c r="B51" s="203"/>
      <c r="C51" s="43"/>
      <c r="D51" s="278" t="s">
        <v>354</v>
      </c>
      <c r="E51" s="42"/>
      <c r="F51" s="41">
        <f t="shared" si="17"/>
        <v>11</v>
      </c>
      <c r="G51" s="41">
        <v>3</v>
      </c>
      <c r="H51" s="41">
        <f t="shared" si="19"/>
        <v>18</v>
      </c>
      <c r="I51" s="41">
        <v>7</v>
      </c>
      <c r="J51" s="41">
        <v>11</v>
      </c>
      <c r="K51" s="41">
        <v>8</v>
      </c>
      <c r="L51" s="41">
        <v>0</v>
      </c>
      <c r="M51" s="271">
        <f t="shared" ref="M51" si="27">IF(N51=0,0,H51/N51*100)</f>
        <v>2.1686746987951806</v>
      </c>
      <c r="N51" s="96">
        <v>830</v>
      </c>
      <c r="AA51" s="153">
        <v>11</v>
      </c>
      <c r="AB51" s="153" t="str">
        <f>IF(F51=AA51,"",1)</f>
        <v/>
      </c>
    </row>
    <row r="52" spans="1:28" ht="12" customHeight="1">
      <c r="A52" s="203"/>
      <c r="B52" s="203"/>
      <c r="C52" s="40"/>
      <c r="D52" s="279"/>
      <c r="E52" s="39"/>
      <c r="F52" s="44">
        <f t="shared" si="17"/>
        <v>1</v>
      </c>
      <c r="G52" s="37">
        <f>IF(G51=0,0,G51/$F51)</f>
        <v>0.27272727272727271</v>
      </c>
      <c r="H52" s="37">
        <f t="shared" si="19"/>
        <v>1</v>
      </c>
      <c r="I52" s="37">
        <f>IF(I51=0,0,I51/$H51)</f>
        <v>0.3888888888888889</v>
      </c>
      <c r="J52" s="37">
        <f>IF(J51=0,0,J51/$H51)</f>
        <v>0.61111111111111116</v>
      </c>
      <c r="K52" s="37">
        <f>IF(K51=0,0,K51/$F51)</f>
        <v>0.72727272727272729</v>
      </c>
      <c r="L52" s="37">
        <f>IF(L51=0,0,L51/$F51)</f>
        <v>0</v>
      </c>
      <c r="M52" s="372"/>
      <c r="AA52" s="152"/>
      <c r="AB52" s="152"/>
    </row>
    <row r="53" spans="1:28" ht="12" customHeight="1">
      <c r="A53" s="203"/>
      <c r="B53" s="203"/>
      <c r="C53" s="43"/>
      <c r="D53" s="278" t="s">
        <v>355</v>
      </c>
      <c r="E53" s="42"/>
      <c r="F53" s="41">
        <f t="shared" si="17"/>
        <v>3</v>
      </c>
      <c r="G53" s="41">
        <v>1</v>
      </c>
      <c r="H53" s="41">
        <f t="shared" si="19"/>
        <v>69</v>
      </c>
      <c r="I53" s="41">
        <v>37</v>
      </c>
      <c r="J53" s="41">
        <v>32</v>
      </c>
      <c r="K53" s="41">
        <v>2</v>
      </c>
      <c r="L53" s="41">
        <v>0</v>
      </c>
      <c r="M53" s="271">
        <f t="shared" ref="M53" si="28">IF(N53=0,0,H53/N53*100)</f>
        <v>8.2240762812872479</v>
      </c>
      <c r="N53" s="96">
        <v>839</v>
      </c>
      <c r="AA53" s="153">
        <v>3</v>
      </c>
      <c r="AB53" s="153" t="str">
        <f>IF(F53=AA53,"",1)</f>
        <v/>
      </c>
    </row>
    <row r="54" spans="1:28" ht="12" customHeight="1">
      <c r="A54" s="203"/>
      <c r="B54" s="203"/>
      <c r="C54" s="40"/>
      <c r="D54" s="279"/>
      <c r="E54" s="39"/>
      <c r="F54" s="44">
        <f t="shared" si="17"/>
        <v>1</v>
      </c>
      <c r="G54" s="37">
        <f>IF(G53=0,0,G53/$F53)</f>
        <v>0.33333333333333331</v>
      </c>
      <c r="H54" s="37">
        <f t="shared" si="19"/>
        <v>1</v>
      </c>
      <c r="I54" s="37">
        <f>IF(I53=0,0,I53/$H53)</f>
        <v>0.53623188405797106</v>
      </c>
      <c r="J54" s="37">
        <f>IF(J53=0,0,J53/$H53)</f>
        <v>0.46376811594202899</v>
      </c>
      <c r="K54" s="37">
        <f>IF(K53=0,0,K53/$F53)</f>
        <v>0.66666666666666663</v>
      </c>
      <c r="L54" s="37">
        <f>IF(L53=0,0,L53/$F53)</f>
        <v>0</v>
      </c>
      <c r="M54" s="372"/>
      <c r="AA54" s="152"/>
      <c r="AB54" s="152"/>
    </row>
    <row r="55" spans="1:28" ht="12" customHeight="1">
      <c r="A55" s="203"/>
      <c r="B55" s="203"/>
      <c r="C55" s="43"/>
      <c r="D55" s="278" t="s">
        <v>356</v>
      </c>
      <c r="E55" s="42"/>
      <c r="F55" s="41">
        <f t="shared" si="17"/>
        <v>27</v>
      </c>
      <c r="G55" s="41">
        <v>6</v>
      </c>
      <c r="H55" s="41">
        <f t="shared" si="19"/>
        <v>20</v>
      </c>
      <c r="I55" s="41">
        <v>10</v>
      </c>
      <c r="J55" s="41">
        <v>10</v>
      </c>
      <c r="K55" s="41">
        <v>21</v>
      </c>
      <c r="L55" s="41">
        <v>0</v>
      </c>
      <c r="M55" s="271">
        <f t="shared" ref="M55" si="29">IF(N55=0,0,H55/N55*100)</f>
        <v>0.56338028169014087</v>
      </c>
      <c r="N55" s="96">
        <v>3550</v>
      </c>
      <c r="AA55" s="153">
        <v>27</v>
      </c>
      <c r="AB55" s="153" t="str">
        <f>IF(F55=AA55,"",1)</f>
        <v/>
      </c>
    </row>
    <row r="56" spans="1:28" ht="12" customHeight="1">
      <c r="A56" s="203"/>
      <c r="B56" s="203"/>
      <c r="C56" s="40"/>
      <c r="D56" s="279"/>
      <c r="E56" s="39"/>
      <c r="F56" s="44">
        <f t="shared" si="17"/>
        <v>1</v>
      </c>
      <c r="G56" s="37">
        <f>IF(G55=0,0,G55/$F55)</f>
        <v>0.22222222222222221</v>
      </c>
      <c r="H56" s="37">
        <f t="shared" si="19"/>
        <v>1</v>
      </c>
      <c r="I56" s="37">
        <f>IF(I55=0,0,I55/$H55)</f>
        <v>0.5</v>
      </c>
      <c r="J56" s="37">
        <f>IF(J55=0,0,J55/$H55)</f>
        <v>0.5</v>
      </c>
      <c r="K56" s="37">
        <f>IF(K55=0,0,K55/$F55)</f>
        <v>0.77777777777777779</v>
      </c>
      <c r="L56" s="37">
        <f>IF(L55=0,0,L55/$F55)</f>
        <v>0</v>
      </c>
      <c r="M56" s="372"/>
      <c r="AA56" s="152"/>
      <c r="AB56" s="152"/>
    </row>
    <row r="57" spans="1:28" ht="12" customHeight="1">
      <c r="A57" s="203"/>
      <c r="B57" s="203"/>
      <c r="C57" s="43"/>
      <c r="D57" s="278" t="s">
        <v>357</v>
      </c>
      <c r="E57" s="42"/>
      <c r="F57" s="41">
        <f t="shared" si="17"/>
        <v>6</v>
      </c>
      <c r="G57" s="41">
        <v>2</v>
      </c>
      <c r="H57" s="41">
        <f t="shared" si="19"/>
        <v>10</v>
      </c>
      <c r="I57" s="41">
        <v>2</v>
      </c>
      <c r="J57" s="41">
        <v>8</v>
      </c>
      <c r="K57" s="41">
        <v>4</v>
      </c>
      <c r="L57" s="41">
        <v>0</v>
      </c>
      <c r="M57" s="271">
        <f t="shared" ref="M57" si="30">IF(N57=0,0,H57/N57*100)</f>
        <v>1.7543859649122806</v>
      </c>
      <c r="N57" s="96">
        <v>570</v>
      </c>
      <c r="AA57" s="153">
        <v>6</v>
      </c>
      <c r="AB57" s="153" t="str">
        <f>IF(F57=AA57,"",1)</f>
        <v/>
      </c>
    </row>
    <row r="58" spans="1:28" ht="12" customHeight="1">
      <c r="A58" s="203"/>
      <c r="B58" s="203"/>
      <c r="C58" s="40"/>
      <c r="D58" s="279"/>
      <c r="E58" s="39"/>
      <c r="F58" s="44">
        <f t="shared" si="17"/>
        <v>1</v>
      </c>
      <c r="G58" s="37">
        <f>IF(G57=0,0,G57/$F57)</f>
        <v>0.33333333333333331</v>
      </c>
      <c r="H58" s="37">
        <f t="shared" si="19"/>
        <v>1</v>
      </c>
      <c r="I58" s="37">
        <f>IF(I57=0,0,I57/$H57)</f>
        <v>0.2</v>
      </c>
      <c r="J58" s="37">
        <f>IF(J57=0,0,J57/$H57)</f>
        <v>0.8</v>
      </c>
      <c r="K58" s="37">
        <f>IF(K57=0,0,K57/$F57)</f>
        <v>0.66666666666666663</v>
      </c>
      <c r="L58" s="37">
        <f>IF(L57=0,0,L57/$F57)</f>
        <v>0</v>
      </c>
      <c r="M58" s="372"/>
      <c r="AA58" s="152"/>
      <c r="AB58" s="152"/>
    </row>
    <row r="59" spans="1:28" ht="12.75" customHeight="1">
      <c r="A59" s="203"/>
      <c r="B59" s="203"/>
      <c r="C59" s="43"/>
      <c r="D59" s="278" t="s">
        <v>358</v>
      </c>
      <c r="E59" s="42"/>
      <c r="F59" s="41">
        <f t="shared" si="17"/>
        <v>22</v>
      </c>
      <c r="G59" s="41">
        <v>7</v>
      </c>
      <c r="H59" s="41">
        <f t="shared" si="19"/>
        <v>28</v>
      </c>
      <c r="I59" s="41">
        <v>12</v>
      </c>
      <c r="J59" s="41">
        <v>16</v>
      </c>
      <c r="K59" s="41">
        <v>13</v>
      </c>
      <c r="L59" s="41">
        <v>2</v>
      </c>
      <c r="M59" s="271">
        <f t="shared" ref="M59" si="31">IF(N59=0,0,H59/N59*100)</f>
        <v>0.40126110633419315</v>
      </c>
      <c r="N59" s="96">
        <v>6978</v>
      </c>
      <c r="AA59" s="153">
        <v>22</v>
      </c>
      <c r="AB59" s="153" t="str">
        <f>IF(F59=AA59,"",1)</f>
        <v/>
      </c>
    </row>
    <row r="60" spans="1:28" ht="12.75" customHeight="1">
      <c r="A60" s="203"/>
      <c r="B60" s="203"/>
      <c r="C60" s="40"/>
      <c r="D60" s="279"/>
      <c r="E60" s="39"/>
      <c r="F60" s="44">
        <f t="shared" si="17"/>
        <v>1</v>
      </c>
      <c r="G60" s="37">
        <f>IF(G59=0,0,G59/$F59)</f>
        <v>0.31818181818181818</v>
      </c>
      <c r="H60" s="37">
        <f t="shared" si="19"/>
        <v>1</v>
      </c>
      <c r="I60" s="37">
        <f>IF(I59=0,0,I59/$H59)</f>
        <v>0.42857142857142855</v>
      </c>
      <c r="J60" s="37">
        <f>IF(J59=0,0,J59/$H59)</f>
        <v>0.5714285714285714</v>
      </c>
      <c r="K60" s="37">
        <f>IF(K59=0,0,K59/$F59)</f>
        <v>0.59090909090909094</v>
      </c>
      <c r="L60" s="37">
        <f>IF(L59=0,0,L59/$F59)</f>
        <v>9.0909090909090912E-2</v>
      </c>
      <c r="M60" s="372"/>
      <c r="AA60" s="152"/>
      <c r="AB60" s="152"/>
    </row>
    <row r="61" spans="1:28" ht="12" customHeight="1">
      <c r="A61" s="203"/>
      <c r="B61" s="203"/>
      <c r="C61" s="43"/>
      <c r="D61" s="278" t="s">
        <v>21</v>
      </c>
      <c r="E61" s="42"/>
      <c r="F61" s="41">
        <f t="shared" si="17"/>
        <v>10</v>
      </c>
      <c r="G61" s="41">
        <v>3</v>
      </c>
      <c r="H61" s="41">
        <f t="shared" si="19"/>
        <v>11</v>
      </c>
      <c r="I61" s="41">
        <v>3</v>
      </c>
      <c r="J61" s="41">
        <v>8</v>
      </c>
      <c r="K61" s="41">
        <v>7</v>
      </c>
      <c r="L61" s="41">
        <v>0</v>
      </c>
      <c r="M61" s="271">
        <f t="shared" ref="M61" si="32">IF(N61=0,0,H61/N61*100)</f>
        <v>0.58448459086078641</v>
      </c>
      <c r="N61" s="96">
        <v>1882</v>
      </c>
      <c r="AA61" s="153">
        <v>10</v>
      </c>
      <c r="AB61" s="153" t="str">
        <f>IF(F61=AA61,"",1)</f>
        <v/>
      </c>
    </row>
    <row r="62" spans="1:28" ht="12" customHeight="1">
      <c r="A62" s="203"/>
      <c r="B62" s="203"/>
      <c r="C62" s="40"/>
      <c r="D62" s="279"/>
      <c r="E62" s="39"/>
      <c r="F62" s="44">
        <f t="shared" si="17"/>
        <v>1</v>
      </c>
      <c r="G62" s="37">
        <f>IF(G61=0,0,G61/$F61)</f>
        <v>0.3</v>
      </c>
      <c r="H62" s="37">
        <f t="shared" si="19"/>
        <v>1</v>
      </c>
      <c r="I62" s="37">
        <f>IF(I61=0,0,I61/$H61)</f>
        <v>0.27272727272727271</v>
      </c>
      <c r="J62" s="37">
        <f>IF(J61=0,0,J61/$H61)</f>
        <v>0.72727272727272729</v>
      </c>
      <c r="K62" s="37">
        <f>IF(K61=0,0,K61/$F61)</f>
        <v>0.7</v>
      </c>
      <c r="L62" s="37">
        <f>IF(L61=0,0,L61/$F61)</f>
        <v>0</v>
      </c>
      <c r="M62" s="372"/>
      <c r="AA62" s="152"/>
      <c r="AB62" s="152"/>
    </row>
    <row r="63" spans="1:28" ht="12" customHeight="1">
      <c r="A63" s="203"/>
      <c r="B63" s="203"/>
      <c r="C63" s="43"/>
      <c r="D63" s="278" t="s">
        <v>359</v>
      </c>
      <c r="E63" s="42"/>
      <c r="F63" s="41">
        <f t="shared" si="17"/>
        <v>11</v>
      </c>
      <c r="G63" s="41">
        <v>3</v>
      </c>
      <c r="H63" s="41">
        <f t="shared" si="19"/>
        <v>31</v>
      </c>
      <c r="I63" s="41">
        <v>20</v>
      </c>
      <c r="J63" s="41">
        <v>11</v>
      </c>
      <c r="K63" s="41">
        <v>8</v>
      </c>
      <c r="L63" s="41">
        <v>0</v>
      </c>
      <c r="M63" s="271">
        <f t="shared" ref="M63" si="33">IF(N63=0,0,H63/N63*100)</f>
        <v>1.4547160957297043</v>
      </c>
      <c r="N63" s="96">
        <v>2131</v>
      </c>
      <c r="AA63" s="153">
        <v>11</v>
      </c>
      <c r="AB63" s="153" t="str">
        <f>IF(F63=AA63,"",1)</f>
        <v/>
      </c>
    </row>
    <row r="64" spans="1:28" ht="12" customHeight="1">
      <c r="A64" s="203"/>
      <c r="B64" s="203"/>
      <c r="C64" s="40"/>
      <c r="D64" s="279"/>
      <c r="E64" s="39"/>
      <c r="F64" s="44">
        <f t="shared" si="17"/>
        <v>1</v>
      </c>
      <c r="G64" s="37">
        <f>IF(G63=0,0,G63/$F63)</f>
        <v>0.27272727272727271</v>
      </c>
      <c r="H64" s="37">
        <f t="shared" si="19"/>
        <v>1</v>
      </c>
      <c r="I64" s="37">
        <f>IF(I63=0,0,I63/$H63)</f>
        <v>0.64516129032258063</v>
      </c>
      <c r="J64" s="37">
        <f>IF(J63=0,0,J63/$H63)</f>
        <v>0.35483870967741937</v>
      </c>
      <c r="K64" s="37">
        <f>IF(K63=0,0,K63/$F63)</f>
        <v>0.72727272727272729</v>
      </c>
      <c r="L64" s="37">
        <f>IF(L63=0,0,L63/$F63)</f>
        <v>0</v>
      </c>
      <c r="M64" s="372"/>
      <c r="AA64" s="152"/>
      <c r="AB64" s="152"/>
    </row>
    <row r="65" spans="1:28" ht="12" customHeight="1">
      <c r="A65" s="203"/>
      <c r="B65" s="203"/>
      <c r="C65" s="43"/>
      <c r="D65" s="278" t="s">
        <v>360</v>
      </c>
      <c r="E65" s="42"/>
      <c r="F65" s="41">
        <f t="shared" si="17"/>
        <v>19</v>
      </c>
      <c r="G65" s="41">
        <v>4</v>
      </c>
      <c r="H65" s="41">
        <f t="shared" si="19"/>
        <v>47</v>
      </c>
      <c r="I65" s="41">
        <v>41</v>
      </c>
      <c r="J65" s="41">
        <v>6</v>
      </c>
      <c r="K65" s="41">
        <v>13</v>
      </c>
      <c r="L65" s="41">
        <v>2</v>
      </c>
      <c r="M65" s="271">
        <f t="shared" ref="M65" si="34">IF(N65=0,0,H65/N65*100)</f>
        <v>1.1610671936758894</v>
      </c>
      <c r="N65" s="96">
        <v>4048</v>
      </c>
      <c r="AA65" s="153">
        <v>19</v>
      </c>
      <c r="AB65" s="153" t="str">
        <f>IF(F65=AA65,"",1)</f>
        <v/>
      </c>
    </row>
    <row r="66" spans="1:28" ht="12" customHeight="1">
      <c r="A66" s="203"/>
      <c r="B66" s="203"/>
      <c r="C66" s="40"/>
      <c r="D66" s="279"/>
      <c r="E66" s="39"/>
      <c r="F66" s="44">
        <f t="shared" si="17"/>
        <v>1</v>
      </c>
      <c r="G66" s="37">
        <f>IF(G65=0,0,G65/$F65)</f>
        <v>0.21052631578947367</v>
      </c>
      <c r="H66" s="37">
        <f t="shared" si="19"/>
        <v>1</v>
      </c>
      <c r="I66" s="37">
        <f>IF(I65=0,0,I65/$H65)</f>
        <v>0.87234042553191493</v>
      </c>
      <c r="J66" s="37">
        <f>IF(J65=0,0,J65/$H65)</f>
        <v>0.1276595744680851</v>
      </c>
      <c r="K66" s="37">
        <f>IF(K65=0,0,K65/$F65)</f>
        <v>0.68421052631578949</v>
      </c>
      <c r="L66" s="37">
        <f>IF(L65=0,0,L65/$F65)</f>
        <v>0.10526315789473684</v>
      </c>
      <c r="M66" s="372"/>
      <c r="AA66" s="152"/>
      <c r="AB66" s="152"/>
    </row>
    <row r="67" spans="1:28" ht="12" customHeight="1">
      <c r="A67" s="203"/>
      <c r="B67" s="203"/>
      <c r="C67" s="43"/>
      <c r="D67" s="278" t="s">
        <v>361</v>
      </c>
      <c r="E67" s="42"/>
      <c r="F67" s="41">
        <f t="shared" si="17"/>
        <v>7</v>
      </c>
      <c r="G67" s="41">
        <v>1</v>
      </c>
      <c r="H67" s="41">
        <f t="shared" si="19"/>
        <v>8</v>
      </c>
      <c r="I67" s="41">
        <v>2</v>
      </c>
      <c r="J67" s="41">
        <v>6</v>
      </c>
      <c r="K67" s="41">
        <v>5</v>
      </c>
      <c r="L67" s="41">
        <v>1</v>
      </c>
      <c r="M67" s="271">
        <f t="shared" ref="M67" si="35">IF(N67=0,0,H67/N67*100)</f>
        <v>0.56939501779359436</v>
      </c>
      <c r="N67" s="96">
        <v>1405</v>
      </c>
      <c r="AA67" s="153">
        <v>7</v>
      </c>
      <c r="AB67" s="153" t="str">
        <f>IF(F67=AA67,"",1)</f>
        <v/>
      </c>
    </row>
    <row r="68" spans="1:28" ht="12" customHeight="1">
      <c r="A68" s="203"/>
      <c r="B68" s="204"/>
      <c r="C68" s="40"/>
      <c r="D68" s="279"/>
      <c r="E68" s="39"/>
      <c r="F68" s="44">
        <f t="shared" si="17"/>
        <v>1</v>
      </c>
      <c r="G68" s="37">
        <f>IF(G67=0,0,G67/$F67)</f>
        <v>0.14285714285714285</v>
      </c>
      <c r="H68" s="37">
        <f t="shared" si="19"/>
        <v>1</v>
      </c>
      <c r="I68" s="37">
        <f>IF(I67=0,0,I67/$H67)</f>
        <v>0.25</v>
      </c>
      <c r="J68" s="37">
        <f>IF(J67=0,0,J67/$H67)</f>
        <v>0.75</v>
      </c>
      <c r="K68" s="37">
        <f>IF(K67=0,0,K67/$F67)</f>
        <v>0.7142857142857143</v>
      </c>
      <c r="L68" s="37">
        <f>IF(L67=0,0,L67/$F67)</f>
        <v>0.14285714285714285</v>
      </c>
      <c r="M68" s="372"/>
      <c r="AA68" s="152"/>
      <c r="AB68" s="152"/>
    </row>
    <row r="69" spans="1:28" ht="12" customHeight="1">
      <c r="A69" s="203"/>
      <c r="B69" s="202" t="s">
        <v>17</v>
      </c>
      <c r="C69" s="43"/>
      <c r="D69" s="278" t="s">
        <v>16</v>
      </c>
      <c r="E69" s="42"/>
      <c r="F69" s="41">
        <f t="shared" si="17"/>
        <v>516</v>
      </c>
      <c r="G69" s="41">
        <f>SUM(G71,G73,G75,G77,G79,G81,G83,G85,G87,G89,G91,G93,G95,G97,G99)</f>
        <v>90</v>
      </c>
      <c r="H69" s="41">
        <f t="shared" ref="H69:J69" si="36">SUM(H71,H73,H75,H77,H79,H81,H83,H85,H87,H89,H91,H93,H95,H97,H99)</f>
        <v>749</v>
      </c>
      <c r="I69" s="41">
        <f t="shared" si="36"/>
        <v>192</v>
      </c>
      <c r="J69" s="41">
        <f t="shared" si="36"/>
        <v>557</v>
      </c>
      <c r="K69" s="41">
        <f>SUM(K71,K73,K75,K77,K79,K81,K83,K85,K87,K89,K91,K93,K95,K97,K99)</f>
        <v>415</v>
      </c>
      <c r="L69" s="41">
        <f>SUM(L71,L73,L75,L77,L79,L81,L83,L85,L87,L89,L91,L93,L95,L97,L99)</f>
        <v>11</v>
      </c>
      <c r="M69" s="271">
        <f t="shared" ref="M69" si="37">IF(N69=0,0,H69/N69*100)</f>
        <v>1.9581187419936734</v>
      </c>
      <c r="N69" s="96">
        <v>38251</v>
      </c>
      <c r="AA69" s="153">
        <v>516</v>
      </c>
      <c r="AB69" s="153" t="str">
        <f>IF(F69=AA69,"",1)</f>
        <v/>
      </c>
    </row>
    <row r="70" spans="1:28" ht="12" customHeight="1">
      <c r="A70" s="203"/>
      <c r="B70" s="203"/>
      <c r="C70" s="40"/>
      <c r="D70" s="279"/>
      <c r="E70" s="39"/>
      <c r="F70" s="44">
        <f t="shared" si="17"/>
        <v>1</v>
      </c>
      <c r="G70" s="37">
        <f>IF(G69=0,0,G69/$F69)</f>
        <v>0.1744186046511628</v>
      </c>
      <c r="H70" s="37">
        <f t="shared" si="19"/>
        <v>1</v>
      </c>
      <c r="I70" s="37">
        <f>IF(I69=0,0,I69/$H69)</f>
        <v>0.25634178905206945</v>
      </c>
      <c r="J70" s="37">
        <f>IF(J69=0,0,J69/$H69)</f>
        <v>0.74365821094793061</v>
      </c>
      <c r="K70" s="37">
        <f>IF(K69=0,0,K69/$F69)</f>
        <v>0.80426356589147285</v>
      </c>
      <c r="L70" s="37">
        <f>IF(L69=0,0,L69/$F69)</f>
        <v>2.1317829457364341E-2</v>
      </c>
      <c r="M70" s="372"/>
      <c r="AA70" s="152"/>
      <c r="AB70" s="152"/>
    </row>
    <row r="71" spans="1:28" ht="12" customHeight="1">
      <c r="A71" s="203"/>
      <c r="B71" s="203"/>
      <c r="C71" s="43"/>
      <c r="D71" s="278" t="s">
        <v>129</v>
      </c>
      <c r="E71" s="42"/>
      <c r="F71" s="41">
        <f t="shared" ref="F71:F100" si="38">SUM(G71,K71,L71)</f>
        <v>4</v>
      </c>
      <c r="G71" s="41">
        <v>0</v>
      </c>
      <c r="H71" s="41">
        <f t="shared" si="19"/>
        <v>0</v>
      </c>
      <c r="I71" s="41">
        <v>0</v>
      </c>
      <c r="J71" s="41">
        <v>0</v>
      </c>
      <c r="K71" s="41">
        <v>4</v>
      </c>
      <c r="L71" s="41">
        <v>0</v>
      </c>
      <c r="M71" s="271">
        <f t="shared" ref="M71" si="39">IF(N71=0,0,H71/N71*100)</f>
        <v>0</v>
      </c>
      <c r="N71" s="96">
        <v>85</v>
      </c>
      <c r="AA71" s="153">
        <v>4</v>
      </c>
      <c r="AB71" s="153" t="str">
        <f>IF(F71=AA71,"",1)</f>
        <v/>
      </c>
    </row>
    <row r="72" spans="1:28" ht="12" customHeight="1">
      <c r="A72" s="203"/>
      <c r="B72" s="203"/>
      <c r="C72" s="40"/>
      <c r="D72" s="279"/>
      <c r="E72" s="39"/>
      <c r="F72" s="44">
        <f t="shared" si="38"/>
        <v>1</v>
      </c>
      <c r="G72" s="37">
        <f>IF(G71=0,0,G71/$F71)</f>
        <v>0</v>
      </c>
      <c r="H72" s="37">
        <f t="shared" ref="H72:H100" si="40">SUM(I72:J72)</f>
        <v>0</v>
      </c>
      <c r="I72" s="37">
        <f>IF(I71=0,0,I71/$H71)</f>
        <v>0</v>
      </c>
      <c r="J72" s="37">
        <f>IF(J71=0,0,J71/$H71)</f>
        <v>0</v>
      </c>
      <c r="K72" s="37">
        <f>IF(K71=0,0,K71/$F71)</f>
        <v>1</v>
      </c>
      <c r="L72" s="37">
        <f>IF(L71=0,0,L71/$F71)</f>
        <v>0</v>
      </c>
      <c r="M72" s="372"/>
      <c r="AA72" s="152"/>
      <c r="AB72" s="152"/>
    </row>
    <row r="73" spans="1:28" ht="12" customHeight="1">
      <c r="A73" s="203"/>
      <c r="B73" s="203"/>
      <c r="C73" s="43"/>
      <c r="D73" s="278" t="s">
        <v>14</v>
      </c>
      <c r="E73" s="42"/>
      <c r="F73" s="41">
        <f t="shared" si="38"/>
        <v>41</v>
      </c>
      <c r="G73" s="41">
        <v>3</v>
      </c>
      <c r="H73" s="41">
        <f t="shared" si="40"/>
        <v>7</v>
      </c>
      <c r="I73" s="41">
        <v>2</v>
      </c>
      <c r="J73" s="41">
        <v>5</v>
      </c>
      <c r="K73" s="41">
        <v>34</v>
      </c>
      <c r="L73" s="41">
        <v>4</v>
      </c>
      <c r="M73" s="271">
        <f t="shared" ref="M73" si="41">IF(N73=0,0,H73/N73*100)</f>
        <v>0.40768782760629008</v>
      </c>
      <c r="N73" s="96">
        <v>1717</v>
      </c>
      <c r="AA73" s="153">
        <v>41</v>
      </c>
      <c r="AB73" s="153" t="str">
        <f>IF(F73=AA73,"",1)</f>
        <v/>
      </c>
    </row>
    <row r="74" spans="1:28" ht="12" customHeight="1">
      <c r="A74" s="203"/>
      <c r="B74" s="203"/>
      <c r="C74" s="40"/>
      <c r="D74" s="279"/>
      <c r="E74" s="39"/>
      <c r="F74" s="44">
        <f t="shared" si="38"/>
        <v>0.99999999999999989</v>
      </c>
      <c r="G74" s="37">
        <f>IF(G73=0,0,G73/$F73)</f>
        <v>7.3170731707317069E-2</v>
      </c>
      <c r="H74" s="37">
        <f t="shared" si="40"/>
        <v>1</v>
      </c>
      <c r="I74" s="37">
        <f>IF(I73=0,0,I73/$H73)</f>
        <v>0.2857142857142857</v>
      </c>
      <c r="J74" s="37">
        <f>IF(J73=0,0,J73/$H73)</f>
        <v>0.7142857142857143</v>
      </c>
      <c r="K74" s="37">
        <f>IF(K73=0,0,K73/$F73)</f>
        <v>0.82926829268292679</v>
      </c>
      <c r="L74" s="37">
        <f>IF(L73=0,0,L73/$F73)</f>
        <v>9.7560975609756101E-2</v>
      </c>
      <c r="M74" s="372"/>
      <c r="AA74" s="152"/>
      <c r="AB74" s="152"/>
    </row>
    <row r="75" spans="1:28" ht="12" customHeight="1">
      <c r="A75" s="203"/>
      <c r="B75" s="203"/>
      <c r="C75" s="43"/>
      <c r="D75" s="278" t="s">
        <v>13</v>
      </c>
      <c r="E75" s="42"/>
      <c r="F75" s="41">
        <f t="shared" si="38"/>
        <v>18</v>
      </c>
      <c r="G75" s="41">
        <v>6</v>
      </c>
      <c r="H75" s="41">
        <f t="shared" si="40"/>
        <v>23</v>
      </c>
      <c r="I75" s="41">
        <v>14</v>
      </c>
      <c r="J75" s="41">
        <v>9</v>
      </c>
      <c r="K75" s="41">
        <v>11</v>
      </c>
      <c r="L75" s="41">
        <v>1</v>
      </c>
      <c r="M75" s="271">
        <f t="shared" ref="M75" si="42">IF(N75=0,0,H75/N75*100)</f>
        <v>3.0183727034120733</v>
      </c>
      <c r="N75" s="96">
        <v>762</v>
      </c>
      <c r="AA75" s="153">
        <v>18</v>
      </c>
      <c r="AB75" s="153" t="str">
        <f>IF(F75=AA75,"",1)</f>
        <v/>
      </c>
    </row>
    <row r="76" spans="1:28" ht="12" customHeight="1">
      <c r="A76" s="203"/>
      <c r="B76" s="203"/>
      <c r="C76" s="40"/>
      <c r="D76" s="279"/>
      <c r="E76" s="39"/>
      <c r="F76" s="44">
        <f t="shared" si="38"/>
        <v>1</v>
      </c>
      <c r="G76" s="37">
        <f>IF(G75=0,0,G75/$F75)</f>
        <v>0.33333333333333331</v>
      </c>
      <c r="H76" s="37">
        <f t="shared" si="40"/>
        <v>1</v>
      </c>
      <c r="I76" s="37">
        <f>IF(I75=0,0,I75/$H75)</f>
        <v>0.60869565217391308</v>
      </c>
      <c r="J76" s="37">
        <f>IF(J75=0,0,J75/$H75)</f>
        <v>0.39130434782608697</v>
      </c>
      <c r="K76" s="37">
        <f>IF(K75=0,0,K75/$F75)</f>
        <v>0.61111111111111116</v>
      </c>
      <c r="L76" s="37">
        <f>IF(L75=0,0,L75/$F75)</f>
        <v>5.5555555555555552E-2</v>
      </c>
      <c r="M76" s="372"/>
      <c r="AA76" s="152"/>
      <c r="AB76" s="152"/>
    </row>
    <row r="77" spans="1:28" ht="12" customHeight="1">
      <c r="A77" s="203"/>
      <c r="B77" s="203"/>
      <c r="C77" s="43"/>
      <c r="D77" s="278" t="s">
        <v>12</v>
      </c>
      <c r="E77" s="42"/>
      <c r="F77" s="41">
        <f t="shared" si="38"/>
        <v>9</v>
      </c>
      <c r="G77" s="41">
        <v>2</v>
      </c>
      <c r="H77" s="41">
        <f t="shared" si="40"/>
        <v>25</v>
      </c>
      <c r="I77" s="41">
        <v>7</v>
      </c>
      <c r="J77" s="41">
        <v>18</v>
      </c>
      <c r="K77" s="41">
        <v>7</v>
      </c>
      <c r="L77" s="41">
        <v>0</v>
      </c>
      <c r="M77" s="271">
        <f t="shared" ref="M77" si="43">IF(N77=0,0,H77/N77*100)</f>
        <v>3.0450669914738127</v>
      </c>
      <c r="N77" s="96">
        <v>821</v>
      </c>
      <c r="AA77" s="153">
        <v>9</v>
      </c>
      <c r="AB77" s="153" t="str">
        <f>IF(F77=AA77,"",1)</f>
        <v/>
      </c>
    </row>
    <row r="78" spans="1:28" ht="12" customHeight="1">
      <c r="A78" s="203"/>
      <c r="B78" s="203"/>
      <c r="C78" s="40"/>
      <c r="D78" s="279"/>
      <c r="E78" s="39"/>
      <c r="F78" s="44">
        <f t="shared" si="38"/>
        <v>1</v>
      </c>
      <c r="G78" s="37">
        <f>IF(G77=0,0,G77/$F77)</f>
        <v>0.22222222222222221</v>
      </c>
      <c r="H78" s="37">
        <f t="shared" si="40"/>
        <v>1</v>
      </c>
      <c r="I78" s="37">
        <f>IF(I77=0,0,I77/$H77)</f>
        <v>0.28000000000000003</v>
      </c>
      <c r="J78" s="37">
        <f>IF(J77=0,0,J77/$H77)</f>
        <v>0.72</v>
      </c>
      <c r="K78" s="37">
        <f>IF(K77=0,0,K77/$F77)</f>
        <v>0.77777777777777779</v>
      </c>
      <c r="L78" s="37">
        <f>IF(L77=0,0,L77/$F77)</f>
        <v>0</v>
      </c>
      <c r="M78" s="372"/>
      <c r="AA78" s="152"/>
      <c r="AB78" s="152"/>
    </row>
    <row r="79" spans="1:28" ht="12" customHeight="1">
      <c r="A79" s="203"/>
      <c r="B79" s="203"/>
      <c r="C79" s="43"/>
      <c r="D79" s="278" t="s">
        <v>11</v>
      </c>
      <c r="E79" s="42"/>
      <c r="F79" s="41">
        <f t="shared" si="38"/>
        <v>25</v>
      </c>
      <c r="G79" s="41">
        <v>2</v>
      </c>
      <c r="H79" s="41">
        <f t="shared" si="40"/>
        <v>4</v>
      </c>
      <c r="I79" s="41">
        <v>1</v>
      </c>
      <c r="J79" s="41">
        <v>3</v>
      </c>
      <c r="K79" s="41">
        <v>23</v>
      </c>
      <c r="L79" s="41">
        <v>0</v>
      </c>
      <c r="M79" s="271">
        <f t="shared" ref="M79" si="44">IF(N79=0,0,H79/N79*100)</f>
        <v>0.26315789473684209</v>
      </c>
      <c r="N79" s="96">
        <v>1520</v>
      </c>
      <c r="AA79" s="153">
        <v>25</v>
      </c>
      <c r="AB79" s="153" t="str">
        <f>IF(F79=AA79,"",1)</f>
        <v/>
      </c>
    </row>
    <row r="80" spans="1:28" ht="12" customHeight="1">
      <c r="A80" s="203"/>
      <c r="B80" s="203"/>
      <c r="C80" s="40"/>
      <c r="D80" s="279"/>
      <c r="E80" s="39"/>
      <c r="F80" s="44">
        <f t="shared" si="38"/>
        <v>1</v>
      </c>
      <c r="G80" s="37">
        <f>IF(G79=0,0,G79/$F79)</f>
        <v>0.08</v>
      </c>
      <c r="H80" s="37">
        <f t="shared" si="40"/>
        <v>1</v>
      </c>
      <c r="I80" s="37">
        <f>IF(I79=0,0,I79/$H79)</f>
        <v>0.25</v>
      </c>
      <c r="J80" s="37">
        <f>IF(J79=0,0,J79/$H79)</f>
        <v>0.75</v>
      </c>
      <c r="K80" s="37">
        <f>IF(K79=0,0,K79/$F79)</f>
        <v>0.92</v>
      </c>
      <c r="L80" s="37">
        <f>IF(L79=0,0,L79/$F79)</f>
        <v>0</v>
      </c>
      <c r="M80" s="372"/>
      <c r="AA80" s="152"/>
      <c r="AB80" s="152"/>
    </row>
    <row r="81" spans="1:28" ht="12" customHeight="1">
      <c r="A81" s="203"/>
      <c r="B81" s="203"/>
      <c r="C81" s="43"/>
      <c r="D81" s="278" t="s">
        <v>10</v>
      </c>
      <c r="E81" s="42"/>
      <c r="F81" s="41">
        <f t="shared" si="38"/>
        <v>125</v>
      </c>
      <c r="G81" s="41">
        <v>7</v>
      </c>
      <c r="H81" s="41">
        <f t="shared" si="40"/>
        <v>10</v>
      </c>
      <c r="I81" s="41">
        <v>2</v>
      </c>
      <c r="J81" s="41">
        <v>8</v>
      </c>
      <c r="K81" s="41">
        <v>113</v>
      </c>
      <c r="L81" s="41">
        <v>5</v>
      </c>
      <c r="M81" s="271">
        <f t="shared" ref="M81" si="45">IF(N81=0,0,H81/N81*100)</f>
        <v>0.22517451024544022</v>
      </c>
      <c r="N81" s="96">
        <v>4441</v>
      </c>
      <c r="AA81" s="153">
        <v>125</v>
      </c>
      <c r="AB81" s="153" t="str">
        <f>IF(F81=AA81,"",1)</f>
        <v/>
      </c>
    </row>
    <row r="82" spans="1:28" ht="12" customHeight="1">
      <c r="A82" s="203"/>
      <c r="B82" s="203"/>
      <c r="C82" s="40"/>
      <c r="D82" s="279"/>
      <c r="E82" s="39"/>
      <c r="F82" s="44">
        <f t="shared" si="38"/>
        <v>1</v>
      </c>
      <c r="G82" s="37">
        <f>IF(G81=0,0,G81/$F81)</f>
        <v>5.6000000000000001E-2</v>
      </c>
      <c r="H82" s="37">
        <f t="shared" si="40"/>
        <v>1</v>
      </c>
      <c r="I82" s="37">
        <f>IF(I81=0,0,I81/$H81)</f>
        <v>0.2</v>
      </c>
      <c r="J82" s="37">
        <f>IF(J81=0,0,J81/$H81)</f>
        <v>0.8</v>
      </c>
      <c r="K82" s="37">
        <f>IF(K81=0,0,K81/$F81)</f>
        <v>0.90400000000000003</v>
      </c>
      <c r="L82" s="37">
        <f>IF(L81=0,0,L81/$F81)</f>
        <v>0.04</v>
      </c>
      <c r="M82" s="372"/>
      <c r="AA82" s="152"/>
      <c r="AB82" s="152"/>
    </row>
    <row r="83" spans="1:28" ht="12" customHeight="1">
      <c r="A83" s="203"/>
      <c r="B83" s="203"/>
      <c r="C83" s="43"/>
      <c r="D83" s="278" t="s">
        <v>9</v>
      </c>
      <c r="E83" s="42"/>
      <c r="F83" s="41">
        <f t="shared" si="38"/>
        <v>14</v>
      </c>
      <c r="G83" s="41">
        <v>5</v>
      </c>
      <c r="H83" s="41">
        <f t="shared" si="40"/>
        <v>19</v>
      </c>
      <c r="I83" s="41">
        <v>9</v>
      </c>
      <c r="J83" s="41">
        <v>10</v>
      </c>
      <c r="K83" s="41">
        <v>9</v>
      </c>
      <c r="L83" s="41">
        <v>0</v>
      </c>
      <c r="M83" s="271">
        <f t="shared" ref="M83" si="46">IF(N83=0,0,H83/N83*100)</f>
        <v>3.9748953974895396</v>
      </c>
      <c r="N83" s="96">
        <v>478</v>
      </c>
      <c r="AA83" s="153">
        <v>14</v>
      </c>
      <c r="AB83" s="153" t="str">
        <f>IF(F83=AA83,"",1)</f>
        <v/>
      </c>
    </row>
    <row r="84" spans="1:28" ht="12" customHeight="1">
      <c r="A84" s="203"/>
      <c r="B84" s="203"/>
      <c r="C84" s="40"/>
      <c r="D84" s="279"/>
      <c r="E84" s="39"/>
      <c r="F84" s="44">
        <f t="shared" si="38"/>
        <v>1</v>
      </c>
      <c r="G84" s="37">
        <f>IF(G83=0,0,G83/$F83)</f>
        <v>0.35714285714285715</v>
      </c>
      <c r="H84" s="37">
        <f t="shared" si="40"/>
        <v>1</v>
      </c>
      <c r="I84" s="37">
        <f>IF(I83=0,0,I83/$H83)</f>
        <v>0.47368421052631576</v>
      </c>
      <c r="J84" s="37">
        <f>IF(J83=0,0,J83/$H83)</f>
        <v>0.52631578947368418</v>
      </c>
      <c r="K84" s="37">
        <f>IF(K83=0,0,K83/$F83)</f>
        <v>0.6428571428571429</v>
      </c>
      <c r="L84" s="37">
        <f>IF(L83=0,0,L83/$F83)</f>
        <v>0</v>
      </c>
      <c r="M84" s="372"/>
      <c r="AA84" s="152"/>
      <c r="AB84" s="152"/>
    </row>
    <row r="85" spans="1:28" ht="12" customHeight="1">
      <c r="A85" s="203"/>
      <c r="B85" s="203"/>
      <c r="C85" s="43"/>
      <c r="D85" s="278" t="s">
        <v>8</v>
      </c>
      <c r="E85" s="42"/>
      <c r="F85" s="41">
        <f t="shared" si="38"/>
        <v>7</v>
      </c>
      <c r="G85" s="41">
        <v>1</v>
      </c>
      <c r="H85" s="41">
        <f t="shared" si="40"/>
        <v>2</v>
      </c>
      <c r="I85" s="41">
        <v>0</v>
      </c>
      <c r="J85" s="41">
        <v>2</v>
      </c>
      <c r="K85" s="41">
        <v>6</v>
      </c>
      <c r="L85" s="41">
        <v>0</v>
      </c>
      <c r="M85" s="271">
        <f t="shared" ref="M85" si="47">IF(N85=0,0,H85/N85*100)</f>
        <v>1.4814814814814816</v>
      </c>
      <c r="N85" s="96">
        <v>135</v>
      </c>
      <c r="AA85" s="153">
        <v>7</v>
      </c>
      <c r="AB85" s="153" t="str">
        <f>IF(F85=AA85,"",1)</f>
        <v/>
      </c>
    </row>
    <row r="86" spans="1:28" ht="12" customHeight="1">
      <c r="A86" s="203"/>
      <c r="B86" s="203"/>
      <c r="C86" s="40"/>
      <c r="D86" s="279"/>
      <c r="E86" s="39"/>
      <c r="F86" s="44">
        <f t="shared" si="38"/>
        <v>1</v>
      </c>
      <c r="G86" s="37">
        <f>IF(G85=0,0,G85/$F85)</f>
        <v>0.14285714285714285</v>
      </c>
      <c r="H86" s="37">
        <f t="shared" si="40"/>
        <v>1</v>
      </c>
      <c r="I86" s="37">
        <f>IF(I85=0,0,I85/$H85)</f>
        <v>0</v>
      </c>
      <c r="J86" s="37">
        <f>IF(J85=0,0,J85/$H85)</f>
        <v>1</v>
      </c>
      <c r="K86" s="37">
        <f>IF(K85=0,0,K85/$F85)</f>
        <v>0.8571428571428571</v>
      </c>
      <c r="L86" s="37">
        <f>IF(L85=0,0,L85/$F85)</f>
        <v>0</v>
      </c>
      <c r="M86" s="372"/>
      <c r="AA86" s="152"/>
      <c r="AB86" s="152"/>
    </row>
    <row r="87" spans="1:28" ht="13.5" customHeight="1">
      <c r="A87" s="203"/>
      <c r="B87" s="203"/>
      <c r="C87" s="43"/>
      <c r="D87" s="297" t="s">
        <v>128</v>
      </c>
      <c r="E87" s="42"/>
      <c r="F87" s="41">
        <f t="shared" si="38"/>
        <v>11</v>
      </c>
      <c r="G87" s="41">
        <v>2</v>
      </c>
      <c r="H87" s="41">
        <f t="shared" si="40"/>
        <v>29</v>
      </c>
      <c r="I87" s="41">
        <v>15</v>
      </c>
      <c r="J87" s="41">
        <v>14</v>
      </c>
      <c r="K87" s="41">
        <v>9</v>
      </c>
      <c r="L87" s="41">
        <v>0</v>
      </c>
      <c r="M87" s="271">
        <f t="shared" ref="M87" si="48">IF(N87=0,0,H87/N87*100)</f>
        <v>6.9711538461538467</v>
      </c>
      <c r="N87" s="96">
        <v>416</v>
      </c>
      <c r="AA87" s="153">
        <v>11</v>
      </c>
      <c r="AB87" s="153" t="str">
        <f>IF(F87=AA87,"",1)</f>
        <v/>
      </c>
    </row>
    <row r="88" spans="1:28" ht="13.5" customHeight="1">
      <c r="A88" s="203"/>
      <c r="B88" s="203"/>
      <c r="C88" s="40"/>
      <c r="D88" s="279"/>
      <c r="E88" s="39"/>
      <c r="F88" s="44">
        <f t="shared" si="38"/>
        <v>1</v>
      </c>
      <c r="G88" s="37">
        <f>IF(G87=0,0,G87/$F87)</f>
        <v>0.18181818181818182</v>
      </c>
      <c r="H88" s="37">
        <f t="shared" si="40"/>
        <v>1</v>
      </c>
      <c r="I88" s="37">
        <f>IF(I87=0,0,I87/$H87)</f>
        <v>0.51724137931034486</v>
      </c>
      <c r="J88" s="37">
        <f>IF(J87=0,0,J87/$H87)</f>
        <v>0.48275862068965519</v>
      </c>
      <c r="K88" s="37">
        <f>IF(K87=0,0,K87/$F87)</f>
        <v>0.81818181818181823</v>
      </c>
      <c r="L88" s="37">
        <f>IF(L87=0,0,L87/$F87)</f>
        <v>0</v>
      </c>
      <c r="M88" s="372"/>
      <c r="AA88" s="152"/>
      <c r="AB88" s="152"/>
    </row>
    <row r="89" spans="1:28" ht="12" customHeight="1">
      <c r="A89" s="203"/>
      <c r="B89" s="203"/>
      <c r="C89" s="43"/>
      <c r="D89" s="278" t="s">
        <v>6</v>
      </c>
      <c r="E89" s="42"/>
      <c r="F89" s="41">
        <f t="shared" si="38"/>
        <v>25</v>
      </c>
      <c r="G89" s="41">
        <v>1</v>
      </c>
      <c r="H89" s="41">
        <f t="shared" si="40"/>
        <v>3</v>
      </c>
      <c r="I89" s="41">
        <v>1</v>
      </c>
      <c r="J89" s="41">
        <v>2</v>
      </c>
      <c r="K89" s="41">
        <v>23</v>
      </c>
      <c r="L89" s="41">
        <v>1</v>
      </c>
      <c r="M89" s="271">
        <f t="shared" ref="M89" si="49">IF(N89=0,0,H89/N89*100)</f>
        <v>0.23510971786833856</v>
      </c>
      <c r="N89" s="96">
        <v>1276</v>
      </c>
      <c r="AA89" s="153">
        <v>25</v>
      </c>
      <c r="AB89" s="153" t="str">
        <f>IF(F89=AA89,"",1)</f>
        <v/>
      </c>
    </row>
    <row r="90" spans="1:28" ht="12" customHeight="1">
      <c r="A90" s="203"/>
      <c r="B90" s="203"/>
      <c r="C90" s="40"/>
      <c r="D90" s="279"/>
      <c r="E90" s="39"/>
      <c r="F90" s="44">
        <f t="shared" si="38"/>
        <v>1</v>
      </c>
      <c r="G90" s="37">
        <f>IF(G89=0,0,G89/$F89)</f>
        <v>0.04</v>
      </c>
      <c r="H90" s="37">
        <f t="shared" si="40"/>
        <v>1</v>
      </c>
      <c r="I90" s="37">
        <f>IF(I89=0,0,I89/$H89)</f>
        <v>0.33333333333333331</v>
      </c>
      <c r="J90" s="37">
        <f>IF(J89=0,0,J89/$H89)</f>
        <v>0.66666666666666663</v>
      </c>
      <c r="K90" s="37">
        <f>IF(K89=0,0,K89/$F89)</f>
        <v>0.92</v>
      </c>
      <c r="L90" s="37">
        <f>IF(L89=0,0,L89/$F89)</f>
        <v>0.04</v>
      </c>
      <c r="M90" s="372"/>
      <c r="AA90" s="152"/>
      <c r="AB90" s="152"/>
    </row>
    <row r="91" spans="1:28" ht="12" customHeight="1">
      <c r="A91" s="203"/>
      <c r="B91" s="203"/>
      <c r="C91" s="43"/>
      <c r="D91" s="278" t="s">
        <v>5</v>
      </c>
      <c r="E91" s="42"/>
      <c r="F91" s="41">
        <f t="shared" si="38"/>
        <v>19</v>
      </c>
      <c r="G91" s="41">
        <v>2</v>
      </c>
      <c r="H91" s="41">
        <f t="shared" si="40"/>
        <v>3</v>
      </c>
      <c r="I91" s="41">
        <v>0</v>
      </c>
      <c r="J91" s="41">
        <v>3</v>
      </c>
      <c r="K91" s="41">
        <v>17</v>
      </c>
      <c r="L91" s="41">
        <v>0</v>
      </c>
      <c r="M91" s="271">
        <f t="shared" ref="M91" si="50">IF(N91=0,0,H91/N91*100)</f>
        <v>0.65359477124183007</v>
      </c>
      <c r="N91" s="96">
        <v>459</v>
      </c>
      <c r="AA91" s="153">
        <v>19</v>
      </c>
      <c r="AB91" s="153" t="str">
        <f>IF(F91=AA91,"",1)</f>
        <v/>
      </c>
    </row>
    <row r="92" spans="1:28" ht="12" customHeight="1">
      <c r="A92" s="203"/>
      <c r="B92" s="203"/>
      <c r="C92" s="40"/>
      <c r="D92" s="279"/>
      <c r="E92" s="39"/>
      <c r="F92" s="44">
        <f t="shared" si="38"/>
        <v>1</v>
      </c>
      <c r="G92" s="37">
        <f>IF(G91=0,0,G91/$F91)</f>
        <v>0.10526315789473684</v>
      </c>
      <c r="H92" s="37">
        <f t="shared" si="40"/>
        <v>1</v>
      </c>
      <c r="I92" s="37">
        <f>IF(I91=0,0,I91/$H91)</f>
        <v>0</v>
      </c>
      <c r="J92" s="37">
        <f>IF(J91=0,0,J91/$H91)</f>
        <v>1</v>
      </c>
      <c r="K92" s="37">
        <f>IF(K91=0,0,K91/$F91)</f>
        <v>0.89473684210526316</v>
      </c>
      <c r="L92" s="37">
        <f>IF(L91=0,0,L91/$F91)</f>
        <v>0</v>
      </c>
      <c r="M92" s="372"/>
      <c r="AA92" s="152"/>
      <c r="AB92" s="152"/>
    </row>
    <row r="93" spans="1:28" ht="12" customHeight="1">
      <c r="A93" s="203"/>
      <c r="B93" s="203"/>
      <c r="C93" s="43"/>
      <c r="D93" s="278" t="s">
        <v>4</v>
      </c>
      <c r="E93" s="42"/>
      <c r="F93" s="41">
        <f t="shared" si="38"/>
        <v>18</v>
      </c>
      <c r="G93" s="41">
        <v>9</v>
      </c>
      <c r="H93" s="41">
        <f t="shared" si="40"/>
        <v>97</v>
      </c>
      <c r="I93" s="41">
        <v>38</v>
      </c>
      <c r="J93" s="41">
        <v>59</v>
      </c>
      <c r="K93" s="41">
        <v>9</v>
      </c>
      <c r="L93" s="41">
        <v>0</v>
      </c>
      <c r="M93" s="271">
        <f t="shared" ref="M93" si="51">IF(N93=0,0,H93/N93*100)</f>
        <v>4.4907407407407414</v>
      </c>
      <c r="N93" s="96">
        <v>2160</v>
      </c>
      <c r="AA93" s="153">
        <v>18</v>
      </c>
      <c r="AB93" s="153" t="str">
        <f>IF(F93=AA93,"",1)</f>
        <v/>
      </c>
    </row>
    <row r="94" spans="1:28" ht="12" customHeight="1">
      <c r="A94" s="203"/>
      <c r="B94" s="203"/>
      <c r="C94" s="40"/>
      <c r="D94" s="279"/>
      <c r="E94" s="39"/>
      <c r="F94" s="44">
        <f t="shared" si="38"/>
        <v>1</v>
      </c>
      <c r="G94" s="37">
        <f>IF(G93=0,0,G93/$F93)</f>
        <v>0.5</v>
      </c>
      <c r="H94" s="37">
        <f t="shared" si="40"/>
        <v>1</v>
      </c>
      <c r="I94" s="37">
        <f>IF(I93=0,0,I93/$H93)</f>
        <v>0.39175257731958762</v>
      </c>
      <c r="J94" s="37">
        <f>IF(J93=0,0,J93/$H93)</f>
        <v>0.60824742268041232</v>
      </c>
      <c r="K94" s="37">
        <f>IF(K93=0,0,K93/$F93)</f>
        <v>0.5</v>
      </c>
      <c r="L94" s="37">
        <f>IF(L93=0,0,L93/$F93)</f>
        <v>0</v>
      </c>
      <c r="M94" s="372"/>
      <c r="AA94" s="152"/>
      <c r="AB94" s="152"/>
    </row>
    <row r="95" spans="1:28" ht="12" customHeight="1">
      <c r="A95" s="203"/>
      <c r="B95" s="203"/>
      <c r="C95" s="43"/>
      <c r="D95" s="278" t="s">
        <v>3</v>
      </c>
      <c r="E95" s="42"/>
      <c r="F95" s="41">
        <f t="shared" si="38"/>
        <v>139</v>
      </c>
      <c r="G95" s="41">
        <v>42</v>
      </c>
      <c r="H95" s="41">
        <f t="shared" si="40"/>
        <v>509</v>
      </c>
      <c r="I95" s="41">
        <v>97</v>
      </c>
      <c r="J95" s="41">
        <v>412</v>
      </c>
      <c r="K95" s="41">
        <v>97</v>
      </c>
      <c r="L95" s="41">
        <v>0</v>
      </c>
      <c r="M95" s="271">
        <f t="shared" ref="M95" si="52">IF(N95=0,0,H95/N95*100)</f>
        <v>3.2607303010890454</v>
      </c>
      <c r="N95" s="96">
        <v>15610</v>
      </c>
      <c r="AA95" s="153">
        <v>139</v>
      </c>
      <c r="AB95" s="153" t="str">
        <f>IF(F95=AA95,"",1)</f>
        <v/>
      </c>
    </row>
    <row r="96" spans="1:28" ht="12" customHeight="1">
      <c r="A96" s="203"/>
      <c r="B96" s="203"/>
      <c r="C96" s="40"/>
      <c r="D96" s="279"/>
      <c r="E96" s="39"/>
      <c r="F96" s="44">
        <f t="shared" si="38"/>
        <v>1</v>
      </c>
      <c r="G96" s="37">
        <f>IF(G95=0,0,G95/$F95)</f>
        <v>0.30215827338129497</v>
      </c>
      <c r="H96" s="37">
        <f t="shared" si="40"/>
        <v>1</v>
      </c>
      <c r="I96" s="37">
        <f>IF(I95=0,0,I95/$H95)</f>
        <v>0.19056974459724951</v>
      </c>
      <c r="J96" s="37">
        <f>IF(J95=0,0,J95/$H95)</f>
        <v>0.80943025540275049</v>
      </c>
      <c r="K96" s="37">
        <f>IF(K95=0,0,K95/$F95)</f>
        <v>0.69784172661870503</v>
      </c>
      <c r="L96" s="37">
        <f>IF(L95=0,0,L95/$F95)</f>
        <v>0</v>
      </c>
      <c r="M96" s="372"/>
      <c r="AA96" s="152"/>
      <c r="AB96" s="152"/>
    </row>
    <row r="97" spans="1:30" ht="12" customHeight="1">
      <c r="A97" s="203"/>
      <c r="B97" s="203"/>
      <c r="C97" s="43"/>
      <c r="D97" s="278" t="s">
        <v>2</v>
      </c>
      <c r="E97" s="42"/>
      <c r="F97" s="41">
        <f t="shared" si="38"/>
        <v>20</v>
      </c>
      <c r="G97" s="41">
        <v>4</v>
      </c>
      <c r="H97" s="41">
        <f t="shared" si="40"/>
        <v>8</v>
      </c>
      <c r="I97" s="41">
        <v>4</v>
      </c>
      <c r="J97" s="41">
        <v>4</v>
      </c>
      <c r="K97" s="41">
        <v>16</v>
      </c>
      <c r="L97" s="41">
        <v>0</v>
      </c>
      <c r="M97" s="271">
        <f t="shared" ref="M97" si="53">IF(N97=0,0,H97/N97*100)</f>
        <v>0.3902439024390244</v>
      </c>
      <c r="N97" s="96">
        <v>2050</v>
      </c>
      <c r="AA97" s="153">
        <v>20</v>
      </c>
      <c r="AB97" s="153" t="str">
        <f>IF(F97=AA97,"",1)</f>
        <v/>
      </c>
    </row>
    <row r="98" spans="1:30" ht="12" customHeight="1">
      <c r="A98" s="203"/>
      <c r="B98" s="203"/>
      <c r="C98" s="40"/>
      <c r="D98" s="279"/>
      <c r="E98" s="39"/>
      <c r="F98" s="44">
        <f t="shared" si="38"/>
        <v>1</v>
      </c>
      <c r="G98" s="37">
        <f>IF(G97=0,0,G97/$F97)</f>
        <v>0.2</v>
      </c>
      <c r="H98" s="37">
        <f t="shared" si="40"/>
        <v>1</v>
      </c>
      <c r="I98" s="37">
        <f>IF(I97=0,0,I97/$H97)</f>
        <v>0.5</v>
      </c>
      <c r="J98" s="37">
        <f>IF(J97=0,0,J97/$H97)</f>
        <v>0.5</v>
      </c>
      <c r="K98" s="37">
        <f>IF(K97=0,0,K97/$F97)</f>
        <v>0.8</v>
      </c>
      <c r="L98" s="37">
        <f>IF(L97=0,0,L97/$F97)</f>
        <v>0</v>
      </c>
      <c r="M98" s="372"/>
      <c r="AA98" s="152"/>
      <c r="AB98" s="152"/>
    </row>
    <row r="99" spans="1:30" ht="12.75" customHeight="1">
      <c r="A99" s="203"/>
      <c r="B99" s="203"/>
      <c r="C99" s="43"/>
      <c r="D99" s="278" t="s">
        <v>1</v>
      </c>
      <c r="E99" s="42"/>
      <c r="F99" s="41">
        <f t="shared" si="38"/>
        <v>41</v>
      </c>
      <c r="G99" s="41">
        <v>4</v>
      </c>
      <c r="H99" s="41">
        <f t="shared" si="40"/>
        <v>10</v>
      </c>
      <c r="I99" s="41">
        <v>2</v>
      </c>
      <c r="J99" s="41">
        <v>8</v>
      </c>
      <c r="K99" s="41">
        <v>37</v>
      </c>
      <c r="L99" s="41">
        <v>0</v>
      </c>
      <c r="M99" s="271">
        <f t="shared" ref="M99" si="54">IF(N99=0,0,H99/N99*100)</f>
        <v>0.15820281601012498</v>
      </c>
      <c r="N99" s="96">
        <v>6321</v>
      </c>
      <c r="AA99" s="153">
        <v>41</v>
      </c>
      <c r="AB99" s="153" t="str">
        <f>IF(F99=AA99,"",1)</f>
        <v/>
      </c>
    </row>
    <row r="100" spans="1:30" ht="12.75" customHeight="1" thickBot="1">
      <c r="A100" s="204"/>
      <c r="B100" s="204"/>
      <c r="C100" s="40"/>
      <c r="D100" s="279"/>
      <c r="E100" s="39"/>
      <c r="F100" s="38">
        <f t="shared" si="38"/>
        <v>1</v>
      </c>
      <c r="G100" s="37">
        <f>IF(G99=0,0,G99/$F99)</f>
        <v>9.7560975609756101E-2</v>
      </c>
      <c r="H100" s="37">
        <f t="shared" si="40"/>
        <v>1</v>
      </c>
      <c r="I100" s="37">
        <f>IF(I99=0,0,I99/$H99)</f>
        <v>0.2</v>
      </c>
      <c r="J100" s="37">
        <f>IF(J99=0,0,J99/$H99)</f>
        <v>0.8</v>
      </c>
      <c r="K100" s="37">
        <f>IF(K99=0,0,K99/$F99)</f>
        <v>0.90243902439024393</v>
      </c>
      <c r="L100" s="37">
        <f>IF(L99=0,0,L99/$F99)</f>
        <v>0</v>
      </c>
      <c r="M100" s="372"/>
      <c r="AA100" s="155"/>
      <c r="AB100" s="156"/>
    </row>
    <row r="104" spans="1:30">
      <c r="I104" s="55"/>
    </row>
    <row r="110" spans="1:30">
      <c r="D110" s="164" t="s">
        <v>495</v>
      </c>
      <c r="E110" s="162"/>
      <c r="F110" s="163">
        <v>707</v>
      </c>
      <c r="G110" s="163">
        <v>134</v>
      </c>
      <c r="H110" s="163">
        <v>1150</v>
      </c>
      <c r="I110" s="163">
        <v>364</v>
      </c>
      <c r="J110" s="163">
        <v>786</v>
      </c>
      <c r="K110" s="163">
        <v>557</v>
      </c>
      <c r="L110" s="163">
        <v>16</v>
      </c>
      <c r="M110" s="163"/>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707</v>
      </c>
      <c r="G111" s="166">
        <f t="shared" ref="G111:R111" si="55">IF(G110="","",SUM(G9,G11,G13,G15,G17))</f>
        <v>134</v>
      </c>
      <c r="H111" s="166">
        <f t="shared" si="55"/>
        <v>1150</v>
      </c>
      <c r="I111" s="166">
        <f t="shared" si="55"/>
        <v>364</v>
      </c>
      <c r="J111" s="166">
        <f t="shared" si="55"/>
        <v>786</v>
      </c>
      <c r="K111" s="166">
        <f t="shared" si="55"/>
        <v>557</v>
      </c>
      <c r="L111" s="166">
        <f t="shared" si="55"/>
        <v>16</v>
      </c>
      <c r="M111" s="166" t="str">
        <f t="shared" si="55"/>
        <v/>
      </c>
      <c r="N111" s="166" t="str">
        <f t="shared" si="55"/>
        <v/>
      </c>
      <c r="O111" s="166" t="str">
        <f t="shared" si="55"/>
        <v/>
      </c>
      <c r="P111" s="166" t="str">
        <f t="shared" si="55"/>
        <v/>
      </c>
      <c r="Q111" s="166" t="str">
        <f t="shared" si="55"/>
        <v/>
      </c>
      <c r="R111" s="166" t="str">
        <f t="shared" si="55"/>
        <v/>
      </c>
      <c r="S111" s="74"/>
      <c r="T111" s="71"/>
      <c r="U111" s="74"/>
      <c r="V111" s="71"/>
      <c r="W111" s="74"/>
      <c r="X111" s="71"/>
      <c r="Y111" s="74"/>
      <c r="Z111" s="71"/>
      <c r="AA111" s="74"/>
      <c r="AB111" s="71"/>
      <c r="AC111" s="74"/>
      <c r="AD111" s="71"/>
    </row>
    <row r="112" spans="1:30">
      <c r="D112" s="165" t="s">
        <v>43</v>
      </c>
      <c r="E112" s="162"/>
      <c r="F112" s="166">
        <f>IF(F110="","",SUM(F19,F69))</f>
        <v>707</v>
      </c>
      <c r="G112" s="166">
        <f t="shared" ref="G112:R112" si="56">IF(G110="","",SUM(G19,G69))</f>
        <v>134</v>
      </c>
      <c r="H112" s="166">
        <f t="shared" si="56"/>
        <v>1150</v>
      </c>
      <c r="I112" s="166">
        <f t="shared" si="56"/>
        <v>364</v>
      </c>
      <c r="J112" s="166">
        <f t="shared" si="56"/>
        <v>786</v>
      </c>
      <c r="K112" s="166">
        <f t="shared" si="56"/>
        <v>557</v>
      </c>
      <c r="L112" s="166">
        <f t="shared" si="56"/>
        <v>16</v>
      </c>
      <c r="M112" s="166" t="str">
        <f t="shared" si="56"/>
        <v/>
      </c>
      <c r="N112" s="166" t="str">
        <f t="shared" si="56"/>
        <v/>
      </c>
      <c r="O112" s="166" t="str">
        <f t="shared" si="56"/>
        <v/>
      </c>
      <c r="P112" s="166" t="str">
        <f t="shared" si="56"/>
        <v/>
      </c>
      <c r="Q112" s="166" t="str">
        <f t="shared" si="56"/>
        <v/>
      </c>
      <c r="R112" s="166" t="str">
        <f t="shared" si="56"/>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191</v>
      </c>
      <c r="G113" s="166">
        <f t="shared" ref="G113:R113" si="57">IF(G110="","",SUM(G21,G23,G25,G27,G29,G31,G33,G35,G37,G39,G41,G43,G45,G47,G49,G51,G53,G55,G57,G59,G61,G63,G65,G67))</f>
        <v>44</v>
      </c>
      <c r="H113" s="166">
        <f t="shared" si="57"/>
        <v>401</v>
      </c>
      <c r="I113" s="166">
        <f t="shared" si="57"/>
        <v>172</v>
      </c>
      <c r="J113" s="166">
        <f t="shared" si="57"/>
        <v>229</v>
      </c>
      <c r="K113" s="166">
        <f t="shared" si="57"/>
        <v>142</v>
      </c>
      <c r="L113" s="166">
        <f t="shared" si="57"/>
        <v>5</v>
      </c>
      <c r="M113" s="166" t="str">
        <f t="shared" si="57"/>
        <v/>
      </c>
      <c r="N113" s="166" t="str">
        <f t="shared" si="57"/>
        <v/>
      </c>
      <c r="O113" s="166" t="str">
        <f t="shared" si="57"/>
        <v/>
      </c>
      <c r="P113" s="166" t="str">
        <f t="shared" si="57"/>
        <v/>
      </c>
      <c r="Q113" s="166" t="str">
        <f t="shared" si="57"/>
        <v/>
      </c>
      <c r="R113" s="166" t="str">
        <f t="shared" si="57"/>
        <v/>
      </c>
      <c r="S113" s="74"/>
      <c r="T113" s="71"/>
      <c r="U113" s="74"/>
      <c r="V113" s="71"/>
      <c r="W113" s="74"/>
      <c r="X113" s="71"/>
      <c r="Y113" s="74"/>
      <c r="Z113" s="71"/>
      <c r="AA113" s="74"/>
      <c r="AB113" s="71"/>
      <c r="AC113" s="74"/>
      <c r="AD113" s="71"/>
    </row>
    <row r="114" spans="4:30">
      <c r="D114" s="168" t="s">
        <v>496</v>
      </c>
      <c r="F114" s="166">
        <f>IF(F110="","",SUM(F71,F73,F75,F77,F79,F81,F83,F85,F87,F89,F91,F93,F95,F97,F99))</f>
        <v>516</v>
      </c>
      <c r="G114" s="166">
        <f t="shared" ref="G114:R114" si="58">IF(G110="","",SUM(G71,G73,G75,G77,G79,G81,G83,G85,G87,G89,G91,G93,G95,G97,G99))</f>
        <v>90</v>
      </c>
      <c r="H114" s="166">
        <f t="shared" si="58"/>
        <v>749</v>
      </c>
      <c r="I114" s="166">
        <f t="shared" si="58"/>
        <v>192</v>
      </c>
      <c r="J114" s="166">
        <f t="shared" si="58"/>
        <v>557</v>
      </c>
      <c r="K114" s="166">
        <f t="shared" si="58"/>
        <v>415</v>
      </c>
      <c r="L114" s="166">
        <f t="shared" si="58"/>
        <v>11</v>
      </c>
      <c r="M114" s="166" t="str">
        <f t="shared" si="58"/>
        <v/>
      </c>
      <c r="N114" s="166" t="str">
        <f t="shared" si="58"/>
        <v/>
      </c>
      <c r="O114" s="166" t="str">
        <f t="shared" si="58"/>
        <v/>
      </c>
      <c r="P114" s="166" t="str">
        <f t="shared" si="58"/>
        <v/>
      </c>
      <c r="Q114" s="166" t="str">
        <f t="shared" si="58"/>
        <v/>
      </c>
      <c r="R114" s="166" t="str">
        <f t="shared" si="58"/>
        <v/>
      </c>
      <c r="S114" s="74"/>
      <c r="T114" s="71"/>
      <c r="U114" s="74"/>
      <c r="V114" s="71"/>
      <c r="W114" s="74"/>
      <c r="X114" s="71"/>
      <c r="Y114" s="74"/>
      <c r="Z114" s="71"/>
      <c r="AA114" s="74"/>
      <c r="AB114" s="71"/>
      <c r="AC114" s="74"/>
      <c r="AD114" s="71"/>
    </row>
    <row r="115" spans="4:30">
      <c r="N115" s="3"/>
      <c r="S115" s="71"/>
      <c r="T115" s="71"/>
      <c r="U115" s="71"/>
      <c r="V115" s="71"/>
      <c r="W115" s="71"/>
      <c r="X115" s="71"/>
      <c r="Y115" s="71"/>
      <c r="Z115" s="71"/>
      <c r="AA115" s="71"/>
      <c r="AB115" s="71"/>
      <c r="AC115" s="71"/>
      <c r="AD115" s="71"/>
    </row>
    <row r="116" spans="4:30">
      <c r="D116" s="164" t="s">
        <v>495</v>
      </c>
      <c r="F116" s="163" t="str">
        <f>IF(F110="","",IF(F7=F110,"",1))</f>
        <v/>
      </c>
      <c r="G116" s="163" t="str">
        <f t="shared" ref="G116:R116" si="59">IF(G110="","",IF(G7=G110,"",1))</f>
        <v/>
      </c>
      <c r="H116" s="163" t="str">
        <f t="shared" si="59"/>
        <v/>
      </c>
      <c r="I116" s="163" t="str">
        <f t="shared" si="59"/>
        <v/>
      </c>
      <c r="J116" s="163" t="str">
        <f t="shared" si="59"/>
        <v/>
      </c>
      <c r="K116" s="163" t="str">
        <f t="shared" si="59"/>
        <v/>
      </c>
      <c r="L116" s="163" t="str">
        <f t="shared" si="59"/>
        <v/>
      </c>
      <c r="M116" s="163" t="str">
        <f t="shared" si="59"/>
        <v/>
      </c>
      <c r="N116" s="163" t="str">
        <f t="shared" si="59"/>
        <v/>
      </c>
      <c r="O116" s="163" t="str">
        <f t="shared" si="59"/>
        <v/>
      </c>
      <c r="P116" s="163" t="str">
        <f t="shared" si="59"/>
        <v/>
      </c>
      <c r="Q116" s="163" t="str">
        <f t="shared" si="59"/>
        <v/>
      </c>
      <c r="R116" s="163" t="str">
        <f t="shared" si="59"/>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60">IF(G110="","",IF(G110=G111,"",1))</f>
        <v/>
      </c>
      <c r="H117" s="163" t="str">
        <f t="shared" si="60"/>
        <v/>
      </c>
      <c r="I117" s="163" t="str">
        <f t="shared" si="60"/>
        <v/>
      </c>
      <c r="J117" s="163" t="str">
        <f t="shared" si="60"/>
        <v/>
      </c>
      <c r="K117" s="163" t="str">
        <f t="shared" si="60"/>
        <v/>
      </c>
      <c r="L117" s="163" t="str">
        <f t="shared" si="60"/>
        <v/>
      </c>
      <c r="M117" s="163" t="str">
        <f t="shared" si="60"/>
        <v/>
      </c>
      <c r="N117" s="163" t="str">
        <f t="shared" si="60"/>
        <v/>
      </c>
      <c r="O117" s="163" t="str">
        <f t="shared" si="60"/>
        <v/>
      </c>
      <c r="P117" s="163" t="str">
        <f t="shared" si="60"/>
        <v/>
      </c>
      <c r="Q117" s="163" t="str">
        <f t="shared" si="60"/>
        <v/>
      </c>
      <c r="R117" s="163" t="str">
        <f t="shared" si="60"/>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61">IF(G110="","",IF(G110=G112,"",1))</f>
        <v/>
      </c>
      <c r="H118" s="163" t="str">
        <f t="shared" si="61"/>
        <v/>
      </c>
      <c r="I118" s="163" t="str">
        <f t="shared" si="61"/>
        <v/>
      </c>
      <c r="J118" s="163" t="str">
        <f t="shared" si="61"/>
        <v/>
      </c>
      <c r="K118" s="163" t="str">
        <f t="shared" si="61"/>
        <v/>
      </c>
      <c r="L118" s="163" t="str">
        <f t="shared" si="61"/>
        <v/>
      </c>
      <c r="M118" s="163" t="str">
        <f t="shared" si="61"/>
        <v/>
      </c>
      <c r="N118" s="163" t="str">
        <f t="shared" si="61"/>
        <v/>
      </c>
      <c r="O118" s="163" t="str">
        <f t="shared" si="61"/>
        <v/>
      </c>
      <c r="P118" s="163" t="str">
        <f t="shared" si="61"/>
        <v/>
      </c>
      <c r="Q118" s="163" t="str">
        <f t="shared" si="61"/>
        <v/>
      </c>
      <c r="R118" s="163" t="str">
        <f t="shared" si="61"/>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62">IF(G110="","",IF(G19=G113,"",1))</f>
        <v/>
      </c>
      <c r="H119" s="163" t="str">
        <f t="shared" si="62"/>
        <v/>
      </c>
      <c r="I119" s="163" t="str">
        <f t="shared" si="62"/>
        <v/>
      </c>
      <c r="J119" s="163" t="str">
        <f t="shared" si="62"/>
        <v/>
      </c>
      <c r="K119" s="163" t="str">
        <f t="shared" si="62"/>
        <v/>
      </c>
      <c r="L119" s="163" t="str">
        <f t="shared" si="62"/>
        <v/>
      </c>
      <c r="M119" s="163" t="str">
        <f t="shared" si="62"/>
        <v/>
      </c>
      <c r="N119" s="163" t="str">
        <f t="shared" si="62"/>
        <v/>
      </c>
      <c r="O119" s="163" t="str">
        <f t="shared" si="62"/>
        <v/>
      </c>
      <c r="P119" s="163" t="str">
        <f t="shared" si="62"/>
        <v/>
      </c>
      <c r="Q119" s="163" t="str">
        <f t="shared" si="62"/>
        <v/>
      </c>
      <c r="R119" s="163" t="str">
        <f t="shared" si="62"/>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63">IF(G110="","",IF(G69=G114,"",1))</f>
        <v/>
      </c>
      <c r="H120" s="163" t="str">
        <f t="shared" si="63"/>
        <v/>
      </c>
      <c r="I120" s="163" t="str">
        <f t="shared" si="63"/>
        <v/>
      </c>
      <c r="J120" s="163" t="str">
        <f t="shared" si="63"/>
        <v/>
      </c>
      <c r="K120" s="163" t="str">
        <f t="shared" si="63"/>
        <v/>
      </c>
      <c r="L120" s="163" t="str">
        <f t="shared" si="63"/>
        <v/>
      </c>
      <c r="M120" s="163" t="str">
        <f t="shared" si="63"/>
        <v/>
      </c>
      <c r="N120" s="163" t="str">
        <f t="shared" si="63"/>
        <v/>
      </c>
      <c r="O120" s="163" t="str">
        <f t="shared" si="63"/>
        <v/>
      </c>
      <c r="P120" s="163" t="str">
        <f t="shared" si="63"/>
        <v/>
      </c>
      <c r="Q120" s="163" t="str">
        <f t="shared" si="63"/>
        <v/>
      </c>
      <c r="R120" s="163" t="str">
        <f t="shared" si="63"/>
        <v/>
      </c>
      <c r="S120" s="71"/>
      <c r="T120" s="71"/>
      <c r="U120" s="71"/>
      <c r="V120" s="71"/>
      <c r="W120" s="71"/>
      <c r="X120" s="71"/>
      <c r="Y120" s="71"/>
      <c r="Z120" s="71"/>
      <c r="AA120" s="71"/>
      <c r="AB120" s="71"/>
      <c r="AC120" s="71"/>
      <c r="AD120" s="71"/>
    </row>
  </sheetData>
  <mergeCells count="108">
    <mergeCell ref="M95:M96"/>
    <mergeCell ref="M97:M98"/>
    <mergeCell ref="M99:M100"/>
    <mergeCell ref="M69:M70"/>
    <mergeCell ref="M71:M72"/>
    <mergeCell ref="M73:M74"/>
    <mergeCell ref="M75:M76"/>
    <mergeCell ref="M53:M54"/>
    <mergeCell ref="M55:M56"/>
    <mergeCell ref="M57:M58"/>
    <mergeCell ref="M59:M60"/>
    <mergeCell ref="M61:M62"/>
    <mergeCell ref="M63:M64"/>
    <mergeCell ref="M77:M78"/>
    <mergeCell ref="M79:M80"/>
    <mergeCell ref="M81:M82"/>
    <mergeCell ref="M83:M84"/>
    <mergeCell ref="M85:M86"/>
    <mergeCell ref="M87:M88"/>
    <mergeCell ref="M89:M90"/>
    <mergeCell ref="M91:M92"/>
    <mergeCell ref="M93:M94"/>
    <mergeCell ref="M33:M34"/>
    <mergeCell ref="M35:M36"/>
    <mergeCell ref="M37:M38"/>
    <mergeCell ref="M39:M40"/>
    <mergeCell ref="M65:M66"/>
    <mergeCell ref="M67:M68"/>
    <mergeCell ref="A19:A100"/>
    <mergeCell ref="D37:D38"/>
    <mergeCell ref="M41:M42"/>
    <mergeCell ref="M43:M44"/>
    <mergeCell ref="M45:M46"/>
    <mergeCell ref="M47:M48"/>
    <mergeCell ref="M49:M50"/>
    <mergeCell ref="M51:M52"/>
    <mergeCell ref="M29:M30"/>
    <mergeCell ref="M31:M32"/>
    <mergeCell ref="D31:D32"/>
    <mergeCell ref="D81:D82"/>
    <mergeCell ref="D57:D58"/>
    <mergeCell ref="D35:D36"/>
    <mergeCell ref="D33:D34"/>
    <mergeCell ref="D25:D26"/>
    <mergeCell ref="D27:D28"/>
    <mergeCell ref="D29:D30"/>
    <mergeCell ref="J5:J6"/>
    <mergeCell ref="A3:E6"/>
    <mergeCell ref="F3:F6"/>
    <mergeCell ref="A7:E8"/>
    <mergeCell ref="A9:A18"/>
    <mergeCell ref="B9:E10"/>
    <mergeCell ref="B11:E12"/>
    <mergeCell ref="B13:E14"/>
    <mergeCell ref="M27:M28"/>
    <mergeCell ref="L3:L6"/>
    <mergeCell ref="M7:M8"/>
    <mergeCell ref="M9:M10"/>
    <mergeCell ref="M11:M12"/>
    <mergeCell ref="M13:M14"/>
    <mergeCell ref="M15:M16"/>
    <mergeCell ref="M3:M6"/>
    <mergeCell ref="M17:M18"/>
    <mergeCell ref="M19:M20"/>
    <mergeCell ref="M21:M22"/>
    <mergeCell ref="M23:M24"/>
    <mergeCell ref="M25:M26"/>
    <mergeCell ref="D19:D20"/>
    <mergeCell ref="D21:D22"/>
    <mergeCell ref="D23:D24"/>
    <mergeCell ref="D49:D50"/>
    <mergeCell ref="D51:D52"/>
    <mergeCell ref="D95:D96"/>
    <mergeCell ref="D55:D56"/>
    <mergeCell ref="B69:B100"/>
    <mergeCell ref="D69:D70"/>
    <mergeCell ref="D85:D86"/>
    <mergeCell ref="D87:D88"/>
    <mergeCell ref="D53:D54"/>
    <mergeCell ref="B19:B68"/>
    <mergeCell ref="D67:D68"/>
    <mergeCell ref="D83:D84"/>
    <mergeCell ref="D47:D48"/>
    <mergeCell ref="D99:D100"/>
    <mergeCell ref="G3:G6"/>
    <mergeCell ref="H4:H6"/>
    <mergeCell ref="I5:I6"/>
    <mergeCell ref="D39:D40"/>
    <mergeCell ref="D41:D42"/>
    <mergeCell ref="D43:D44"/>
    <mergeCell ref="D45:D46"/>
    <mergeCell ref="K3:K6"/>
    <mergeCell ref="D97:D98"/>
    <mergeCell ref="B15:E16"/>
    <mergeCell ref="B17:E18"/>
    <mergeCell ref="H3:J3"/>
    <mergeCell ref="D89:D90"/>
    <mergeCell ref="D59:D60"/>
    <mergeCell ref="D61:D62"/>
    <mergeCell ref="D63:D64"/>
    <mergeCell ref="D65:D66"/>
    <mergeCell ref="D91:D92"/>
    <mergeCell ref="D93:D94"/>
    <mergeCell ref="D71:D72"/>
    <mergeCell ref="D73:D74"/>
    <mergeCell ref="D75:D76"/>
    <mergeCell ref="D77:D78"/>
    <mergeCell ref="D79:D80"/>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F11" sqref="F11"/>
    </sheetView>
  </sheetViews>
  <sheetFormatPr defaultRowHeight="13.5"/>
  <cols>
    <col min="1" max="2" width="2.625" style="4" customWidth="1"/>
    <col min="3" max="3" width="1.375" style="4" customWidth="1"/>
    <col min="4" max="4" width="27.625" style="4" customWidth="1"/>
    <col min="5" max="5" width="1.375" style="4" customWidth="1"/>
    <col min="6" max="9" width="10.625" style="3" customWidth="1"/>
    <col min="10" max="15" width="8.125" style="3" customWidth="1"/>
    <col min="16" max="26" width="9" style="3"/>
    <col min="27" max="27" width="9" style="83"/>
    <col min="28" max="28" width="11.25" style="83" customWidth="1"/>
    <col min="29" max="16384" width="9" style="3"/>
  </cols>
  <sheetData>
    <row r="1" spans="1:28" ht="14.25">
      <c r="A1" s="18" t="s">
        <v>534</v>
      </c>
    </row>
    <row r="2" spans="1:28">
      <c r="O2" s="46" t="s">
        <v>157</v>
      </c>
    </row>
    <row r="3" spans="1:28" ht="18.75" customHeight="1">
      <c r="A3" s="280" t="s">
        <v>64</v>
      </c>
      <c r="B3" s="281"/>
      <c r="C3" s="281"/>
      <c r="D3" s="281"/>
      <c r="E3" s="282"/>
      <c r="F3" s="225" t="s">
        <v>138</v>
      </c>
      <c r="G3" s="318" t="s">
        <v>214</v>
      </c>
      <c r="H3" s="310"/>
      <c r="I3" s="311"/>
      <c r="J3" s="318" t="s">
        <v>213</v>
      </c>
      <c r="K3" s="310"/>
      <c r="L3" s="310"/>
      <c r="M3" s="310"/>
      <c r="N3" s="310"/>
      <c r="O3" s="311"/>
    </row>
    <row r="4" spans="1:28" ht="18.75" customHeight="1">
      <c r="A4" s="283"/>
      <c r="B4" s="284"/>
      <c r="C4" s="284"/>
      <c r="D4" s="284"/>
      <c r="E4" s="285"/>
      <c r="F4" s="229"/>
      <c r="G4" s="275" t="s">
        <v>212</v>
      </c>
      <c r="H4" s="275" t="s">
        <v>211</v>
      </c>
      <c r="I4" s="275" t="s">
        <v>158</v>
      </c>
      <c r="J4" s="318" t="s">
        <v>210</v>
      </c>
      <c r="K4" s="310"/>
      <c r="L4" s="310"/>
      <c r="M4" s="310"/>
      <c r="N4" s="275" t="s">
        <v>209</v>
      </c>
      <c r="O4" s="337" t="s">
        <v>141</v>
      </c>
    </row>
    <row r="5" spans="1:28" ht="44.25" customHeight="1" thickBot="1">
      <c r="A5" s="283"/>
      <c r="B5" s="284"/>
      <c r="C5" s="284"/>
      <c r="D5" s="284"/>
      <c r="E5" s="285"/>
      <c r="F5" s="229"/>
      <c r="G5" s="276"/>
      <c r="H5" s="276"/>
      <c r="I5" s="276"/>
      <c r="J5" s="261" t="s">
        <v>208</v>
      </c>
      <c r="K5" s="337" t="s">
        <v>207</v>
      </c>
      <c r="L5" s="261" t="s">
        <v>206</v>
      </c>
      <c r="M5" s="261" t="s">
        <v>205</v>
      </c>
      <c r="N5" s="276"/>
      <c r="O5" s="300"/>
    </row>
    <row r="6" spans="1:28" ht="24.75" customHeight="1" thickBot="1">
      <c r="A6" s="286"/>
      <c r="B6" s="287"/>
      <c r="C6" s="287"/>
      <c r="D6" s="287"/>
      <c r="E6" s="288"/>
      <c r="F6" s="226"/>
      <c r="G6" s="277"/>
      <c r="H6" s="277"/>
      <c r="I6" s="277"/>
      <c r="J6" s="263"/>
      <c r="K6" s="301"/>
      <c r="L6" s="263"/>
      <c r="M6" s="263"/>
      <c r="N6" s="277"/>
      <c r="O6" s="301"/>
      <c r="AA6" s="157">
        <f>SUM(AB7:AB100,E116:R120)</f>
        <v>0</v>
      </c>
      <c r="AB6" s="91"/>
    </row>
    <row r="7" spans="1:28" ht="12" customHeight="1">
      <c r="A7" s="216" t="s">
        <v>50</v>
      </c>
      <c r="B7" s="217"/>
      <c r="C7" s="217"/>
      <c r="D7" s="217"/>
      <c r="E7" s="218"/>
      <c r="F7" s="41">
        <f t="shared" ref="F7:F70" si="0">SUM(G7:O7)/2</f>
        <v>986</v>
      </c>
      <c r="G7" s="41">
        <f>SUM(G9,G11,G13,G15,G17)</f>
        <v>824</v>
      </c>
      <c r="H7" s="41">
        <f t="shared" ref="H7:O7" si="1">SUM(H9,H11,H13,H15,H17)</f>
        <v>94</v>
      </c>
      <c r="I7" s="41">
        <f t="shared" si="1"/>
        <v>68</v>
      </c>
      <c r="J7" s="41">
        <f>SUM(J9,J11,J13,J15,J17)</f>
        <v>413</v>
      </c>
      <c r="K7" s="41">
        <f>SUM(K9,K11,K13,K15,K17)</f>
        <v>16</v>
      </c>
      <c r="L7" s="41">
        <f t="shared" si="1"/>
        <v>169</v>
      </c>
      <c r="M7" s="41">
        <f t="shared" si="1"/>
        <v>57</v>
      </c>
      <c r="N7" s="41">
        <f t="shared" si="1"/>
        <v>238</v>
      </c>
      <c r="O7" s="41">
        <f t="shared" si="1"/>
        <v>93</v>
      </c>
      <c r="AA7" s="151">
        <v>986</v>
      </c>
      <c r="AB7" s="151" t="str">
        <f>IF(F7=AA7,"",1)</f>
        <v/>
      </c>
    </row>
    <row r="8" spans="1:28" ht="12" customHeight="1">
      <c r="A8" s="219"/>
      <c r="B8" s="220"/>
      <c r="C8" s="220"/>
      <c r="D8" s="220"/>
      <c r="E8" s="221"/>
      <c r="F8" s="44">
        <f>SUM(G8:O8)/2</f>
        <v>1</v>
      </c>
      <c r="G8" s="37">
        <f>IF(G7=0,0,G7/$F7)</f>
        <v>0.83569979716024345</v>
      </c>
      <c r="H8" s="37">
        <f t="shared" ref="H8:I8" si="2">IF(H7=0,0,H7/$F7)</f>
        <v>9.5334685598377281E-2</v>
      </c>
      <c r="I8" s="37">
        <f t="shared" si="2"/>
        <v>6.8965517241379309E-2</v>
      </c>
      <c r="J8" s="37">
        <f>IF(J7=0,0,J7/$F7)</f>
        <v>0.41886409736308317</v>
      </c>
      <c r="K8" s="37">
        <f t="shared" ref="K8:O8" si="3">IF(K7=0,0,K7/$F7)</f>
        <v>1.6227180527383367E-2</v>
      </c>
      <c r="L8" s="37">
        <f t="shared" si="3"/>
        <v>0.17139959432048682</v>
      </c>
      <c r="M8" s="37">
        <f t="shared" si="3"/>
        <v>5.7809330628803245E-2</v>
      </c>
      <c r="N8" s="37">
        <f t="shared" si="3"/>
        <v>0.2413793103448276</v>
      </c>
      <c r="O8" s="37">
        <f t="shared" si="3"/>
        <v>9.4320486815415827E-2</v>
      </c>
      <c r="AA8" s="152"/>
      <c r="AB8" s="152"/>
    </row>
    <row r="9" spans="1:28" ht="12" customHeight="1">
      <c r="A9" s="205" t="s">
        <v>49</v>
      </c>
      <c r="B9" s="289" t="s">
        <v>48</v>
      </c>
      <c r="C9" s="290"/>
      <c r="D9" s="290"/>
      <c r="E9" s="291"/>
      <c r="F9" s="41">
        <f>SUM(G9:O9)/2</f>
        <v>324</v>
      </c>
      <c r="G9" s="41">
        <v>207</v>
      </c>
      <c r="H9" s="41">
        <v>70</v>
      </c>
      <c r="I9" s="41">
        <v>47</v>
      </c>
      <c r="J9" s="41">
        <v>55</v>
      </c>
      <c r="K9" s="41">
        <v>5</v>
      </c>
      <c r="L9" s="41">
        <v>27</v>
      </c>
      <c r="M9" s="41">
        <v>14</v>
      </c>
      <c r="N9" s="41">
        <v>163</v>
      </c>
      <c r="O9" s="41">
        <v>60</v>
      </c>
      <c r="AA9" s="153">
        <v>324</v>
      </c>
      <c r="AB9" s="153" t="str">
        <f>IF(F9=AA9,"",1)</f>
        <v/>
      </c>
    </row>
    <row r="10" spans="1:28" ht="12" customHeight="1">
      <c r="A10" s="206"/>
      <c r="B10" s="292"/>
      <c r="C10" s="293"/>
      <c r="D10" s="293"/>
      <c r="E10" s="294"/>
      <c r="F10" s="44">
        <f t="shared" si="0"/>
        <v>0.99999999999999989</v>
      </c>
      <c r="G10" s="37">
        <f>IF(G9=0,0,G9/$F9)</f>
        <v>0.63888888888888884</v>
      </c>
      <c r="H10" s="37">
        <f>IF(H9=0,0,H9/$F9)</f>
        <v>0.21604938271604937</v>
      </c>
      <c r="I10" s="37">
        <f>IF(I9=0,0,I9/$F9)</f>
        <v>0.14506172839506173</v>
      </c>
      <c r="J10" s="37">
        <f>IF(J9=0,0,J9/$F9)</f>
        <v>0.16975308641975309</v>
      </c>
      <c r="K10" s="37">
        <f>IF(K9=0,0,K9/$F9)</f>
        <v>1.5432098765432098E-2</v>
      </c>
      <c r="L10" s="37">
        <f t="shared" ref="L10" si="4">IF(L9=0,0,L9/$F9)</f>
        <v>8.3333333333333329E-2</v>
      </c>
      <c r="M10" s="37">
        <f>IF(M9=0,0,M9/$F9)</f>
        <v>4.3209876543209874E-2</v>
      </c>
      <c r="N10" s="37">
        <f>IF(N9=0,0,N9/$F9)</f>
        <v>0.50308641975308643</v>
      </c>
      <c r="O10" s="37">
        <f>IF(O9=0,0,O9/$F9)</f>
        <v>0.18518518518518517</v>
      </c>
      <c r="AA10" s="152"/>
      <c r="AB10" s="152"/>
    </row>
    <row r="11" spans="1:28" ht="12" customHeight="1">
      <c r="A11" s="206"/>
      <c r="B11" s="289" t="s">
        <v>47</v>
      </c>
      <c r="C11" s="290"/>
      <c r="D11" s="290"/>
      <c r="E11" s="291"/>
      <c r="F11" s="41">
        <f t="shared" si="0"/>
        <v>144</v>
      </c>
      <c r="G11" s="41">
        <v>123</v>
      </c>
      <c r="H11" s="41">
        <v>10</v>
      </c>
      <c r="I11" s="41">
        <v>11</v>
      </c>
      <c r="J11" s="41">
        <v>70</v>
      </c>
      <c r="K11" s="41">
        <v>0</v>
      </c>
      <c r="L11" s="41">
        <v>27</v>
      </c>
      <c r="M11" s="41">
        <v>2</v>
      </c>
      <c r="N11" s="41">
        <v>29</v>
      </c>
      <c r="O11" s="41">
        <v>16</v>
      </c>
      <c r="AA11" s="153">
        <v>144</v>
      </c>
      <c r="AB11" s="153" t="str">
        <f>IF(F11=AA11,"",1)</f>
        <v/>
      </c>
    </row>
    <row r="12" spans="1:28" ht="12" customHeight="1">
      <c r="A12" s="206"/>
      <c r="B12" s="292"/>
      <c r="C12" s="293"/>
      <c r="D12" s="293"/>
      <c r="E12" s="294"/>
      <c r="F12" s="44">
        <f t="shared" si="0"/>
        <v>1</v>
      </c>
      <c r="G12" s="37">
        <f t="shared" ref="G12" si="5">IF(G11=0,0,G11/$F11)</f>
        <v>0.85416666666666663</v>
      </c>
      <c r="H12" s="37">
        <f t="shared" ref="H12" si="6">IF(H11=0,0,H11/$F11)</f>
        <v>6.9444444444444448E-2</v>
      </c>
      <c r="I12" s="37">
        <f t="shared" ref="I12" si="7">IF(I11=0,0,I11/$F11)</f>
        <v>7.6388888888888895E-2</v>
      </c>
      <c r="J12" s="37">
        <f t="shared" ref="J12" si="8">IF(J11=0,0,J11/$F11)</f>
        <v>0.4861111111111111</v>
      </c>
      <c r="K12" s="37">
        <f t="shared" ref="K12:L12" si="9">IF(K11=0,0,K11/$F11)</f>
        <v>0</v>
      </c>
      <c r="L12" s="37">
        <f t="shared" si="9"/>
        <v>0.1875</v>
      </c>
      <c r="M12" s="37">
        <f t="shared" ref="M12" si="10">IF(M11=0,0,M11/$F11)</f>
        <v>1.3888888888888888E-2</v>
      </c>
      <c r="N12" s="37">
        <f t="shared" ref="N12" si="11">IF(N11=0,0,N11/$F11)</f>
        <v>0.2013888888888889</v>
      </c>
      <c r="O12" s="37">
        <f t="shared" ref="O12" si="12">IF(O11=0,0,O11/$F11)</f>
        <v>0.1111111111111111</v>
      </c>
      <c r="AA12" s="152"/>
      <c r="AB12" s="152"/>
    </row>
    <row r="13" spans="1:28" ht="12" customHeight="1">
      <c r="A13" s="206"/>
      <c r="B13" s="289" t="s">
        <v>46</v>
      </c>
      <c r="C13" s="290"/>
      <c r="D13" s="290"/>
      <c r="E13" s="291"/>
      <c r="F13" s="41">
        <f t="shared" si="0"/>
        <v>219</v>
      </c>
      <c r="G13" s="41">
        <v>209</v>
      </c>
      <c r="H13" s="41">
        <v>7</v>
      </c>
      <c r="I13" s="41">
        <v>3</v>
      </c>
      <c r="J13" s="41">
        <v>130</v>
      </c>
      <c r="K13" s="41">
        <v>4</v>
      </c>
      <c r="L13" s="41">
        <v>45</v>
      </c>
      <c r="M13" s="41">
        <v>8</v>
      </c>
      <c r="N13" s="41">
        <v>24</v>
      </c>
      <c r="O13" s="41">
        <v>8</v>
      </c>
      <c r="AA13" s="153">
        <v>219</v>
      </c>
      <c r="AB13" s="153" t="str">
        <f>IF(F13=AA13,"",1)</f>
        <v/>
      </c>
    </row>
    <row r="14" spans="1:28" ht="12" customHeight="1">
      <c r="A14" s="206"/>
      <c r="B14" s="292"/>
      <c r="C14" s="293"/>
      <c r="D14" s="293"/>
      <c r="E14" s="294"/>
      <c r="F14" s="44">
        <f t="shared" si="0"/>
        <v>0.99999999999999989</v>
      </c>
      <c r="G14" s="37">
        <f t="shared" ref="G14" si="13">IF(G13=0,0,G13/$F13)</f>
        <v>0.954337899543379</v>
      </c>
      <c r="H14" s="37">
        <f t="shared" ref="H14" si="14">IF(H13=0,0,H13/$F13)</f>
        <v>3.1963470319634701E-2</v>
      </c>
      <c r="I14" s="37">
        <f t="shared" ref="I14" si="15">IF(I13=0,0,I13/$F13)</f>
        <v>1.3698630136986301E-2</v>
      </c>
      <c r="J14" s="37">
        <f t="shared" ref="J14" si="16">IF(J13=0,0,J13/$F13)</f>
        <v>0.59360730593607303</v>
      </c>
      <c r="K14" s="37">
        <f t="shared" ref="K14:L14" si="17">IF(K13=0,0,K13/$F13)</f>
        <v>1.8264840182648401E-2</v>
      </c>
      <c r="L14" s="37">
        <f t="shared" si="17"/>
        <v>0.20547945205479451</v>
      </c>
      <c r="M14" s="37">
        <f t="shared" ref="M14" si="18">IF(M13=0,0,M13/$F13)</f>
        <v>3.6529680365296802E-2</v>
      </c>
      <c r="N14" s="37">
        <f t="shared" ref="N14" si="19">IF(N13=0,0,N13/$F13)</f>
        <v>0.1095890410958904</v>
      </c>
      <c r="O14" s="37">
        <f t="shared" ref="O14" si="20">IF(O13=0,0,O13/$F13)</f>
        <v>3.6529680365296802E-2</v>
      </c>
      <c r="AA14" s="152"/>
      <c r="AB14" s="152"/>
    </row>
    <row r="15" spans="1:28" ht="12" customHeight="1">
      <c r="A15" s="206"/>
      <c r="B15" s="289" t="s">
        <v>45</v>
      </c>
      <c r="C15" s="290"/>
      <c r="D15" s="290"/>
      <c r="E15" s="291"/>
      <c r="F15" s="41">
        <f t="shared" si="0"/>
        <v>78</v>
      </c>
      <c r="G15" s="41">
        <v>74</v>
      </c>
      <c r="H15" s="41">
        <v>1</v>
      </c>
      <c r="I15" s="41">
        <v>3</v>
      </c>
      <c r="J15" s="41">
        <v>41</v>
      </c>
      <c r="K15" s="41">
        <v>1</v>
      </c>
      <c r="L15" s="41">
        <v>20</v>
      </c>
      <c r="M15" s="41">
        <v>6</v>
      </c>
      <c r="N15" s="41">
        <v>7</v>
      </c>
      <c r="O15" s="41">
        <v>3</v>
      </c>
      <c r="AA15" s="153">
        <v>78</v>
      </c>
      <c r="AB15" s="153" t="str">
        <f>IF(F15=AA15,"",1)</f>
        <v/>
      </c>
    </row>
    <row r="16" spans="1:28" ht="12" customHeight="1">
      <c r="A16" s="206"/>
      <c r="B16" s="292"/>
      <c r="C16" s="293"/>
      <c r="D16" s="293"/>
      <c r="E16" s="294"/>
      <c r="F16" s="44">
        <f t="shared" si="0"/>
        <v>0.99999999999999989</v>
      </c>
      <c r="G16" s="37">
        <f t="shared" ref="G16" si="21">IF(G15=0,0,G15/$F15)</f>
        <v>0.94871794871794868</v>
      </c>
      <c r="H16" s="37">
        <f t="shared" ref="H16" si="22">IF(H15=0,0,H15/$F15)</f>
        <v>1.282051282051282E-2</v>
      </c>
      <c r="I16" s="37">
        <f t="shared" ref="I16" si="23">IF(I15=0,0,I15/$F15)</f>
        <v>3.8461538461538464E-2</v>
      </c>
      <c r="J16" s="37">
        <f t="shared" ref="J16" si="24">IF(J15=0,0,J15/$F15)</f>
        <v>0.52564102564102566</v>
      </c>
      <c r="K16" s="37">
        <f t="shared" ref="K16:L16" si="25">IF(K15=0,0,K15/$F15)</f>
        <v>1.282051282051282E-2</v>
      </c>
      <c r="L16" s="37">
        <f t="shared" si="25"/>
        <v>0.25641025641025639</v>
      </c>
      <c r="M16" s="37">
        <f t="shared" ref="M16" si="26">IF(M15=0,0,M15/$F15)</f>
        <v>7.6923076923076927E-2</v>
      </c>
      <c r="N16" s="37">
        <f t="shared" ref="N16" si="27">IF(N15=0,0,N15/$F15)</f>
        <v>8.9743589743589744E-2</v>
      </c>
      <c r="O16" s="37">
        <f t="shared" ref="O16" si="28">IF(O15=0,0,O15/$F15)</f>
        <v>3.8461538461538464E-2</v>
      </c>
      <c r="AA16" s="152"/>
      <c r="AB16" s="152"/>
    </row>
    <row r="17" spans="1:28" ht="12" customHeight="1">
      <c r="A17" s="206"/>
      <c r="B17" s="289" t="s">
        <v>44</v>
      </c>
      <c r="C17" s="290"/>
      <c r="D17" s="290"/>
      <c r="E17" s="291"/>
      <c r="F17" s="41">
        <f t="shared" si="0"/>
        <v>221</v>
      </c>
      <c r="G17" s="41">
        <v>211</v>
      </c>
      <c r="H17" s="41">
        <v>6</v>
      </c>
      <c r="I17" s="41">
        <v>4</v>
      </c>
      <c r="J17" s="41">
        <v>117</v>
      </c>
      <c r="K17" s="41">
        <v>6</v>
      </c>
      <c r="L17" s="41">
        <v>50</v>
      </c>
      <c r="M17" s="41">
        <v>27</v>
      </c>
      <c r="N17" s="41">
        <v>15</v>
      </c>
      <c r="O17" s="41">
        <v>6</v>
      </c>
      <c r="AA17" s="153">
        <v>221</v>
      </c>
      <c r="AB17" s="153" t="str">
        <f>IF(F17=AA17,"",1)</f>
        <v/>
      </c>
    </row>
    <row r="18" spans="1:28" ht="12" customHeight="1">
      <c r="A18" s="207"/>
      <c r="B18" s="292"/>
      <c r="C18" s="293"/>
      <c r="D18" s="293"/>
      <c r="E18" s="294"/>
      <c r="F18" s="44">
        <f t="shared" si="0"/>
        <v>0.99999999999999989</v>
      </c>
      <c r="G18" s="37">
        <f t="shared" ref="G18" si="29">IF(G17=0,0,G17/$F17)</f>
        <v>0.95475113122171951</v>
      </c>
      <c r="H18" s="37">
        <f t="shared" ref="H18" si="30">IF(H17=0,0,H17/$F17)</f>
        <v>2.7149321266968326E-2</v>
      </c>
      <c r="I18" s="37">
        <f t="shared" ref="I18" si="31">IF(I17=0,0,I17/$F17)</f>
        <v>1.8099547511312219E-2</v>
      </c>
      <c r="J18" s="37">
        <f t="shared" ref="J18" si="32">IF(J17=0,0,J17/$F17)</f>
        <v>0.52941176470588236</v>
      </c>
      <c r="K18" s="37">
        <f t="shared" ref="K18:L18" si="33">IF(K17=0,0,K17/$F17)</f>
        <v>2.7149321266968326E-2</v>
      </c>
      <c r="L18" s="37">
        <f t="shared" si="33"/>
        <v>0.22624434389140272</v>
      </c>
      <c r="M18" s="37">
        <f t="shared" ref="M18" si="34">IF(M17=0,0,M17/$F17)</f>
        <v>0.12217194570135746</v>
      </c>
      <c r="N18" s="37">
        <f t="shared" ref="N18" si="35">IF(N17=0,0,N17/$F17)</f>
        <v>6.7873303167420809E-2</v>
      </c>
      <c r="O18" s="37">
        <f t="shared" ref="O18" si="36">IF(O17=0,0,O17/$F17)</f>
        <v>2.7149321266968326E-2</v>
      </c>
      <c r="AA18" s="154"/>
      <c r="AB18" s="152"/>
    </row>
    <row r="19" spans="1:28" ht="12" customHeight="1">
      <c r="A19" s="202" t="s">
        <v>43</v>
      </c>
      <c r="B19" s="202" t="s">
        <v>42</v>
      </c>
      <c r="C19" s="43"/>
      <c r="D19" s="278" t="s">
        <v>16</v>
      </c>
      <c r="E19" s="42"/>
      <c r="F19" s="41">
        <f>SUM(G19:O19)/2</f>
        <v>247</v>
      </c>
      <c r="G19" s="41">
        <f>SUM(G21,G23,G25,G27,G29,G31,G33,G35,G37,G39,G41,G43,G45,G47,G49,G51,G53,G55,G57,G59,G61,G63,G65,G67)</f>
        <v>219</v>
      </c>
      <c r="H19" s="41">
        <f t="shared" ref="H19:O19" si="37">SUM(H21,H23,H25,H27,H29,H31,H33,H35,H37,H39,H41,H43,H45,H47,H49,H51,H53,H55,H57,H59,H61,H63,H65,H67)</f>
        <v>12</v>
      </c>
      <c r="I19" s="41">
        <f t="shared" si="37"/>
        <v>16</v>
      </c>
      <c r="J19" s="41">
        <f>SUM(J21,J23,J25,J27,J29,J31,J33,J35,J37,J39,J41,J43,J45,J47,J49,J51,J53,J55,J57,J59,J61,J63,J65,J67)</f>
        <v>114</v>
      </c>
      <c r="K19" s="41">
        <f t="shared" si="37"/>
        <v>4</v>
      </c>
      <c r="L19" s="41">
        <f t="shared" si="37"/>
        <v>44</v>
      </c>
      <c r="M19" s="41">
        <f t="shared" si="37"/>
        <v>16</v>
      </c>
      <c r="N19" s="41">
        <f t="shared" si="37"/>
        <v>47</v>
      </c>
      <c r="O19" s="41">
        <f t="shared" si="37"/>
        <v>22</v>
      </c>
      <c r="P19" s="54"/>
      <c r="Q19" s="54"/>
      <c r="AA19" s="153">
        <v>247</v>
      </c>
      <c r="AB19" s="153" t="str">
        <f>IF(F19=AA19,"",1)</f>
        <v/>
      </c>
    </row>
    <row r="20" spans="1:28" ht="12" customHeight="1">
      <c r="A20" s="203"/>
      <c r="B20" s="203"/>
      <c r="C20" s="40"/>
      <c r="D20" s="279"/>
      <c r="E20" s="39"/>
      <c r="F20" s="44">
        <f>SUM(G20:O20)/2</f>
        <v>0.99999999999999989</v>
      </c>
      <c r="G20" s="37">
        <f>IF(G19=0,0,G19/$F19)</f>
        <v>0.88663967611336036</v>
      </c>
      <c r="H20" s="37">
        <f t="shared" ref="H20" si="38">IF(H19=0,0,H19/$F19)</f>
        <v>4.8582995951417005E-2</v>
      </c>
      <c r="I20" s="37">
        <f t="shared" ref="I20" si="39">IF(I19=0,0,I19/$F19)</f>
        <v>6.4777327935222673E-2</v>
      </c>
      <c r="J20" s="37">
        <f t="shared" ref="J20" si="40">IF(J19=0,0,J19/$F19)</f>
        <v>0.46153846153846156</v>
      </c>
      <c r="K20" s="37">
        <f t="shared" ref="K20:L20" si="41">IF(K19=0,0,K19/$F19)</f>
        <v>1.6194331983805668E-2</v>
      </c>
      <c r="L20" s="37">
        <f t="shared" si="41"/>
        <v>0.17813765182186234</v>
      </c>
      <c r="M20" s="37">
        <f t="shared" ref="M20" si="42">IF(M19=0,0,M19/$F19)</f>
        <v>6.4777327935222673E-2</v>
      </c>
      <c r="N20" s="37">
        <f t="shared" ref="N20" si="43">IF(N19=0,0,N19/$F19)</f>
        <v>0.19028340080971659</v>
      </c>
      <c r="O20" s="37">
        <f t="shared" ref="O20" si="44">IF(O19=0,0,O19/$F19)</f>
        <v>8.9068825910931168E-2</v>
      </c>
      <c r="P20" s="54"/>
      <c r="Q20" s="54"/>
      <c r="R20" s="54"/>
      <c r="S20" s="54"/>
      <c r="T20" s="54"/>
      <c r="U20" s="54"/>
      <c r="V20" s="54"/>
      <c r="AA20" s="152"/>
      <c r="AB20" s="152"/>
    </row>
    <row r="21" spans="1:28" ht="12" customHeight="1">
      <c r="A21" s="203"/>
      <c r="B21" s="203"/>
      <c r="C21" s="43"/>
      <c r="D21" s="278" t="s">
        <v>339</v>
      </c>
      <c r="E21" s="42"/>
      <c r="F21" s="41">
        <f t="shared" si="0"/>
        <v>28</v>
      </c>
      <c r="G21" s="41">
        <v>27</v>
      </c>
      <c r="H21" s="41">
        <v>0</v>
      </c>
      <c r="I21" s="41">
        <v>1</v>
      </c>
      <c r="J21" s="41">
        <v>13</v>
      </c>
      <c r="K21" s="41">
        <v>0</v>
      </c>
      <c r="L21" s="41">
        <v>6</v>
      </c>
      <c r="M21" s="41">
        <v>2</v>
      </c>
      <c r="N21" s="41">
        <v>6</v>
      </c>
      <c r="O21" s="41">
        <v>1</v>
      </c>
      <c r="P21" s="54"/>
      <c r="AA21" s="153">
        <v>28</v>
      </c>
      <c r="AB21" s="153" t="str">
        <f>IF(F21=AA21,"",1)</f>
        <v/>
      </c>
    </row>
    <row r="22" spans="1:28" ht="12" customHeight="1">
      <c r="A22" s="203"/>
      <c r="B22" s="203"/>
      <c r="C22" s="40"/>
      <c r="D22" s="279"/>
      <c r="E22" s="39"/>
      <c r="F22" s="44">
        <f t="shared" si="0"/>
        <v>1</v>
      </c>
      <c r="G22" s="37">
        <f t="shared" ref="G22" si="45">IF(G21=0,0,G21/$F21)</f>
        <v>0.9642857142857143</v>
      </c>
      <c r="H22" s="37">
        <f t="shared" ref="H22" si="46">IF(H21=0,0,H21/$F21)</f>
        <v>0</v>
      </c>
      <c r="I22" s="37">
        <f t="shared" ref="I22" si="47">IF(I21=0,0,I21/$F21)</f>
        <v>3.5714285714285712E-2</v>
      </c>
      <c r="J22" s="37">
        <f t="shared" ref="J22" si="48">IF(J21=0,0,J21/$F21)</f>
        <v>0.4642857142857143</v>
      </c>
      <c r="K22" s="37">
        <f t="shared" ref="K22:L22" si="49">IF(K21=0,0,K21/$F21)</f>
        <v>0</v>
      </c>
      <c r="L22" s="37">
        <f t="shared" si="49"/>
        <v>0.21428571428571427</v>
      </c>
      <c r="M22" s="37">
        <f t="shared" ref="M22" si="50">IF(M21=0,0,M21/$F21)</f>
        <v>7.1428571428571425E-2</v>
      </c>
      <c r="N22" s="37">
        <f t="shared" ref="N22" si="51">IF(N21=0,0,N21/$F21)</f>
        <v>0.21428571428571427</v>
      </c>
      <c r="O22" s="37">
        <f t="shared" ref="O22" si="52">IF(O21=0,0,O21/$F21)</f>
        <v>3.5714285714285712E-2</v>
      </c>
      <c r="AA22" s="152"/>
      <c r="AB22" s="152"/>
    </row>
    <row r="23" spans="1:28" ht="12" customHeight="1">
      <c r="A23" s="203"/>
      <c r="B23" s="203"/>
      <c r="C23" s="43"/>
      <c r="D23" s="278" t="s">
        <v>340</v>
      </c>
      <c r="E23" s="42"/>
      <c r="F23" s="41">
        <f t="shared" si="0"/>
        <v>5</v>
      </c>
      <c r="G23" s="41">
        <v>4</v>
      </c>
      <c r="H23" s="41">
        <v>1</v>
      </c>
      <c r="I23" s="41">
        <v>0</v>
      </c>
      <c r="J23" s="41">
        <v>3</v>
      </c>
      <c r="K23" s="41">
        <v>0</v>
      </c>
      <c r="L23" s="41">
        <v>1</v>
      </c>
      <c r="M23" s="41">
        <v>0</v>
      </c>
      <c r="N23" s="41">
        <v>1</v>
      </c>
      <c r="O23" s="41">
        <v>0</v>
      </c>
      <c r="AA23" s="153">
        <v>5</v>
      </c>
      <c r="AB23" s="153" t="str">
        <f>IF(F23=AA23,"",1)</f>
        <v/>
      </c>
    </row>
    <row r="24" spans="1:28" ht="12" customHeight="1">
      <c r="A24" s="203"/>
      <c r="B24" s="203"/>
      <c r="C24" s="40"/>
      <c r="D24" s="279"/>
      <c r="E24" s="39"/>
      <c r="F24" s="44">
        <f t="shared" si="0"/>
        <v>1</v>
      </c>
      <c r="G24" s="37">
        <f t="shared" ref="G24" si="53">IF(G23=0,0,G23/$F23)</f>
        <v>0.8</v>
      </c>
      <c r="H24" s="37">
        <f t="shared" ref="H24" si="54">IF(H23=0,0,H23/$F23)</f>
        <v>0.2</v>
      </c>
      <c r="I24" s="37">
        <f t="shared" ref="I24" si="55">IF(I23=0,0,I23/$F23)</f>
        <v>0</v>
      </c>
      <c r="J24" s="37">
        <f t="shared" ref="J24" si="56">IF(J23=0,0,J23/$F23)</f>
        <v>0.6</v>
      </c>
      <c r="K24" s="37">
        <f t="shared" ref="K24:L24" si="57">IF(K23=0,0,K23/$F23)</f>
        <v>0</v>
      </c>
      <c r="L24" s="37">
        <f t="shared" si="57"/>
        <v>0.2</v>
      </c>
      <c r="M24" s="37">
        <f t="shared" ref="M24" si="58">IF(M23=0,0,M23/$F23)</f>
        <v>0</v>
      </c>
      <c r="N24" s="37">
        <f t="shared" ref="N24" si="59">IF(N23=0,0,N23/$F23)</f>
        <v>0.2</v>
      </c>
      <c r="O24" s="37">
        <f t="shared" ref="O24" si="60">IF(O23=0,0,O23/$F23)</f>
        <v>0</v>
      </c>
      <c r="AA24" s="152"/>
      <c r="AB24" s="152"/>
    </row>
    <row r="25" spans="1:28" ht="12" customHeight="1">
      <c r="A25" s="203"/>
      <c r="B25" s="203"/>
      <c r="C25" s="43"/>
      <c r="D25" s="295" t="s">
        <v>341</v>
      </c>
      <c r="E25" s="115"/>
      <c r="F25" s="104">
        <f t="shared" si="0"/>
        <v>19</v>
      </c>
      <c r="G25" s="104">
        <v>16</v>
      </c>
      <c r="H25" s="104">
        <v>1</v>
      </c>
      <c r="I25" s="104">
        <v>2</v>
      </c>
      <c r="J25" s="41">
        <v>8</v>
      </c>
      <c r="K25" s="41">
        <v>1</v>
      </c>
      <c r="L25" s="41">
        <v>3</v>
      </c>
      <c r="M25" s="41">
        <v>1</v>
      </c>
      <c r="N25" s="41">
        <v>4</v>
      </c>
      <c r="O25" s="41">
        <v>2</v>
      </c>
      <c r="AA25" s="153">
        <v>19</v>
      </c>
      <c r="AB25" s="153" t="str">
        <f>IF(F25=AA25,"",1)</f>
        <v/>
      </c>
    </row>
    <row r="26" spans="1:28" ht="12" customHeight="1">
      <c r="A26" s="203"/>
      <c r="B26" s="203"/>
      <c r="C26" s="40"/>
      <c r="D26" s="296"/>
      <c r="E26" s="116"/>
      <c r="F26" s="117">
        <f t="shared" si="0"/>
        <v>1</v>
      </c>
      <c r="G26" s="107">
        <f t="shared" ref="G26" si="61">IF(G25=0,0,G25/$F25)</f>
        <v>0.84210526315789469</v>
      </c>
      <c r="H26" s="107">
        <f t="shared" ref="H26" si="62">IF(H25=0,0,H25/$F25)</f>
        <v>5.2631578947368418E-2</v>
      </c>
      <c r="I26" s="107">
        <f t="shared" ref="I26" si="63">IF(I25=0,0,I25/$F25)</f>
        <v>0.10526315789473684</v>
      </c>
      <c r="J26" s="37">
        <f t="shared" ref="J26" si="64">IF(J25=0,0,J25/$F25)</f>
        <v>0.42105263157894735</v>
      </c>
      <c r="K26" s="37">
        <f t="shared" ref="K26:L26" si="65">IF(K25=0,0,K25/$F25)</f>
        <v>5.2631578947368418E-2</v>
      </c>
      <c r="L26" s="37">
        <f t="shared" si="65"/>
        <v>0.15789473684210525</v>
      </c>
      <c r="M26" s="37">
        <f t="shared" ref="M26" si="66">IF(M25=0,0,M25/$F25)</f>
        <v>5.2631578947368418E-2</v>
      </c>
      <c r="N26" s="37">
        <f t="shared" ref="N26" si="67">IF(N25=0,0,N25/$F25)</f>
        <v>0.21052631578947367</v>
      </c>
      <c r="O26" s="37">
        <f t="shared" ref="O26" si="68">IF(O25=0,0,O25/$F25)</f>
        <v>0.10526315789473684</v>
      </c>
      <c r="AA26" s="152"/>
      <c r="AB26" s="152"/>
    </row>
    <row r="27" spans="1:28" ht="12" customHeight="1">
      <c r="A27" s="203"/>
      <c r="B27" s="203"/>
      <c r="C27" s="43"/>
      <c r="D27" s="278" t="s">
        <v>342</v>
      </c>
      <c r="E27" s="42"/>
      <c r="F27" s="41">
        <f t="shared" si="0"/>
        <v>2</v>
      </c>
      <c r="G27" s="41">
        <v>2</v>
      </c>
      <c r="H27" s="41">
        <v>0</v>
      </c>
      <c r="I27" s="41">
        <v>0</v>
      </c>
      <c r="J27" s="41">
        <v>0</v>
      </c>
      <c r="K27" s="41">
        <v>0</v>
      </c>
      <c r="L27" s="41">
        <v>0</v>
      </c>
      <c r="M27" s="41">
        <v>1</v>
      </c>
      <c r="N27" s="41">
        <v>0</v>
      </c>
      <c r="O27" s="41">
        <v>1</v>
      </c>
      <c r="AA27" s="153">
        <v>2</v>
      </c>
      <c r="AB27" s="153" t="str">
        <f>IF(F27=AA27,"",1)</f>
        <v/>
      </c>
    </row>
    <row r="28" spans="1:28" ht="12" customHeight="1">
      <c r="A28" s="203"/>
      <c r="B28" s="203"/>
      <c r="C28" s="40"/>
      <c r="D28" s="279"/>
      <c r="E28" s="39"/>
      <c r="F28" s="44">
        <f t="shared" si="0"/>
        <v>1</v>
      </c>
      <c r="G28" s="37">
        <f t="shared" ref="G28" si="69">IF(G27=0,0,G27/$F27)</f>
        <v>1</v>
      </c>
      <c r="H28" s="37">
        <f t="shared" ref="H28" si="70">IF(H27=0,0,H27/$F27)</f>
        <v>0</v>
      </c>
      <c r="I28" s="37">
        <f t="shared" ref="I28" si="71">IF(I27=0,0,I27/$F27)</f>
        <v>0</v>
      </c>
      <c r="J28" s="37">
        <f t="shared" ref="J28" si="72">IF(J27=0,0,J27/$F27)</f>
        <v>0</v>
      </c>
      <c r="K28" s="37">
        <f t="shared" ref="K28:L28" si="73">IF(K27=0,0,K27/$F27)</f>
        <v>0</v>
      </c>
      <c r="L28" s="37">
        <f t="shared" si="73"/>
        <v>0</v>
      </c>
      <c r="M28" s="37">
        <f t="shared" ref="M28" si="74">IF(M27=0,0,M27/$F27)</f>
        <v>0.5</v>
      </c>
      <c r="N28" s="37">
        <f t="shared" ref="N28" si="75">IF(N27=0,0,N27/$F27)</f>
        <v>0</v>
      </c>
      <c r="O28" s="37">
        <f t="shared" ref="O28" si="76">IF(O27=0,0,O27/$F27)</f>
        <v>0.5</v>
      </c>
      <c r="AA28" s="152"/>
      <c r="AB28" s="152"/>
    </row>
    <row r="29" spans="1:28" ht="12" customHeight="1">
      <c r="A29" s="203"/>
      <c r="B29" s="203"/>
      <c r="C29" s="43"/>
      <c r="D29" s="278" t="s">
        <v>343</v>
      </c>
      <c r="E29" s="42"/>
      <c r="F29" s="41">
        <f t="shared" si="0"/>
        <v>7</v>
      </c>
      <c r="G29" s="41">
        <v>6</v>
      </c>
      <c r="H29" s="41">
        <v>1</v>
      </c>
      <c r="I29" s="41">
        <v>0</v>
      </c>
      <c r="J29" s="41">
        <v>2</v>
      </c>
      <c r="K29" s="41">
        <v>2</v>
      </c>
      <c r="L29" s="41">
        <v>1</v>
      </c>
      <c r="M29" s="41">
        <v>0</v>
      </c>
      <c r="N29" s="41">
        <v>2</v>
      </c>
      <c r="O29" s="41">
        <v>0</v>
      </c>
      <c r="AA29" s="153">
        <v>7</v>
      </c>
      <c r="AB29" s="153" t="str">
        <f>IF(F29=AA29,"",1)</f>
        <v/>
      </c>
    </row>
    <row r="30" spans="1:28" ht="12" customHeight="1">
      <c r="A30" s="203"/>
      <c r="B30" s="203"/>
      <c r="C30" s="40"/>
      <c r="D30" s="279"/>
      <c r="E30" s="39"/>
      <c r="F30" s="44">
        <f t="shared" si="0"/>
        <v>0.99999999999999978</v>
      </c>
      <c r="G30" s="37">
        <f t="shared" ref="G30" si="77">IF(G29=0,0,G29/$F29)</f>
        <v>0.8571428571428571</v>
      </c>
      <c r="H30" s="37">
        <f t="shared" ref="H30" si="78">IF(H29=0,0,H29/$F29)</f>
        <v>0.14285714285714285</v>
      </c>
      <c r="I30" s="37">
        <f t="shared" ref="I30" si="79">IF(I29=0,0,I29/$F29)</f>
        <v>0</v>
      </c>
      <c r="J30" s="37">
        <f t="shared" ref="J30" si="80">IF(J29=0,0,J29/$F29)</f>
        <v>0.2857142857142857</v>
      </c>
      <c r="K30" s="37">
        <f t="shared" ref="K30:L30" si="81">IF(K29=0,0,K29/$F29)</f>
        <v>0.2857142857142857</v>
      </c>
      <c r="L30" s="37">
        <f t="shared" si="81"/>
        <v>0.14285714285714285</v>
      </c>
      <c r="M30" s="37">
        <f t="shared" ref="M30" si="82">IF(M29=0,0,M29/$F29)</f>
        <v>0</v>
      </c>
      <c r="N30" s="37">
        <f t="shared" ref="N30" si="83">IF(N29=0,0,N29/$F29)</f>
        <v>0.2857142857142857</v>
      </c>
      <c r="O30" s="37">
        <f t="shared" ref="O30" si="84">IF(O29=0,0,O29/$F29)</f>
        <v>0</v>
      </c>
      <c r="AA30" s="152"/>
      <c r="AB30" s="152"/>
    </row>
    <row r="31" spans="1:28" ht="12" customHeight="1">
      <c r="A31" s="203"/>
      <c r="B31" s="203"/>
      <c r="C31" s="43"/>
      <c r="D31" s="278" t="s">
        <v>344</v>
      </c>
      <c r="E31" s="42"/>
      <c r="F31" s="41">
        <f t="shared" si="0"/>
        <v>1</v>
      </c>
      <c r="G31" s="41">
        <v>1</v>
      </c>
      <c r="H31" s="41">
        <v>0</v>
      </c>
      <c r="I31" s="41">
        <v>0</v>
      </c>
      <c r="J31" s="41">
        <v>0</v>
      </c>
      <c r="K31" s="41">
        <v>0</v>
      </c>
      <c r="L31" s="41">
        <v>0</v>
      </c>
      <c r="M31" s="41">
        <v>0</v>
      </c>
      <c r="N31" s="41">
        <v>1</v>
      </c>
      <c r="O31" s="41">
        <v>0</v>
      </c>
      <c r="AA31" s="153">
        <v>1</v>
      </c>
      <c r="AB31" s="153" t="str">
        <f>IF(F31=AA31,"",1)</f>
        <v/>
      </c>
    </row>
    <row r="32" spans="1:28" ht="12" customHeight="1">
      <c r="A32" s="203"/>
      <c r="B32" s="203"/>
      <c r="C32" s="40"/>
      <c r="D32" s="279"/>
      <c r="E32" s="39"/>
      <c r="F32" s="44">
        <f t="shared" si="0"/>
        <v>1</v>
      </c>
      <c r="G32" s="37">
        <f t="shared" ref="G32" si="85">IF(G31=0,0,G31/$F31)</f>
        <v>1</v>
      </c>
      <c r="H32" s="37">
        <f t="shared" ref="H32" si="86">IF(H31=0,0,H31/$F31)</f>
        <v>0</v>
      </c>
      <c r="I32" s="37">
        <f t="shared" ref="I32" si="87">IF(I31=0,0,I31/$F31)</f>
        <v>0</v>
      </c>
      <c r="J32" s="37">
        <f t="shared" ref="J32" si="88">IF(J31=0,0,J31/$F31)</f>
        <v>0</v>
      </c>
      <c r="K32" s="37">
        <f t="shared" ref="K32:L32" si="89">IF(K31=0,0,K31/$F31)</f>
        <v>0</v>
      </c>
      <c r="L32" s="37">
        <f t="shared" si="89"/>
        <v>0</v>
      </c>
      <c r="M32" s="37">
        <f t="shared" ref="M32" si="90">IF(M31=0,0,M31/$F31)</f>
        <v>0</v>
      </c>
      <c r="N32" s="37">
        <f t="shared" ref="N32" si="91">IF(N31=0,0,N31/$F31)</f>
        <v>1</v>
      </c>
      <c r="O32" s="37">
        <f t="shared" ref="O32" si="92">IF(O31=0,0,O31/$F31)</f>
        <v>0</v>
      </c>
      <c r="AA32" s="152"/>
      <c r="AB32" s="152"/>
    </row>
    <row r="33" spans="1:28" ht="12" customHeight="1">
      <c r="A33" s="203"/>
      <c r="B33" s="203"/>
      <c r="C33" s="43"/>
      <c r="D33" s="278" t="s">
        <v>345</v>
      </c>
      <c r="E33" s="42"/>
      <c r="F33" s="41">
        <f t="shared" si="0"/>
        <v>7</v>
      </c>
      <c r="G33" s="41">
        <v>7</v>
      </c>
      <c r="H33" s="41">
        <v>0</v>
      </c>
      <c r="I33" s="41">
        <v>0</v>
      </c>
      <c r="J33" s="41">
        <v>2</v>
      </c>
      <c r="K33" s="41">
        <v>0</v>
      </c>
      <c r="L33" s="41">
        <v>3</v>
      </c>
      <c r="M33" s="41">
        <v>0</v>
      </c>
      <c r="N33" s="41">
        <v>2</v>
      </c>
      <c r="O33" s="41">
        <v>0</v>
      </c>
      <c r="AA33" s="153">
        <v>7</v>
      </c>
      <c r="AB33" s="153" t="str">
        <f>IF(F33=AA33,"",1)</f>
        <v/>
      </c>
    </row>
    <row r="34" spans="1:28" ht="12" customHeight="1">
      <c r="A34" s="203"/>
      <c r="B34" s="203"/>
      <c r="C34" s="40"/>
      <c r="D34" s="279"/>
      <c r="E34" s="39"/>
      <c r="F34" s="44">
        <f t="shared" si="0"/>
        <v>1</v>
      </c>
      <c r="G34" s="37">
        <f t="shared" ref="G34" si="93">IF(G33=0,0,G33/$F33)</f>
        <v>1</v>
      </c>
      <c r="H34" s="37">
        <f t="shared" ref="H34" si="94">IF(H33=0,0,H33/$F33)</f>
        <v>0</v>
      </c>
      <c r="I34" s="37">
        <f t="shared" ref="I34" si="95">IF(I33=0,0,I33/$F33)</f>
        <v>0</v>
      </c>
      <c r="J34" s="37">
        <f t="shared" ref="J34" si="96">IF(J33=0,0,J33/$F33)</f>
        <v>0.2857142857142857</v>
      </c>
      <c r="K34" s="37">
        <f t="shared" ref="K34:L34" si="97">IF(K33=0,0,K33/$F33)</f>
        <v>0</v>
      </c>
      <c r="L34" s="37">
        <f t="shared" si="97"/>
        <v>0.42857142857142855</v>
      </c>
      <c r="M34" s="37">
        <f t="shared" ref="M34" si="98">IF(M33=0,0,M33/$F33)</f>
        <v>0</v>
      </c>
      <c r="N34" s="37">
        <f t="shared" ref="N34" si="99">IF(N33=0,0,N33/$F33)</f>
        <v>0.2857142857142857</v>
      </c>
      <c r="O34" s="37">
        <f t="shared" ref="O34" si="100">IF(O33=0,0,O33/$F33)</f>
        <v>0</v>
      </c>
      <c r="AA34" s="152"/>
      <c r="AB34" s="152"/>
    </row>
    <row r="35" spans="1:28" ht="12" customHeight="1">
      <c r="A35" s="203"/>
      <c r="B35" s="203"/>
      <c r="C35" s="43"/>
      <c r="D35" s="278" t="s">
        <v>346</v>
      </c>
      <c r="E35" s="42"/>
      <c r="F35" s="41">
        <f t="shared" si="0"/>
        <v>8</v>
      </c>
      <c r="G35" s="41">
        <v>7</v>
      </c>
      <c r="H35" s="41">
        <v>1</v>
      </c>
      <c r="I35" s="41">
        <v>0</v>
      </c>
      <c r="J35" s="41">
        <v>5</v>
      </c>
      <c r="K35" s="41">
        <v>0</v>
      </c>
      <c r="L35" s="41">
        <v>1</v>
      </c>
      <c r="M35" s="41">
        <v>1</v>
      </c>
      <c r="N35" s="41">
        <v>1</v>
      </c>
      <c r="O35" s="41">
        <v>0</v>
      </c>
      <c r="AA35" s="153">
        <v>8</v>
      </c>
      <c r="AB35" s="153" t="str">
        <f>IF(F35=AA35,"",1)</f>
        <v/>
      </c>
    </row>
    <row r="36" spans="1:28" ht="12" customHeight="1">
      <c r="A36" s="203"/>
      <c r="B36" s="203"/>
      <c r="C36" s="40"/>
      <c r="D36" s="279"/>
      <c r="E36" s="39"/>
      <c r="F36" s="44">
        <f t="shared" si="0"/>
        <v>1</v>
      </c>
      <c r="G36" s="37">
        <f t="shared" ref="G36" si="101">IF(G35=0,0,G35/$F35)</f>
        <v>0.875</v>
      </c>
      <c r="H36" s="37">
        <f t="shared" ref="H36" si="102">IF(H35=0,0,H35/$F35)</f>
        <v>0.125</v>
      </c>
      <c r="I36" s="37">
        <f t="shared" ref="I36" si="103">IF(I35=0,0,I35/$F35)</f>
        <v>0</v>
      </c>
      <c r="J36" s="37">
        <f t="shared" ref="J36" si="104">IF(J35=0,0,J35/$F35)</f>
        <v>0.625</v>
      </c>
      <c r="K36" s="37">
        <f t="shared" ref="K36:L36" si="105">IF(K35=0,0,K35/$F35)</f>
        <v>0</v>
      </c>
      <c r="L36" s="37">
        <f t="shared" si="105"/>
        <v>0.125</v>
      </c>
      <c r="M36" s="37">
        <f t="shared" ref="M36" si="106">IF(M35=0,0,M35/$F35)</f>
        <v>0.125</v>
      </c>
      <c r="N36" s="37">
        <f t="shared" ref="N36" si="107">IF(N35=0,0,N35/$F35)</f>
        <v>0.125</v>
      </c>
      <c r="O36" s="37">
        <f t="shared" ref="O36" si="108">IF(O35=0,0,O35/$F35)</f>
        <v>0</v>
      </c>
      <c r="AA36" s="152"/>
      <c r="AB36" s="152"/>
    </row>
    <row r="37" spans="1:28" ht="12" customHeight="1">
      <c r="A37" s="203"/>
      <c r="B37" s="203"/>
      <c r="C37" s="43"/>
      <c r="D37" s="278" t="s">
        <v>347</v>
      </c>
      <c r="E37" s="42"/>
      <c r="F37" s="41">
        <f t="shared" si="0"/>
        <v>1</v>
      </c>
      <c r="G37" s="41">
        <v>1</v>
      </c>
      <c r="H37" s="41">
        <v>0</v>
      </c>
      <c r="I37" s="41">
        <v>0</v>
      </c>
      <c r="J37" s="41">
        <v>0</v>
      </c>
      <c r="K37" s="41">
        <v>0</v>
      </c>
      <c r="L37" s="41">
        <v>0</v>
      </c>
      <c r="M37" s="41">
        <v>0</v>
      </c>
      <c r="N37" s="41">
        <v>1</v>
      </c>
      <c r="O37" s="41">
        <v>0</v>
      </c>
      <c r="AA37" s="153">
        <v>1</v>
      </c>
      <c r="AB37" s="153" t="str">
        <f>IF(F37=AA37,"",1)</f>
        <v/>
      </c>
    </row>
    <row r="38" spans="1:28" ht="12" customHeight="1">
      <c r="A38" s="203"/>
      <c r="B38" s="203"/>
      <c r="C38" s="40"/>
      <c r="D38" s="279"/>
      <c r="E38" s="39"/>
      <c r="F38" s="44">
        <f t="shared" si="0"/>
        <v>1</v>
      </c>
      <c r="G38" s="37">
        <f t="shared" ref="G38" si="109">IF(G37=0,0,G37/$F37)</f>
        <v>1</v>
      </c>
      <c r="H38" s="37">
        <f t="shared" ref="H38" si="110">IF(H37=0,0,H37/$F37)</f>
        <v>0</v>
      </c>
      <c r="I38" s="37">
        <f t="shared" ref="I38" si="111">IF(I37=0,0,I37/$F37)</f>
        <v>0</v>
      </c>
      <c r="J38" s="37">
        <f t="shared" ref="J38" si="112">IF(J37=0,0,J37/$F37)</f>
        <v>0</v>
      </c>
      <c r="K38" s="37">
        <f t="shared" ref="K38:L38" si="113">IF(K37=0,0,K37/$F37)</f>
        <v>0</v>
      </c>
      <c r="L38" s="37">
        <f t="shared" si="113"/>
        <v>0</v>
      </c>
      <c r="M38" s="37">
        <f t="shared" ref="M38" si="114">IF(M37=0,0,M37/$F37)</f>
        <v>0</v>
      </c>
      <c r="N38" s="37">
        <f t="shared" ref="N38" si="115">IF(N37=0,0,N37/$F37)</f>
        <v>1</v>
      </c>
      <c r="O38" s="37">
        <f t="shared" ref="O38" si="116">IF(O37=0,0,O37/$F37)</f>
        <v>0</v>
      </c>
      <c r="AA38" s="152"/>
      <c r="AB38" s="152"/>
    </row>
    <row r="39" spans="1:28" ht="12" customHeight="1">
      <c r="A39" s="203"/>
      <c r="B39" s="203"/>
      <c r="C39" s="43"/>
      <c r="D39" s="278" t="s">
        <v>348</v>
      </c>
      <c r="E39" s="42"/>
      <c r="F39" s="41">
        <f t="shared" si="0"/>
        <v>7</v>
      </c>
      <c r="G39" s="41">
        <v>7</v>
      </c>
      <c r="H39" s="41">
        <v>0</v>
      </c>
      <c r="I39" s="41">
        <v>0</v>
      </c>
      <c r="J39" s="41">
        <v>5</v>
      </c>
      <c r="K39" s="41">
        <v>0</v>
      </c>
      <c r="L39" s="41">
        <v>1</v>
      </c>
      <c r="M39" s="132">
        <v>0</v>
      </c>
      <c r="N39" s="41">
        <v>1</v>
      </c>
      <c r="O39" s="41">
        <v>0</v>
      </c>
      <c r="AA39" s="153">
        <v>7</v>
      </c>
      <c r="AB39" s="153" t="str">
        <f>IF(F39=AA39,"",1)</f>
        <v/>
      </c>
    </row>
    <row r="40" spans="1:28" ht="12" customHeight="1">
      <c r="A40" s="203"/>
      <c r="B40" s="203"/>
      <c r="C40" s="40"/>
      <c r="D40" s="279"/>
      <c r="E40" s="39"/>
      <c r="F40" s="44">
        <f t="shared" si="0"/>
        <v>1</v>
      </c>
      <c r="G40" s="37">
        <f t="shared" ref="G40" si="117">IF(G39=0,0,G39/$F39)</f>
        <v>1</v>
      </c>
      <c r="H40" s="37">
        <f t="shared" ref="H40" si="118">IF(H39=0,0,H39/$F39)</f>
        <v>0</v>
      </c>
      <c r="I40" s="37">
        <f t="shared" ref="I40" si="119">IF(I39=0,0,I39/$F39)</f>
        <v>0</v>
      </c>
      <c r="J40" s="37">
        <f t="shared" ref="J40" si="120">IF(J39=0,0,J39/$F39)</f>
        <v>0.7142857142857143</v>
      </c>
      <c r="K40" s="37">
        <f t="shared" ref="K40:L40" si="121">IF(K39=0,0,K39/$F39)</f>
        <v>0</v>
      </c>
      <c r="L40" s="37">
        <f t="shared" si="121"/>
        <v>0.14285714285714285</v>
      </c>
      <c r="M40" s="133">
        <f t="shared" ref="M40" si="122">IF(M39=0,0,M39/$F39)</f>
        <v>0</v>
      </c>
      <c r="N40" s="37">
        <f t="shared" ref="N40" si="123">IF(N39=0,0,N39/$F39)</f>
        <v>0.14285714285714285</v>
      </c>
      <c r="O40" s="37">
        <f t="shared" ref="O40" si="124">IF(O39=0,0,O39/$F39)</f>
        <v>0</v>
      </c>
      <c r="AA40" s="152"/>
      <c r="AB40" s="152"/>
    </row>
    <row r="41" spans="1:28" ht="12" customHeight="1">
      <c r="A41" s="203"/>
      <c r="B41" s="203"/>
      <c r="C41" s="43"/>
      <c r="D41" s="278" t="s">
        <v>349</v>
      </c>
      <c r="E41" s="42"/>
      <c r="F41" s="41">
        <f t="shared" si="0"/>
        <v>1</v>
      </c>
      <c r="G41" s="41">
        <v>1</v>
      </c>
      <c r="H41" s="41">
        <v>0</v>
      </c>
      <c r="I41" s="41">
        <v>0</v>
      </c>
      <c r="J41" s="41">
        <v>1</v>
      </c>
      <c r="K41" s="41">
        <v>0</v>
      </c>
      <c r="L41" s="41">
        <v>0</v>
      </c>
      <c r="M41" s="132">
        <v>0</v>
      </c>
      <c r="N41" s="41">
        <v>0</v>
      </c>
      <c r="O41" s="41">
        <v>0</v>
      </c>
      <c r="AA41" s="153">
        <v>1</v>
      </c>
      <c r="AB41" s="153" t="str">
        <f>IF(F41=AA41,"",1)</f>
        <v/>
      </c>
    </row>
    <row r="42" spans="1:28" ht="12" customHeight="1">
      <c r="A42" s="203"/>
      <c r="B42" s="203"/>
      <c r="C42" s="40"/>
      <c r="D42" s="279"/>
      <c r="E42" s="39"/>
      <c r="F42" s="44">
        <f t="shared" si="0"/>
        <v>1</v>
      </c>
      <c r="G42" s="37">
        <f t="shared" ref="G42" si="125">IF(G41=0,0,G41/$F41)</f>
        <v>1</v>
      </c>
      <c r="H42" s="37">
        <f t="shared" ref="H42" si="126">IF(H41=0,0,H41/$F41)</f>
        <v>0</v>
      </c>
      <c r="I42" s="37">
        <f>IF(I41=0,0,I41/$F41)</f>
        <v>0</v>
      </c>
      <c r="J42" s="37">
        <f t="shared" ref="J42" si="127">IF(J41=0,0,J41/$F41)</f>
        <v>1</v>
      </c>
      <c r="K42" s="37">
        <f t="shared" ref="K42:L42" si="128">IF(K41=0,0,K41/$F41)</f>
        <v>0</v>
      </c>
      <c r="L42" s="37">
        <f t="shared" si="128"/>
        <v>0</v>
      </c>
      <c r="M42" s="133">
        <f t="shared" ref="M42" si="129">IF(M41=0,0,M41/$F41)</f>
        <v>0</v>
      </c>
      <c r="N42" s="37">
        <f t="shared" ref="N42" si="130">IF(N41=0,0,N41/$F41)</f>
        <v>0</v>
      </c>
      <c r="O42" s="37">
        <f>IF(O41=0,0,O41/$F41)</f>
        <v>0</v>
      </c>
      <c r="AA42" s="152"/>
      <c r="AB42" s="152"/>
    </row>
    <row r="43" spans="1:28" ht="12" customHeight="1">
      <c r="A43" s="203"/>
      <c r="B43" s="203"/>
      <c r="C43" s="43"/>
      <c r="D43" s="278" t="s">
        <v>350</v>
      </c>
      <c r="E43" s="42"/>
      <c r="F43" s="41">
        <f t="shared" si="0"/>
        <v>2</v>
      </c>
      <c r="G43" s="41">
        <v>1</v>
      </c>
      <c r="H43" s="41">
        <v>0</v>
      </c>
      <c r="I43" s="41">
        <v>1</v>
      </c>
      <c r="J43" s="41">
        <v>0</v>
      </c>
      <c r="K43" s="41">
        <v>0</v>
      </c>
      <c r="L43" s="41">
        <v>1</v>
      </c>
      <c r="M43" s="41">
        <v>0</v>
      </c>
      <c r="N43" s="41">
        <v>0</v>
      </c>
      <c r="O43" s="41">
        <v>1</v>
      </c>
      <c r="AA43" s="153">
        <v>2</v>
      </c>
      <c r="AB43" s="153" t="str">
        <f>IF(F43=AA43,"",1)</f>
        <v/>
      </c>
    </row>
    <row r="44" spans="1:28" ht="12" customHeight="1">
      <c r="A44" s="203"/>
      <c r="B44" s="203"/>
      <c r="C44" s="40"/>
      <c r="D44" s="279"/>
      <c r="E44" s="39"/>
      <c r="F44" s="44">
        <f t="shared" si="0"/>
        <v>1</v>
      </c>
      <c r="G44" s="37">
        <f t="shared" ref="G44" si="131">IF(G43=0,0,G43/$F43)</f>
        <v>0.5</v>
      </c>
      <c r="H44" s="37">
        <f t="shared" ref="H44" si="132">IF(H43=0,0,H43/$F43)</f>
        <v>0</v>
      </c>
      <c r="I44" s="37">
        <f t="shared" ref="I44" si="133">IF(I43=0,0,I43/$F43)</f>
        <v>0.5</v>
      </c>
      <c r="J44" s="37">
        <f t="shared" ref="J44" si="134">IF(J43=0,0,J43/$F43)</f>
        <v>0</v>
      </c>
      <c r="K44" s="37">
        <f t="shared" ref="K44:L44" si="135">IF(K43=0,0,K43/$F43)</f>
        <v>0</v>
      </c>
      <c r="L44" s="37">
        <f t="shared" si="135"/>
        <v>0.5</v>
      </c>
      <c r="M44" s="37">
        <f t="shared" ref="M44" si="136">IF(M43=0,0,M43/$F43)</f>
        <v>0</v>
      </c>
      <c r="N44" s="37">
        <f t="shared" ref="N44" si="137">IF(N43=0,0,N43/$F43)</f>
        <v>0</v>
      </c>
      <c r="O44" s="37">
        <f t="shared" ref="O44" si="138">IF(O43=0,0,O43/$F43)</f>
        <v>0.5</v>
      </c>
      <c r="AA44" s="152"/>
      <c r="AB44" s="152"/>
    </row>
    <row r="45" spans="1:28" ht="12" customHeight="1">
      <c r="A45" s="203"/>
      <c r="B45" s="203"/>
      <c r="C45" s="43"/>
      <c r="D45" s="278" t="s">
        <v>351</v>
      </c>
      <c r="E45" s="42"/>
      <c r="F45" s="41">
        <f t="shared" si="0"/>
        <v>8</v>
      </c>
      <c r="G45" s="41">
        <v>7</v>
      </c>
      <c r="H45" s="41">
        <v>1</v>
      </c>
      <c r="I45" s="41">
        <v>0</v>
      </c>
      <c r="J45" s="41">
        <v>3</v>
      </c>
      <c r="K45" s="41">
        <v>0</v>
      </c>
      <c r="L45" s="41">
        <v>2</v>
      </c>
      <c r="M45" s="41">
        <v>0</v>
      </c>
      <c r="N45" s="41">
        <v>3</v>
      </c>
      <c r="O45" s="41">
        <v>0</v>
      </c>
      <c r="AA45" s="153">
        <v>8</v>
      </c>
      <c r="AB45" s="153" t="str">
        <f>IF(F45=AA45,"",1)</f>
        <v/>
      </c>
    </row>
    <row r="46" spans="1:28" ht="12" customHeight="1">
      <c r="A46" s="203"/>
      <c r="B46" s="203"/>
      <c r="C46" s="40"/>
      <c r="D46" s="279"/>
      <c r="E46" s="39"/>
      <c r="F46" s="44">
        <f t="shared" si="0"/>
        <v>1</v>
      </c>
      <c r="G46" s="37">
        <f t="shared" ref="G46" si="139">IF(G45=0,0,G45/$F45)</f>
        <v>0.875</v>
      </c>
      <c r="H46" s="37">
        <f t="shared" ref="H46" si="140">IF(H45=0,0,H45/$F45)</f>
        <v>0.125</v>
      </c>
      <c r="I46" s="37">
        <f t="shared" ref="I46" si="141">IF(I45=0,0,I45/$F45)</f>
        <v>0</v>
      </c>
      <c r="J46" s="37">
        <f t="shared" ref="J46" si="142">IF(J45=0,0,J45/$F45)</f>
        <v>0.375</v>
      </c>
      <c r="K46" s="37">
        <f t="shared" ref="K46:L46" si="143">IF(K45=0,0,K45/$F45)</f>
        <v>0</v>
      </c>
      <c r="L46" s="37">
        <f t="shared" si="143"/>
        <v>0.25</v>
      </c>
      <c r="M46" s="37">
        <f t="shared" ref="M46" si="144">IF(M45=0,0,M45/$F45)</f>
        <v>0</v>
      </c>
      <c r="N46" s="37">
        <f t="shared" ref="N46" si="145">IF(N45=0,0,N45/$F45)</f>
        <v>0.375</v>
      </c>
      <c r="O46" s="37">
        <f t="shared" ref="O46" si="146">IF(O45=0,0,O45/$F45)</f>
        <v>0</v>
      </c>
      <c r="AA46" s="152"/>
      <c r="AB46" s="152"/>
    </row>
    <row r="47" spans="1:28" ht="11.25" customHeight="1">
      <c r="A47" s="203"/>
      <c r="B47" s="203"/>
      <c r="C47" s="43"/>
      <c r="D47" s="278" t="s">
        <v>352</v>
      </c>
      <c r="E47" s="42"/>
      <c r="F47" s="41">
        <f t="shared" si="0"/>
        <v>5</v>
      </c>
      <c r="G47" s="41">
        <v>3</v>
      </c>
      <c r="H47" s="41">
        <v>1</v>
      </c>
      <c r="I47" s="41">
        <v>1</v>
      </c>
      <c r="J47" s="41">
        <v>3</v>
      </c>
      <c r="K47" s="41">
        <v>0</v>
      </c>
      <c r="L47" s="41">
        <v>0</v>
      </c>
      <c r="M47" s="41">
        <v>0</v>
      </c>
      <c r="N47" s="41">
        <v>1</v>
      </c>
      <c r="O47" s="41">
        <v>1</v>
      </c>
      <c r="AA47" s="153">
        <v>5</v>
      </c>
      <c r="AB47" s="153" t="str">
        <f>IF(F47=AA47,"",1)</f>
        <v/>
      </c>
    </row>
    <row r="48" spans="1:28" ht="12" customHeight="1">
      <c r="A48" s="203"/>
      <c r="B48" s="203"/>
      <c r="C48" s="40"/>
      <c r="D48" s="279"/>
      <c r="E48" s="39"/>
      <c r="F48" s="44">
        <f t="shared" si="0"/>
        <v>1</v>
      </c>
      <c r="G48" s="37">
        <f t="shared" ref="G48" si="147">IF(G47=0,0,G47/$F47)</f>
        <v>0.6</v>
      </c>
      <c r="H48" s="37">
        <f t="shared" ref="H48" si="148">IF(H47=0,0,H47/$F47)</f>
        <v>0.2</v>
      </c>
      <c r="I48" s="37">
        <f t="shared" ref="I48" si="149">IF(I47=0,0,I47/$F47)</f>
        <v>0.2</v>
      </c>
      <c r="J48" s="37">
        <f t="shared" ref="J48" si="150">IF(J47=0,0,J47/$F47)</f>
        <v>0.6</v>
      </c>
      <c r="K48" s="37">
        <f t="shared" ref="K48:L48" si="151">IF(K47=0,0,K47/$F47)</f>
        <v>0</v>
      </c>
      <c r="L48" s="37">
        <f t="shared" si="151"/>
        <v>0</v>
      </c>
      <c r="M48" s="37">
        <f t="shared" ref="M48" si="152">IF(M47=0,0,M47/$F47)</f>
        <v>0</v>
      </c>
      <c r="N48" s="37">
        <f t="shared" ref="N48" si="153">IF(N47=0,0,N47/$F47)</f>
        <v>0.2</v>
      </c>
      <c r="O48" s="37">
        <f t="shared" ref="O48" si="154">IF(O47=0,0,O47/$F47)</f>
        <v>0.2</v>
      </c>
      <c r="AA48" s="152"/>
      <c r="AB48" s="152"/>
    </row>
    <row r="49" spans="1:28" ht="12" customHeight="1">
      <c r="A49" s="203"/>
      <c r="B49" s="203"/>
      <c r="C49" s="43"/>
      <c r="D49" s="278" t="s">
        <v>353</v>
      </c>
      <c r="E49" s="42"/>
      <c r="F49" s="41">
        <f t="shared" si="0"/>
        <v>5</v>
      </c>
      <c r="G49" s="41">
        <v>3</v>
      </c>
      <c r="H49" s="41">
        <v>1</v>
      </c>
      <c r="I49" s="41">
        <v>1</v>
      </c>
      <c r="J49" s="41">
        <v>2</v>
      </c>
      <c r="K49" s="41">
        <v>0</v>
      </c>
      <c r="L49" s="41">
        <v>1</v>
      </c>
      <c r="M49" s="41">
        <v>0</v>
      </c>
      <c r="N49" s="41">
        <v>1</v>
      </c>
      <c r="O49" s="41">
        <v>1</v>
      </c>
      <c r="AA49" s="153">
        <v>5</v>
      </c>
      <c r="AB49" s="153" t="str">
        <f>IF(F49=AA49,"",1)</f>
        <v/>
      </c>
    </row>
    <row r="50" spans="1:28" ht="12" customHeight="1">
      <c r="A50" s="203"/>
      <c r="B50" s="203"/>
      <c r="C50" s="40"/>
      <c r="D50" s="279"/>
      <c r="E50" s="39"/>
      <c r="F50" s="44">
        <f t="shared" si="0"/>
        <v>0.99999999999999989</v>
      </c>
      <c r="G50" s="37">
        <f t="shared" ref="G50" si="155">IF(G49=0,0,G49/$F49)</f>
        <v>0.6</v>
      </c>
      <c r="H50" s="37">
        <f t="shared" ref="H50" si="156">IF(H49=0,0,H49/$F49)</f>
        <v>0.2</v>
      </c>
      <c r="I50" s="37">
        <f t="shared" ref="I50" si="157">IF(I49=0,0,I49/$F49)</f>
        <v>0.2</v>
      </c>
      <c r="J50" s="37">
        <f t="shared" ref="J50" si="158">IF(J49=0,0,J49/$F49)</f>
        <v>0.4</v>
      </c>
      <c r="K50" s="37">
        <f t="shared" ref="K50:L50" si="159">IF(K49=0,0,K49/$F49)</f>
        <v>0</v>
      </c>
      <c r="L50" s="37">
        <f t="shared" si="159"/>
        <v>0.2</v>
      </c>
      <c r="M50" s="37">
        <f t="shared" ref="M50" si="160">IF(M49=0,0,M49/$F49)</f>
        <v>0</v>
      </c>
      <c r="N50" s="37">
        <f t="shared" ref="N50" si="161">IF(N49=0,0,N49/$F49)</f>
        <v>0.2</v>
      </c>
      <c r="O50" s="37">
        <f t="shared" ref="O50" si="162">IF(O49=0,0,O49/$F49)</f>
        <v>0.2</v>
      </c>
      <c r="AA50" s="152"/>
      <c r="AB50" s="152"/>
    </row>
    <row r="51" spans="1:28" ht="12" customHeight="1">
      <c r="A51" s="203"/>
      <c r="B51" s="203"/>
      <c r="C51" s="43"/>
      <c r="D51" s="278" t="s">
        <v>354</v>
      </c>
      <c r="E51" s="42"/>
      <c r="F51" s="41">
        <f t="shared" si="0"/>
        <v>15</v>
      </c>
      <c r="G51" s="41">
        <v>14</v>
      </c>
      <c r="H51" s="41">
        <v>0</v>
      </c>
      <c r="I51" s="41">
        <v>1</v>
      </c>
      <c r="J51" s="41">
        <v>6</v>
      </c>
      <c r="K51" s="41">
        <v>0</v>
      </c>
      <c r="L51" s="41">
        <v>4</v>
      </c>
      <c r="M51" s="41">
        <v>0</v>
      </c>
      <c r="N51" s="41">
        <v>4</v>
      </c>
      <c r="O51" s="41">
        <v>1</v>
      </c>
      <c r="AA51" s="153">
        <v>15</v>
      </c>
      <c r="AB51" s="153" t="str">
        <f>IF(F51=AA51,"",1)</f>
        <v/>
      </c>
    </row>
    <row r="52" spans="1:28" ht="12" customHeight="1">
      <c r="A52" s="203"/>
      <c r="B52" s="203"/>
      <c r="C52" s="40"/>
      <c r="D52" s="279"/>
      <c r="E52" s="39"/>
      <c r="F52" s="44">
        <f t="shared" si="0"/>
        <v>0.99999999999999989</v>
      </c>
      <c r="G52" s="37">
        <f t="shared" ref="G52" si="163">IF(G51=0,0,G51/$F51)</f>
        <v>0.93333333333333335</v>
      </c>
      <c r="H52" s="37">
        <f t="shared" ref="H52" si="164">IF(H51=0,0,H51/$F51)</f>
        <v>0</v>
      </c>
      <c r="I52" s="37">
        <f t="shared" ref="I52" si="165">IF(I51=0,0,I51/$F51)</f>
        <v>6.6666666666666666E-2</v>
      </c>
      <c r="J52" s="37">
        <f t="shared" ref="J52" si="166">IF(J51=0,0,J51/$F51)</f>
        <v>0.4</v>
      </c>
      <c r="K52" s="37">
        <f t="shared" ref="K52:L52" si="167">IF(K51=0,0,K51/$F51)</f>
        <v>0</v>
      </c>
      <c r="L52" s="37">
        <f t="shared" si="167"/>
        <v>0.26666666666666666</v>
      </c>
      <c r="M52" s="37">
        <f t="shared" ref="M52" si="168">IF(M51=0,0,M51/$F51)</f>
        <v>0</v>
      </c>
      <c r="N52" s="37">
        <f t="shared" ref="N52" si="169">IF(N51=0,0,N51/$F51)</f>
        <v>0.26666666666666666</v>
      </c>
      <c r="O52" s="37">
        <f t="shared" ref="O52" si="170">IF(O51=0,0,O51/$F51)</f>
        <v>6.6666666666666666E-2</v>
      </c>
      <c r="AA52" s="152"/>
      <c r="AB52" s="152"/>
    </row>
    <row r="53" spans="1:28" ht="12" customHeight="1">
      <c r="A53" s="203"/>
      <c r="B53" s="203"/>
      <c r="C53" s="43"/>
      <c r="D53" s="278" t="s">
        <v>355</v>
      </c>
      <c r="E53" s="42"/>
      <c r="F53" s="41">
        <f t="shared" si="0"/>
        <v>5</v>
      </c>
      <c r="G53" s="41">
        <v>5</v>
      </c>
      <c r="H53" s="41">
        <v>0</v>
      </c>
      <c r="I53" s="41">
        <v>0</v>
      </c>
      <c r="J53" s="41">
        <v>3</v>
      </c>
      <c r="K53" s="41">
        <v>0</v>
      </c>
      <c r="L53" s="41">
        <v>0</v>
      </c>
      <c r="M53" s="41">
        <v>0</v>
      </c>
      <c r="N53" s="41">
        <v>2</v>
      </c>
      <c r="O53" s="41">
        <v>0</v>
      </c>
      <c r="AA53" s="153">
        <v>5</v>
      </c>
      <c r="AB53" s="153" t="str">
        <f>IF(F53=AA53,"",1)</f>
        <v/>
      </c>
    </row>
    <row r="54" spans="1:28" ht="12" customHeight="1">
      <c r="A54" s="203"/>
      <c r="B54" s="203"/>
      <c r="C54" s="40"/>
      <c r="D54" s="279"/>
      <c r="E54" s="39"/>
      <c r="F54" s="44">
        <f t="shared" si="0"/>
        <v>1</v>
      </c>
      <c r="G54" s="37">
        <f t="shared" ref="G54" si="171">IF(G53=0,0,G53/$F53)</f>
        <v>1</v>
      </c>
      <c r="H54" s="37">
        <f t="shared" ref="H54" si="172">IF(H53=0,0,H53/$F53)</f>
        <v>0</v>
      </c>
      <c r="I54" s="37">
        <f t="shared" ref="I54" si="173">IF(I53=0,0,I53/$F53)</f>
        <v>0</v>
      </c>
      <c r="J54" s="37">
        <f t="shared" ref="J54" si="174">IF(J53=0,0,J53/$F53)</f>
        <v>0.6</v>
      </c>
      <c r="K54" s="37">
        <f t="shared" ref="K54:L54" si="175">IF(K53=0,0,K53/$F53)</f>
        <v>0</v>
      </c>
      <c r="L54" s="37">
        <f t="shared" si="175"/>
        <v>0</v>
      </c>
      <c r="M54" s="37">
        <f t="shared" ref="M54" si="176">IF(M53=0,0,M53/$F53)</f>
        <v>0</v>
      </c>
      <c r="N54" s="37">
        <f t="shared" ref="N54" si="177">IF(N53=0,0,N53/$F53)</f>
        <v>0.4</v>
      </c>
      <c r="O54" s="37">
        <f t="shared" ref="O54" si="178">IF(O53=0,0,O53/$F53)</f>
        <v>0</v>
      </c>
      <c r="AA54" s="152"/>
      <c r="AB54" s="152"/>
    </row>
    <row r="55" spans="1:28" ht="12" customHeight="1">
      <c r="A55" s="203"/>
      <c r="B55" s="203"/>
      <c r="C55" s="43"/>
      <c r="D55" s="278" t="s">
        <v>356</v>
      </c>
      <c r="E55" s="42"/>
      <c r="F55" s="41">
        <f t="shared" si="0"/>
        <v>33</v>
      </c>
      <c r="G55" s="41">
        <v>29</v>
      </c>
      <c r="H55" s="41">
        <v>2</v>
      </c>
      <c r="I55" s="41">
        <v>2</v>
      </c>
      <c r="J55" s="41">
        <v>13</v>
      </c>
      <c r="K55" s="41">
        <v>0</v>
      </c>
      <c r="L55" s="41">
        <v>8</v>
      </c>
      <c r="M55" s="41">
        <v>2</v>
      </c>
      <c r="N55" s="41">
        <v>6</v>
      </c>
      <c r="O55" s="41">
        <v>4</v>
      </c>
      <c r="AA55" s="153">
        <v>33</v>
      </c>
      <c r="AB55" s="153" t="str">
        <f>IF(F55=AA55,"",1)</f>
        <v/>
      </c>
    </row>
    <row r="56" spans="1:28" ht="12" customHeight="1">
      <c r="A56" s="203"/>
      <c r="B56" s="203"/>
      <c r="C56" s="40"/>
      <c r="D56" s="279"/>
      <c r="E56" s="39"/>
      <c r="F56" s="44">
        <f t="shared" si="0"/>
        <v>1</v>
      </c>
      <c r="G56" s="37">
        <f t="shared" ref="G56" si="179">IF(G55=0,0,G55/$F55)</f>
        <v>0.87878787878787878</v>
      </c>
      <c r="H56" s="37">
        <f t="shared" ref="H56" si="180">IF(H55=0,0,H55/$F55)</f>
        <v>6.0606060606060608E-2</v>
      </c>
      <c r="I56" s="37">
        <f t="shared" ref="I56" si="181">IF(I55=0,0,I55/$F55)</f>
        <v>6.0606060606060608E-2</v>
      </c>
      <c r="J56" s="37">
        <f t="shared" ref="J56" si="182">IF(J55=0,0,J55/$F55)</f>
        <v>0.39393939393939392</v>
      </c>
      <c r="K56" s="37">
        <f t="shared" ref="K56:L56" si="183">IF(K55=0,0,K55/$F55)</f>
        <v>0</v>
      </c>
      <c r="L56" s="37">
        <f t="shared" si="183"/>
        <v>0.24242424242424243</v>
      </c>
      <c r="M56" s="37">
        <f t="shared" ref="M56" si="184">IF(M55=0,0,M55/$F55)</f>
        <v>6.0606060606060608E-2</v>
      </c>
      <c r="N56" s="37">
        <f t="shared" ref="N56" si="185">IF(N55=0,0,N55/$F55)</f>
        <v>0.18181818181818182</v>
      </c>
      <c r="O56" s="37">
        <f t="shared" ref="O56" si="186">IF(O55=0,0,O55/$F55)</f>
        <v>0.12121212121212122</v>
      </c>
      <c r="AA56" s="152"/>
      <c r="AB56" s="152"/>
    </row>
    <row r="57" spans="1:28" ht="12" customHeight="1">
      <c r="A57" s="203"/>
      <c r="B57" s="203"/>
      <c r="C57" s="43"/>
      <c r="D57" s="278" t="s">
        <v>357</v>
      </c>
      <c r="E57" s="42"/>
      <c r="F57" s="41">
        <f t="shared" si="0"/>
        <v>8</v>
      </c>
      <c r="G57" s="41">
        <v>7</v>
      </c>
      <c r="H57" s="41">
        <v>1</v>
      </c>
      <c r="I57" s="41">
        <v>0</v>
      </c>
      <c r="J57" s="41">
        <v>5</v>
      </c>
      <c r="K57" s="41">
        <v>0</v>
      </c>
      <c r="L57" s="41">
        <v>1</v>
      </c>
      <c r="M57" s="41">
        <v>1</v>
      </c>
      <c r="N57" s="41">
        <v>1</v>
      </c>
      <c r="O57" s="41">
        <v>0</v>
      </c>
      <c r="AA57" s="153">
        <v>8</v>
      </c>
      <c r="AB57" s="153" t="str">
        <f>IF(F57=AA57,"",1)</f>
        <v/>
      </c>
    </row>
    <row r="58" spans="1:28" ht="12" customHeight="1">
      <c r="A58" s="203"/>
      <c r="B58" s="203"/>
      <c r="C58" s="40"/>
      <c r="D58" s="279"/>
      <c r="E58" s="39"/>
      <c r="F58" s="44">
        <f t="shared" si="0"/>
        <v>1</v>
      </c>
      <c r="G58" s="37">
        <f t="shared" ref="G58" si="187">IF(G57=0,0,G57/$F57)</f>
        <v>0.875</v>
      </c>
      <c r="H58" s="37">
        <f t="shared" ref="H58" si="188">IF(H57=0,0,H57/$F57)</f>
        <v>0.125</v>
      </c>
      <c r="I58" s="37">
        <f t="shared" ref="I58" si="189">IF(I57=0,0,I57/$F57)</f>
        <v>0</v>
      </c>
      <c r="J58" s="37">
        <f t="shared" ref="J58" si="190">IF(J57=0,0,J57/$F57)</f>
        <v>0.625</v>
      </c>
      <c r="K58" s="37">
        <f t="shared" ref="K58:L58" si="191">IF(K57=0,0,K57/$F57)</f>
        <v>0</v>
      </c>
      <c r="L58" s="37">
        <f t="shared" si="191"/>
        <v>0.125</v>
      </c>
      <c r="M58" s="37">
        <f t="shared" ref="M58" si="192">IF(M57=0,0,M57/$F57)</f>
        <v>0.125</v>
      </c>
      <c r="N58" s="37">
        <f t="shared" ref="N58" si="193">IF(N57=0,0,N57/$F57)</f>
        <v>0.125</v>
      </c>
      <c r="O58" s="37">
        <f t="shared" ref="O58" si="194">IF(O57=0,0,O57/$F57)</f>
        <v>0</v>
      </c>
      <c r="AA58" s="152"/>
      <c r="AB58" s="152"/>
    </row>
    <row r="59" spans="1:28" ht="12.75" customHeight="1">
      <c r="A59" s="203"/>
      <c r="B59" s="203"/>
      <c r="C59" s="43"/>
      <c r="D59" s="278" t="s">
        <v>358</v>
      </c>
      <c r="E59" s="42"/>
      <c r="F59" s="41">
        <f t="shared" si="0"/>
        <v>28</v>
      </c>
      <c r="G59" s="41">
        <v>26</v>
      </c>
      <c r="H59" s="41">
        <v>0</v>
      </c>
      <c r="I59" s="41">
        <v>2</v>
      </c>
      <c r="J59" s="41">
        <v>10</v>
      </c>
      <c r="K59" s="41">
        <v>1</v>
      </c>
      <c r="L59" s="41">
        <v>4</v>
      </c>
      <c r="M59" s="41">
        <v>6</v>
      </c>
      <c r="N59" s="41">
        <v>4</v>
      </c>
      <c r="O59" s="41">
        <v>3</v>
      </c>
      <c r="AA59" s="153">
        <v>28</v>
      </c>
      <c r="AB59" s="153" t="str">
        <f>IF(F59=AA59,"",1)</f>
        <v/>
      </c>
    </row>
    <row r="60" spans="1:28" ht="12.75" customHeight="1">
      <c r="A60" s="203"/>
      <c r="B60" s="203"/>
      <c r="C60" s="40"/>
      <c r="D60" s="279"/>
      <c r="E60" s="39"/>
      <c r="F60" s="44">
        <f t="shared" si="0"/>
        <v>1</v>
      </c>
      <c r="G60" s="37">
        <f t="shared" ref="G60" si="195">IF(G59=0,0,G59/$F59)</f>
        <v>0.9285714285714286</v>
      </c>
      <c r="H60" s="37">
        <f t="shared" ref="H60" si="196">IF(H59=0,0,H59/$F59)</f>
        <v>0</v>
      </c>
      <c r="I60" s="37">
        <f t="shared" ref="I60" si="197">IF(I59=0,0,I59/$F59)</f>
        <v>7.1428571428571425E-2</v>
      </c>
      <c r="J60" s="37">
        <f t="shared" ref="J60" si="198">IF(J59=0,0,J59/$F59)</f>
        <v>0.35714285714285715</v>
      </c>
      <c r="K60" s="37">
        <f t="shared" ref="K60:L60" si="199">IF(K59=0,0,K59/$F59)</f>
        <v>3.5714285714285712E-2</v>
      </c>
      <c r="L60" s="37">
        <f t="shared" si="199"/>
        <v>0.14285714285714285</v>
      </c>
      <c r="M60" s="37">
        <f t="shared" ref="M60" si="200">IF(M59=0,0,M59/$F59)</f>
        <v>0.21428571428571427</v>
      </c>
      <c r="N60" s="37">
        <f t="shared" ref="N60" si="201">IF(N59=0,0,N59/$F59)</f>
        <v>0.14285714285714285</v>
      </c>
      <c r="O60" s="37">
        <f t="shared" ref="O60" si="202">IF(O59=0,0,O59/$F59)</f>
        <v>0.10714285714285714</v>
      </c>
      <c r="AA60" s="152"/>
      <c r="AB60" s="152"/>
    </row>
    <row r="61" spans="1:28" ht="12" customHeight="1">
      <c r="A61" s="203"/>
      <c r="B61" s="203"/>
      <c r="C61" s="43"/>
      <c r="D61" s="278" t="s">
        <v>21</v>
      </c>
      <c r="E61" s="42"/>
      <c r="F61" s="41">
        <f t="shared" si="0"/>
        <v>12</v>
      </c>
      <c r="G61" s="41">
        <v>10</v>
      </c>
      <c r="H61" s="41">
        <v>0</v>
      </c>
      <c r="I61" s="41">
        <v>2</v>
      </c>
      <c r="J61" s="41">
        <v>5</v>
      </c>
      <c r="K61" s="41">
        <v>0</v>
      </c>
      <c r="L61" s="41">
        <v>3</v>
      </c>
      <c r="M61" s="41">
        <v>1</v>
      </c>
      <c r="N61" s="41">
        <v>1</v>
      </c>
      <c r="O61" s="41">
        <v>2</v>
      </c>
      <c r="AA61" s="153">
        <v>12</v>
      </c>
      <c r="AB61" s="153" t="str">
        <f>IF(F61=AA61,"",1)</f>
        <v/>
      </c>
    </row>
    <row r="62" spans="1:28" ht="12" customHeight="1">
      <c r="A62" s="203"/>
      <c r="B62" s="203"/>
      <c r="C62" s="40"/>
      <c r="D62" s="279"/>
      <c r="E62" s="39"/>
      <c r="F62" s="44">
        <f t="shared" si="0"/>
        <v>1</v>
      </c>
      <c r="G62" s="37">
        <f t="shared" ref="G62" si="203">IF(G61=0,0,G61/$F61)</f>
        <v>0.83333333333333337</v>
      </c>
      <c r="H62" s="37">
        <f t="shared" ref="H62" si="204">IF(H61=0,0,H61/$F61)</f>
        <v>0</v>
      </c>
      <c r="I62" s="37">
        <f t="shared" ref="I62" si="205">IF(I61=0,0,I61/$F61)</f>
        <v>0.16666666666666666</v>
      </c>
      <c r="J62" s="37">
        <f t="shared" ref="J62" si="206">IF(J61=0,0,J61/$F61)</f>
        <v>0.41666666666666669</v>
      </c>
      <c r="K62" s="37">
        <f t="shared" ref="K62:L62" si="207">IF(K61=0,0,K61/$F61)</f>
        <v>0</v>
      </c>
      <c r="L62" s="37">
        <f t="shared" si="207"/>
        <v>0.25</v>
      </c>
      <c r="M62" s="37">
        <f t="shared" ref="M62" si="208">IF(M61=0,0,M61/$F61)</f>
        <v>8.3333333333333329E-2</v>
      </c>
      <c r="N62" s="37">
        <f t="shared" ref="N62" si="209">IF(N61=0,0,N61/$F61)</f>
        <v>8.3333333333333329E-2</v>
      </c>
      <c r="O62" s="37">
        <f t="shared" ref="O62" si="210">IF(O61=0,0,O61/$F61)</f>
        <v>0.16666666666666666</v>
      </c>
      <c r="AA62" s="152"/>
      <c r="AB62" s="152"/>
    </row>
    <row r="63" spans="1:28" ht="12" customHeight="1">
      <c r="A63" s="203"/>
      <c r="B63" s="203"/>
      <c r="C63" s="43"/>
      <c r="D63" s="278" t="s">
        <v>359</v>
      </c>
      <c r="E63" s="42"/>
      <c r="F63" s="41">
        <f t="shared" si="0"/>
        <v>11</v>
      </c>
      <c r="G63" s="41">
        <v>10</v>
      </c>
      <c r="H63" s="41">
        <v>0</v>
      </c>
      <c r="I63" s="41">
        <v>1</v>
      </c>
      <c r="J63" s="41">
        <v>8</v>
      </c>
      <c r="K63" s="41">
        <v>0</v>
      </c>
      <c r="L63" s="41">
        <v>0</v>
      </c>
      <c r="M63" s="41">
        <v>1</v>
      </c>
      <c r="N63" s="41">
        <v>0</v>
      </c>
      <c r="O63" s="41">
        <v>2</v>
      </c>
      <c r="AA63" s="153">
        <v>11</v>
      </c>
      <c r="AB63" s="153" t="str">
        <f>IF(F63=AA63,"",1)</f>
        <v/>
      </c>
    </row>
    <row r="64" spans="1:28" ht="12" customHeight="1">
      <c r="A64" s="203"/>
      <c r="B64" s="203"/>
      <c r="C64" s="40"/>
      <c r="D64" s="279"/>
      <c r="E64" s="39"/>
      <c r="F64" s="44">
        <f t="shared" si="0"/>
        <v>1</v>
      </c>
      <c r="G64" s="37">
        <f t="shared" ref="G64" si="211">IF(G63=0,0,G63/$F63)</f>
        <v>0.90909090909090906</v>
      </c>
      <c r="H64" s="37">
        <f t="shared" ref="H64" si="212">IF(H63=0,0,H63/$F63)</f>
        <v>0</v>
      </c>
      <c r="I64" s="37">
        <f t="shared" ref="I64" si="213">IF(I63=0,0,I63/$F63)</f>
        <v>9.0909090909090912E-2</v>
      </c>
      <c r="J64" s="37">
        <f t="shared" ref="J64" si="214">IF(J63=0,0,J63/$F63)</f>
        <v>0.72727272727272729</v>
      </c>
      <c r="K64" s="37">
        <f t="shared" ref="K64:L64" si="215">IF(K63=0,0,K63/$F63)</f>
        <v>0</v>
      </c>
      <c r="L64" s="37">
        <f t="shared" si="215"/>
        <v>0</v>
      </c>
      <c r="M64" s="37">
        <f t="shared" ref="M64" si="216">IF(M63=0,0,M63/$F63)</f>
        <v>9.0909090909090912E-2</v>
      </c>
      <c r="N64" s="37">
        <f t="shared" ref="N64" si="217">IF(N63=0,0,N63/$F63)</f>
        <v>0</v>
      </c>
      <c r="O64" s="37">
        <f t="shared" ref="O64" si="218">IF(O63=0,0,O63/$F63)</f>
        <v>0.18181818181818182</v>
      </c>
      <c r="AA64" s="152"/>
      <c r="AB64" s="152"/>
    </row>
    <row r="65" spans="1:28" ht="12" customHeight="1">
      <c r="A65" s="203"/>
      <c r="B65" s="203"/>
      <c r="C65" s="43"/>
      <c r="D65" s="278" t="s">
        <v>360</v>
      </c>
      <c r="E65" s="42"/>
      <c r="F65" s="41">
        <f t="shared" si="0"/>
        <v>21</v>
      </c>
      <c r="G65" s="41">
        <v>18</v>
      </c>
      <c r="H65" s="41">
        <v>2</v>
      </c>
      <c r="I65" s="41">
        <v>1</v>
      </c>
      <c r="J65" s="41">
        <v>14</v>
      </c>
      <c r="K65" s="41">
        <v>0</v>
      </c>
      <c r="L65" s="41">
        <v>2</v>
      </c>
      <c r="M65" s="41">
        <v>0</v>
      </c>
      <c r="N65" s="41">
        <v>3</v>
      </c>
      <c r="O65" s="41">
        <v>2</v>
      </c>
      <c r="AA65" s="153">
        <v>21</v>
      </c>
      <c r="AB65" s="153" t="str">
        <f>IF(F65=AA65,"",1)</f>
        <v/>
      </c>
    </row>
    <row r="66" spans="1:28" ht="12" customHeight="1">
      <c r="A66" s="203"/>
      <c r="B66" s="203"/>
      <c r="C66" s="40"/>
      <c r="D66" s="279"/>
      <c r="E66" s="39"/>
      <c r="F66" s="44">
        <f t="shared" si="0"/>
        <v>1</v>
      </c>
      <c r="G66" s="37">
        <f t="shared" ref="G66" si="219">IF(G65=0,0,G65/$F65)</f>
        <v>0.8571428571428571</v>
      </c>
      <c r="H66" s="37">
        <f t="shared" ref="H66" si="220">IF(H65=0,0,H65/$F65)</f>
        <v>9.5238095238095233E-2</v>
      </c>
      <c r="I66" s="37">
        <f t="shared" ref="I66" si="221">IF(I65=0,0,I65/$F65)</f>
        <v>4.7619047619047616E-2</v>
      </c>
      <c r="J66" s="37">
        <f t="shared" ref="J66" si="222">IF(J65=0,0,J65/$F65)</f>
        <v>0.66666666666666663</v>
      </c>
      <c r="K66" s="37">
        <f t="shared" ref="K66:L66" si="223">IF(K65=0,0,K65/$F65)</f>
        <v>0</v>
      </c>
      <c r="L66" s="37">
        <f t="shared" si="223"/>
        <v>9.5238095238095233E-2</v>
      </c>
      <c r="M66" s="37">
        <f t="shared" ref="M66" si="224">IF(M65=0,0,M65/$F65)</f>
        <v>0</v>
      </c>
      <c r="N66" s="37">
        <f t="shared" ref="N66" si="225">IF(N65=0,0,N65/$F65)</f>
        <v>0.14285714285714285</v>
      </c>
      <c r="O66" s="37">
        <f t="shared" ref="O66" si="226">IF(O65=0,0,O65/$F65)</f>
        <v>9.5238095238095233E-2</v>
      </c>
      <c r="AA66" s="152"/>
      <c r="AB66" s="152"/>
    </row>
    <row r="67" spans="1:28" ht="12" customHeight="1">
      <c r="A67" s="203"/>
      <c r="B67" s="203"/>
      <c r="C67" s="43"/>
      <c r="D67" s="278" t="s">
        <v>361</v>
      </c>
      <c r="E67" s="42"/>
      <c r="F67" s="41">
        <f t="shared" si="0"/>
        <v>8</v>
      </c>
      <c r="G67" s="41">
        <v>7</v>
      </c>
      <c r="H67" s="41">
        <v>0</v>
      </c>
      <c r="I67" s="41">
        <v>1</v>
      </c>
      <c r="J67" s="41">
        <v>3</v>
      </c>
      <c r="K67" s="41">
        <v>0</v>
      </c>
      <c r="L67" s="41">
        <v>2</v>
      </c>
      <c r="M67" s="41">
        <v>0</v>
      </c>
      <c r="N67" s="41">
        <v>2</v>
      </c>
      <c r="O67" s="41">
        <v>1</v>
      </c>
      <c r="AA67" s="153">
        <v>8</v>
      </c>
      <c r="AB67" s="153" t="str">
        <f>IF(F67=AA67,"",1)</f>
        <v/>
      </c>
    </row>
    <row r="68" spans="1:28" ht="12" customHeight="1">
      <c r="A68" s="203"/>
      <c r="B68" s="204"/>
      <c r="C68" s="40"/>
      <c r="D68" s="279"/>
      <c r="E68" s="39"/>
      <c r="F68" s="44">
        <f t="shared" si="0"/>
        <v>1</v>
      </c>
      <c r="G68" s="37">
        <f t="shared" ref="G68" si="227">IF(G67=0,0,G67/$F67)</f>
        <v>0.875</v>
      </c>
      <c r="H68" s="37">
        <f t="shared" ref="H68" si="228">IF(H67=0,0,H67/$F67)</f>
        <v>0</v>
      </c>
      <c r="I68" s="37">
        <f t="shared" ref="I68" si="229">IF(I67=0,0,I67/$F67)</f>
        <v>0.125</v>
      </c>
      <c r="J68" s="37">
        <f t="shared" ref="J68" si="230">IF(J67=0,0,J67/$F67)</f>
        <v>0.375</v>
      </c>
      <c r="K68" s="37">
        <f t="shared" ref="K68:L68" si="231">IF(K67=0,0,K67/$F67)</f>
        <v>0</v>
      </c>
      <c r="L68" s="37">
        <f t="shared" si="231"/>
        <v>0.25</v>
      </c>
      <c r="M68" s="37">
        <f t="shared" ref="M68" si="232">IF(M67=0,0,M67/$F67)</f>
        <v>0</v>
      </c>
      <c r="N68" s="37">
        <f t="shared" ref="N68" si="233">IF(N67=0,0,N67/$F67)</f>
        <v>0.25</v>
      </c>
      <c r="O68" s="37">
        <f t="shared" ref="O68" si="234">IF(O67=0,0,O67/$F67)</f>
        <v>0.125</v>
      </c>
      <c r="AA68" s="152"/>
      <c r="AB68" s="152"/>
    </row>
    <row r="69" spans="1:28" ht="12" customHeight="1">
      <c r="A69" s="203"/>
      <c r="B69" s="202" t="s">
        <v>17</v>
      </c>
      <c r="C69" s="43"/>
      <c r="D69" s="278" t="s">
        <v>16</v>
      </c>
      <c r="E69" s="42"/>
      <c r="F69" s="41">
        <f>SUM(G69:O69)/2</f>
        <v>739</v>
      </c>
      <c r="G69" s="41">
        <f t="shared" ref="G69:I69" si="235">SUM(G71,G73,G75,G77,G79,G81,G83,G85,G87,G89,G91,G93,G95,G97,G99)</f>
        <v>605</v>
      </c>
      <c r="H69" s="41">
        <f t="shared" si="235"/>
        <v>82</v>
      </c>
      <c r="I69" s="41">
        <f t="shared" si="235"/>
        <v>52</v>
      </c>
      <c r="J69" s="41">
        <f>SUM(J71,J73,J75,J77,J79,J81,J83,J85,J87,J89,J91,J93,J95,J97,J99)</f>
        <v>299</v>
      </c>
      <c r="K69" s="41">
        <f t="shared" ref="K69:O69" si="236">SUM(K71,K73,K75,K77,K79,K81,K83,K85,K87,K89,K91,K93,K95,K97,K99)</f>
        <v>12</v>
      </c>
      <c r="L69" s="41">
        <f t="shared" si="236"/>
        <v>125</v>
      </c>
      <c r="M69" s="41">
        <f t="shared" si="236"/>
        <v>41</v>
      </c>
      <c r="N69" s="41">
        <f t="shared" si="236"/>
        <v>191</v>
      </c>
      <c r="O69" s="41">
        <f t="shared" si="236"/>
        <v>71</v>
      </c>
      <c r="AA69" s="153">
        <v>739</v>
      </c>
      <c r="AB69" s="153" t="str">
        <f>IF(F69=AA69,"",1)</f>
        <v/>
      </c>
    </row>
    <row r="70" spans="1:28" ht="12" customHeight="1">
      <c r="A70" s="203"/>
      <c r="B70" s="203"/>
      <c r="C70" s="40"/>
      <c r="D70" s="279"/>
      <c r="E70" s="39"/>
      <c r="F70" s="44">
        <f t="shared" si="0"/>
        <v>1</v>
      </c>
      <c r="G70" s="37">
        <f t="shared" ref="G70" si="237">IF(G69=0,0,G69/$F69)</f>
        <v>0.81867388362652238</v>
      </c>
      <c r="H70" s="37">
        <f t="shared" ref="H70" si="238">IF(H69=0,0,H69/$F69)</f>
        <v>0.11096075778078485</v>
      </c>
      <c r="I70" s="37">
        <f t="shared" ref="I70" si="239">IF(I69=0,0,I69/$F69)</f>
        <v>7.0365358592692828E-2</v>
      </c>
      <c r="J70" s="37">
        <f t="shared" ref="J70" si="240">IF(J69=0,0,J69/$F69)</f>
        <v>0.40460081190798375</v>
      </c>
      <c r="K70" s="37">
        <f t="shared" ref="K70:L70" si="241">IF(K69=0,0,K69/$F69)</f>
        <v>1.6238159675236806E-2</v>
      </c>
      <c r="L70" s="37">
        <f t="shared" si="241"/>
        <v>0.16914749661705006</v>
      </c>
      <c r="M70" s="37">
        <f t="shared" ref="M70" si="242">IF(M69=0,0,M69/$F69)</f>
        <v>5.5480378890392423E-2</v>
      </c>
      <c r="N70" s="37">
        <f t="shared" ref="N70" si="243">IF(N69=0,0,N69/$F69)</f>
        <v>0.25845737483085252</v>
      </c>
      <c r="O70" s="37">
        <f t="shared" ref="O70" si="244">IF(O69=0,0,O69/$F69)</f>
        <v>9.6075778078484442E-2</v>
      </c>
      <c r="AA70" s="152"/>
      <c r="AB70" s="152"/>
    </row>
    <row r="71" spans="1:28" ht="12" customHeight="1">
      <c r="A71" s="203"/>
      <c r="B71" s="203"/>
      <c r="C71" s="43"/>
      <c r="D71" s="278" t="s">
        <v>129</v>
      </c>
      <c r="E71" s="42"/>
      <c r="F71" s="41">
        <f t="shared" ref="F71" si="245">SUM(G71:O71)/2</f>
        <v>7</v>
      </c>
      <c r="G71" s="41">
        <v>5</v>
      </c>
      <c r="H71" s="41">
        <v>1</v>
      </c>
      <c r="I71" s="41">
        <v>1</v>
      </c>
      <c r="J71" s="41">
        <v>3</v>
      </c>
      <c r="K71" s="41">
        <v>1</v>
      </c>
      <c r="L71" s="41">
        <v>0</v>
      </c>
      <c r="M71" s="41">
        <v>0</v>
      </c>
      <c r="N71" s="41">
        <v>2</v>
      </c>
      <c r="O71" s="41">
        <v>1</v>
      </c>
      <c r="AA71" s="153">
        <v>7</v>
      </c>
      <c r="AB71" s="153" t="str">
        <f>IF(F71=AA71,"",1)</f>
        <v/>
      </c>
    </row>
    <row r="72" spans="1:28" ht="12" customHeight="1">
      <c r="A72" s="203"/>
      <c r="B72" s="203"/>
      <c r="C72" s="40"/>
      <c r="D72" s="279"/>
      <c r="E72" s="39"/>
      <c r="F72" s="44">
        <f t="shared" ref="F72:F100" si="246">SUM(G72:O72)/2</f>
        <v>1</v>
      </c>
      <c r="G72" s="37">
        <f t="shared" ref="G72" si="247">IF(G71=0,0,G71/$F71)</f>
        <v>0.7142857142857143</v>
      </c>
      <c r="H72" s="37">
        <f t="shared" ref="H72" si="248">IF(H71=0,0,H71/$F71)</f>
        <v>0.14285714285714285</v>
      </c>
      <c r="I72" s="37">
        <f t="shared" ref="I72" si="249">IF(I71=0,0,I71/$F71)</f>
        <v>0.14285714285714285</v>
      </c>
      <c r="J72" s="37">
        <f t="shared" ref="J72" si="250">IF(J71=0,0,J71/$F71)</f>
        <v>0.42857142857142855</v>
      </c>
      <c r="K72" s="37">
        <f t="shared" ref="K72:L72" si="251">IF(K71=0,0,K71/$F71)</f>
        <v>0.14285714285714285</v>
      </c>
      <c r="L72" s="37">
        <f t="shared" si="251"/>
        <v>0</v>
      </c>
      <c r="M72" s="37">
        <f t="shared" ref="M72" si="252">IF(M71=0,0,M71/$F71)</f>
        <v>0</v>
      </c>
      <c r="N72" s="37">
        <f t="shared" ref="N72" si="253">IF(N71=0,0,N71/$F71)</f>
        <v>0.2857142857142857</v>
      </c>
      <c r="O72" s="37">
        <f t="shared" ref="O72" si="254">IF(O71=0,0,O71/$F71)</f>
        <v>0.14285714285714285</v>
      </c>
      <c r="AA72" s="152"/>
      <c r="AB72" s="152"/>
    </row>
    <row r="73" spans="1:28" ht="12" customHeight="1">
      <c r="A73" s="203"/>
      <c r="B73" s="203"/>
      <c r="C73" s="43"/>
      <c r="D73" s="278" t="s">
        <v>14</v>
      </c>
      <c r="E73" s="42"/>
      <c r="F73" s="41">
        <f t="shared" si="246"/>
        <v>90</v>
      </c>
      <c r="G73" s="41">
        <v>56</v>
      </c>
      <c r="H73" s="41">
        <v>24</v>
      </c>
      <c r="I73" s="41">
        <v>10</v>
      </c>
      <c r="J73" s="41">
        <v>25</v>
      </c>
      <c r="K73" s="41">
        <v>1</v>
      </c>
      <c r="L73" s="41">
        <v>10</v>
      </c>
      <c r="M73" s="41">
        <v>2</v>
      </c>
      <c r="N73" s="41">
        <v>41</v>
      </c>
      <c r="O73" s="41">
        <v>11</v>
      </c>
      <c r="AA73" s="153">
        <v>90</v>
      </c>
      <c r="AB73" s="153" t="str">
        <f>IF(F73=AA73,"",1)</f>
        <v/>
      </c>
    </row>
    <row r="74" spans="1:28" ht="12" customHeight="1">
      <c r="A74" s="203"/>
      <c r="B74" s="203"/>
      <c r="C74" s="40"/>
      <c r="D74" s="279"/>
      <c r="E74" s="39"/>
      <c r="F74" s="44">
        <f t="shared" si="246"/>
        <v>0.99999999999999989</v>
      </c>
      <c r="G74" s="37">
        <f t="shared" ref="G74" si="255">IF(G73=0,0,G73/$F73)</f>
        <v>0.62222222222222223</v>
      </c>
      <c r="H74" s="37">
        <f t="shared" ref="H74" si="256">IF(H73=0,0,H73/$F73)</f>
        <v>0.26666666666666666</v>
      </c>
      <c r="I74" s="37">
        <f t="shared" ref="I74" si="257">IF(I73=0,0,I73/$F73)</f>
        <v>0.1111111111111111</v>
      </c>
      <c r="J74" s="37">
        <f t="shared" ref="J74" si="258">IF(J73=0,0,J73/$F73)</f>
        <v>0.27777777777777779</v>
      </c>
      <c r="K74" s="37">
        <f t="shared" ref="K74:L74" si="259">IF(K73=0,0,K73/$F73)</f>
        <v>1.1111111111111112E-2</v>
      </c>
      <c r="L74" s="37">
        <f t="shared" si="259"/>
        <v>0.1111111111111111</v>
      </c>
      <c r="M74" s="37">
        <f t="shared" ref="M74" si="260">IF(M73=0,0,M73/$F73)</f>
        <v>2.2222222222222223E-2</v>
      </c>
      <c r="N74" s="37">
        <f t="shared" ref="N74" si="261">IF(N73=0,0,N73/$F73)</f>
        <v>0.45555555555555555</v>
      </c>
      <c r="O74" s="37">
        <f t="shared" ref="O74" si="262">IF(O73=0,0,O73/$F73)</f>
        <v>0.12222222222222222</v>
      </c>
      <c r="AA74" s="152"/>
      <c r="AB74" s="152"/>
    </row>
    <row r="75" spans="1:28" ht="12" customHeight="1">
      <c r="A75" s="203"/>
      <c r="B75" s="203"/>
      <c r="C75" s="43"/>
      <c r="D75" s="278" t="s">
        <v>13</v>
      </c>
      <c r="E75" s="42"/>
      <c r="F75" s="41">
        <f t="shared" si="246"/>
        <v>18</v>
      </c>
      <c r="G75" s="41">
        <v>18</v>
      </c>
      <c r="H75" s="41">
        <v>0</v>
      </c>
      <c r="I75" s="41">
        <v>0</v>
      </c>
      <c r="J75" s="41">
        <v>7</v>
      </c>
      <c r="K75" s="41">
        <v>0</v>
      </c>
      <c r="L75" s="41">
        <v>8</v>
      </c>
      <c r="M75" s="41">
        <v>2</v>
      </c>
      <c r="N75" s="41">
        <v>1</v>
      </c>
      <c r="O75" s="41">
        <v>0</v>
      </c>
      <c r="AA75" s="153">
        <v>18</v>
      </c>
      <c r="AB75" s="153" t="str">
        <f>IF(F75=AA75,"",1)</f>
        <v/>
      </c>
    </row>
    <row r="76" spans="1:28" ht="12" customHeight="1">
      <c r="A76" s="203"/>
      <c r="B76" s="203"/>
      <c r="C76" s="40"/>
      <c r="D76" s="279"/>
      <c r="E76" s="39"/>
      <c r="F76" s="44">
        <f t="shared" si="246"/>
        <v>1</v>
      </c>
      <c r="G76" s="37">
        <f t="shared" ref="G76" si="263">IF(G75=0,0,G75/$F75)</f>
        <v>1</v>
      </c>
      <c r="H76" s="37">
        <f t="shared" ref="H76" si="264">IF(H75=0,0,H75/$F75)</f>
        <v>0</v>
      </c>
      <c r="I76" s="37">
        <f t="shared" ref="I76" si="265">IF(I75=0,0,I75/$F75)</f>
        <v>0</v>
      </c>
      <c r="J76" s="37">
        <f t="shared" ref="J76" si="266">IF(J75=0,0,J75/$F75)</f>
        <v>0.3888888888888889</v>
      </c>
      <c r="K76" s="37">
        <f t="shared" ref="K76:L76" si="267">IF(K75=0,0,K75/$F75)</f>
        <v>0</v>
      </c>
      <c r="L76" s="37">
        <f t="shared" si="267"/>
        <v>0.44444444444444442</v>
      </c>
      <c r="M76" s="37">
        <f t="shared" ref="M76" si="268">IF(M75=0,0,M75/$F75)</f>
        <v>0.1111111111111111</v>
      </c>
      <c r="N76" s="37">
        <f t="shared" ref="N76" si="269">IF(N75=0,0,N75/$F75)</f>
        <v>5.5555555555555552E-2</v>
      </c>
      <c r="O76" s="37">
        <f t="shared" ref="O76" si="270">IF(O75=0,0,O75/$F75)</f>
        <v>0</v>
      </c>
      <c r="AA76" s="152"/>
      <c r="AB76" s="152"/>
    </row>
    <row r="77" spans="1:28" ht="12" customHeight="1">
      <c r="A77" s="203"/>
      <c r="B77" s="203"/>
      <c r="C77" s="43"/>
      <c r="D77" s="278" t="s">
        <v>12</v>
      </c>
      <c r="E77" s="42"/>
      <c r="F77" s="41">
        <f t="shared" si="246"/>
        <v>14</v>
      </c>
      <c r="G77" s="41">
        <v>11</v>
      </c>
      <c r="H77" s="41">
        <v>2</v>
      </c>
      <c r="I77" s="41">
        <v>1</v>
      </c>
      <c r="J77" s="41">
        <v>4</v>
      </c>
      <c r="K77" s="41">
        <v>0</v>
      </c>
      <c r="L77" s="41">
        <v>5</v>
      </c>
      <c r="M77" s="41">
        <v>0</v>
      </c>
      <c r="N77" s="41">
        <v>4</v>
      </c>
      <c r="O77" s="41">
        <v>1</v>
      </c>
      <c r="AA77" s="153">
        <v>14</v>
      </c>
      <c r="AB77" s="153" t="str">
        <f>IF(F77=AA77,"",1)</f>
        <v/>
      </c>
    </row>
    <row r="78" spans="1:28" ht="12" customHeight="1">
      <c r="A78" s="203"/>
      <c r="B78" s="203"/>
      <c r="C78" s="40"/>
      <c r="D78" s="279"/>
      <c r="E78" s="39"/>
      <c r="F78" s="44">
        <f t="shared" si="246"/>
        <v>0.99999999999999989</v>
      </c>
      <c r="G78" s="37">
        <f t="shared" ref="G78" si="271">IF(G77=0,0,G77/$F77)</f>
        <v>0.7857142857142857</v>
      </c>
      <c r="H78" s="37">
        <f t="shared" ref="H78" si="272">IF(H77=0,0,H77/$F77)</f>
        <v>0.14285714285714285</v>
      </c>
      <c r="I78" s="37">
        <f t="shared" ref="I78" si="273">IF(I77=0,0,I77/$F77)</f>
        <v>7.1428571428571425E-2</v>
      </c>
      <c r="J78" s="37">
        <f t="shared" ref="J78" si="274">IF(J77=0,0,J77/$F77)</f>
        <v>0.2857142857142857</v>
      </c>
      <c r="K78" s="37">
        <f t="shared" ref="K78:L78" si="275">IF(K77=0,0,K77/$F77)</f>
        <v>0</v>
      </c>
      <c r="L78" s="37">
        <f t="shared" si="275"/>
        <v>0.35714285714285715</v>
      </c>
      <c r="M78" s="37">
        <f t="shared" ref="M78" si="276">IF(M77=0,0,M77/$F77)</f>
        <v>0</v>
      </c>
      <c r="N78" s="37">
        <f t="shared" ref="N78" si="277">IF(N77=0,0,N77/$F77)</f>
        <v>0.2857142857142857</v>
      </c>
      <c r="O78" s="37">
        <f t="shared" ref="O78" si="278">IF(O77=0,0,O77/$F77)</f>
        <v>7.1428571428571425E-2</v>
      </c>
      <c r="AA78" s="152"/>
      <c r="AB78" s="152"/>
    </row>
    <row r="79" spans="1:28" ht="12" customHeight="1">
      <c r="A79" s="203"/>
      <c r="B79" s="203"/>
      <c r="C79" s="43"/>
      <c r="D79" s="278" t="s">
        <v>11</v>
      </c>
      <c r="E79" s="42"/>
      <c r="F79" s="41">
        <f t="shared" si="246"/>
        <v>36</v>
      </c>
      <c r="G79" s="41">
        <v>30</v>
      </c>
      <c r="H79" s="41">
        <v>3</v>
      </c>
      <c r="I79" s="41">
        <v>3</v>
      </c>
      <c r="J79" s="41">
        <v>11</v>
      </c>
      <c r="K79" s="41">
        <v>0</v>
      </c>
      <c r="L79" s="41">
        <v>7</v>
      </c>
      <c r="M79" s="41">
        <v>4</v>
      </c>
      <c r="N79" s="41">
        <v>11</v>
      </c>
      <c r="O79" s="41">
        <v>3</v>
      </c>
      <c r="AA79" s="153">
        <v>36</v>
      </c>
      <c r="AB79" s="153" t="str">
        <f>IF(F79=AA79,"",1)</f>
        <v/>
      </c>
    </row>
    <row r="80" spans="1:28" ht="12" customHeight="1">
      <c r="A80" s="203"/>
      <c r="B80" s="203"/>
      <c r="C80" s="40"/>
      <c r="D80" s="279"/>
      <c r="E80" s="39"/>
      <c r="F80" s="44">
        <f t="shared" si="246"/>
        <v>1</v>
      </c>
      <c r="G80" s="37">
        <f t="shared" ref="G80" si="279">IF(G79=0,0,G79/$F79)</f>
        <v>0.83333333333333337</v>
      </c>
      <c r="H80" s="37">
        <f t="shared" ref="H80" si="280">IF(H79=0,0,H79/$F79)</f>
        <v>8.3333333333333329E-2</v>
      </c>
      <c r="I80" s="37">
        <f t="shared" ref="I80" si="281">IF(I79=0,0,I79/$F79)</f>
        <v>8.3333333333333329E-2</v>
      </c>
      <c r="J80" s="37">
        <f t="shared" ref="J80" si="282">IF(J79=0,0,J79/$F79)</f>
        <v>0.30555555555555558</v>
      </c>
      <c r="K80" s="37">
        <f t="shared" ref="K80:L80" si="283">IF(K79=0,0,K79/$F79)</f>
        <v>0</v>
      </c>
      <c r="L80" s="37">
        <f t="shared" si="283"/>
        <v>0.19444444444444445</v>
      </c>
      <c r="M80" s="37">
        <f t="shared" ref="M80" si="284">IF(M79=0,0,M79/$F79)</f>
        <v>0.1111111111111111</v>
      </c>
      <c r="N80" s="37">
        <f t="shared" ref="N80" si="285">IF(N79=0,0,N79/$F79)</f>
        <v>0.30555555555555558</v>
      </c>
      <c r="O80" s="37">
        <f t="shared" ref="O80" si="286">IF(O79=0,0,O79/$F79)</f>
        <v>8.3333333333333329E-2</v>
      </c>
      <c r="AA80" s="152"/>
      <c r="AB80" s="152"/>
    </row>
    <row r="81" spans="1:28" ht="12" customHeight="1">
      <c r="A81" s="203"/>
      <c r="B81" s="203"/>
      <c r="C81" s="43"/>
      <c r="D81" s="278" t="s">
        <v>10</v>
      </c>
      <c r="E81" s="42"/>
      <c r="F81" s="41">
        <f t="shared" si="246"/>
        <v>187</v>
      </c>
      <c r="G81" s="41">
        <v>155</v>
      </c>
      <c r="H81" s="41">
        <v>18</v>
      </c>
      <c r="I81" s="41">
        <v>14</v>
      </c>
      <c r="J81" s="41">
        <v>76</v>
      </c>
      <c r="K81" s="41">
        <v>5</v>
      </c>
      <c r="L81" s="41">
        <v>17</v>
      </c>
      <c r="M81" s="41">
        <v>16</v>
      </c>
      <c r="N81" s="41">
        <v>50</v>
      </c>
      <c r="O81" s="41">
        <v>23</v>
      </c>
      <c r="AA81" s="153">
        <v>187</v>
      </c>
      <c r="AB81" s="153" t="str">
        <f>IF(F81=AA81,"",1)</f>
        <v/>
      </c>
    </row>
    <row r="82" spans="1:28" ht="12" customHeight="1">
      <c r="A82" s="203"/>
      <c r="B82" s="203"/>
      <c r="C82" s="40"/>
      <c r="D82" s="279"/>
      <c r="E82" s="39"/>
      <c r="F82" s="44">
        <f t="shared" si="246"/>
        <v>0.99999999999999989</v>
      </c>
      <c r="G82" s="37">
        <f t="shared" ref="G82" si="287">IF(G81=0,0,G81/$F81)</f>
        <v>0.82887700534759357</v>
      </c>
      <c r="H82" s="37">
        <f t="shared" ref="H82" si="288">IF(H81=0,0,H81/$F81)</f>
        <v>9.6256684491978606E-2</v>
      </c>
      <c r="I82" s="37">
        <f t="shared" ref="I82" si="289">IF(I81=0,0,I81/$F81)</f>
        <v>7.4866310160427801E-2</v>
      </c>
      <c r="J82" s="37">
        <f t="shared" ref="J82" si="290">IF(J81=0,0,J81/$F81)</f>
        <v>0.40641711229946526</v>
      </c>
      <c r="K82" s="37">
        <f t="shared" ref="K82:L82" si="291">IF(K81=0,0,K81/$F81)</f>
        <v>2.6737967914438502E-2</v>
      </c>
      <c r="L82" s="37">
        <f t="shared" si="291"/>
        <v>9.0909090909090912E-2</v>
      </c>
      <c r="M82" s="37">
        <f t="shared" ref="M82" si="292">IF(M81=0,0,M81/$F81)</f>
        <v>8.5561497326203204E-2</v>
      </c>
      <c r="N82" s="37">
        <f t="shared" ref="N82" si="293">IF(N81=0,0,N81/$F81)</f>
        <v>0.26737967914438504</v>
      </c>
      <c r="O82" s="37">
        <f t="shared" ref="O82" si="294">IF(O81=0,0,O81/$F81)</f>
        <v>0.12299465240641712</v>
      </c>
      <c r="AA82" s="152"/>
      <c r="AB82" s="152"/>
    </row>
    <row r="83" spans="1:28" ht="12" customHeight="1">
      <c r="A83" s="203"/>
      <c r="B83" s="203"/>
      <c r="C83" s="43"/>
      <c r="D83" s="278" t="s">
        <v>9</v>
      </c>
      <c r="E83" s="42"/>
      <c r="F83" s="41">
        <f t="shared" si="246"/>
        <v>20</v>
      </c>
      <c r="G83" s="41">
        <v>18</v>
      </c>
      <c r="H83" s="41">
        <v>1</v>
      </c>
      <c r="I83" s="41">
        <v>1</v>
      </c>
      <c r="J83" s="41">
        <v>9</v>
      </c>
      <c r="K83" s="41">
        <v>0</v>
      </c>
      <c r="L83" s="41">
        <v>6</v>
      </c>
      <c r="M83" s="41">
        <v>1</v>
      </c>
      <c r="N83" s="41">
        <v>2</v>
      </c>
      <c r="O83" s="41">
        <v>2</v>
      </c>
      <c r="AA83" s="153">
        <v>20</v>
      </c>
      <c r="AB83" s="153" t="str">
        <f>IF(F83=AA83,"",1)</f>
        <v/>
      </c>
    </row>
    <row r="84" spans="1:28" ht="12" customHeight="1">
      <c r="A84" s="203"/>
      <c r="B84" s="203"/>
      <c r="C84" s="40"/>
      <c r="D84" s="279"/>
      <c r="E84" s="39"/>
      <c r="F84" s="44">
        <f t="shared" si="246"/>
        <v>1</v>
      </c>
      <c r="G84" s="37">
        <f t="shared" ref="G84" si="295">IF(G83=0,0,G83/$F83)</f>
        <v>0.9</v>
      </c>
      <c r="H84" s="37">
        <f t="shared" ref="H84" si="296">IF(H83=0,0,H83/$F83)</f>
        <v>0.05</v>
      </c>
      <c r="I84" s="37">
        <f t="shared" ref="I84" si="297">IF(I83=0,0,I83/$F83)</f>
        <v>0.05</v>
      </c>
      <c r="J84" s="37">
        <f t="shared" ref="J84" si="298">IF(J83=0,0,J83/$F83)</f>
        <v>0.45</v>
      </c>
      <c r="K84" s="37">
        <f t="shared" ref="K84:L84" si="299">IF(K83=0,0,K83/$F83)</f>
        <v>0</v>
      </c>
      <c r="L84" s="37">
        <f t="shared" si="299"/>
        <v>0.3</v>
      </c>
      <c r="M84" s="37">
        <f t="shared" ref="M84" si="300">IF(M83=0,0,M83/$F83)</f>
        <v>0.05</v>
      </c>
      <c r="N84" s="37">
        <f t="shared" ref="N84" si="301">IF(N83=0,0,N83/$F83)</f>
        <v>0.1</v>
      </c>
      <c r="O84" s="37">
        <f t="shared" ref="O84" si="302">IF(O83=0,0,O83/$F83)</f>
        <v>0.1</v>
      </c>
      <c r="AA84" s="152"/>
      <c r="AB84" s="152"/>
    </row>
    <row r="85" spans="1:28" ht="12" customHeight="1">
      <c r="A85" s="203"/>
      <c r="B85" s="203"/>
      <c r="C85" s="43"/>
      <c r="D85" s="278" t="s">
        <v>8</v>
      </c>
      <c r="E85" s="42"/>
      <c r="F85" s="41">
        <f t="shared" si="246"/>
        <v>9</v>
      </c>
      <c r="G85" s="41">
        <v>9</v>
      </c>
      <c r="H85" s="41">
        <v>0</v>
      </c>
      <c r="I85" s="41">
        <v>0</v>
      </c>
      <c r="J85" s="41">
        <v>5</v>
      </c>
      <c r="K85" s="41">
        <v>0</v>
      </c>
      <c r="L85" s="41">
        <v>1</v>
      </c>
      <c r="M85" s="41">
        <v>0</v>
      </c>
      <c r="N85" s="41">
        <v>2</v>
      </c>
      <c r="O85" s="41">
        <v>1</v>
      </c>
      <c r="AA85" s="153">
        <v>9</v>
      </c>
      <c r="AB85" s="153" t="str">
        <f>IF(F85=AA85,"",1)</f>
        <v/>
      </c>
    </row>
    <row r="86" spans="1:28" ht="12" customHeight="1">
      <c r="A86" s="203"/>
      <c r="B86" s="203"/>
      <c r="C86" s="40"/>
      <c r="D86" s="279"/>
      <c r="E86" s="39"/>
      <c r="F86" s="44">
        <f t="shared" si="246"/>
        <v>1</v>
      </c>
      <c r="G86" s="37">
        <f t="shared" ref="G86" si="303">IF(G85=0,0,G85/$F85)</f>
        <v>1</v>
      </c>
      <c r="H86" s="37">
        <f t="shared" ref="H86" si="304">IF(H85=0,0,H85/$F85)</f>
        <v>0</v>
      </c>
      <c r="I86" s="37">
        <f t="shared" ref="I86" si="305">IF(I85=0,0,I85/$F85)</f>
        <v>0</v>
      </c>
      <c r="J86" s="37">
        <f t="shared" ref="J86" si="306">IF(J85=0,0,J85/$F85)</f>
        <v>0.55555555555555558</v>
      </c>
      <c r="K86" s="37">
        <f t="shared" ref="K86:L86" si="307">IF(K85=0,0,K85/$F85)</f>
        <v>0</v>
      </c>
      <c r="L86" s="37">
        <f t="shared" si="307"/>
        <v>0.1111111111111111</v>
      </c>
      <c r="M86" s="37">
        <f t="shared" ref="M86" si="308">IF(M85=0,0,M85/$F85)</f>
        <v>0</v>
      </c>
      <c r="N86" s="37">
        <f t="shared" ref="N86" si="309">IF(N85=0,0,N85/$F85)</f>
        <v>0.22222222222222221</v>
      </c>
      <c r="O86" s="37">
        <f t="shared" ref="O86" si="310">IF(O85=0,0,O85/$F85)</f>
        <v>0.1111111111111111</v>
      </c>
      <c r="AA86" s="152"/>
      <c r="AB86" s="152"/>
    </row>
    <row r="87" spans="1:28" ht="13.5" customHeight="1">
      <c r="A87" s="203"/>
      <c r="B87" s="203"/>
      <c r="C87" s="43"/>
      <c r="D87" s="297" t="s">
        <v>128</v>
      </c>
      <c r="E87" s="42"/>
      <c r="F87" s="41">
        <f t="shared" si="246"/>
        <v>17</v>
      </c>
      <c r="G87" s="41">
        <v>15</v>
      </c>
      <c r="H87" s="41">
        <v>2</v>
      </c>
      <c r="I87" s="41">
        <v>0</v>
      </c>
      <c r="J87" s="41">
        <v>7</v>
      </c>
      <c r="K87" s="41">
        <v>0</v>
      </c>
      <c r="L87" s="41">
        <v>3</v>
      </c>
      <c r="M87" s="41">
        <v>1</v>
      </c>
      <c r="N87" s="41">
        <v>6</v>
      </c>
      <c r="O87" s="41">
        <v>0</v>
      </c>
      <c r="AA87" s="153">
        <v>17</v>
      </c>
      <c r="AB87" s="153" t="str">
        <f>IF(F87=AA87,"",1)</f>
        <v/>
      </c>
    </row>
    <row r="88" spans="1:28" ht="13.5" customHeight="1">
      <c r="A88" s="203"/>
      <c r="B88" s="203"/>
      <c r="C88" s="40"/>
      <c r="D88" s="279"/>
      <c r="E88" s="39"/>
      <c r="F88" s="44">
        <f t="shared" si="246"/>
        <v>1</v>
      </c>
      <c r="G88" s="37">
        <f t="shared" ref="G88" si="311">IF(G87=0,0,G87/$F87)</f>
        <v>0.88235294117647056</v>
      </c>
      <c r="H88" s="37">
        <f t="shared" ref="H88" si="312">IF(H87=0,0,H87/$F87)</f>
        <v>0.11764705882352941</v>
      </c>
      <c r="I88" s="37">
        <f t="shared" ref="I88" si="313">IF(I87=0,0,I87/$F87)</f>
        <v>0</v>
      </c>
      <c r="J88" s="37">
        <f t="shared" ref="J88" si="314">IF(J87=0,0,J87/$F87)</f>
        <v>0.41176470588235292</v>
      </c>
      <c r="K88" s="37">
        <f t="shared" ref="K88:L88" si="315">IF(K87=0,0,K87/$F87)</f>
        <v>0</v>
      </c>
      <c r="L88" s="37">
        <f t="shared" si="315"/>
        <v>0.17647058823529413</v>
      </c>
      <c r="M88" s="37">
        <f t="shared" ref="M88" si="316">IF(M87=0,0,M87/$F87)</f>
        <v>5.8823529411764705E-2</v>
      </c>
      <c r="N88" s="37">
        <f t="shared" ref="N88" si="317">IF(N87=0,0,N87/$F87)</f>
        <v>0.35294117647058826</v>
      </c>
      <c r="O88" s="37">
        <f t="shared" ref="O88" si="318">IF(O87=0,0,O87/$F87)</f>
        <v>0</v>
      </c>
      <c r="AA88" s="152"/>
      <c r="AB88" s="152"/>
    </row>
    <row r="89" spans="1:28" ht="12" customHeight="1">
      <c r="A89" s="203"/>
      <c r="B89" s="203"/>
      <c r="C89" s="43"/>
      <c r="D89" s="278" t="s">
        <v>6</v>
      </c>
      <c r="E89" s="42"/>
      <c r="F89" s="41">
        <f t="shared" si="246"/>
        <v>40</v>
      </c>
      <c r="G89" s="41">
        <v>29</v>
      </c>
      <c r="H89" s="41">
        <v>6</v>
      </c>
      <c r="I89" s="41">
        <v>5</v>
      </c>
      <c r="J89" s="41">
        <v>9</v>
      </c>
      <c r="K89" s="41">
        <v>1</v>
      </c>
      <c r="L89" s="41">
        <v>11</v>
      </c>
      <c r="M89" s="41">
        <v>0</v>
      </c>
      <c r="N89" s="41">
        <v>13</v>
      </c>
      <c r="O89" s="41">
        <v>6</v>
      </c>
      <c r="AA89" s="153">
        <v>40</v>
      </c>
      <c r="AB89" s="153" t="str">
        <f>IF(F89=AA89,"",1)</f>
        <v/>
      </c>
    </row>
    <row r="90" spans="1:28" ht="12" customHeight="1">
      <c r="A90" s="203"/>
      <c r="B90" s="203"/>
      <c r="C90" s="40"/>
      <c r="D90" s="279"/>
      <c r="E90" s="39"/>
      <c r="F90" s="44">
        <f t="shared" si="246"/>
        <v>0.99999999999999989</v>
      </c>
      <c r="G90" s="37">
        <f t="shared" ref="G90" si="319">IF(G89=0,0,G89/$F89)</f>
        <v>0.72499999999999998</v>
      </c>
      <c r="H90" s="37">
        <f t="shared" ref="H90" si="320">IF(H89=0,0,H89/$F89)</f>
        <v>0.15</v>
      </c>
      <c r="I90" s="37">
        <f t="shared" ref="I90" si="321">IF(I89=0,0,I89/$F89)</f>
        <v>0.125</v>
      </c>
      <c r="J90" s="37">
        <f t="shared" ref="J90" si="322">IF(J89=0,0,J89/$F89)</f>
        <v>0.22500000000000001</v>
      </c>
      <c r="K90" s="37">
        <f t="shared" ref="K90:L90" si="323">IF(K89=0,0,K89/$F89)</f>
        <v>2.5000000000000001E-2</v>
      </c>
      <c r="L90" s="37">
        <f t="shared" si="323"/>
        <v>0.27500000000000002</v>
      </c>
      <c r="M90" s="37">
        <f t="shared" ref="M90" si="324">IF(M89=0,0,M89/$F89)</f>
        <v>0</v>
      </c>
      <c r="N90" s="37">
        <f t="shared" ref="N90" si="325">IF(N89=0,0,N89/$F89)</f>
        <v>0.32500000000000001</v>
      </c>
      <c r="O90" s="37">
        <f t="shared" ref="O90" si="326">IF(O89=0,0,O89/$F89)</f>
        <v>0.15</v>
      </c>
      <c r="AA90" s="152"/>
      <c r="AB90" s="152"/>
    </row>
    <row r="91" spans="1:28" ht="12" customHeight="1">
      <c r="A91" s="203"/>
      <c r="B91" s="203"/>
      <c r="C91" s="43"/>
      <c r="D91" s="278" t="s">
        <v>5</v>
      </c>
      <c r="E91" s="42"/>
      <c r="F91" s="41">
        <f t="shared" si="246"/>
        <v>28</v>
      </c>
      <c r="G91" s="41">
        <v>22</v>
      </c>
      <c r="H91" s="41">
        <v>1</v>
      </c>
      <c r="I91" s="41">
        <v>5</v>
      </c>
      <c r="J91" s="41">
        <v>14</v>
      </c>
      <c r="K91" s="41">
        <v>0</v>
      </c>
      <c r="L91" s="41">
        <v>1</v>
      </c>
      <c r="M91" s="41">
        <v>3</v>
      </c>
      <c r="N91" s="41">
        <v>4</v>
      </c>
      <c r="O91" s="41">
        <v>6</v>
      </c>
      <c r="AA91" s="153">
        <v>28</v>
      </c>
      <c r="AB91" s="153" t="str">
        <f>IF(F91=AA91,"",1)</f>
        <v/>
      </c>
    </row>
    <row r="92" spans="1:28" ht="12" customHeight="1">
      <c r="A92" s="203"/>
      <c r="B92" s="203"/>
      <c r="C92" s="40"/>
      <c r="D92" s="279"/>
      <c r="E92" s="39"/>
      <c r="F92" s="44">
        <f t="shared" si="246"/>
        <v>1</v>
      </c>
      <c r="G92" s="37">
        <f t="shared" ref="G92" si="327">IF(G91=0,0,G91/$F91)</f>
        <v>0.7857142857142857</v>
      </c>
      <c r="H92" s="37">
        <f t="shared" ref="H92" si="328">IF(H91=0,0,H91/$F91)</f>
        <v>3.5714285714285712E-2</v>
      </c>
      <c r="I92" s="37">
        <f t="shared" ref="I92" si="329">IF(I91=0,0,I91/$F91)</f>
        <v>0.17857142857142858</v>
      </c>
      <c r="J92" s="37">
        <f t="shared" ref="J92" si="330">IF(J91=0,0,J91/$F91)</f>
        <v>0.5</v>
      </c>
      <c r="K92" s="37">
        <f t="shared" ref="K92:L92" si="331">IF(K91=0,0,K91/$F91)</f>
        <v>0</v>
      </c>
      <c r="L92" s="37">
        <f t="shared" si="331"/>
        <v>3.5714285714285712E-2</v>
      </c>
      <c r="M92" s="37">
        <f t="shared" ref="M92" si="332">IF(M91=0,0,M91/$F91)</f>
        <v>0.10714285714285714</v>
      </c>
      <c r="N92" s="37">
        <f t="shared" ref="N92" si="333">IF(N91=0,0,N91/$F91)</f>
        <v>0.14285714285714285</v>
      </c>
      <c r="O92" s="37">
        <f t="shared" ref="O92" si="334">IF(O91=0,0,O91/$F91)</f>
        <v>0.21428571428571427</v>
      </c>
      <c r="AA92" s="152"/>
      <c r="AB92" s="152"/>
    </row>
    <row r="93" spans="1:28" ht="12" customHeight="1">
      <c r="A93" s="203"/>
      <c r="B93" s="203"/>
      <c r="C93" s="43"/>
      <c r="D93" s="278" t="s">
        <v>4</v>
      </c>
      <c r="E93" s="42"/>
      <c r="F93" s="41">
        <f t="shared" si="246"/>
        <v>21</v>
      </c>
      <c r="G93" s="41">
        <v>18</v>
      </c>
      <c r="H93" s="41">
        <v>3</v>
      </c>
      <c r="I93" s="41">
        <v>0</v>
      </c>
      <c r="J93" s="41">
        <v>12</v>
      </c>
      <c r="K93" s="41">
        <v>0</v>
      </c>
      <c r="L93" s="41">
        <v>3</v>
      </c>
      <c r="M93" s="41">
        <v>2</v>
      </c>
      <c r="N93" s="41">
        <v>4</v>
      </c>
      <c r="O93" s="41">
        <v>0</v>
      </c>
      <c r="AA93" s="153">
        <v>21</v>
      </c>
      <c r="AB93" s="153" t="str">
        <f>IF(F93=AA93,"",1)</f>
        <v/>
      </c>
    </row>
    <row r="94" spans="1:28" ht="12" customHeight="1">
      <c r="A94" s="203"/>
      <c r="B94" s="203"/>
      <c r="C94" s="40"/>
      <c r="D94" s="279"/>
      <c r="E94" s="39"/>
      <c r="F94" s="44">
        <f t="shared" si="246"/>
        <v>0.99999999999999989</v>
      </c>
      <c r="G94" s="37">
        <f t="shared" ref="G94" si="335">IF(G93=0,0,G93/$F93)</f>
        <v>0.8571428571428571</v>
      </c>
      <c r="H94" s="37">
        <f t="shared" ref="H94" si="336">IF(H93=0,0,H93/$F93)</f>
        <v>0.14285714285714285</v>
      </c>
      <c r="I94" s="37">
        <f t="shared" ref="I94" si="337">IF(I93=0,0,I93/$F93)</f>
        <v>0</v>
      </c>
      <c r="J94" s="37">
        <f t="shared" ref="J94" si="338">IF(J93=0,0,J93/$F93)</f>
        <v>0.5714285714285714</v>
      </c>
      <c r="K94" s="37">
        <f t="shared" ref="K94:L94" si="339">IF(K93=0,0,K93/$F93)</f>
        <v>0</v>
      </c>
      <c r="L94" s="37">
        <f t="shared" si="339"/>
        <v>0.14285714285714285</v>
      </c>
      <c r="M94" s="37">
        <f t="shared" ref="M94" si="340">IF(M93=0,0,M93/$F93)</f>
        <v>9.5238095238095233E-2</v>
      </c>
      <c r="N94" s="37">
        <f t="shared" ref="N94" si="341">IF(N93=0,0,N93/$F93)</f>
        <v>0.19047619047619047</v>
      </c>
      <c r="O94" s="37">
        <f t="shared" ref="O94" si="342">IF(O93=0,0,O93/$F93)</f>
        <v>0</v>
      </c>
      <c r="AA94" s="152"/>
      <c r="AB94" s="152"/>
    </row>
    <row r="95" spans="1:28" ht="12" customHeight="1">
      <c r="A95" s="203"/>
      <c r="B95" s="203"/>
      <c r="C95" s="43"/>
      <c r="D95" s="278" t="s">
        <v>3</v>
      </c>
      <c r="E95" s="42"/>
      <c r="F95" s="41">
        <f t="shared" si="246"/>
        <v>176</v>
      </c>
      <c r="G95" s="41">
        <v>155</v>
      </c>
      <c r="H95" s="41">
        <v>13</v>
      </c>
      <c r="I95" s="41">
        <v>8</v>
      </c>
      <c r="J95" s="41">
        <v>81</v>
      </c>
      <c r="K95" s="41">
        <v>1</v>
      </c>
      <c r="L95" s="41">
        <v>37</v>
      </c>
      <c r="M95" s="41">
        <v>8</v>
      </c>
      <c r="N95" s="41">
        <v>37</v>
      </c>
      <c r="O95" s="41">
        <v>12</v>
      </c>
      <c r="AA95" s="153">
        <v>176</v>
      </c>
      <c r="AB95" s="153" t="str">
        <f>IF(F95=AA95,"",1)</f>
        <v/>
      </c>
    </row>
    <row r="96" spans="1:28" ht="12" customHeight="1">
      <c r="A96" s="203"/>
      <c r="B96" s="203"/>
      <c r="C96" s="40"/>
      <c r="D96" s="279"/>
      <c r="E96" s="39"/>
      <c r="F96" s="44">
        <f t="shared" si="246"/>
        <v>0.99999999999999989</v>
      </c>
      <c r="G96" s="37">
        <f t="shared" ref="G96" si="343">IF(G95=0,0,G95/$F95)</f>
        <v>0.88068181818181823</v>
      </c>
      <c r="H96" s="37">
        <f t="shared" ref="H96" si="344">IF(H95=0,0,H95/$F95)</f>
        <v>7.3863636363636367E-2</v>
      </c>
      <c r="I96" s="37">
        <f t="shared" ref="I96" si="345">IF(I95=0,0,I95/$F95)</f>
        <v>4.5454545454545456E-2</v>
      </c>
      <c r="J96" s="37">
        <f t="shared" ref="J96" si="346">IF(J95=0,0,J95/$F95)</f>
        <v>0.46022727272727271</v>
      </c>
      <c r="K96" s="37">
        <f t="shared" ref="K96:L96" si="347">IF(K95=0,0,K95/$F95)</f>
        <v>5.681818181818182E-3</v>
      </c>
      <c r="L96" s="37">
        <f t="shared" si="347"/>
        <v>0.21022727272727273</v>
      </c>
      <c r="M96" s="37">
        <f t="shared" ref="M96" si="348">IF(M95=0,0,M95/$F95)</f>
        <v>4.5454545454545456E-2</v>
      </c>
      <c r="N96" s="37">
        <f t="shared" ref="N96" si="349">IF(N95=0,0,N95/$F95)</f>
        <v>0.21022727272727273</v>
      </c>
      <c r="O96" s="37">
        <f t="shared" ref="O96" si="350">IF(O95=0,0,O95/$F95)</f>
        <v>6.8181818181818177E-2</v>
      </c>
      <c r="AA96" s="152"/>
      <c r="AB96" s="152"/>
    </row>
    <row r="97" spans="1:30" ht="12" customHeight="1">
      <c r="A97" s="203"/>
      <c r="B97" s="203"/>
      <c r="C97" s="43"/>
      <c r="D97" s="278" t="s">
        <v>2</v>
      </c>
      <c r="E97" s="42"/>
      <c r="F97" s="41">
        <f t="shared" si="246"/>
        <v>21</v>
      </c>
      <c r="G97" s="41">
        <v>21</v>
      </c>
      <c r="H97" s="41">
        <v>0</v>
      </c>
      <c r="I97" s="41">
        <v>0</v>
      </c>
      <c r="J97" s="41">
        <v>11</v>
      </c>
      <c r="K97" s="41">
        <v>1</v>
      </c>
      <c r="L97" s="41">
        <v>6</v>
      </c>
      <c r="M97" s="41">
        <v>1</v>
      </c>
      <c r="N97" s="41">
        <v>2</v>
      </c>
      <c r="O97" s="41">
        <v>0</v>
      </c>
      <c r="AA97" s="153">
        <v>21</v>
      </c>
      <c r="AB97" s="153" t="str">
        <f>IF(F97=AA97,"",1)</f>
        <v/>
      </c>
    </row>
    <row r="98" spans="1:30" ht="12" customHeight="1">
      <c r="A98" s="203"/>
      <c r="B98" s="203"/>
      <c r="C98" s="40"/>
      <c r="D98" s="279"/>
      <c r="E98" s="39"/>
      <c r="F98" s="44">
        <f t="shared" si="246"/>
        <v>1</v>
      </c>
      <c r="G98" s="37">
        <f t="shared" ref="G98" si="351">IF(G97=0,0,G97/$F97)</f>
        <v>1</v>
      </c>
      <c r="H98" s="37">
        <f t="shared" ref="H98" si="352">IF(H97=0,0,H97/$F97)</f>
        <v>0</v>
      </c>
      <c r="I98" s="37">
        <f t="shared" ref="I98" si="353">IF(I97=0,0,I97/$F97)</f>
        <v>0</v>
      </c>
      <c r="J98" s="37">
        <f t="shared" ref="J98" si="354">IF(J97=0,0,J97/$F97)</f>
        <v>0.52380952380952384</v>
      </c>
      <c r="K98" s="37">
        <f>IF(K97=0,0,K97/$F97)</f>
        <v>4.7619047619047616E-2</v>
      </c>
      <c r="L98" s="37">
        <f t="shared" ref="L98" si="355">IF(L97=0,0,L97/$F97)</f>
        <v>0.2857142857142857</v>
      </c>
      <c r="M98" s="37">
        <f t="shared" ref="M98" si="356">IF(M97=0,0,M97/$F97)</f>
        <v>4.7619047619047616E-2</v>
      </c>
      <c r="N98" s="37">
        <f t="shared" ref="N98" si="357">IF(N97=0,0,N97/$F97)</f>
        <v>9.5238095238095233E-2</v>
      </c>
      <c r="O98" s="37">
        <f t="shared" ref="O98" si="358">IF(O97=0,0,O97/$F97)</f>
        <v>0</v>
      </c>
      <c r="AA98" s="152"/>
      <c r="AB98" s="152"/>
    </row>
    <row r="99" spans="1:30" ht="12.75" customHeight="1">
      <c r="A99" s="203"/>
      <c r="B99" s="203"/>
      <c r="C99" s="43"/>
      <c r="D99" s="278" t="s">
        <v>1</v>
      </c>
      <c r="E99" s="42"/>
      <c r="F99" s="41">
        <f>SUM(G99:O99)/2</f>
        <v>55</v>
      </c>
      <c r="G99" s="41">
        <v>43</v>
      </c>
      <c r="H99" s="41">
        <v>8</v>
      </c>
      <c r="I99" s="41">
        <v>4</v>
      </c>
      <c r="J99" s="41">
        <v>25</v>
      </c>
      <c r="K99" s="41">
        <v>2</v>
      </c>
      <c r="L99" s="41">
        <v>10</v>
      </c>
      <c r="M99" s="41">
        <v>1</v>
      </c>
      <c r="N99" s="41">
        <v>12</v>
      </c>
      <c r="O99" s="41">
        <v>5</v>
      </c>
      <c r="AA99" s="153">
        <v>55</v>
      </c>
      <c r="AB99" s="153" t="str">
        <f>IF(F99=AA99,"",1)</f>
        <v/>
      </c>
    </row>
    <row r="100" spans="1:30" ht="12.75" customHeight="1" thickBot="1">
      <c r="A100" s="204"/>
      <c r="B100" s="204"/>
      <c r="C100" s="40"/>
      <c r="D100" s="279"/>
      <c r="E100" s="39"/>
      <c r="F100" s="38">
        <f t="shared" si="246"/>
        <v>1</v>
      </c>
      <c r="G100" s="37">
        <f t="shared" ref="G100:O100" si="359">IF(G99=0,0,G99/$F99)</f>
        <v>0.78181818181818186</v>
      </c>
      <c r="H100" s="37">
        <f t="shared" si="359"/>
        <v>0.14545454545454545</v>
      </c>
      <c r="I100" s="37">
        <f t="shared" si="359"/>
        <v>7.2727272727272724E-2</v>
      </c>
      <c r="J100" s="37">
        <f t="shared" si="359"/>
        <v>0.45454545454545453</v>
      </c>
      <c r="K100" s="37">
        <f t="shared" si="359"/>
        <v>3.6363636363636362E-2</v>
      </c>
      <c r="L100" s="37">
        <f t="shared" si="359"/>
        <v>0.18181818181818182</v>
      </c>
      <c r="M100" s="37">
        <f t="shared" si="359"/>
        <v>1.8181818181818181E-2</v>
      </c>
      <c r="N100" s="37">
        <f t="shared" si="359"/>
        <v>0.21818181818181817</v>
      </c>
      <c r="O100" s="37">
        <f t="shared" si="359"/>
        <v>9.0909090909090912E-2</v>
      </c>
      <c r="AA100" s="155"/>
      <c r="AB100" s="156"/>
    </row>
    <row r="110" spans="1:30">
      <c r="D110" s="164" t="s">
        <v>495</v>
      </c>
      <c r="E110" s="162"/>
      <c r="F110" s="163">
        <v>986</v>
      </c>
      <c r="G110" s="163">
        <v>824</v>
      </c>
      <c r="H110" s="163">
        <v>94</v>
      </c>
      <c r="I110" s="163">
        <v>68</v>
      </c>
      <c r="J110" s="163">
        <v>413</v>
      </c>
      <c r="K110" s="163">
        <v>16</v>
      </c>
      <c r="L110" s="163">
        <v>169</v>
      </c>
      <c r="M110" s="163">
        <v>57</v>
      </c>
      <c r="N110" s="163">
        <v>238</v>
      </c>
      <c r="O110" s="163">
        <v>93</v>
      </c>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360">IF(G110="","",SUM(G9,G11,G13,G15,G17))</f>
        <v>824</v>
      </c>
      <c r="H111" s="166">
        <f t="shared" si="360"/>
        <v>94</v>
      </c>
      <c r="I111" s="166">
        <f t="shared" si="360"/>
        <v>68</v>
      </c>
      <c r="J111" s="166">
        <f t="shared" si="360"/>
        <v>413</v>
      </c>
      <c r="K111" s="166">
        <f t="shared" si="360"/>
        <v>16</v>
      </c>
      <c r="L111" s="166">
        <f t="shared" si="360"/>
        <v>169</v>
      </c>
      <c r="M111" s="166">
        <f t="shared" si="360"/>
        <v>57</v>
      </c>
      <c r="N111" s="166">
        <f t="shared" si="360"/>
        <v>238</v>
      </c>
      <c r="O111" s="166">
        <f t="shared" si="360"/>
        <v>93</v>
      </c>
      <c r="P111" s="166" t="str">
        <f t="shared" si="360"/>
        <v/>
      </c>
      <c r="Q111" s="166" t="str">
        <f t="shared" si="360"/>
        <v/>
      </c>
      <c r="R111" s="166" t="str">
        <f t="shared" si="360"/>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361">IF(G110="","",SUM(G19,G69))</f>
        <v>824</v>
      </c>
      <c r="H112" s="166">
        <f t="shared" si="361"/>
        <v>94</v>
      </c>
      <c r="I112" s="166">
        <f t="shared" si="361"/>
        <v>68</v>
      </c>
      <c r="J112" s="166">
        <f t="shared" si="361"/>
        <v>413</v>
      </c>
      <c r="K112" s="166">
        <f t="shared" si="361"/>
        <v>16</v>
      </c>
      <c r="L112" s="166">
        <f t="shared" si="361"/>
        <v>169</v>
      </c>
      <c r="M112" s="166">
        <f t="shared" si="361"/>
        <v>57</v>
      </c>
      <c r="N112" s="166">
        <f t="shared" si="361"/>
        <v>238</v>
      </c>
      <c r="O112" s="166">
        <f t="shared" si="361"/>
        <v>93</v>
      </c>
      <c r="P112" s="166" t="str">
        <f t="shared" si="361"/>
        <v/>
      </c>
      <c r="Q112" s="166" t="str">
        <f t="shared" si="361"/>
        <v/>
      </c>
      <c r="R112" s="166" t="str">
        <f t="shared" si="361"/>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362">IF(G110="","",SUM(G21,G23,G25,G27,G29,G31,G33,G35,G37,G39,G41,G43,G45,G47,G49,G51,G53,G55,G57,G59,G61,G63,G65,G67))</f>
        <v>219</v>
      </c>
      <c r="H113" s="166">
        <f t="shared" si="362"/>
        <v>12</v>
      </c>
      <c r="I113" s="166">
        <f t="shared" si="362"/>
        <v>16</v>
      </c>
      <c r="J113" s="166">
        <f t="shared" si="362"/>
        <v>114</v>
      </c>
      <c r="K113" s="166">
        <f t="shared" si="362"/>
        <v>4</v>
      </c>
      <c r="L113" s="166">
        <f t="shared" si="362"/>
        <v>44</v>
      </c>
      <c r="M113" s="166">
        <f t="shared" si="362"/>
        <v>16</v>
      </c>
      <c r="N113" s="166">
        <f t="shared" si="362"/>
        <v>47</v>
      </c>
      <c r="O113" s="166">
        <f t="shared" si="362"/>
        <v>22</v>
      </c>
      <c r="P113" s="166" t="str">
        <f t="shared" si="362"/>
        <v/>
      </c>
      <c r="Q113" s="166" t="str">
        <f t="shared" si="362"/>
        <v/>
      </c>
      <c r="R113" s="166" t="str">
        <f t="shared" si="362"/>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363">IF(G110="","",SUM(G71,G73,G75,G77,G79,G81,G83,G85,G87,G89,G91,G93,G95,G97,G99))</f>
        <v>605</v>
      </c>
      <c r="H114" s="166">
        <f t="shared" si="363"/>
        <v>82</v>
      </c>
      <c r="I114" s="166">
        <f t="shared" si="363"/>
        <v>52</v>
      </c>
      <c r="J114" s="166">
        <f t="shared" si="363"/>
        <v>299</v>
      </c>
      <c r="K114" s="166">
        <f t="shared" si="363"/>
        <v>12</v>
      </c>
      <c r="L114" s="166">
        <f t="shared" si="363"/>
        <v>125</v>
      </c>
      <c r="M114" s="166">
        <f t="shared" si="363"/>
        <v>41</v>
      </c>
      <c r="N114" s="166">
        <f t="shared" si="363"/>
        <v>191</v>
      </c>
      <c r="O114" s="166">
        <f t="shared" si="363"/>
        <v>71</v>
      </c>
      <c r="P114" s="166" t="str">
        <f t="shared" si="363"/>
        <v/>
      </c>
      <c r="Q114" s="166" t="str">
        <f t="shared" si="363"/>
        <v/>
      </c>
      <c r="R114" s="166" t="str">
        <f t="shared" si="363"/>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364">IF(G110="","",IF(G7=G110,"",1))</f>
        <v/>
      </c>
      <c r="H116" s="163" t="str">
        <f t="shared" si="364"/>
        <v/>
      </c>
      <c r="I116" s="163" t="str">
        <f t="shared" si="364"/>
        <v/>
      </c>
      <c r="J116" s="163" t="str">
        <f t="shared" si="364"/>
        <v/>
      </c>
      <c r="K116" s="163" t="str">
        <f t="shared" si="364"/>
        <v/>
      </c>
      <c r="L116" s="163" t="str">
        <f t="shared" si="364"/>
        <v/>
      </c>
      <c r="M116" s="163" t="str">
        <f t="shared" si="364"/>
        <v/>
      </c>
      <c r="N116" s="163" t="str">
        <f t="shared" si="364"/>
        <v/>
      </c>
      <c r="O116" s="163" t="str">
        <f t="shared" si="364"/>
        <v/>
      </c>
      <c r="P116" s="163" t="str">
        <f t="shared" si="364"/>
        <v/>
      </c>
      <c r="Q116" s="163" t="str">
        <f t="shared" si="364"/>
        <v/>
      </c>
      <c r="R116" s="163" t="str">
        <f t="shared" si="36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365">IF(G110="","",IF(G110=G111,"",1))</f>
        <v/>
      </c>
      <c r="H117" s="163" t="str">
        <f t="shared" si="365"/>
        <v/>
      </c>
      <c r="I117" s="163" t="str">
        <f t="shared" si="365"/>
        <v/>
      </c>
      <c r="J117" s="163" t="str">
        <f t="shared" si="365"/>
        <v/>
      </c>
      <c r="K117" s="163" t="str">
        <f t="shared" si="365"/>
        <v/>
      </c>
      <c r="L117" s="163" t="str">
        <f t="shared" si="365"/>
        <v/>
      </c>
      <c r="M117" s="163" t="str">
        <f t="shared" si="365"/>
        <v/>
      </c>
      <c r="N117" s="163" t="str">
        <f t="shared" si="365"/>
        <v/>
      </c>
      <c r="O117" s="163" t="str">
        <f t="shared" si="365"/>
        <v/>
      </c>
      <c r="P117" s="163" t="str">
        <f t="shared" si="365"/>
        <v/>
      </c>
      <c r="Q117" s="163" t="str">
        <f t="shared" si="365"/>
        <v/>
      </c>
      <c r="R117" s="163" t="str">
        <f t="shared" si="36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366">IF(G110="","",IF(G110=G112,"",1))</f>
        <v/>
      </c>
      <c r="H118" s="163" t="str">
        <f t="shared" si="366"/>
        <v/>
      </c>
      <c r="I118" s="163" t="str">
        <f t="shared" si="366"/>
        <v/>
      </c>
      <c r="J118" s="163" t="str">
        <f t="shared" si="366"/>
        <v/>
      </c>
      <c r="K118" s="163" t="str">
        <f t="shared" si="366"/>
        <v/>
      </c>
      <c r="L118" s="163" t="str">
        <f t="shared" si="366"/>
        <v/>
      </c>
      <c r="M118" s="163" t="str">
        <f t="shared" si="366"/>
        <v/>
      </c>
      <c r="N118" s="163" t="str">
        <f t="shared" si="366"/>
        <v/>
      </c>
      <c r="O118" s="163" t="str">
        <f t="shared" si="366"/>
        <v/>
      </c>
      <c r="P118" s="163" t="str">
        <f t="shared" si="366"/>
        <v/>
      </c>
      <c r="Q118" s="163" t="str">
        <f t="shared" si="366"/>
        <v/>
      </c>
      <c r="R118" s="163" t="str">
        <f t="shared" si="36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367">IF(G110="","",IF(G19=G113,"",1))</f>
        <v/>
      </c>
      <c r="H119" s="163" t="str">
        <f t="shared" si="367"/>
        <v/>
      </c>
      <c r="I119" s="163" t="str">
        <f t="shared" si="367"/>
        <v/>
      </c>
      <c r="J119" s="163" t="str">
        <f t="shared" si="367"/>
        <v/>
      </c>
      <c r="K119" s="163" t="str">
        <f t="shared" si="367"/>
        <v/>
      </c>
      <c r="L119" s="163" t="str">
        <f t="shared" si="367"/>
        <v/>
      </c>
      <c r="M119" s="163" t="str">
        <f t="shared" si="367"/>
        <v/>
      </c>
      <c r="N119" s="163" t="str">
        <f t="shared" si="367"/>
        <v/>
      </c>
      <c r="O119" s="163" t="str">
        <f t="shared" si="367"/>
        <v/>
      </c>
      <c r="P119" s="163" t="str">
        <f t="shared" si="367"/>
        <v/>
      </c>
      <c r="Q119" s="163" t="str">
        <f t="shared" si="367"/>
        <v/>
      </c>
      <c r="R119" s="163" t="str">
        <f t="shared" si="36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368">IF(G110="","",IF(G69=G114,"",1))</f>
        <v/>
      </c>
      <c r="H120" s="163" t="str">
        <f t="shared" si="368"/>
        <v/>
      </c>
      <c r="I120" s="163" t="str">
        <f t="shared" si="368"/>
        <v/>
      </c>
      <c r="J120" s="163" t="str">
        <f t="shared" si="368"/>
        <v/>
      </c>
      <c r="K120" s="163" t="str">
        <f t="shared" si="368"/>
        <v/>
      </c>
      <c r="L120" s="163" t="str">
        <f t="shared" si="368"/>
        <v/>
      </c>
      <c r="M120" s="163" t="str">
        <f t="shared" si="368"/>
        <v/>
      </c>
      <c r="N120" s="163" t="str">
        <f t="shared" si="368"/>
        <v/>
      </c>
      <c r="O120" s="163" t="str">
        <f t="shared" si="368"/>
        <v/>
      </c>
      <c r="P120" s="163" t="str">
        <f t="shared" si="368"/>
        <v/>
      </c>
      <c r="Q120" s="163" t="str">
        <f t="shared" si="368"/>
        <v/>
      </c>
      <c r="R120" s="163" t="str">
        <f t="shared" si="368"/>
        <v/>
      </c>
      <c r="S120" s="71"/>
      <c r="T120" s="71"/>
      <c r="U120" s="71"/>
      <c r="V120" s="71"/>
      <c r="W120" s="71"/>
      <c r="X120" s="71"/>
      <c r="Y120" s="71"/>
      <c r="Z120" s="71"/>
      <c r="AA120" s="71"/>
      <c r="AB120" s="71"/>
      <c r="AC120" s="71"/>
      <c r="AD120" s="71"/>
    </row>
  </sheetData>
  <mergeCells count="65">
    <mergeCell ref="D37:D38"/>
    <mergeCell ref="D39:D40"/>
    <mergeCell ref="D41:D42"/>
    <mergeCell ref="F3:F6"/>
    <mergeCell ref="A7:E8"/>
    <mergeCell ref="A9:A18"/>
    <mergeCell ref="B9:E10"/>
    <mergeCell ref="B11:E12"/>
    <mergeCell ref="B13:E14"/>
    <mergeCell ref="B15:E16"/>
    <mergeCell ref="A3:E6"/>
    <mergeCell ref="D31:D32"/>
    <mergeCell ref="D33:D34"/>
    <mergeCell ref="D27:D28"/>
    <mergeCell ref="D29:D30"/>
    <mergeCell ref="D35:D36"/>
    <mergeCell ref="D85:D86"/>
    <mergeCell ref="D89:D90"/>
    <mergeCell ref="D47:D48"/>
    <mergeCell ref="D49:D50"/>
    <mergeCell ref="A19:A100"/>
    <mergeCell ref="B19:B68"/>
    <mergeCell ref="D19:D20"/>
    <mergeCell ref="D21:D22"/>
    <mergeCell ref="D23:D24"/>
    <mergeCell ref="D25:D26"/>
    <mergeCell ref="B69:B100"/>
    <mergeCell ref="D69:D70"/>
    <mergeCell ref="D71:D72"/>
    <mergeCell ref="D73:D74"/>
    <mergeCell ref="D75:D76"/>
    <mergeCell ref="D91:D92"/>
    <mergeCell ref="D93:D94"/>
    <mergeCell ref="D95:D96"/>
    <mergeCell ref="D97:D98"/>
    <mergeCell ref="D99:D100"/>
    <mergeCell ref="D87:D88"/>
    <mergeCell ref="D79:D80"/>
    <mergeCell ref="D81:D82"/>
    <mergeCell ref="D83:D84"/>
    <mergeCell ref="O4:O6"/>
    <mergeCell ref="M5:M6"/>
    <mergeCell ref="L5:L6"/>
    <mergeCell ref="K5:K6"/>
    <mergeCell ref="J5:J6"/>
    <mergeCell ref="D59:D60"/>
    <mergeCell ref="D61:D62"/>
    <mergeCell ref="D63:D64"/>
    <mergeCell ref="D65:D66"/>
    <mergeCell ref="D67:D68"/>
    <mergeCell ref="D43:D44"/>
    <mergeCell ref="D45:D46"/>
    <mergeCell ref="B17:E18"/>
    <mergeCell ref="D51:D52"/>
    <mergeCell ref="D53:D54"/>
    <mergeCell ref="D55:D56"/>
    <mergeCell ref="D57:D58"/>
    <mergeCell ref="D77:D78"/>
    <mergeCell ref="J3:O3"/>
    <mergeCell ref="J4:M4"/>
    <mergeCell ref="G4:G6"/>
    <mergeCell ref="H4:H6"/>
    <mergeCell ref="I4:I6"/>
    <mergeCell ref="N4:N6"/>
    <mergeCell ref="G3:I3"/>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I14" sqref="I14"/>
    </sheetView>
  </sheetViews>
  <sheetFormatPr defaultRowHeight="13.5"/>
  <cols>
    <col min="1" max="2" width="2.625" style="4" customWidth="1"/>
    <col min="3" max="3" width="1.375" style="4" customWidth="1"/>
    <col min="4" max="4" width="27.625" style="4" customWidth="1"/>
    <col min="5" max="5" width="1.375" style="4" customWidth="1"/>
    <col min="6" max="18" width="8.125" style="3" customWidth="1"/>
    <col min="19" max="26" width="9" style="3"/>
    <col min="27" max="27" width="9" style="83"/>
    <col min="28" max="28" width="11.25" style="83" customWidth="1"/>
    <col min="29" max="16384" width="9" style="3"/>
  </cols>
  <sheetData>
    <row r="1" spans="1:28" ht="14.25">
      <c r="A1" s="18" t="s">
        <v>535</v>
      </c>
    </row>
    <row r="2" spans="1:28">
      <c r="R2" s="46" t="s">
        <v>157</v>
      </c>
    </row>
    <row r="3" spans="1:28" ht="18.75" customHeight="1">
      <c r="A3" s="280" t="s">
        <v>64</v>
      </c>
      <c r="B3" s="281"/>
      <c r="C3" s="281"/>
      <c r="D3" s="281"/>
      <c r="E3" s="282"/>
      <c r="F3" s="225" t="s">
        <v>63</v>
      </c>
      <c r="G3" s="375" t="s">
        <v>228</v>
      </c>
      <c r="H3" s="376"/>
      <c r="I3" s="376"/>
      <c r="J3" s="376"/>
      <c r="K3" s="376"/>
      <c r="L3" s="377"/>
      <c r="M3" s="375" t="s">
        <v>227</v>
      </c>
      <c r="N3" s="376"/>
      <c r="O3" s="376"/>
      <c r="P3" s="376"/>
      <c r="Q3" s="376"/>
      <c r="R3" s="377"/>
    </row>
    <row r="4" spans="1:28" ht="18.75" customHeight="1">
      <c r="A4" s="283"/>
      <c r="B4" s="284"/>
      <c r="C4" s="284"/>
      <c r="D4" s="284"/>
      <c r="E4" s="285"/>
      <c r="F4" s="229"/>
      <c r="G4" s="375" t="s">
        <v>210</v>
      </c>
      <c r="H4" s="376"/>
      <c r="I4" s="376"/>
      <c r="J4" s="376"/>
      <c r="K4" s="337" t="s">
        <v>209</v>
      </c>
      <c r="L4" s="337" t="s">
        <v>141</v>
      </c>
      <c r="M4" s="375" t="s">
        <v>210</v>
      </c>
      <c r="N4" s="376"/>
      <c r="O4" s="376"/>
      <c r="P4" s="376"/>
      <c r="Q4" s="337" t="s">
        <v>209</v>
      </c>
      <c r="R4" s="337" t="s">
        <v>141</v>
      </c>
    </row>
    <row r="5" spans="1:28" ht="44.25" customHeight="1" thickBot="1">
      <c r="A5" s="283"/>
      <c r="B5" s="284"/>
      <c r="C5" s="284"/>
      <c r="D5" s="284"/>
      <c r="E5" s="285"/>
      <c r="F5" s="229"/>
      <c r="G5" s="261" t="s">
        <v>208</v>
      </c>
      <c r="H5" s="337" t="s">
        <v>207</v>
      </c>
      <c r="I5" s="261" t="s">
        <v>206</v>
      </c>
      <c r="J5" s="261" t="s">
        <v>205</v>
      </c>
      <c r="K5" s="300"/>
      <c r="L5" s="300"/>
      <c r="M5" s="261" t="s">
        <v>208</v>
      </c>
      <c r="N5" s="337" t="s">
        <v>207</v>
      </c>
      <c r="O5" s="261" t="s">
        <v>206</v>
      </c>
      <c r="P5" s="261" t="s">
        <v>205</v>
      </c>
      <c r="Q5" s="300"/>
      <c r="R5" s="300"/>
    </row>
    <row r="6" spans="1:28" ht="24.75" customHeight="1" thickBot="1">
      <c r="A6" s="286"/>
      <c r="B6" s="287"/>
      <c r="C6" s="287"/>
      <c r="D6" s="287"/>
      <c r="E6" s="288"/>
      <c r="F6" s="226"/>
      <c r="G6" s="263"/>
      <c r="H6" s="301"/>
      <c r="I6" s="263"/>
      <c r="J6" s="263"/>
      <c r="K6" s="301"/>
      <c r="L6" s="301"/>
      <c r="M6" s="263"/>
      <c r="N6" s="301"/>
      <c r="O6" s="263"/>
      <c r="P6" s="263"/>
      <c r="Q6" s="301"/>
      <c r="R6" s="301"/>
      <c r="AA6" s="157">
        <f>SUM(AB7:AB100,E116:R120)</f>
        <v>0</v>
      </c>
      <c r="AB6" s="91"/>
    </row>
    <row r="7" spans="1:28" ht="12" customHeight="1">
      <c r="A7" s="216" t="s">
        <v>50</v>
      </c>
      <c r="B7" s="217"/>
      <c r="C7" s="217"/>
      <c r="D7" s="217"/>
      <c r="E7" s="218"/>
      <c r="F7" s="41">
        <f>SUM(G7:R7)/2</f>
        <v>986</v>
      </c>
      <c r="G7" s="41">
        <f t="shared" ref="G7:R7" si="0">SUM(G9,G11,G13,G15,G17)</f>
        <v>412</v>
      </c>
      <c r="H7" s="41">
        <f t="shared" si="0"/>
        <v>24</v>
      </c>
      <c r="I7" s="41">
        <f t="shared" si="0"/>
        <v>118</v>
      </c>
      <c r="J7" s="41">
        <f t="shared" si="0"/>
        <v>134</v>
      </c>
      <c r="K7" s="41">
        <f t="shared" si="0"/>
        <v>213</v>
      </c>
      <c r="L7" s="41">
        <f t="shared" si="0"/>
        <v>85</v>
      </c>
      <c r="M7" s="41">
        <f t="shared" si="0"/>
        <v>23</v>
      </c>
      <c r="N7" s="41">
        <f t="shared" si="0"/>
        <v>4</v>
      </c>
      <c r="O7" s="41">
        <f t="shared" si="0"/>
        <v>9</v>
      </c>
      <c r="P7" s="41">
        <f t="shared" si="0"/>
        <v>67</v>
      </c>
      <c r="Q7" s="41">
        <f t="shared" si="0"/>
        <v>770</v>
      </c>
      <c r="R7" s="41">
        <f t="shared" si="0"/>
        <v>113</v>
      </c>
      <c r="S7" s="54"/>
      <c r="AA7" s="151">
        <v>986</v>
      </c>
      <c r="AB7" s="151" t="str">
        <f>IF(F7=AA7,"",1)</f>
        <v/>
      </c>
    </row>
    <row r="8" spans="1:28" ht="12" customHeight="1">
      <c r="A8" s="219"/>
      <c r="B8" s="220"/>
      <c r="C8" s="220"/>
      <c r="D8" s="220"/>
      <c r="E8" s="221"/>
      <c r="F8" s="44">
        <f>SUM(G8:R8)/2</f>
        <v>0.99999999999999989</v>
      </c>
      <c r="G8" s="37">
        <f t="shared" ref="G8:R8" si="1">IF(G7=0,0,G7/$F7)</f>
        <v>0.41784989858012173</v>
      </c>
      <c r="H8" s="37">
        <f t="shared" si="1"/>
        <v>2.434077079107505E-2</v>
      </c>
      <c r="I8" s="37">
        <f t="shared" si="1"/>
        <v>0.11967545638945233</v>
      </c>
      <c r="J8" s="37">
        <f t="shared" si="1"/>
        <v>0.13590263691683571</v>
      </c>
      <c r="K8" s="37">
        <f t="shared" si="1"/>
        <v>0.21602434077079108</v>
      </c>
      <c r="L8" s="37">
        <f t="shared" si="1"/>
        <v>8.6206896551724144E-2</v>
      </c>
      <c r="M8" s="37">
        <f t="shared" si="1"/>
        <v>2.332657200811359E-2</v>
      </c>
      <c r="N8" s="37">
        <f t="shared" si="1"/>
        <v>4.0567951318458417E-3</v>
      </c>
      <c r="O8" s="37">
        <f t="shared" si="1"/>
        <v>9.1277890466531439E-3</v>
      </c>
      <c r="P8" s="37">
        <f t="shared" si="1"/>
        <v>6.7951318458417856E-2</v>
      </c>
      <c r="Q8" s="37">
        <f t="shared" si="1"/>
        <v>0.78093306288032449</v>
      </c>
      <c r="R8" s="37">
        <f t="shared" si="1"/>
        <v>0.11460446247464504</v>
      </c>
      <c r="AA8" s="152"/>
      <c r="AB8" s="152"/>
    </row>
    <row r="9" spans="1:28" ht="12" customHeight="1">
      <c r="A9" s="205" t="s">
        <v>49</v>
      </c>
      <c r="B9" s="289" t="s">
        <v>48</v>
      </c>
      <c r="C9" s="290"/>
      <c r="D9" s="290"/>
      <c r="E9" s="291"/>
      <c r="F9" s="41">
        <f t="shared" ref="F9:F72" si="2">SUM(G9:R9)/2</f>
        <v>324</v>
      </c>
      <c r="G9" s="41">
        <v>67</v>
      </c>
      <c r="H9" s="41">
        <v>4</v>
      </c>
      <c r="I9" s="41">
        <v>18</v>
      </c>
      <c r="J9" s="41">
        <v>25</v>
      </c>
      <c r="K9" s="41">
        <v>154</v>
      </c>
      <c r="L9" s="41">
        <v>56</v>
      </c>
      <c r="M9" s="41">
        <v>4</v>
      </c>
      <c r="N9" s="41">
        <v>1</v>
      </c>
      <c r="O9" s="41">
        <v>2</v>
      </c>
      <c r="P9" s="41">
        <v>9</v>
      </c>
      <c r="Q9" s="41">
        <v>241</v>
      </c>
      <c r="R9" s="41">
        <v>67</v>
      </c>
      <c r="AA9" s="153">
        <v>324</v>
      </c>
      <c r="AB9" s="153" t="str">
        <f>IF(F9=AA9,"",1)</f>
        <v/>
      </c>
    </row>
    <row r="10" spans="1:28" ht="12" customHeight="1">
      <c r="A10" s="206"/>
      <c r="B10" s="292"/>
      <c r="C10" s="293"/>
      <c r="D10" s="293"/>
      <c r="E10" s="294"/>
      <c r="F10" s="44">
        <f t="shared" si="2"/>
        <v>1</v>
      </c>
      <c r="G10" s="37">
        <f>IF(G9=0,0,G9/$F9)</f>
        <v>0.20679012345679013</v>
      </c>
      <c r="H10" s="37">
        <f>IF(H9=0,0,H9/$F9)</f>
        <v>1.2345679012345678E-2</v>
      </c>
      <c r="I10" s="37">
        <f>IF(I9=0,0,I9/$F9)</f>
        <v>5.5555555555555552E-2</v>
      </c>
      <c r="J10" s="37">
        <f>IF(J9=0,0,J9/$F9)</f>
        <v>7.716049382716049E-2</v>
      </c>
      <c r="K10" s="37">
        <f>IF(K9=0,0,K9/$F9)</f>
        <v>0.47530864197530864</v>
      </c>
      <c r="L10" s="37">
        <f t="shared" ref="L10" si="3">IF(L9=0,0,L9/$F9)</f>
        <v>0.1728395061728395</v>
      </c>
      <c r="M10" s="37">
        <f>IF(M9=0,0,M9/$F9)</f>
        <v>1.2345679012345678E-2</v>
      </c>
      <c r="N10" s="37">
        <f>IF(N9=0,0,N9/$F9)</f>
        <v>3.0864197530864196E-3</v>
      </c>
      <c r="O10" s="37">
        <f>IF(O9=0,0,O9/$F9)</f>
        <v>6.1728395061728392E-3</v>
      </c>
      <c r="P10" s="37">
        <f t="shared" ref="P10:R10" si="4">IF(P9=0,0,P9/$F9)</f>
        <v>2.7777777777777776E-2</v>
      </c>
      <c r="Q10" s="37">
        <f t="shared" si="4"/>
        <v>0.74382716049382713</v>
      </c>
      <c r="R10" s="37">
        <f t="shared" si="4"/>
        <v>0.20679012345679013</v>
      </c>
      <c r="AA10" s="152"/>
      <c r="AB10" s="152"/>
    </row>
    <row r="11" spans="1:28" ht="12" customHeight="1">
      <c r="A11" s="206"/>
      <c r="B11" s="289" t="s">
        <v>47</v>
      </c>
      <c r="C11" s="290"/>
      <c r="D11" s="290"/>
      <c r="E11" s="291"/>
      <c r="F11" s="41">
        <f t="shared" si="2"/>
        <v>144</v>
      </c>
      <c r="G11" s="41">
        <v>79</v>
      </c>
      <c r="H11" s="41">
        <v>0</v>
      </c>
      <c r="I11" s="41">
        <v>19</v>
      </c>
      <c r="J11" s="41">
        <v>6</v>
      </c>
      <c r="K11" s="41">
        <v>27</v>
      </c>
      <c r="L11" s="41">
        <v>13</v>
      </c>
      <c r="M11" s="41">
        <v>2</v>
      </c>
      <c r="N11" s="41">
        <v>0</v>
      </c>
      <c r="O11" s="41">
        <v>1</v>
      </c>
      <c r="P11" s="41">
        <v>5</v>
      </c>
      <c r="Q11" s="41">
        <v>119</v>
      </c>
      <c r="R11" s="41">
        <v>17</v>
      </c>
      <c r="AA11" s="153">
        <v>144</v>
      </c>
      <c r="AB11" s="153" t="str">
        <f>IF(F11=AA11,"",1)</f>
        <v/>
      </c>
    </row>
    <row r="12" spans="1:28" ht="12" customHeight="1">
      <c r="A12" s="206"/>
      <c r="B12" s="292"/>
      <c r="C12" s="293"/>
      <c r="D12" s="293"/>
      <c r="E12" s="294"/>
      <c r="F12" s="44">
        <f t="shared" si="2"/>
        <v>1</v>
      </c>
      <c r="G12" s="37">
        <f t="shared" ref="G12:R12" si="5">IF(G11=0,0,G11/$F11)</f>
        <v>0.54861111111111116</v>
      </c>
      <c r="H12" s="37">
        <f t="shared" si="5"/>
        <v>0</v>
      </c>
      <c r="I12" s="37">
        <f t="shared" si="5"/>
        <v>0.13194444444444445</v>
      </c>
      <c r="J12" s="37">
        <f t="shared" si="5"/>
        <v>4.1666666666666664E-2</v>
      </c>
      <c r="K12" s="37">
        <f t="shared" si="5"/>
        <v>0.1875</v>
      </c>
      <c r="L12" s="37">
        <f t="shared" si="5"/>
        <v>9.0277777777777776E-2</v>
      </c>
      <c r="M12" s="37">
        <f t="shared" si="5"/>
        <v>1.3888888888888888E-2</v>
      </c>
      <c r="N12" s="37">
        <f t="shared" si="5"/>
        <v>0</v>
      </c>
      <c r="O12" s="37">
        <f t="shared" si="5"/>
        <v>6.9444444444444441E-3</v>
      </c>
      <c r="P12" s="37">
        <f t="shared" si="5"/>
        <v>3.4722222222222224E-2</v>
      </c>
      <c r="Q12" s="37">
        <f t="shared" si="5"/>
        <v>0.82638888888888884</v>
      </c>
      <c r="R12" s="37">
        <f t="shared" si="5"/>
        <v>0.11805555555555555</v>
      </c>
      <c r="AA12" s="152"/>
      <c r="AB12" s="152"/>
    </row>
    <row r="13" spans="1:28" ht="12" customHeight="1">
      <c r="A13" s="206"/>
      <c r="B13" s="289" t="s">
        <v>46</v>
      </c>
      <c r="C13" s="290"/>
      <c r="D13" s="290"/>
      <c r="E13" s="291"/>
      <c r="F13" s="41">
        <f t="shared" si="2"/>
        <v>219</v>
      </c>
      <c r="G13" s="41">
        <v>135</v>
      </c>
      <c r="H13" s="41">
        <v>9</v>
      </c>
      <c r="I13" s="41">
        <v>31</v>
      </c>
      <c r="J13" s="41">
        <v>18</v>
      </c>
      <c r="K13" s="41">
        <v>20</v>
      </c>
      <c r="L13" s="41">
        <v>6</v>
      </c>
      <c r="M13" s="41">
        <v>6</v>
      </c>
      <c r="N13" s="41">
        <v>0</v>
      </c>
      <c r="O13" s="41">
        <v>2</v>
      </c>
      <c r="P13" s="41">
        <v>9</v>
      </c>
      <c r="Q13" s="41">
        <v>191</v>
      </c>
      <c r="R13" s="41">
        <v>11</v>
      </c>
      <c r="AA13" s="153">
        <v>219</v>
      </c>
      <c r="AB13" s="153" t="str">
        <f>IF(F13=AA13,"",1)</f>
        <v/>
      </c>
    </row>
    <row r="14" spans="1:28" ht="12" customHeight="1">
      <c r="A14" s="206"/>
      <c r="B14" s="292"/>
      <c r="C14" s="293"/>
      <c r="D14" s="293"/>
      <c r="E14" s="294"/>
      <c r="F14" s="44">
        <f t="shared" si="2"/>
        <v>1</v>
      </c>
      <c r="G14" s="37">
        <f t="shared" ref="G14:R14" si="6">IF(G13=0,0,G13/$F13)</f>
        <v>0.61643835616438358</v>
      </c>
      <c r="H14" s="37">
        <f t="shared" si="6"/>
        <v>4.1095890410958902E-2</v>
      </c>
      <c r="I14" s="37">
        <f t="shared" si="6"/>
        <v>0.14155251141552511</v>
      </c>
      <c r="J14" s="37">
        <f t="shared" si="6"/>
        <v>8.2191780821917804E-2</v>
      </c>
      <c r="K14" s="37">
        <f t="shared" si="6"/>
        <v>9.1324200913242004E-2</v>
      </c>
      <c r="L14" s="37">
        <f t="shared" si="6"/>
        <v>2.7397260273972601E-2</v>
      </c>
      <c r="M14" s="37">
        <f t="shared" si="6"/>
        <v>2.7397260273972601E-2</v>
      </c>
      <c r="N14" s="37">
        <f t="shared" si="6"/>
        <v>0</v>
      </c>
      <c r="O14" s="37">
        <f t="shared" si="6"/>
        <v>9.1324200913242004E-3</v>
      </c>
      <c r="P14" s="37">
        <f t="shared" si="6"/>
        <v>4.1095890410958902E-2</v>
      </c>
      <c r="Q14" s="37">
        <f t="shared" si="6"/>
        <v>0.87214611872146119</v>
      </c>
      <c r="R14" s="37">
        <f t="shared" si="6"/>
        <v>5.0228310502283102E-2</v>
      </c>
      <c r="AA14" s="152"/>
      <c r="AB14" s="152"/>
    </row>
    <row r="15" spans="1:28" ht="12" customHeight="1">
      <c r="A15" s="206"/>
      <c r="B15" s="289" t="s">
        <v>45</v>
      </c>
      <c r="C15" s="290"/>
      <c r="D15" s="290"/>
      <c r="E15" s="291"/>
      <c r="F15" s="41">
        <f t="shared" si="2"/>
        <v>78</v>
      </c>
      <c r="G15" s="41">
        <v>41</v>
      </c>
      <c r="H15" s="41">
        <v>4</v>
      </c>
      <c r="I15" s="41">
        <v>15</v>
      </c>
      <c r="J15" s="41">
        <v>12</v>
      </c>
      <c r="K15" s="41">
        <v>2</v>
      </c>
      <c r="L15" s="41">
        <v>4</v>
      </c>
      <c r="M15" s="41">
        <v>1</v>
      </c>
      <c r="N15" s="41">
        <v>0</v>
      </c>
      <c r="O15" s="41">
        <v>1</v>
      </c>
      <c r="P15" s="41">
        <v>8</v>
      </c>
      <c r="Q15" s="41">
        <v>62</v>
      </c>
      <c r="R15" s="41">
        <v>6</v>
      </c>
      <c r="AA15" s="153">
        <v>78</v>
      </c>
      <c r="AB15" s="153" t="str">
        <f>IF(F15=AA15,"",1)</f>
        <v/>
      </c>
    </row>
    <row r="16" spans="1:28" ht="12" customHeight="1">
      <c r="A16" s="206"/>
      <c r="B16" s="292"/>
      <c r="C16" s="293"/>
      <c r="D16" s="293"/>
      <c r="E16" s="294"/>
      <c r="F16" s="44">
        <f t="shared" si="2"/>
        <v>0.99999999999999989</v>
      </c>
      <c r="G16" s="37">
        <f t="shared" ref="G16:R16" si="7">IF(G15=0,0,G15/$F15)</f>
        <v>0.52564102564102566</v>
      </c>
      <c r="H16" s="37">
        <f t="shared" si="7"/>
        <v>5.128205128205128E-2</v>
      </c>
      <c r="I16" s="37">
        <f t="shared" si="7"/>
        <v>0.19230769230769232</v>
      </c>
      <c r="J16" s="37">
        <f t="shared" si="7"/>
        <v>0.15384615384615385</v>
      </c>
      <c r="K16" s="37">
        <f t="shared" si="7"/>
        <v>2.564102564102564E-2</v>
      </c>
      <c r="L16" s="37">
        <f t="shared" si="7"/>
        <v>5.128205128205128E-2</v>
      </c>
      <c r="M16" s="37">
        <f t="shared" si="7"/>
        <v>1.282051282051282E-2</v>
      </c>
      <c r="N16" s="37">
        <f t="shared" si="7"/>
        <v>0</v>
      </c>
      <c r="O16" s="37">
        <f t="shared" si="7"/>
        <v>1.282051282051282E-2</v>
      </c>
      <c r="P16" s="37">
        <f t="shared" si="7"/>
        <v>0.10256410256410256</v>
      </c>
      <c r="Q16" s="37">
        <f t="shared" si="7"/>
        <v>0.79487179487179482</v>
      </c>
      <c r="R16" s="37">
        <f t="shared" si="7"/>
        <v>7.6923076923076927E-2</v>
      </c>
      <c r="AA16" s="152"/>
      <c r="AB16" s="152"/>
    </row>
    <row r="17" spans="1:28" ht="12" customHeight="1">
      <c r="A17" s="206"/>
      <c r="B17" s="289" t="s">
        <v>44</v>
      </c>
      <c r="C17" s="290"/>
      <c r="D17" s="290"/>
      <c r="E17" s="291"/>
      <c r="F17" s="41">
        <f t="shared" si="2"/>
        <v>221</v>
      </c>
      <c r="G17" s="41">
        <v>90</v>
      </c>
      <c r="H17" s="41">
        <v>7</v>
      </c>
      <c r="I17" s="41">
        <v>35</v>
      </c>
      <c r="J17" s="41">
        <v>73</v>
      </c>
      <c r="K17" s="41">
        <v>10</v>
      </c>
      <c r="L17" s="41">
        <v>6</v>
      </c>
      <c r="M17" s="41">
        <v>10</v>
      </c>
      <c r="N17" s="41">
        <v>3</v>
      </c>
      <c r="O17" s="41">
        <v>3</v>
      </c>
      <c r="P17" s="41">
        <v>36</v>
      </c>
      <c r="Q17" s="41">
        <v>157</v>
      </c>
      <c r="R17" s="41">
        <v>12</v>
      </c>
      <c r="AA17" s="153">
        <v>221</v>
      </c>
      <c r="AB17" s="153" t="str">
        <f>IF(F17=AA17,"",1)</f>
        <v/>
      </c>
    </row>
    <row r="18" spans="1:28" ht="12" customHeight="1">
      <c r="A18" s="207"/>
      <c r="B18" s="292"/>
      <c r="C18" s="293"/>
      <c r="D18" s="293"/>
      <c r="E18" s="294"/>
      <c r="F18" s="44">
        <f t="shared" si="2"/>
        <v>1</v>
      </c>
      <c r="G18" s="37">
        <f t="shared" ref="G18:R18" si="8">IF(G17=0,0,G17/$F17)</f>
        <v>0.40723981900452488</v>
      </c>
      <c r="H18" s="37">
        <f t="shared" si="8"/>
        <v>3.1674208144796379E-2</v>
      </c>
      <c r="I18" s="37">
        <f t="shared" si="8"/>
        <v>0.15837104072398189</v>
      </c>
      <c r="J18" s="37">
        <f t="shared" si="8"/>
        <v>0.33031674208144796</v>
      </c>
      <c r="K18" s="37">
        <f t="shared" si="8"/>
        <v>4.5248868778280542E-2</v>
      </c>
      <c r="L18" s="37">
        <f t="shared" si="8"/>
        <v>2.7149321266968326E-2</v>
      </c>
      <c r="M18" s="37">
        <f t="shared" si="8"/>
        <v>4.5248868778280542E-2</v>
      </c>
      <c r="N18" s="37">
        <f t="shared" si="8"/>
        <v>1.3574660633484163E-2</v>
      </c>
      <c r="O18" s="37">
        <f t="shared" si="8"/>
        <v>1.3574660633484163E-2</v>
      </c>
      <c r="P18" s="37">
        <f t="shared" si="8"/>
        <v>0.16289592760180996</v>
      </c>
      <c r="Q18" s="37">
        <f t="shared" si="8"/>
        <v>0.71040723981900455</v>
      </c>
      <c r="R18" s="37">
        <f t="shared" si="8"/>
        <v>5.4298642533936653E-2</v>
      </c>
      <c r="AA18" s="154"/>
      <c r="AB18" s="152"/>
    </row>
    <row r="19" spans="1:28" ht="12" customHeight="1">
      <c r="A19" s="202" t="s">
        <v>43</v>
      </c>
      <c r="B19" s="202" t="s">
        <v>42</v>
      </c>
      <c r="C19" s="43"/>
      <c r="D19" s="278" t="s">
        <v>16</v>
      </c>
      <c r="E19" s="42"/>
      <c r="F19" s="41">
        <f t="shared" si="2"/>
        <v>247</v>
      </c>
      <c r="G19" s="41">
        <f t="shared" ref="G19:R19" si="9">SUM(G21,G23,G25,G27,G29,G31,G33,G35,G37,G39,G41,G43,G45,G47,G49,G51,G53,G55,G57,G59,G61,G63,G65,G67)</f>
        <v>100</v>
      </c>
      <c r="H19" s="41">
        <f t="shared" si="9"/>
        <v>14</v>
      </c>
      <c r="I19" s="41">
        <f t="shared" si="9"/>
        <v>33</v>
      </c>
      <c r="J19" s="41">
        <f t="shared" si="9"/>
        <v>38</v>
      </c>
      <c r="K19" s="41">
        <f t="shared" si="9"/>
        <v>41</v>
      </c>
      <c r="L19" s="41">
        <f t="shared" si="9"/>
        <v>21</v>
      </c>
      <c r="M19" s="41">
        <f t="shared" si="9"/>
        <v>4</v>
      </c>
      <c r="N19" s="41">
        <f t="shared" si="9"/>
        <v>1</v>
      </c>
      <c r="O19" s="41">
        <f t="shared" si="9"/>
        <v>1</v>
      </c>
      <c r="P19" s="41">
        <f t="shared" si="9"/>
        <v>20</v>
      </c>
      <c r="Q19" s="41">
        <f t="shared" si="9"/>
        <v>188</v>
      </c>
      <c r="R19" s="41">
        <f t="shared" si="9"/>
        <v>33</v>
      </c>
      <c r="AA19" s="153">
        <v>247</v>
      </c>
      <c r="AB19" s="153" t="str">
        <f>IF(F19=AA19,"",1)</f>
        <v/>
      </c>
    </row>
    <row r="20" spans="1:28" ht="12" customHeight="1">
      <c r="A20" s="203"/>
      <c r="B20" s="203"/>
      <c r="C20" s="40"/>
      <c r="D20" s="279"/>
      <c r="E20" s="39"/>
      <c r="F20" s="44">
        <f t="shared" si="2"/>
        <v>1</v>
      </c>
      <c r="G20" s="37">
        <f t="shared" ref="G20:R20" si="10">IF(G19=0,0,G19/$F19)</f>
        <v>0.40485829959514169</v>
      </c>
      <c r="H20" s="37">
        <f t="shared" si="10"/>
        <v>5.6680161943319839E-2</v>
      </c>
      <c r="I20" s="37">
        <f t="shared" si="10"/>
        <v>0.13360323886639677</v>
      </c>
      <c r="J20" s="37">
        <f t="shared" si="10"/>
        <v>0.15384615384615385</v>
      </c>
      <c r="K20" s="37">
        <f t="shared" si="10"/>
        <v>0.16599190283400811</v>
      </c>
      <c r="L20" s="37">
        <f t="shared" si="10"/>
        <v>8.5020242914979755E-2</v>
      </c>
      <c r="M20" s="37">
        <f t="shared" si="10"/>
        <v>1.6194331983805668E-2</v>
      </c>
      <c r="N20" s="37">
        <f t="shared" si="10"/>
        <v>4.048582995951417E-3</v>
      </c>
      <c r="O20" s="37">
        <f t="shared" si="10"/>
        <v>4.048582995951417E-3</v>
      </c>
      <c r="P20" s="37">
        <f t="shared" si="10"/>
        <v>8.0971659919028341E-2</v>
      </c>
      <c r="Q20" s="37">
        <f t="shared" si="10"/>
        <v>0.76113360323886636</v>
      </c>
      <c r="R20" s="37">
        <f t="shared" si="10"/>
        <v>0.13360323886639677</v>
      </c>
      <c r="AA20" s="152"/>
      <c r="AB20" s="152"/>
    </row>
    <row r="21" spans="1:28" ht="12" customHeight="1">
      <c r="A21" s="203"/>
      <c r="B21" s="203"/>
      <c r="C21" s="43"/>
      <c r="D21" s="278" t="s">
        <v>339</v>
      </c>
      <c r="E21" s="42"/>
      <c r="F21" s="41">
        <f t="shared" si="2"/>
        <v>28</v>
      </c>
      <c r="G21" s="41">
        <v>13</v>
      </c>
      <c r="H21" s="41">
        <v>1</v>
      </c>
      <c r="I21" s="41">
        <v>4</v>
      </c>
      <c r="J21" s="41">
        <v>3</v>
      </c>
      <c r="K21" s="41">
        <v>5</v>
      </c>
      <c r="L21" s="41">
        <v>2</v>
      </c>
      <c r="M21" s="41">
        <v>1</v>
      </c>
      <c r="N21" s="41">
        <v>0</v>
      </c>
      <c r="O21" s="41">
        <v>0</v>
      </c>
      <c r="P21" s="41">
        <v>0</v>
      </c>
      <c r="Q21" s="41">
        <v>23</v>
      </c>
      <c r="R21" s="41">
        <v>4</v>
      </c>
      <c r="AA21" s="153">
        <v>28</v>
      </c>
      <c r="AB21" s="153" t="str">
        <f>IF(F21=AA21,"",1)</f>
        <v/>
      </c>
    </row>
    <row r="22" spans="1:28" ht="12" customHeight="1">
      <c r="A22" s="203"/>
      <c r="B22" s="203"/>
      <c r="C22" s="40"/>
      <c r="D22" s="279"/>
      <c r="E22" s="39"/>
      <c r="F22" s="44">
        <f t="shared" si="2"/>
        <v>0.99999999999999989</v>
      </c>
      <c r="G22" s="37">
        <f t="shared" ref="G22:R22" si="11">IF(G21=0,0,G21/$F21)</f>
        <v>0.4642857142857143</v>
      </c>
      <c r="H22" s="37">
        <f t="shared" si="11"/>
        <v>3.5714285714285712E-2</v>
      </c>
      <c r="I22" s="37">
        <f t="shared" si="11"/>
        <v>0.14285714285714285</v>
      </c>
      <c r="J22" s="37">
        <f t="shared" si="11"/>
        <v>0.10714285714285714</v>
      </c>
      <c r="K22" s="37">
        <f t="shared" si="11"/>
        <v>0.17857142857142858</v>
      </c>
      <c r="L22" s="37">
        <f t="shared" si="11"/>
        <v>7.1428571428571425E-2</v>
      </c>
      <c r="M22" s="37">
        <f t="shared" si="11"/>
        <v>3.5714285714285712E-2</v>
      </c>
      <c r="N22" s="37">
        <f t="shared" si="11"/>
        <v>0</v>
      </c>
      <c r="O22" s="37">
        <f t="shared" si="11"/>
        <v>0</v>
      </c>
      <c r="P22" s="37">
        <f t="shared" si="11"/>
        <v>0</v>
      </c>
      <c r="Q22" s="37">
        <f t="shared" si="11"/>
        <v>0.8214285714285714</v>
      </c>
      <c r="R22" s="37">
        <f t="shared" si="11"/>
        <v>0.14285714285714285</v>
      </c>
      <c r="AA22" s="152"/>
      <c r="AB22" s="152"/>
    </row>
    <row r="23" spans="1:28" ht="12" customHeight="1">
      <c r="A23" s="203"/>
      <c r="B23" s="203"/>
      <c r="C23" s="43"/>
      <c r="D23" s="278" t="s">
        <v>340</v>
      </c>
      <c r="E23" s="42"/>
      <c r="F23" s="41">
        <f t="shared" si="2"/>
        <v>5</v>
      </c>
      <c r="G23" s="41">
        <v>4</v>
      </c>
      <c r="H23" s="41">
        <v>0</v>
      </c>
      <c r="I23" s="41">
        <v>0</v>
      </c>
      <c r="J23" s="41">
        <v>0</v>
      </c>
      <c r="K23" s="41">
        <v>1</v>
      </c>
      <c r="L23" s="41">
        <v>0</v>
      </c>
      <c r="M23" s="41">
        <v>0</v>
      </c>
      <c r="N23" s="41">
        <v>0</v>
      </c>
      <c r="O23" s="41">
        <v>0</v>
      </c>
      <c r="P23" s="41">
        <v>0</v>
      </c>
      <c r="Q23" s="41">
        <v>5</v>
      </c>
      <c r="R23" s="41">
        <v>0</v>
      </c>
      <c r="AA23" s="153">
        <v>5</v>
      </c>
      <c r="AB23" s="153" t="str">
        <f>IF(F23=AA23,"",1)</f>
        <v/>
      </c>
    </row>
    <row r="24" spans="1:28" ht="12" customHeight="1">
      <c r="A24" s="203"/>
      <c r="B24" s="203"/>
      <c r="C24" s="40"/>
      <c r="D24" s="279"/>
      <c r="E24" s="39"/>
      <c r="F24" s="44">
        <f t="shared" si="2"/>
        <v>1</v>
      </c>
      <c r="G24" s="37">
        <f t="shared" ref="G24:R24" si="12">IF(G23=0,0,G23/$F23)</f>
        <v>0.8</v>
      </c>
      <c r="H24" s="37">
        <f t="shared" si="12"/>
        <v>0</v>
      </c>
      <c r="I24" s="37">
        <f t="shared" si="12"/>
        <v>0</v>
      </c>
      <c r="J24" s="37">
        <f t="shared" si="12"/>
        <v>0</v>
      </c>
      <c r="K24" s="37">
        <f t="shared" si="12"/>
        <v>0.2</v>
      </c>
      <c r="L24" s="37">
        <f t="shared" si="12"/>
        <v>0</v>
      </c>
      <c r="M24" s="37">
        <f t="shared" si="12"/>
        <v>0</v>
      </c>
      <c r="N24" s="37">
        <f t="shared" si="12"/>
        <v>0</v>
      </c>
      <c r="O24" s="37">
        <f t="shared" si="12"/>
        <v>0</v>
      </c>
      <c r="P24" s="37">
        <f t="shared" si="12"/>
        <v>0</v>
      </c>
      <c r="Q24" s="37">
        <f t="shared" si="12"/>
        <v>1</v>
      </c>
      <c r="R24" s="37">
        <f t="shared" si="12"/>
        <v>0</v>
      </c>
      <c r="AA24" s="152"/>
      <c r="AB24" s="152"/>
    </row>
    <row r="25" spans="1:28" ht="12" customHeight="1">
      <c r="A25" s="203"/>
      <c r="B25" s="203"/>
      <c r="C25" s="43"/>
      <c r="D25" s="295" t="s">
        <v>341</v>
      </c>
      <c r="E25" s="115"/>
      <c r="F25" s="104">
        <f t="shared" si="2"/>
        <v>19</v>
      </c>
      <c r="G25" s="104">
        <v>8</v>
      </c>
      <c r="H25" s="104">
        <v>1</v>
      </c>
      <c r="I25" s="41">
        <v>1</v>
      </c>
      <c r="J25" s="41">
        <v>2</v>
      </c>
      <c r="K25" s="41">
        <v>4</v>
      </c>
      <c r="L25" s="41">
        <v>3</v>
      </c>
      <c r="M25" s="41">
        <v>0</v>
      </c>
      <c r="N25" s="41">
        <v>0</v>
      </c>
      <c r="O25" s="41">
        <v>0</v>
      </c>
      <c r="P25" s="41">
        <v>0</v>
      </c>
      <c r="Q25" s="41">
        <v>16</v>
      </c>
      <c r="R25" s="41">
        <v>3</v>
      </c>
      <c r="AA25" s="153">
        <v>19</v>
      </c>
      <c r="AB25" s="153" t="str">
        <f>IF(F25=AA25,"",1)</f>
        <v/>
      </c>
    </row>
    <row r="26" spans="1:28" ht="12" customHeight="1">
      <c r="A26" s="203"/>
      <c r="B26" s="203"/>
      <c r="C26" s="40"/>
      <c r="D26" s="296"/>
      <c r="E26" s="116"/>
      <c r="F26" s="117">
        <f t="shared" si="2"/>
        <v>1</v>
      </c>
      <c r="G26" s="107">
        <f t="shared" ref="G26:R26" si="13">IF(G25=0,0,G25/$F25)</f>
        <v>0.42105263157894735</v>
      </c>
      <c r="H26" s="107">
        <f t="shared" si="13"/>
        <v>5.2631578947368418E-2</v>
      </c>
      <c r="I26" s="37">
        <f t="shared" si="13"/>
        <v>5.2631578947368418E-2</v>
      </c>
      <c r="J26" s="37">
        <f t="shared" si="13"/>
        <v>0.10526315789473684</v>
      </c>
      <c r="K26" s="37">
        <f t="shared" si="13"/>
        <v>0.21052631578947367</v>
      </c>
      <c r="L26" s="37">
        <f t="shared" si="13"/>
        <v>0.15789473684210525</v>
      </c>
      <c r="M26" s="37">
        <f t="shared" si="13"/>
        <v>0</v>
      </c>
      <c r="N26" s="37">
        <f t="shared" si="13"/>
        <v>0</v>
      </c>
      <c r="O26" s="37">
        <f t="shared" si="13"/>
        <v>0</v>
      </c>
      <c r="P26" s="37">
        <f t="shared" si="13"/>
        <v>0</v>
      </c>
      <c r="Q26" s="37">
        <f t="shared" si="13"/>
        <v>0.84210526315789469</v>
      </c>
      <c r="R26" s="37">
        <f t="shared" si="13"/>
        <v>0.15789473684210525</v>
      </c>
      <c r="AA26" s="152"/>
      <c r="AB26" s="152"/>
    </row>
    <row r="27" spans="1:28" ht="12" customHeight="1">
      <c r="A27" s="203"/>
      <c r="B27" s="203"/>
      <c r="C27" s="43"/>
      <c r="D27" s="278" t="s">
        <v>342</v>
      </c>
      <c r="E27" s="42"/>
      <c r="F27" s="41">
        <f t="shared" si="2"/>
        <v>2</v>
      </c>
      <c r="G27" s="41">
        <v>1</v>
      </c>
      <c r="H27" s="41">
        <v>0</v>
      </c>
      <c r="I27" s="41">
        <v>0</v>
      </c>
      <c r="J27" s="41">
        <v>1</v>
      </c>
      <c r="K27" s="41">
        <v>0</v>
      </c>
      <c r="L27" s="41">
        <v>0</v>
      </c>
      <c r="M27" s="41">
        <v>0</v>
      </c>
      <c r="N27" s="41">
        <v>0</v>
      </c>
      <c r="O27" s="41">
        <v>0</v>
      </c>
      <c r="P27" s="41">
        <v>0</v>
      </c>
      <c r="Q27" s="41">
        <v>1</v>
      </c>
      <c r="R27" s="41">
        <v>1</v>
      </c>
      <c r="AA27" s="153">
        <v>2</v>
      </c>
      <c r="AB27" s="153" t="str">
        <f>IF(F27=AA27,"",1)</f>
        <v/>
      </c>
    </row>
    <row r="28" spans="1:28" ht="12" customHeight="1">
      <c r="A28" s="203"/>
      <c r="B28" s="203"/>
      <c r="C28" s="40"/>
      <c r="D28" s="279"/>
      <c r="E28" s="39"/>
      <c r="F28" s="44">
        <f t="shared" si="2"/>
        <v>1</v>
      </c>
      <c r="G28" s="37">
        <f t="shared" ref="G28:R28" si="14">IF(G27=0,0,G27/$F27)</f>
        <v>0.5</v>
      </c>
      <c r="H28" s="37">
        <f t="shared" si="14"/>
        <v>0</v>
      </c>
      <c r="I28" s="37">
        <f t="shared" si="14"/>
        <v>0</v>
      </c>
      <c r="J28" s="37">
        <f t="shared" si="14"/>
        <v>0.5</v>
      </c>
      <c r="K28" s="37">
        <f t="shared" si="14"/>
        <v>0</v>
      </c>
      <c r="L28" s="37">
        <f t="shared" si="14"/>
        <v>0</v>
      </c>
      <c r="M28" s="37">
        <f t="shared" si="14"/>
        <v>0</v>
      </c>
      <c r="N28" s="37">
        <f t="shared" si="14"/>
        <v>0</v>
      </c>
      <c r="O28" s="37">
        <f t="shared" si="14"/>
        <v>0</v>
      </c>
      <c r="P28" s="37">
        <f t="shared" si="14"/>
        <v>0</v>
      </c>
      <c r="Q28" s="37">
        <f t="shared" si="14"/>
        <v>0.5</v>
      </c>
      <c r="R28" s="37">
        <f t="shared" si="14"/>
        <v>0.5</v>
      </c>
      <c r="AA28" s="152"/>
      <c r="AB28" s="152"/>
    </row>
    <row r="29" spans="1:28" ht="12" customHeight="1">
      <c r="A29" s="203"/>
      <c r="B29" s="203"/>
      <c r="C29" s="43"/>
      <c r="D29" s="278" t="s">
        <v>343</v>
      </c>
      <c r="E29" s="42"/>
      <c r="F29" s="41">
        <f t="shared" si="2"/>
        <v>7</v>
      </c>
      <c r="G29" s="41">
        <v>1</v>
      </c>
      <c r="H29" s="41">
        <v>2</v>
      </c>
      <c r="I29" s="41">
        <v>1</v>
      </c>
      <c r="J29" s="41">
        <v>1</v>
      </c>
      <c r="K29" s="41">
        <v>2</v>
      </c>
      <c r="L29" s="41">
        <v>0</v>
      </c>
      <c r="M29" s="41">
        <v>0</v>
      </c>
      <c r="N29" s="41">
        <v>0</v>
      </c>
      <c r="O29" s="41">
        <v>0</v>
      </c>
      <c r="P29" s="41">
        <v>1</v>
      </c>
      <c r="Q29" s="41">
        <v>6</v>
      </c>
      <c r="R29" s="41">
        <v>0</v>
      </c>
      <c r="AA29" s="153">
        <v>7</v>
      </c>
      <c r="AB29" s="153" t="str">
        <f>IF(F29=AA29,"",1)</f>
        <v/>
      </c>
    </row>
    <row r="30" spans="1:28" ht="12" customHeight="1">
      <c r="A30" s="203"/>
      <c r="B30" s="203"/>
      <c r="C30" s="40"/>
      <c r="D30" s="279"/>
      <c r="E30" s="39"/>
      <c r="F30" s="44">
        <f t="shared" si="2"/>
        <v>1</v>
      </c>
      <c r="G30" s="37">
        <f t="shared" ref="G30:R30" si="15">IF(G29=0,0,G29/$F29)</f>
        <v>0.14285714285714285</v>
      </c>
      <c r="H30" s="37">
        <f t="shared" si="15"/>
        <v>0.2857142857142857</v>
      </c>
      <c r="I30" s="37">
        <f t="shared" si="15"/>
        <v>0.14285714285714285</v>
      </c>
      <c r="J30" s="37">
        <f t="shared" si="15"/>
        <v>0.14285714285714285</v>
      </c>
      <c r="K30" s="37">
        <f t="shared" si="15"/>
        <v>0.2857142857142857</v>
      </c>
      <c r="L30" s="37">
        <f t="shared" si="15"/>
        <v>0</v>
      </c>
      <c r="M30" s="37">
        <f t="shared" si="15"/>
        <v>0</v>
      </c>
      <c r="N30" s="37">
        <f t="shared" si="15"/>
        <v>0</v>
      </c>
      <c r="O30" s="37">
        <f t="shared" si="15"/>
        <v>0</v>
      </c>
      <c r="P30" s="37">
        <f t="shared" si="15"/>
        <v>0.14285714285714285</v>
      </c>
      <c r="Q30" s="37">
        <f t="shared" si="15"/>
        <v>0.8571428571428571</v>
      </c>
      <c r="R30" s="37">
        <f t="shared" si="15"/>
        <v>0</v>
      </c>
      <c r="AA30" s="152"/>
      <c r="AB30" s="152"/>
    </row>
    <row r="31" spans="1:28" ht="12" customHeight="1">
      <c r="A31" s="203"/>
      <c r="B31" s="203"/>
      <c r="C31" s="43"/>
      <c r="D31" s="278" t="s">
        <v>344</v>
      </c>
      <c r="E31" s="42"/>
      <c r="F31" s="41">
        <f t="shared" si="2"/>
        <v>1</v>
      </c>
      <c r="G31" s="41">
        <v>0</v>
      </c>
      <c r="H31" s="41">
        <v>0</v>
      </c>
      <c r="I31" s="41">
        <v>0</v>
      </c>
      <c r="J31" s="41">
        <v>0</v>
      </c>
      <c r="K31" s="41">
        <v>1</v>
      </c>
      <c r="L31" s="41">
        <v>0</v>
      </c>
      <c r="M31" s="41">
        <v>0</v>
      </c>
      <c r="N31" s="41">
        <v>0</v>
      </c>
      <c r="O31" s="41">
        <v>0</v>
      </c>
      <c r="P31" s="41">
        <v>0</v>
      </c>
      <c r="Q31" s="41">
        <v>0</v>
      </c>
      <c r="R31" s="41">
        <v>1</v>
      </c>
      <c r="AA31" s="153">
        <v>1</v>
      </c>
      <c r="AB31" s="153" t="str">
        <f>IF(F31=AA31,"",1)</f>
        <v/>
      </c>
    </row>
    <row r="32" spans="1:28" ht="12" customHeight="1">
      <c r="A32" s="203"/>
      <c r="B32" s="203"/>
      <c r="C32" s="40"/>
      <c r="D32" s="279"/>
      <c r="E32" s="39"/>
      <c r="F32" s="44">
        <f t="shared" si="2"/>
        <v>1</v>
      </c>
      <c r="G32" s="37">
        <f t="shared" ref="G32:R32" si="16">IF(G31=0,0,G31/$F31)</f>
        <v>0</v>
      </c>
      <c r="H32" s="37">
        <f t="shared" si="16"/>
        <v>0</v>
      </c>
      <c r="I32" s="37">
        <f t="shared" si="16"/>
        <v>0</v>
      </c>
      <c r="J32" s="37">
        <f t="shared" si="16"/>
        <v>0</v>
      </c>
      <c r="K32" s="37">
        <f t="shared" si="16"/>
        <v>1</v>
      </c>
      <c r="L32" s="37">
        <f t="shared" si="16"/>
        <v>0</v>
      </c>
      <c r="M32" s="37">
        <f t="shared" si="16"/>
        <v>0</v>
      </c>
      <c r="N32" s="37">
        <f t="shared" si="16"/>
        <v>0</v>
      </c>
      <c r="O32" s="37">
        <f t="shared" si="16"/>
        <v>0</v>
      </c>
      <c r="P32" s="37">
        <f t="shared" si="16"/>
        <v>0</v>
      </c>
      <c r="Q32" s="37">
        <f t="shared" si="16"/>
        <v>0</v>
      </c>
      <c r="R32" s="37">
        <f t="shared" si="16"/>
        <v>1</v>
      </c>
      <c r="AA32" s="152"/>
      <c r="AB32" s="152"/>
    </row>
    <row r="33" spans="1:28" ht="12" customHeight="1">
      <c r="A33" s="203"/>
      <c r="B33" s="203"/>
      <c r="C33" s="43"/>
      <c r="D33" s="278" t="s">
        <v>345</v>
      </c>
      <c r="E33" s="42"/>
      <c r="F33" s="41">
        <f t="shared" si="2"/>
        <v>7</v>
      </c>
      <c r="G33" s="41">
        <v>2</v>
      </c>
      <c r="H33" s="41">
        <v>1</v>
      </c>
      <c r="I33" s="41">
        <v>2</v>
      </c>
      <c r="J33" s="41">
        <v>0</v>
      </c>
      <c r="K33" s="41">
        <v>2</v>
      </c>
      <c r="L33" s="41">
        <v>0</v>
      </c>
      <c r="M33" s="41">
        <v>0</v>
      </c>
      <c r="N33" s="41">
        <v>0</v>
      </c>
      <c r="O33" s="41">
        <v>0</v>
      </c>
      <c r="P33" s="41">
        <v>0</v>
      </c>
      <c r="Q33" s="41">
        <v>6</v>
      </c>
      <c r="R33" s="41">
        <v>1</v>
      </c>
      <c r="AA33" s="153">
        <v>7</v>
      </c>
      <c r="AB33" s="153" t="str">
        <f>IF(F33=AA33,"",1)</f>
        <v/>
      </c>
    </row>
    <row r="34" spans="1:28" ht="12" customHeight="1">
      <c r="A34" s="203"/>
      <c r="B34" s="203"/>
      <c r="C34" s="40"/>
      <c r="D34" s="279"/>
      <c r="E34" s="39"/>
      <c r="F34" s="44">
        <f t="shared" si="2"/>
        <v>0.99999999999999989</v>
      </c>
      <c r="G34" s="37">
        <f t="shared" ref="G34:R34" si="17">IF(G33=0,0,G33/$F33)</f>
        <v>0.2857142857142857</v>
      </c>
      <c r="H34" s="37">
        <f t="shared" si="17"/>
        <v>0.14285714285714285</v>
      </c>
      <c r="I34" s="37">
        <f t="shared" si="17"/>
        <v>0.2857142857142857</v>
      </c>
      <c r="J34" s="37">
        <f t="shared" si="17"/>
        <v>0</v>
      </c>
      <c r="K34" s="37">
        <f t="shared" si="17"/>
        <v>0.2857142857142857</v>
      </c>
      <c r="L34" s="37">
        <f t="shared" si="17"/>
        <v>0</v>
      </c>
      <c r="M34" s="37">
        <f t="shared" si="17"/>
        <v>0</v>
      </c>
      <c r="N34" s="37">
        <f t="shared" si="17"/>
        <v>0</v>
      </c>
      <c r="O34" s="37">
        <f t="shared" si="17"/>
        <v>0</v>
      </c>
      <c r="P34" s="37">
        <f t="shared" si="17"/>
        <v>0</v>
      </c>
      <c r="Q34" s="37">
        <f t="shared" si="17"/>
        <v>0.8571428571428571</v>
      </c>
      <c r="R34" s="37">
        <f t="shared" si="17"/>
        <v>0.14285714285714285</v>
      </c>
      <c r="AA34" s="152"/>
      <c r="AB34" s="152"/>
    </row>
    <row r="35" spans="1:28" ht="12" customHeight="1">
      <c r="A35" s="203"/>
      <c r="B35" s="203"/>
      <c r="C35" s="43"/>
      <c r="D35" s="278" t="s">
        <v>346</v>
      </c>
      <c r="E35" s="42"/>
      <c r="F35" s="41">
        <f t="shared" si="2"/>
        <v>8</v>
      </c>
      <c r="G35" s="41">
        <v>2</v>
      </c>
      <c r="H35" s="41">
        <v>1</v>
      </c>
      <c r="I35" s="41">
        <v>2</v>
      </c>
      <c r="J35" s="41">
        <v>2</v>
      </c>
      <c r="K35" s="41">
        <v>1</v>
      </c>
      <c r="L35" s="41">
        <v>0</v>
      </c>
      <c r="M35" s="41">
        <v>0</v>
      </c>
      <c r="N35" s="41">
        <v>0</v>
      </c>
      <c r="O35" s="41">
        <v>0</v>
      </c>
      <c r="P35" s="41">
        <v>0</v>
      </c>
      <c r="Q35" s="41">
        <v>8</v>
      </c>
      <c r="R35" s="41">
        <v>0</v>
      </c>
      <c r="AA35" s="153">
        <v>8</v>
      </c>
      <c r="AB35" s="153" t="str">
        <f>IF(F35=AA35,"",1)</f>
        <v/>
      </c>
    </row>
    <row r="36" spans="1:28" ht="12" customHeight="1">
      <c r="A36" s="203"/>
      <c r="B36" s="203"/>
      <c r="C36" s="40"/>
      <c r="D36" s="279"/>
      <c r="E36" s="39"/>
      <c r="F36" s="44">
        <f t="shared" si="2"/>
        <v>1</v>
      </c>
      <c r="G36" s="37">
        <f t="shared" ref="G36:R36" si="18">IF(G35=0,0,G35/$F35)</f>
        <v>0.25</v>
      </c>
      <c r="H36" s="37">
        <f t="shared" si="18"/>
        <v>0.125</v>
      </c>
      <c r="I36" s="37">
        <f t="shared" si="18"/>
        <v>0.25</v>
      </c>
      <c r="J36" s="37">
        <f t="shared" si="18"/>
        <v>0.25</v>
      </c>
      <c r="K36" s="37">
        <f t="shared" si="18"/>
        <v>0.125</v>
      </c>
      <c r="L36" s="37">
        <f t="shared" si="18"/>
        <v>0</v>
      </c>
      <c r="M36" s="37">
        <f t="shared" si="18"/>
        <v>0</v>
      </c>
      <c r="N36" s="37">
        <f t="shared" si="18"/>
        <v>0</v>
      </c>
      <c r="O36" s="37">
        <f t="shared" si="18"/>
        <v>0</v>
      </c>
      <c r="P36" s="37">
        <f t="shared" si="18"/>
        <v>0</v>
      </c>
      <c r="Q36" s="37">
        <f t="shared" si="18"/>
        <v>1</v>
      </c>
      <c r="R36" s="37">
        <f t="shared" si="18"/>
        <v>0</v>
      </c>
      <c r="AA36" s="152"/>
      <c r="AB36" s="152"/>
    </row>
    <row r="37" spans="1:28" ht="12" customHeight="1">
      <c r="A37" s="203"/>
      <c r="B37" s="203"/>
      <c r="C37" s="43"/>
      <c r="D37" s="278" t="s">
        <v>347</v>
      </c>
      <c r="E37" s="42"/>
      <c r="F37" s="41">
        <f t="shared" si="2"/>
        <v>1</v>
      </c>
      <c r="G37" s="41">
        <v>1</v>
      </c>
      <c r="H37" s="41">
        <v>0</v>
      </c>
      <c r="I37" s="41">
        <v>0</v>
      </c>
      <c r="J37" s="41">
        <v>0</v>
      </c>
      <c r="K37" s="41">
        <v>0</v>
      </c>
      <c r="L37" s="41">
        <v>0</v>
      </c>
      <c r="M37" s="41">
        <v>0</v>
      </c>
      <c r="N37" s="41">
        <v>0</v>
      </c>
      <c r="O37" s="41">
        <v>0</v>
      </c>
      <c r="P37" s="41">
        <v>0</v>
      </c>
      <c r="Q37" s="41">
        <v>1</v>
      </c>
      <c r="R37" s="41">
        <v>0</v>
      </c>
      <c r="AA37" s="153">
        <v>1</v>
      </c>
      <c r="AB37" s="153" t="str">
        <f>IF(F37=AA37,"",1)</f>
        <v/>
      </c>
    </row>
    <row r="38" spans="1:28" ht="12" customHeight="1">
      <c r="A38" s="203"/>
      <c r="B38" s="203"/>
      <c r="C38" s="40"/>
      <c r="D38" s="279"/>
      <c r="E38" s="39"/>
      <c r="F38" s="44">
        <f t="shared" si="2"/>
        <v>1</v>
      </c>
      <c r="G38" s="37">
        <f t="shared" ref="G38:R38" si="19">IF(G37=0,0,G37/$F37)</f>
        <v>1</v>
      </c>
      <c r="H38" s="37">
        <f t="shared" si="19"/>
        <v>0</v>
      </c>
      <c r="I38" s="37">
        <f t="shared" si="19"/>
        <v>0</v>
      </c>
      <c r="J38" s="37">
        <f t="shared" si="19"/>
        <v>0</v>
      </c>
      <c r="K38" s="37">
        <f t="shared" si="19"/>
        <v>0</v>
      </c>
      <c r="L38" s="37">
        <f t="shared" si="19"/>
        <v>0</v>
      </c>
      <c r="M38" s="37">
        <f t="shared" si="19"/>
        <v>0</v>
      </c>
      <c r="N38" s="37">
        <f t="shared" si="19"/>
        <v>0</v>
      </c>
      <c r="O38" s="37">
        <f t="shared" si="19"/>
        <v>0</v>
      </c>
      <c r="P38" s="37">
        <f t="shared" si="19"/>
        <v>0</v>
      </c>
      <c r="Q38" s="37">
        <f t="shared" si="19"/>
        <v>1</v>
      </c>
      <c r="R38" s="37">
        <f t="shared" si="19"/>
        <v>0</v>
      </c>
      <c r="AA38" s="152"/>
      <c r="AB38" s="152"/>
    </row>
    <row r="39" spans="1:28" ht="12" customHeight="1">
      <c r="A39" s="203"/>
      <c r="B39" s="203"/>
      <c r="C39" s="43"/>
      <c r="D39" s="278" t="s">
        <v>348</v>
      </c>
      <c r="E39" s="42"/>
      <c r="F39" s="41">
        <f t="shared" si="2"/>
        <v>7</v>
      </c>
      <c r="G39" s="41">
        <v>4</v>
      </c>
      <c r="H39" s="41">
        <v>0</v>
      </c>
      <c r="I39" s="41">
        <v>2</v>
      </c>
      <c r="J39" s="41">
        <v>0</v>
      </c>
      <c r="K39" s="41">
        <v>1</v>
      </c>
      <c r="L39" s="41">
        <v>0</v>
      </c>
      <c r="M39" s="41">
        <v>0</v>
      </c>
      <c r="N39" s="41">
        <v>0</v>
      </c>
      <c r="O39" s="41">
        <v>0</v>
      </c>
      <c r="P39" s="41">
        <v>0</v>
      </c>
      <c r="Q39" s="41">
        <v>7</v>
      </c>
      <c r="R39" s="41">
        <v>0</v>
      </c>
      <c r="AA39" s="153">
        <v>7</v>
      </c>
      <c r="AB39" s="153" t="str">
        <f>IF(F39=AA39,"",1)</f>
        <v/>
      </c>
    </row>
    <row r="40" spans="1:28" ht="12" customHeight="1">
      <c r="A40" s="203"/>
      <c r="B40" s="203"/>
      <c r="C40" s="40"/>
      <c r="D40" s="279"/>
      <c r="E40" s="39"/>
      <c r="F40" s="44">
        <f t="shared" si="2"/>
        <v>1</v>
      </c>
      <c r="G40" s="37">
        <f t="shared" ref="G40:R40" si="20">IF(G39=0,0,G39/$F39)</f>
        <v>0.5714285714285714</v>
      </c>
      <c r="H40" s="37">
        <f t="shared" si="20"/>
        <v>0</v>
      </c>
      <c r="I40" s="37">
        <f t="shared" si="20"/>
        <v>0.2857142857142857</v>
      </c>
      <c r="J40" s="37">
        <f t="shared" si="20"/>
        <v>0</v>
      </c>
      <c r="K40" s="37">
        <f t="shared" si="20"/>
        <v>0.14285714285714285</v>
      </c>
      <c r="L40" s="37">
        <f t="shared" si="20"/>
        <v>0</v>
      </c>
      <c r="M40" s="37">
        <f t="shared" si="20"/>
        <v>0</v>
      </c>
      <c r="N40" s="37">
        <f t="shared" si="20"/>
        <v>0</v>
      </c>
      <c r="O40" s="37">
        <f t="shared" si="20"/>
        <v>0</v>
      </c>
      <c r="P40" s="37">
        <f t="shared" si="20"/>
        <v>0</v>
      </c>
      <c r="Q40" s="37">
        <f t="shared" si="20"/>
        <v>1</v>
      </c>
      <c r="R40" s="37">
        <f t="shared" si="20"/>
        <v>0</v>
      </c>
      <c r="AA40" s="152"/>
      <c r="AB40" s="152"/>
    </row>
    <row r="41" spans="1:28" ht="12" customHeight="1">
      <c r="A41" s="203"/>
      <c r="B41" s="203"/>
      <c r="C41" s="43"/>
      <c r="D41" s="278" t="s">
        <v>349</v>
      </c>
      <c r="E41" s="42"/>
      <c r="F41" s="41">
        <f t="shared" si="2"/>
        <v>1</v>
      </c>
      <c r="G41" s="41">
        <v>1</v>
      </c>
      <c r="H41" s="41">
        <v>0</v>
      </c>
      <c r="I41" s="41">
        <v>0</v>
      </c>
      <c r="J41" s="41">
        <v>0</v>
      </c>
      <c r="K41" s="41">
        <v>0</v>
      </c>
      <c r="L41" s="41">
        <v>0</v>
      </c>
      <c r="M41" s="41">
        <v>0</v>
      </c>
      <c r="N41" s="41">
        <v>0</v>
      </c>
      <c r="O41" s="41">
        <v>0</v>
      </c>
      <c r="P41" s="41">
        <v>0</v>
      </c>
      <c r="Q41" s="41">
        <v>1</v>
      </c>
      <c r="R41" s="41">
        <v>0</v>
      </c>
      <c r="AA41" s="153">
        <v>1</v>
      </c>
      <c r="AB41" s="153" t="str">
        <f>IF(F41=AA41,"",1)</f>
        <v/>
      </c>
    </row>
    <row r="42" spans="1:28" ht="12" customHeight="1">
      <c r="A42" s="203"/>
      <c r="B42" s="203"/>
      <c r="C42" s="40"/>
      <c r="D42" s="279"/>
      <c r="E42" s="39"/>
      <c r="F42" s="44">
        <f t="shared" si="2"/>
        <v>1</v>
      </c>
      <c r="G42" s="37">
        <f t="shared" ref="G42:R42" si="21">IF(G41=0,0,G41/$F41)</f>
        <v>1</v>
      </c>
      <c r="H42" s="37">
        <f t="shared" si="21"/>
        <v>0</v>
      </c>
      <c r="I42" s="37">
        <f t="shared" si="21"/>
        <v>0</v>
      </c>
      <c r="J42" s="37">
        <f t="shared" si="21"/>
        <v>0</v>
      </c>
      <c r="K42" s="37">
        <f t="shared" si="21"/>
        <v>0</v>
      </c>
      <c r="L42" s="37">
        <f t="shared" si="21"/>
        <v>0</v>
      </c>
      <c r="M42" s="37">
        <f t="shared" si="21"/>
        <v>0</v>
      </c>
      <c r="N42" s="37">
        <f t="shared" si="21"/>
        <v>0</v>
      </c>
      <c r="O42" s="37">
        <f t="shared" si="21"/>
        <v>0</v>
      </c>
      <c r="P42" s="37">
        <f t="shared" si="21"/>
        <v>0</v>
      </c>
      <c r="Q42" s="37">
        <f t="shared" si="21"/>
        <v>1</v>
      </c>
      <c r="R42" s="37">
        <f t="shared" si="21"/>
        <v>0</v>
      </c>
      <c r="AA42" s="152"/>
      <c r="AB42" s="152"/>
    </row>
    <row r="43" spans="1:28" ht="12" customHeight="1">
      <c r="A43" s="203"/>
      <c r="B43" s="203"/>
      <c r="C43" s="43"/>
      <c r="D43" s="278" t="s">
        <v>350</v>
      </c>
      <c r="E43" s="42"/>
      <c r="F43" s="41">
        <f t="shared" si="2"/>
        <v>2</v>
      </c>
      <c r="G43" s="41">
        <v>0</v>
      </c>
      <c r="H43" s="41">
        <v>0</v>
      </c>
      <c r="I43" s="41">
        <v>1</v>
      </c>
      <c r="J43" s="41">
        <v>0</v>
      </c>
      <c r="K43" s="41">
        <v>0</v>
      </c>
      <c r="L43" s="41">
        <v>1</v>
      </c>
      <c r="M43" s="41">
        <v>0</v>
      </c>
      <c r="N43" s="41">
        <v>0</v>
      </c>
      <c r="O43" s="41">
        <v>0</v>
      </c>
      <c r="P43" s="41">
        <v>0</v>
      </c>
      <c r="Q43" s="41">
        <v>1</v>
      </c>
      <c r="R43" s="41">
        <v>1</v>
      </c>
      <c r="AA43" s="153">
        <v>2</v>
      </c>
      <c r="AB43" s="153" t="str">
        <f>IF(F43=AA43,"",1)</f>
        <v/>
      </c>
    </row>
    <row r="44" spans="1:28" ht="12" customHeight="1">
      <c r="A44" s="203"/>
      <c r="B44" s="203"/>
      <c r="C44" s="40"/>
      <c r="D44" s="279"/>
      <c r="E44" s="39"/>
      <c r="F44" s="44">
        <f t="shared" si="2"/>
        <v>1</v>
      </c>
      <c r="G44" s="37">
        <f t="shared" ref="G44:R44" si="22">IF(G43=0,0,G43/$F43)</f>
        <v>0</v>
      </c>
      <c r="H44" s="37">
        <f t="shared" si="22"/>
        <v>0</v>
      </c>
      <c r="I44" s="37">
        <f t="shared" si="22"/>
        <v>0.5</v>
      </c>
      <c r="J44" s="37">
        <f t="shared" si="22"/>
        <v>0</v>
      </c>
      <c r="K44" s="37">
        <f t="shared" si="22"/>
        <v>0</v>
      </c>
      <c r="L44" s="37">
        <f t="shared" si="22"/>
        <v>0.5</v>
      </c>
      <c r="M44" s="37">
        <f t="shared" si="22"/>
        <v>0</v>
      </c>
      <c r="N44" s="37">
        <f t="shared" si="22"/>
        <v>0</v>
      </c>
      <c r="O44" s="37">
        <f t="shared" si="22"/>
        <v>0</v>
      </c>
      <c r="P44" s="37">
        <f t="shared" si="22"/>
        <v>0</v>
      </c>
      <c r="Q44" s="37">
        <f t="shared" si="22"/>
        <v>0.5</v>
      </c>
      <c r="R44" s="37">
        <f t="shared" si="22"/>
        <v>0.5</v>
      </c>
      <c r="AA44" s="152"/>
      <c r="AB44" s="152"/>
    </row>
    <row r="45" spans="1:28" ht="12" customHeight="1">
      <c r="A45" s="203"/>
      <c r="B45" s="203"/>
      <c r="C45" s="43"/>
      <c r="D45" s="278" t="s">
        <v>351</v>
      </c>
      <c r="E45" s="42"/>
      <c r="F45" s="41">
        <f t="shared" si="2"/>
        <v>8</v>
      </c>
      <c r="G45" s="41">
        <v>2</v>
      </c>
      <c r="H45" s="41">
        <v>2</v>
      </c>
      <c r="I45" s="41">
        <v>1</v>
      </c>
      <c r="J45" s="41">
        <v>0</v>
      </c>
      <c r="K45" s="41">
        <v>3</v>
      </c>
      <c r="L45" s="41">
        <v>0</v>
      </c>
      <c r="M45" s="41">
        <v>0</v>
      </c>
      <c r="N45" s="41">
        <v>0</v>
      </c>
      <c r="O45" s="41">
        <v>0</v>
      </c>
      <c r="P45" s="41">
        <v>0</v>
      </c>
      <c r="Q45" s="41">
        <v>8</v>
      </c>
      <c r="R45" s="41">
        <v>0</v>
      </c>
      <c r="AA45" s="153">
        <v>8</v>
      </c>
      <c r="AB45" s="153" t="str">
        <f>IF(F45=AA45,"",1)</f>
        <v/>
      </c>
    </row>
    <row r="46" spans="1:28" ht="12" customHeight="1">
      <c r="A46" s="203"/>
      <c r="B46" s="203"/>
      <c r="C46" s="40"/>
      <c r="D46" s="279"/>
      <c r="E46" s="39"/>
      <c r="F46" s="44">
        <f t="shared" si="2"/>
        <v>1</v>
      </c>
      <c r="G46" s="37">
        <f t="shared" ref="G46:R46" si="23">IF(G45=0,0,G45/$F45)</f>
        <v>0.25</v>
      </c>
      <c r="H46" s="37">
        <f t="shared" si="23"/>
        <v>0.25</v>
      </c>
      <c r="I46" s="37">
        <f t="shared" si="23"/>
        <v>0.125</v>
      </c>
      <c r="J46" s="37">
        <f t="shared" si="23"/>
        <v>0</v>
      </c>
      <c r="K46" s="37">
        <f t="shared" si="23"/>
        <v>0.375</v>
      </c>
      <c r="L46" s="37">
        <f t="shared" si="23"/>
        <v>0</v>
      </c>
      <c r="M46" s="37">
        <f t="shared" si="23"/>
        <v>0</v>
      </c>
      <c r="N46" s="37">
        <f t="shared" si="23"/>
        <v>0</v>
      </c>
      <c r="O46" s="37">
        <f t="shared" si="23"/>
        <v>0</v>
      </c>
      <c r="P46" s="37">
        <f t="shared" si="23"/>
        <v>0</v>
      </c>
      <c r="Q46" s="37">
        <f t="shared" si="23"/>
        <v>1</v>
      </c>
      <c r="R46" s="37">
        <f t="shared" si="23"/>
        <v>0</v>
      </c>
      <c r="AA46" s="152"/>
      <c r="AB46" s="152"/>
    </row>
    <row r="47" spans="1:28" ht="11.25" customHeight="1">
      <c r="A47" s="203"/>
      <c r="B47" s="203"/>
      <c r="C47" s="43"/>
      <c r="D47" s="278" t="s">
        <v>352</v>
      </c>
      <c r="E47" s="42"/>
      <c r="F47" s="41">
        <f t="shared" si="2"/>
        <v>5</v>
      </c>
      <c r="G47" s="41">
        <v>1</v>
      </c>
      <c r="H47" s="41">
        <v>0</v>
      </c>
      <c r="I47" s="41">
        <v>0</v>
      </c>
      <c r="J47" s="41">
        <v>0</v>
      </c>
      <c r="K47" s="41">
        <v>1</v>
      </c>
      <c r="L47" s="41">
        <v>3</v>
      </c>
      <c r="M47" s="41">
        <v>1</v>
      </c>
      <c r="N47" s="41">
        <v>0</v>
      </c>
      <c r="O47" s="41">
        <v>0</v>
      </c>
      <c r="P47" s="41">
        <v>0</v>
      </c>
      <c r="Q47" s="41">
        <v>1</v>
      </c>
      <c r="R47" s="41">
        <v>3</v>
      </c>
      <c r="AA47" s="153">
        <v>5</v>
      </c>
      <c r="AB47" s="153" t="str">
        <f>IF(F47=AA47,"",1)</f>
        <v/>
      </c>
    </row>
    <row r="48" spans="1:28" ht="12" customHeight="1">
      <c r="A48" s="203"/>
      <c r="B48" s="203"/>
      <c r="C48" s="40"/>
      <c r="D48" s="279"/>
      <c r="E48" s="39"/>
      <c r="F48" s="44">
        <f t="shared" si="2"/>
        <v>1</v>
      </c>
      <c r="G48" s="37">
        <f t="shared" ref="G48:R48" si="24">IF(G47=0,0,G47/$F47)</f>
        <v>0.2</v>
      </c>
      <c r="H48" s="37">
        <f t="shared" si="24"/>
        <v>0</v>
      </c>
      <c r="I48" s="37">
        <f t="shared" si="24"/>
        <v>0</v>
      </c>
      <c r="J48" s="37">
        <f t="shared" si="24"/>
        <v>0</v>
      </c>
      <c r="K48" s="37">
        <f t="shared" si="24"/>
        <v>0.2</v>
      </c>
      <c r="L48" s="37">
        <f t="shared" si="24"/>
        <v>0.6</v>
      </c>
      <c r="M48" s="37">
        <f t="shared" si="24"/>
        <v>0.2</v>
      </c>
      <c r="N48" s="37">
        <f t="shared" si="24"/>
        <v>0</v>
      </c>
      <c r="O48" s="37">
        <f t="shared" si="24"/>
        <v>0</v>
      </c>
      <c r="P48" s="37">
        <f t="shared" si="24"/>
        <v>0</v>
      </c>
      <c r="Q48" s="37">
        <f t="shared" si="24"/>
        <v>0.2</v>
      </c>
      <c r="R48" s="37">
        <f t="shared" si="24"/>
        <v>0.6</v>
      </c>
      <c r="AA48" s="152"/>
      <c r="AB48" s="152"/>
    </row>
    <row r="49" spans="1:28" ht="12" customHeight="1">
      <c r="A49" s="203"/>
      <c r="B49" s="203"/>
      <c r="C49" s="43"/>
      <c r="D49" s="278" t="s">
        <v>353</v>
      </c>
      <c r="E49" s="42"/>
      <c r="F49" s="41">
        <f t="shared" si="2"/>
        <v>5</v>
      </c>
      <c r="G49" s="41">
        <v>2</v>
      </c>
      <c r="H49" s="41">
        <v>0</v>
      </c>
      <c r="I49" s="41">
        <v>1</v>
      </c>
      <c r="J49" s="41">
        <v>0</v>
      </c>
      <c r="K49" s="41">
        <v>1</v>
      </c>
      <c r="L49" s="41">
        <v>1</v>
      </c>
      <c r="M49" s="41">
        <v>1</v>
      </c>
      <c r="N49" s="41">
        <v>0</v>
      </c>
      <c r="O49" s="41">
        <v>0</v>
      </c>
      <c r="P49" s="41">
        <v>1</v>
      </c>
      <c r="Q49" s="41">
        <v>2</v>
      </c>
      <c r="R49" s="41">
        <v>1</v>
      </c>
      <c r="AA49" s="153">
        <v>5</v>
      </c>
      <c r="AB49" s="153" t="str">
        <f>IF(F49=AA49,"",1)</f>
        <v/>
      </c>
    </row>
    <row r="50" spans="1:28" ht="12" customHeight="1">
      <c r="A50" s="203"/>
      <c r="B50" s="203"/>
      <c r="C50" s="40"/>
      <c r="D50" s="279"/>
      <c r="E50" s="39"/>
      <c r="F50" s="44">
        <f t="shared" si="2"/>
        <v>0.99999999999999989</v>
      </c>
      <c r="G50" s="37">
        <f t="shared" ref="G50:R50" si="25">IF(G49=0,0,G49/$F49)</f>
        <v>0.4</v>
      </c>
      <c r="H50" s="37">
        <f t="shared" si="25"/>
        <v>0</v>
      </c>
      <c r="I50" s="37">
        <f t="shared" si="25"/>
        <v>0.2</v>
      </c>
      <c r="J50" s="37">
        <f t="shared" si="25"/>
        <v>0</v>
      </c>
      <c r="K50" s="37">
        <f t="shared" si="25"/>
        <v>0.2</v>
      </c>
      <c r="L50" s="37">
        <f t="shared" si="25"/>
        <v>0.2</v>
      </c>
      <c r="M50" s="37">
        <f t="shared" si="25"/>
        <v>0.2</v>
      </c>
      <c r="N50" s="37">
        <f t="shared" si="25"/>
        <v>0</v>
      </c>
      <c r="O50" s="37">
        <f t="shared" si="25"/>
        <v>0</v>
      </c>
      <c r="P50" s="37">
        <f t="shared" si="25"/>
        <v>0.2</v>
      </c>
      <c r="Q50" s="37">
        <f t="shared" si="25"/>
        <v>0.4</v>
      </c>
      <c r="R50" s="37">
        <f t="shared" si="25"/>
        <v>0.2</v>
      </c>
      <c r="AA50" s="152"/>
      <c r="AB50" s="152"/>
    </row>
    <row r="51" spans="1:28" ht="12" customHeight="1">
      <c r="A51" s="203"/>
      <c r="B51" s="203"/>
      <c r="C51" s="43"/>
      <c r="D51" s="278" t="s">
        <v>354</v>
      </c>
      <c r="E51" s="42"/>
      <c r="F51" s="41">
        <f t="shared" si="2"/>
        <v>15</v>
      </c>
      <c r="G51" s="41">
        <v>6</v>
      </c>
      <c r="H51" s="41">
        <v>0</v>
      </c>
      <c r="I51" s="41">
        <v>4</v>
      </c>
      <c r="J51" s="41">
        <v>1</v>
      </c>
      <c r="K51" s="41">
        <v>3</v>
      </c>
      <c r="L51" s="41">
        <v>1</v>
      </c>
      <c r="M51" s="41">
        <v>1</v>
      </c>
      <c r="N51" s="41">
        <v>0</v>
      </c>
      <c r="O51" s="41">
        <v>0</v>
      </c>
      <c r="P51" s="41">
        <v>0</v>
      </c>
      <c r="Q51" s="41">
        <v>12</v>
      </c>
      <c r="R51" s="41">
        <v>2</v>
      </c>
      <c r="AA51" s="153">
        <v>15</v>
      </c>
      <c r="AB51" s="153" t="str">
        <f>IF(F51=AA51,"",1)</f>
        <v/>
      </c>
    </row>
    <row r="52" spans="1:28" ht="12" customHeight="1">
      <c r="A52" s="203"/>
      <c r="B52" s="203"/>
      <c r="C52" s="40"/>
      <c r="D52" s="279"/>
      <c r="E52" s="39"/>
      <c r="F52" s="44">
        <f t="shared" si="2"/>
        <v>1</v>
      </c>
      <c r="G52" s="37">
        <f t="shared" ref="G52:R52" si="26">IF(G51=0,0,G51/$F51)</f>
        <v>0.4</v>
      </c>
      <c r="H52" s="37">
        <f t="shared" si="26"/>
        <v>0</v>
      </c>
      <c r="I52" s="37">
        <f t="shared" si="26"/>
        <v>0.26666666666666666</v>
      </c>
      <c r="J52" s="37">
        <f t="shared" si="26"/>
        <v>6.6666666666666666E-2</v>
      </c>
      <c r="K52" s="37">
        <f t="shared" si="26"/>
        <v>0.2</v>
      </c>
      <c r="L52" s="37">
        <f t="shared" si="26"/>
        <v>6.6666666666666666E-2</v>
      </c>
      <c r="M52" s="37">
        <f t="shared" si="26"/>
        <v>6.6666666666666666E-2</v>
      </c>
      <c r="N52" s="37">
        <f t="shared" si="26"/>
        <v>0</v>
      </c>
      <c r="O52" s="37">
        <f t="shared" si="26"/>
        <v>0</v>
      </c>
      <c r="P52" s="37">
        <f t="shared" si="26"/>
        <v>0</v>
      </c>
      <c r="Q52" s="37">
        <f t="shared" si="26"/>
        <v>0.8</v>
      </c>
      <c r="R52" s="37">
        <f t="shared" si="26"/>
        <v>0.13333333333333333</v>
      </c>
      <c r="AA52" s="152"/>
      <c r="AB52" s="152"/>
    </row>
    <row r="53" spans="1:28" ht="12" customHeight="1">
      <c r="A53" s="203"/>
      <c r="B53" s="203"/>
      <c r="C53" s="43"/>
      <c r="D53" s="278" t="s">
        <v>355</v>
      </c>
      <c r="E53" s="42"/>
      <c r="F53" s="41">
        <f t="shared" si="2"/>
        <v>5</v>
      </c>
      <c r="G53" s="41">
        <v>2</v>
      </c>
      <c r="H53" s="41">
        <v>0</v>
      </c>
      <c r="I53" s="41">
        <v>0</v>
      </c>
      <c r="J53" s="41">
        <v>1</v>
      </c>
      <c r="K53" s="41">
        <v>2</v>
      </c>
      <c r="L53" s="41">
        <v>0</v>
      </c>
      <c r="M53" s="41">
        <v>0</v>
      </c>
      <c r="N53" s="41">
        <v>0</v>
      </c>
      <c r="O53" s="41">
        <v>0</v>
      </c>
      <c r="P53" s="41">
        <v>0</v>
      </c>
      <c r="Q53" s="41">
        <v>5</v>
      </c>
      <c r="R53" s="41">
        <v>0</v>
      </c>
      <c r="AA53" s="153">
        <v>5</v>
      </c>
      <c r="AB53" s="153" t="str">
        <f>IF(F53=AA53,"",1)</f>
        <v/>
      </c>
    </row>
    <row r="54" spans="1:28" ht="12" customHeight="1">
      <c r="A54" s="203"/>
      <c r="B54" s="203"/>
      <c r="C54" s="40"/>
      <c r="D54" s="279"/>
      <c r="E54" s="39"/>
      <c r="F54" s="44">
        <f t="shared" si="2"/>
        <v>1</v>
      </c>
      <c r="G54" s="37">
        <f t="shared" ref="G54:R54" si="27">IF(G53=0,0,G53/$F53)</f>
        <v>0.4</v>
      </c>
      <c r="H54" s="37">
        <f t="shared" si="27"/>
        <v>0</v>
      </c>
      <c r="I54" s="37">
        <f t="shared" si="27"/>
        <v>0</v>
      </c>
      <c r="J54" s="37">
        <f t="shared" si="27"/>
        <v>0.2</v>
      </c>
      <c r="K54" s="37">
        <f t="shared" si="27"/>
        <v>0.4</v>
      </c>
      <c r="L54" s="37">
        <f t="shared" si="27"/>
        <v>0</v>
      </c>
      <c r="M54" s="37">
        <f t="shared" si="27"/>
        <v>0</v>
      </c>
      <c r="N54" s="37">
        <f t="shared" si="27"/>
        <v>0</v>
      </c>
      <c r="O54" s="37">
        <f t="shared" si="27"/>
        <v>0</v>
      </c>
      <c r="P54" s="37">
        <f t="shared" si="27"/>
        <v>0</v>
      </c>
      <c r="Q54" s="37">
        <f t="shared" si="27"/>
        <v>1</v>
      </c>
      <c r="R54" s="37">
        <f t="shared" si="27"/>
        <v>0</v>
      </c>
      <c r="AA54" s="152"/>
      <c r="AB54" s="152"/>
    </row>
    <row r="55" spans="1:28" ht="12" customHeight="1">
      <c r="A55" s="203"/>
      <c r="B55" s="203"/>
      <c r="C55" s="43"/>
      <c r="D55" s="278" t="s">
        <v>356</v>
      </c>
      <c r="E55" s="42"/>
      <c r="F55" s="41">
        <f t="shared" si="2"/>
        <v>33</v>
      </c>
      <c r="G55" s="41">
        <v>15</v>
      </c>
      <c r="H55" s="41">
        <v>0</v>
      </c>
      <c r="I55" s="41">
        <v>4</v>
      </c>
      <c r="J55" s="41">
        <v>5</v>
      </c>
      <c r="K55" s="41">
        <v>6</v>
      </c>
      <c r="L55" s="41">
        <v>3</v>
      </c>
      <c r="M55" s="41">
        <v>0</v>
      </c>
      <c r="N55" s="41">
        <v>0</v>
      </c>
      <c r="O55" s="41">
        <v>0</v>
      </c>
      <c r="P55" s="41">
        <v>2</v>
      </c>
      <c r="Q55" s="41">
        <v>25</v>
      </c>
      <c r="R55" s="41">
        <v>6</v>
      </c>
      <c r="AA55" s="153">
        <v>33</v>
      </c>
      <c r="AB55" s="153" t="str">
        <f>IF(F55=AA55,"",1)</f>
        <v/>
      </c>
    </row>
    <row r="56" spans="1:28" ht="12" customHeight="1">
      <c r="A56" s="203"/>
      <c r="B56" s="203"/>
      <c r="C56" s="40"/>
      <c r="D56" s="279"/>
      <c r="E56" s="39"/>
      <c r="F56" s="44">
        <f t="shared" si="2"/>
        <v>1</v>
      </c>
      <c r="G56" s="37">
        <f t="shared" ref="G56:R56" si="28">IF(G55=0,0,G55/$F55)</f>
        <v>0.45454545454545453</v>
      </c>
      <c r="H56" s="37">
        <f t="shared" si="28"/>
        <v>0</v>
      </c>
      <c r="I56" s="37">
        <f t="shared" si="28"/>
        <v>0.12121212121212122</v>
      </c>
      <c r="J56" s="37">
        <f t="shared" si="28"/>
        <v>0.15151515151515152</v>
      </c>
      <c r="K56" s="37">
        <f t="shared" si="28"/>
        <v>0.18181818181818182</v>
      </c>
      <c r="L56" s="37">
        <f t="shared" si="28"/>
        <v>9.0909090909090912E-2</v>
      </c>
      <c r="M56" s="37">
        <f t="shared" si="28"/>
        <v>0</v>
      </c>
      <c r="N56" s="37">
        <f t="shared" si="28"/>
        <v>0</v>
      </c>
      <c r="O56" s="37">
        <f t="shared" si="28"/>
        <v>0</v>
      </c>
      <c r="P56" s="37">
        <f t="shared" si="28"/>
        <v>6.0606060606060608E-2</v>
      </c>
      <c r="Q56" s="37">
        <f t="shared" si="28"/>
        <v>0.75757575757575757</v>
      </c>
      <c r="R56" s="37">
        <f t="shared" si="28"/>
        <v>0.18181818181818182</v>
      </c>
      <c r="AA56" s="152"/>
      <c r="AB56" s="152"/>
    </row>
    <row r="57" spans="1:28" ht="12" customHeight="1">
      <c r="A57" s="203"/>
      <c r="B57" s="203"/>
      <c r="C57" s="43"/>
      <c r="D57" s="278" t="s">
        <v>357</v>
      </c>
      <c r="E57" s="42"/>
      <c r="F57" s="41">
        <f t="shared" si="2"/>
        <v>8</v>
      </c>
      <c r="G57" s="41">
        <v>4</v>
      </c>
      <c r="H57" s="41">
        <v>0</v>
      </c>
      <c r="I57" s="41">
        <v>0</v>
      </c>
      <c r="J57" s="41">
        <v>3</v>
      </c>
      <c r="K57" s="41">
        <v>1</v>
      </c>
      <c r="L57" s="41">
        <v>0</v>
      </c>
      <c r="M57" s="41">
        <v>0</v>
      </c>
      <c r="N57" s="41">
        <v>0</v>
      </c>
      <c r="O57" s="41">
        <v>0</v>
      </c>
      <c r="P57" s="41">
        <v>1</v>
      </c>
      <c r="Q57" s="41">
        <v>7</v>
      </c>
      <c r="R57" s="41">
        <v>0</v>
      </c>
      <c r="AA57" s="153">
        <v>8</v>
      </c>
      <c r="AB57" s="153" t="str">
        <f>IF(F57=AA57,"",1)</f>
        <v/>
      </c>
    </row>
    <row r="58" spans="1:28" ht="12" customHeight="1">
      <c r="A58" s="203"/>
      <c r="B58" s="203"/>
      <c r="C58" s="40"/>
      <c r="D58" s="279"/>
      <c r="E58" s="39"/>
      <c r="F58" s="44">
        <f t="shared" si="2"/>
        <v>1</v>
      </c>
      <c r="G58" s="37">
        <f t="shared" ref="G58:R58" si="29">IF(G57=0,0,G57/$F57)</f>
        <v>0.5</v>
      </c>
      <c r="H58" s="37">
        <f t="shared" si="29"/>
        <v>0</v>
      </c>
      <c r="I58" s="37">
        <f t="shared" si="29"/>
        <v>0</v>
      </c>
      <c r="J58" s="37">
        <f t="shared" si="29"/>
        <v>0.375</v>
      </c>
      <c r="K58" s="37">
        <f t="shared" si="29"/>
        <v>0.125</v>
      </c>
      <c r="L58" s="37">
        <f t="shared" si="29"/>
        <v>0</v>
      </c>
      <c r="M58" s="37">
        <f t="shared" si="29"/>
        <v>0</v>
      </c>
      <c r="N58" s="37">
        <f t="shared" si="29"/>
        <v>0</v>
      </c>
      <c r="O58" s="37">
        <f t="shared" si="29"/>
        <v>0</v>
      </c>
      <c r="P58" s="37">
        <f t="shared" si="29"/>
        <v>0.125</v>
      </c>
      <c r="Q58" s="37">
        <f t="shared" si="29"/>
        <v>0.875</v>
      </c>
      <c r="R58" s="37">
        <f t="shared" si="29"/>
        <v>0</v>
      </c>
      <c r="AA58" s="152"/>
      <c r="AB58" s="152"/>
    </row>
    <row r="59" spans="1:28" ht="12.75" customHeight="1">
      <c r="A59" s="203"/>
      <c r="B59" s="203"/>
      <c r="C59" s="43"/>
      <c r="D59" s="278" t="s">
        <v>358</v>
      </c>
      <c r="E59" s="42"/>
      <c r="F59" s="41">
        <f t="shared" si="2"/>
        <v>28</v>
      </c>
      <c r="G59" s="41">
        <v>6</v>
      </c>
      <c r="H59" s="41">
        <v>2</v>
      </c>
      <c r="I59" s="41">
        <v>7</v>
      </c>
      <c r="J59" s="41">
        <v>8</v>
      </c>
      <c r="K59" s="41">
        <v>3</v>
      </c>
      <c r="L59" s="41">
        <v>2</v>
      </c>
      <c r="M59" s="41">
        <v>0</v>
      </c>
      <c r="N59" s="41">
        <v>1</v>
      </c>
      <c r="O59" s="41">
        <v>1</v>
      </c>
      <c r="P59" s="41">
        <v>8</v>
      </c>
      <c r="Q59" s="41">
        <v>15</v>
      </c>
      <c r="R59" s="41">
        <v>3</v>
      </c>
      <c r="AA59" s="153">
        <v>28</v>
      </c>
      <c r="AB59" s="153" t="str">
        <f>IF(F59=AA59,"",1)</f>
        <v/>
      </c>
    </row>
    <row r="60" spans="1:28" ht="12.75" customHeight="1">
      <c r="A60" s="203"/>
      <c r="B60" s="203"/>
      <c r="C60" s="40"/>
      <c r="D60" s="279"/>
      <c r="E60" s="39"/>
      <c r="F60" s="44">
        <f t="shared" si="2"/>
        <v>1</v>
      </c>
      <c r="G60" s="37">
        <f t="shared" ref="G60:R60" si="30">IF(G59=0,0,G59/$F59)</f>
        <v>0.21428571428571427</v>
      </c>
      <c r="H60" s="37">
        <f t="shared" si="30"/>
        <v>7.1428571428571425E-2</v>
      </c>
      <c r="I60" s="37">
        <f t="shared" si="30"/>
        <v>0.25</v>
      </c>
      <c r="J60" s="37">
        <f t="shared" si="30"/>
        <v>0.2857142857142857</v>
      </c>
      <c r="K60" s="37">
        <f t="shared" si="30"/>
        <v>0.10714285714285714</v>
      </c>
      <c r="L60" s="37">
        <f t="shared" si="30"/>
        <v>7.1428571428571425E-2</v>
      </c>
      <c r="M60" s="37">
        <f t="shared" si="30"/>
        <v>0</v>
      </c>
      <c r="N60" s="37">
        <f t="shared" si="30"/>
        <v>3.5714285714285712E-2</v>
      </c>
      <c r="O60" s="37">
        <f t="shared" si="30"/>
        <v>3.5714285714285712E-2</v>
      </c>
      <c r="P60" s="37">
        <f t="shared" si="30"/>
        <v>0.2857142857142857</v>
      </c>
      <c r="Q60" s="37">
        <f t="shared" si="30"/>
        <v>0.5357142857142857</v>
      </c>
      <c r="R60" s="37">
        <f t="shared" si="30"/>
        <v>0.10714285714285714</v>
      </c>
      <c r="AA60" s="152"/>
      <c r="AB60" s="152"/>
    </row>
    <row r="61" spans="1:28" ht="12" customHeight="1">
      <c r="A61" s="203"/>
      <c r="B61" s="203"/>
      <c r="C61" s="43"/>
      <c r="D61" s="278" t="s">
        <v>21</v>
      </c>
      <c r="E61" s="42"/>
      <c r="F61" s="41">
        <f t="shared" si="2"/>
        <v>12</v>
      </c>
      <c r="G61" s="41">
        <v>5</v>
      </c>
      <c r="H61" s="41">
        <v>1</v>
      </c>
      <c r="I61" s="41">
        <v>2</v>
      </c>
      <c r="J61" s="41">
        <v>1</v>
      </c>
      <c r="K61" s="41">
        <v>1</v>
      </c>
      <c r="L61" s="41">
        <v>2</v>
      </c>
      <c r="M61" s="41">
        <v>0</v>
      </c>
      <c r="N61" s="41">
        <v>0</v>
      </c>
      <c r="O61" s="41">
        <v>0</v>
      </c>
      <c r="P61" s="41">
        <v>0</v>
      </c>
      <c r="Q61" s="41">
        <v>10</v>
      </c>
      <c r="R61" s="41">
        <v>2</v>
      </c>
      <c r="AA61" s="153">
        <v>12</v>
      </c>
      <c r="AB61" s="153" t="str">
        <f>IF(F61=AA61,"",1)</f>
        <v/>
      </c>
    </row>
    <row r="62" spans="1:28" ht="12" customHeight="1">
      <c r="A62" s="203"/>
      <c r="B62" s="203"/>
      <c r="C62" s="40"/>
      <c r="D62" s="279"/>
      <c r="E62" s="39"/>
      <c r="F62" s="44">
        <f t="shared" si="2"/>
        <v>1</v>
      </c>
      <c r="G62" s="37">
        <f t="shared" ref="G62:R62" si="31">IF(G61=0,0,G61/$F61)</f>
        <v>0.41666666666666669</v>
      </c>
      <c r="H62" s="37">
        <f t="shared" si="31"/>
        <v>8.3333333333333329E-2</v>
      </c>
      <c r="I62" s="37">
        <f t="shared" si="31"/>
        <v>0.16666666666666666</v>
      </c>
      <c r="J62" s="37">
        <f t="shared" si="31"/>
        <v>8.3333333333333329E-2</v>
      </c>
      <c r="K62" s="37">
        <f t="shared" si="31"/>
        <v>8.3333333333333329E-2</v>
      </c>
      <c r="L62" s="37">
        <f t="shared" si="31"/>
        <v>0.16666666666666666</v>
      </c>
      <c r="M62" s="37">
        <f t="shared" si="31"/>
        <v>0</v>
      </c>
      <c r="N62" s="37">
        <f t="shared" si="31"/>
        <v>0</v>
      </c>
      <c r="O62" s="37">
        <f t="shared" si="31"/>
        <v>0</v>
      </c>
      <c r="P62" s="37">
        <f t="shared" si="31"/>
        <v>0</v>
      </c>
      <c r="Q62" s="37">
        <f t="shared" si="31"/>
        <v>0.83333333333333337</v>
      </c>
      <c r="R62" s="37">
        <f t="shared" si="31"/>
        <v>0.16666666666666666</v>
      </c>
      <c r="AA62" s="152"/>
      <c r="AB62" s="152"/>
    </row>
    <row r="63" spans="1:28" ht="12" customHeight="1">
      <c r="A63" s="203"/>
      <c r="B63" s="203"/>
      <c r="C63" s="43"/>
      <c r="D63" s="278" t="s">
        <v>359</v>
      </c>
      <c r="E63" s="42"/>
      <c r="F63" s="41">
        <f t="shared" si="2"/>
        <v>11</v>
      </c>
      <c r="G63" s="41">
        <v>5</v>
      </c>
      <c r="H63" s="41">
        <v>0</v>
      </c>
      <c r="I63" s="41">
        <v>0</v>
      </c>
      <c r="J63" s="41">
        <v>5</v>
      </c>
      <c r="K63" s="41">
        <v>0</v>
      </c>
      <c r="L63" s="41">
        <v>1</v>
      </c>
      <c r="M63" s="41">
        <v>0</v>
      </c>
      <c r="N63" s="41">
        <v>0</v>
      </c>
      <c r="O63" s="41">
        <v>0</v>
      </c>
      <c r="P63" s="41">
        <v>3</v>
      </c>
      <c r="Q63" s="41">
        <v>6</v>
      </c>
      <c r="R63" s="41">
        <v>2</v>
      </c>
      <c r="AA63" s="153">
        <v>11</v>
      </c>
      <c r="AB63" s="153" t="str">
        <f>IF(F63=AA63,"",1)</f>
        <v/>
      </c>
    </row>
    <row r="64" spans="1:28" ht="12" customHeight="1">
      <c r="A64" s="203"/>
      <c r="B64" s="203"/>
      <c r="C64" s="40"/>
      <c r="D64" s="279"/>
      <c r="E64" s="39"/>
      <c r="F64" s="44">
        <f t="shared" si="2"/>
        <v>1</v>
      </c>
      <c r="G64" s="37">
        <f t="shared" ref="G64:R64" si="32">IF(G63=0,0,G63/$F63)</f>
        <v>0.45454545454545453</v>
      </c>
      <c r="H64" s="37">
        <f t="shared" si="32"/>
        <v>0</v>
      </c>
      <c r="I64" s="37">
        <f t="shared" si="32"/>
        <v>0</v>
      </c>
      <c r="J64" s="37">
        <f t="shared" si="32"/>
        <v>0.45454545454545453</v>
      </c>
      <c r="K64" s="37">
        <f t="shared" si="32"/>
        <v>0</v>
      </c>
      <c r="L64" s="37">
        <f t="shared" si="32"/>
        <v>9.0909090909090912E-2</v>
      </c>
      <c r="M64" s="37">
        <f t="shared" si="32"/>
        <v>0</v>
      </c>
      <c r="N64" s="37">
        <f t="shared" si="32"/>
        <v>0</v>
      </c>
      <c r="O64" s="37">
        <f t="shared" si="32"/>
        <v>0</v>
      </c>
      <c r="P64" s="37">
        <f t="shared" si="32"/>
        <v>0.27272727272727271</v>
      </c>
      <c r="Q64" s="37">
        <f t="shared" si="32"/>
        <v>0.54545454545454541</v>
      </c>
      <c r="R64" s="37">
        <f t="shared" si="32"/>
        <v>0.18181818181818182</v>
      </c>
      <c r="AA64" s="152"/>
      <c r="AB64" s="152"/>
    </row>
    <row r="65" spans="1:28" ht="12" customHeight="1">
      <c r="A65" s="203"/>
      <c r="B65" s="203"/>
      <c r="C65" s="43"/>
      <c r="D65" s="278" t="s">
        <v>360</v>
      </c>
      <c r="E65" s="42"/>
      <c r="F65" s="41">
        <f t="shared" si="2"/>
        <v>21</v>
      </c>
      <c r="G65" s="41">
        <v>12</v>
      </c>
      <c r="H65" s="41">
        <v>2</v>
      </c>
      <c r="I65" s="41">
        <v>1</v>
      </c>
      <c r="J65" s="41">
        <v>3</v>
      </c>
      <c r="K65" s="41">
        <v>2</v>
      </c>
      <c r="L65" s="41">
        <v>1</v>
      </c>
      <c r="M65" s="41">
        <v>0</v>
      </c>
      <c r="N65" s="41">
        <v>0</v>
      </c>
      <c r="O65" s="41">
        <v>0</v>
      </c>
      <c r="P65" s="41">
        <v>3</v>
      </c>
      <c r="Q65" s="41">
        <v>16</v>
      </c>
      <c r="R65" s="41">
        <v>2</v>
      </c>
      <c r="AA65" s="153">
        <v>21</v>
      </c>
      <c r="AB65" s="153" t="str">
        <f>IF(F65=AA65,"",1)</f>
        <v/>
      </c>
    </row>
    <row r="66" spans="1:28" ht="12" customHeight="1">
      <c r="A66" s="203"/>
      <c r="B66" s="203"/>
      <c r="C66" s="40"/>
      <c r="D66" s="279"/>
      <c r="E66" s="39"/>
      <c r="F66" s="44">
        <f t="shared" si="2"/>
        <v>0.99999999999999978</v>
      </c>
      <c r="G66" s="37">
        <f t="shared" ref="G66:R66" si="33">IF(G65=0,0,G65/$F65)</f>
        <v>0.5714285714285714</v>
      </c>
      <c r="H66" s="37">
        <f t="shared" si="33"/>
        <v>9.5238095238095233E-2</v>
      </c>
      <c r="I66" s="37">
        <f t="shared" si="33"/>
        <v>4.7619047619047616E-2</v>
      </c>
      <c r="J66" s="37">
        <f t="shared" si="33"/>
        <v>0.14285714285714285</v>
      </c>
      <c r="K66" s="37">
        <f t="shared" si="33"/>
        <v>9.5238095238095233E-2</v>
      </c>
      <c r="L66" s="37">
        <f t="shared" si="33"/>
        <v>4.7619047619047616E-2</v>
      </c>
      <c r="M66" s="37">
        <f t="shared" si="33"/>
        <v>0</v>
      </c>
      <c r="N66" s="37">
        <f t="shared" si="33"/>
        <v>0</v>
      </c>
      <c r="O66" s="37">
        <f t="shared" si="33"/>
        <v>0</v>
      </c>
      <c r="P66" s="37">
        <f t="shared" si="33"/>
        <v>0.14285714285714285</v>
      </c>
      <c r="Q66" s="37">
        <f t="shared" si="33"/>
        <v>0.76190476190476186</v>
      </c>
      <c r="R66" s="37">
        <f t="shared" si="33"/>
        <v>9.5238095238095233E-2</v>
      </c>
      <c r="AA66" s="152"/>
      <c r="AB66" s="152"/>
    </row>
    <row r="67" spans="1:28" ht="12" customHeight="1">
      <c r="A67" s="203"/>
      <c r="B67" s="203"/>
      <c r="C67" s="43"/>
      <c r="D67" s="278" t="s">
        <v>361</v>
      </c>
      <c r="E67" s="42"/>
      <c r="F67" s="41">
        <f t="shared" si="2"/>
        <v>8</v>
      </c>
      <c r="G67" s="41">
        <v>3</v>
      </c>
      <c r="H67" s="41">
        <v>1</v>
      </c>
      <c r="I67" s="41">
        <v>0</v>
      </c>
      <c r="J67" s="41">
        <v>2</v>
      </c>
      <c r="K67" s="41">
        <v>1</v>
      </c>
      <c r="L67" s="41">
        <v>1</v>
      </c>
      <c r="M67" s="41">
        <v>0</v>
      </c>
      <c r="N67" s="41">
        <v>0</v>
      </c>
      <c r="O67" s="41">
        <v>0</v>
      </c>
      <c r="P67" s="41">
        <v>1</v>
      </c>
      <c r="Q67" s="41">
        <v>6</v>
      </c>
      <c r="R67" s="41">
        <v>1</v>
      </c>
      <c r="AA67" s="153">
        <v>8</v>
      </c>
      <c r="AB67" s="153" t="str">
        <f>IF(F67=AA67,"",1)</f>
        <v/>
      </c>
    </row>
    <row r="68" spans="1:28" ht="12" customHeight="1">
      <c r="A68" s="203"/>
      <c r="B68" s="204"/>
      <c r="C68" s="40"/>
      <c r="D68" s="279"/>
      <c r="E68" s="39"/>
      <c r="F68" s="44">
        <f t="shared" si="2"/>
        <v>1</v>
      </c>
      <c r="G68" s="37">
        <f t="shared" ref="G68:R68" si="34">IF(G67=0,0,G67/$F67)</f>
        <v>0.375</v>
      </c>
      <c r="H68" s="37">
        <f t="shared" si="34"/>
        <v>0.125</v>
      </c>
      <c r="I68" s="37">
        <f t="shared" si="34"/>
        <v>0</v>
      </c>
      <c r="J68" s="37">
        <f t="shared" si="34"/>
        <v>0.25</v>
      </c>
      <c r="K68" s="37">
        <f t="shared" si="34"/>
        <v>0.125</v>
      </c>
      <c r="L68" s="37">
        <f t="shared" si="34"/>
        <v>0.125</v>
      </c>
      <c r="M68" s="37">
        <f t="shared" si="34"/>
        <v>0</v>
      </c>
      <c r="N68" s="37">
        <f t="shared" si="34"/>
        <v>0</v>
      </c>
      <c r="O68" s="37">
        <f t="shared" si="34"/>
        <v>0</v>
      </c>
      <c r="P68" s="37">
        <f t="shared" si="34"/>
        <v>0.125</v>
      </c>
      <c r="Q68" s="37">
        <f t="shared" si="34"/>
        <v>0.75</v>
      </c>
      <c r="R68" s="37">
        <f t="shared" si="34"/>
        <v>0.125</v>
      </c>
      <c r="AA68" s="152"/>
      <c r="AB68" s="152"/>
    </row>
    <row r="69" spans="1:28" ht="12" customHeight="1">
      <c r="A69" s="203"/>
      <c r="B69" s="202" t="s">
        <v>17</v>
      </c>
      <c r="C69" s="43"/>
      <c r="D69" s="278" t="s">
        <v>16</v>
      </c>
      <c r="E69" s="42"/>
      <c r="F69" s="41">
        <f t="shared" si="2"/>
        <v>739</v>
      </c>
      <c r="G69" s="41">
        <f t="shared" ref="G69:R69" si="35">SUM(G71,G73,G75,G77,G79,G81,G83,G85,G87,G89,G91,G93,G95,G97,G99)</f>
        <v>312</v>
      </c>
      <c r="H69" s="41">
        <f t="shared" si="35"/>
        <v>10</v>
      </c>
      <c r="I69" s="41">
        <f t="shared" si="35"/>
        <v>85</v>
      </c>
      <c r="J69" s="41">
        <f t="shared" si="35"/>
        <v>96</v>
      </c>
      <c r="K69" s="41">
        <f t="shared" si="35"/>
        <v>172</v>
      </c>
      <c r="L69" s="41">
        <f t="shared" si="35"/>
        <v>64</v>
      </c>
      <c r="M69" s="41">
        <f t="shared" si="35"/>
        <v>19</v>
      </c>
      <c r="N69" s="41">
        <f t="shared" si="35"/>
        <v>3</v>
      </c>
      <c r="O69" s="41">
        <f t="shared" si="35"/>
        <v>8</v>
      </c>
      <c r="P69" s="41">
        <f t="shared" si="35"/>
        <v>47</v>
      </c>
      <c r="Q69" s="41">
        <f t="shared" si="35"/>
        <v>582</v>
      </c>
      <c r="R69" s="41">
        <f t="shared" si="35"/>
        <v>80</v>
      </c>
      <c r="AA69" s="153">
        <v>739</v>
      </c>
      <c r="AB69" s="153" t="str">
        <f>IF(F69=AA69,"",1)</f>
        <v/>
      </c>
    </row>
    <row r="70" spans="1:28" ht="12" customHeight="1">
      <c r="A70" s="203"/>
      <c r="B70" s="203"/>
      <c r="C70" s="40"/>
      <c r="D70" s="279"/>
      <c r="E70" s="39"/>
      <c r="F70" s="44">
        <f t="shared" si="2"/>
        <v>1.0000000000000002</v>
      </c>
      <c r="G70" s="37">
        <f t="shared" ref="G70:R70" si="36">IF(G69=0,0,G69/$F69)</f>
        <v>0.42219215155615697</v>
      </c>
      <c r="H70" s="37">
        <f t="shared" si="36"/>
        <v>1.3531799729364006E-2</v>
      </c>
      <c r="I70" s="37">
        <f t="shared" si="36"/>
        <v>0.11502029769959404</v>
      </c>
      <c r="J70" s="37">
        <f t="shared" si="36"/>
        <v>0.12990527740189445</v>
      </c>
      <c r="K70" s="37">
        <f t="shared" si="36"/>
        <v>0.2327469553450609</v>
      </c>
      <c r="L70" s="37">
        <f t="shared" si="36"/>
        <v>8.6603518267929641E-2</v>
      </c>
      <c r="M70" s="37">
        <f t="shared" si="36"/>
        <v>2.571041948579161E-2</v>
      </c>
      <c r="N70" s="37">
        <f t="shared" si="36"/>
        <v>4.0595399188092015E-3</v>
      </c>
      <c r="O70" s="37">
        <f t="shared" si="36"/>
        <v>1.0825439783491205E-2</v>
      </c>
      <c r="P70" s="37">
        <f t="shared" si="36"/>
        <v>6.359945872801083E-2</v>
      </c>
      <c r="Q70" s="37">
        <f t="shared" si="36"/>
        <v>0.78755074424898508</v>
      </c>
      <c r="R70" s="37">
        <f t="shared" si="36"/>
        <v>0.10825439783491204</v>
      </c>
      <c r="AA70" s="152"/>
      <c r="AB70" s="152"/>
    </row>
    <row r="71" spans="1:28" ht="12" customHeight="1">
      <c r="A71" s="203"/>
      <c r="B71" s="203"/>
      <c r="C71" s="43"/>
      <c r="D71" s="278" t="s">
        <v>226</v>
      </c>
      <c r="E71" s="42"/>
      <c r="F71" s="41">
        <f t="shared" si="2"/>
        <v>7</v>
      </c>
      <c r="G71" s="41">
        <v>3</v>
      </c>
      <c r="H71" s="41">
        <v>0</v>
      </c>
      <c r="I71" s="41">
        <v>1</v>
      </c>
      <c r="J71" s="41">
        <v>0</v>
      </c>
      <c r="K71" s="41">
        <v>2</v>
      </c>
      <c r="L71" s="41">
        <v>1</v>
      </c>
      <c r="M71" s="41">
        <v>2</v>
      </c>
      <c r="N71" s="41">
        <v>0</v>
      </c>
      <c r="O71" s="41">
        <v>0</v>
      </c>
      <c r="P71" s="41">
        <v>0</v>
      </c>
      <c r="Q71" s="41">
        <v>3</v>
      </c>
      <c r="R71" s="41">
        <v>2</v>
      </c>
      <c r="AA71" s="153">
        <v>7</v>
      </c>
      <c r="AB71" s="153" t="str">
        <f>IF(F71=AA71,"",1)</f>
        <v/>
      </c>
    </row>
    <row r="72" spans="1:28" ht="12" customHeight="1">
      <c r="A72" s="203"/>
      <c r="B72" s="203"/>
      <c r="C72" s="40"/>
      <c r="D72" s="279"/>
      <c r="E72" s="39"/>
      <c r="F72" s="44">
        <f t="shared" si="2"/>
        <v>1</v>
      </c>
      <c r="G72" s="37">
        <f t="shared" ref="G72:R72" si="37">IF(G71=0,0,G71/$F71)</f>
        <v>0.42857142857142855</v>
      </c>
      <c r="H72" s="37">
        <f t="shared" si="37"/>
        <v>0</v>
      </c>
      <c r="I72" s="37">
        <f t="shared" si="37"/>
        <v>0.14285714285714285</v>
      </c>
      <c r="J72" s="37">
        <f t="shared" si="37"/>
        <v>0</v>
      </c>
      <c r="K72" s="37">
        <f t="shared" si="37"/>
        <v>0.2857142857142857</v>
      </c>
      <c r="L72" s="37">
        <f t="shared" si="37"/>
        <v>0.14285714285714285</v>
      </c>
      <c r="M72" s="37">
        <f t="shared" si="37"/>
        <v>0.2857142857142857</v>
      </c>
      <c r="N72" s="37">
        <f t="shared" si="37"/>
        <v>0</v>
      </c>
      <c r="O72" s="37">
        <f t="shared" si="37"/>
        <v>0</v>
      </c>
      <c r="P72" s="37">
        <f t="shared" si="37"/>
        <v>0</v>
      </c>
      <c r="Q72" s="37">
        <f t="shared" si="37"/>
        <v>0.42857142857142855</v>
      </c>
      <c r="R72" s="37">
        <f t="shared" si="37"/>
        <v>0.2857142857142857</v>
      </c>
      <c r="AA72" s="152"/>
      <c r="AB72" s="152"/>
    </row>
    <row r="73" spans="1:28" ht="12" customHeight="1">
      <c r="A73" s="203"/>
      <c r="B73" s="203"/>
      <c r="C73" s="43"/>
      <c r="D73" s="278" t="s">
        <v>225</v>
      </c>
      <c r="E73" s="42"/>
      <c r="F73" s="41">
        <f t="shared" ref="F73:F100" si="38">SUM(G73:R73)/2</f>
        <v>90</v>
      </c>
      <c r="G73" s="41">
        <v>32</v>
      </c>
      <c r="H73" s="41">
        <v>2</v>
      </c>
      <c r="I73" s="41">
        <v>2</v>
      </c>
      <c r="J73" s="41">
        <v>3</v>
      </c>
      <c r="K73" s="41">
        <v>40</v>
      </c>
      <c r="L73" s="41">
        <v>11</v>
      </c>
      <c r="M73" s="41">
        <v>0</v>
      </c>
      <c r="N73" s="41">
        <v>1</v>
      </c>
      <c r="O73" s="41">
        <v>0</v>
      </c>
      <c r="P73" s="41">
        <v>2</v>
      </c>
      <c r="Q73" s="41">
        <v>74</v>
      </c>
      <c r="R73" s="41">
        <v>13</v>
      </c>
      <c r="AA73" s="153">
        <v>90</v>
      </c>
      <c r="AB73" s="153" t="str">
        <f>IF(F73=AA73,"",1)</f>
        <v/>
      </c>
    </row>
    <row r="74" spans="1:28" ht="12" customHeight="1">
      <c r="A74" s="203"/>
      <c r="B74" s="203"/>
      <c r="C74" s="40"/>
      <c r="D74" s="279"/>
      <c r="E74" s="39"/>
      <c r="F74" s="44">
        <f t="shared" si="38"/>
        <v>0.99999999999999989</v>
      </c>
      <c r="G74" s="37">
        <f t="shared" ref="G74:R74" si="39">IF(G73=0,0,G73/$F73)</f>
        <v>0.35555555555555557</v>
      </c>
      <c r="H74" s="37">
        <f t="shared" si="39"/>
        <v>2.2222222222222223E-2</v>
      </c>
      <c r="I74" s="37">
        <f t="shared" si="39"/>
        <v>2.2222222222222223E-2</v>
      </c>
      <c r="J74" s="37">
        <f t="shared" si="39"/>
        <v>3.3333333333333333E-2</v>
      </c>
      <c r="K74" s="37">
        <f t="shared" si="39"/>
        <v>0.44444444444444442</v>
      </c>
      <c r="L74" s="37">
        <f t="shared" si="39"/>
        <v>0.12222222222222222</v>
      </c>
      <c r="M74" s="37">
        <f t="shared" si="39"/>
        <v>0</v>
      </c>
      <c r="N74" s="37">
        <f t="shared" si="39"/>
        <v>1.1111111111111112E-2</v>
      </c>
      <c r="O74" s="37">
        <f t="shared" si="39"/>
        <v>0</v>
      </c>
      <c r="P74" s="37">
        <f t="shared" si="39"/>
        <v>2.2222222222222223E-2</v>
      </c>
      <c r="Q74" s="37">
        <f t="shared" si="39"/>
        <v>0.82222222222222219</v>
      </c>
      <c r="R74" s="37">
        <f t="shared" si="39"/>
        <v>0.14444444444444443</v>
      </c>
      <c r="AA74" s="152"/>
      <c r="AB74" s="152"/>
    </row>
    <row r="75" spans="1:28" ht="12" customHeight="1">
      <c r="A75" s="203"/>
      <c r="B75" s="203"/>
      <c r="C75" s="43"/>
      <c r="D75" s="278" t="s">
        <v>13</v>
      </c>
      <c r="E75" s="42"/>
      <c r="F75" s="41">
        <f t="shared" si="38"/>
        <v>18</v>
      </c>
      <c r="G75" s="41">
        <v>6</v>
      </c>
      <c r="H75" s="41">
        <v>0</v>
      </c>
      <c r="I75" s="41">
        <v>1</v>
      </c>
      <c r="J75" s="41">
        <v>11</v>
      </c>
      <c r="K75" s="41">
        <v>0</v>
      </c>
      <c r="L75" s="41">
        <v>0</v>
      </c>
      <c r="M75" s="41">
        <v>0</v>
      </c>
      <c r="N75" s="41">
        <v>0</v>
      </c>
      <c r="O75" s="41">
        <v>0</v>
      </c>
      <c r="P75" s="41">
        <v>8</v>
      </c>
      <c r="Q75" s="41">
        <v>10</v>
      </c>
      <c r="R75" s="41">
        <v>0</v>
      </c>
      <c r="AA75" s="153">
        <v>18</v>
      </c>
      <c r="AB75" s="153" t="str">
        <f>IF(F75=AA75,"",1)</f>
        <v/>
      </c>
    </row>
    <row r="76" spans="1:28" ht="12" customHeight="1">
      <c r="A76" s="203"/>
      <c r="B76" s="203"/>
      <c r="C76" s="40"/>
      <c r="D76" s="279"/>
      <c r="E76" s="39"/>
      <c r="F76" s="44">
        <f t="shared" si="38"/>
        <v>1</v>
      </c>
      <c r="G76" s="37">
        <f t="shared" ref="G76:R76" si="40">IF(G75=0,0,G75/$F75)</f>
        <v>0.33333333333333331</v>
      </c>
      <c r="H76" s="37">
        <f t="shared" si="40"/>
        <v>0</v>
      </c>
      <c r="I76" s="37">
        <f t="shared" si="40"/>
        <v>5.5555555555555552E-2</v>
      </c>
      <c r="J76" s="37">
        <f t="shared" si="40"/>
        <v>0.61111111111111116</v>
      </c>
      <c r="K76" s="37">
        <f t="shared" si="40"/>
        <v>0</v>
      </c>
      <c r="L76" s="37">
        <f t="shared" si="40"/>
        <v>0</v>
      </c>
      <c r="M76" s="37">
        <f t="shared" si="40"/>
        <v>0</v>
      </c>
      <c r="N76" s="37">
        <f t="shared" si="40"/>
        <v>0</v>
      </c>
      <c r="O76" s="37">
        <f t="shared" si="40"/>
        <v>0</v>
      </c>
      <c r="P76" s="37">
        <f t="shared" si="40"/>
        <v>0.44444444444444442</v>
      </c>
      <c r="Q76" s="37">
        <f t="shared" si="40"/>
        <v>0.55555555555555558</v>
      </c>
      <c r="R76" s="37">
        <f t="shared" si="40"/>
        <v>0</v>
      </c>
      <c r="AA76" s="152"/>
      <c r="AB76" s="152"/>
    </row>
    <row r="77" spans="1:28" ht="12" customHeight="1">
      <c r="A77" s="203"/>
      <c r="B77" s="203"/>
      <c r="C77" s="43"/>
      <c r="D77" s="278" t="s">
        <v>224</v>
      </c>
      <c r="E77" s="42"/>
      <c r="F77" s="41">
        <f t="shared" si="38"/>
        <v>14</v>
      </c>
      <c r="G77" s="41">
        <v>5</v>
      </c>
      <c r="H77" s="41">
        <v>0</v>
      </c>
      <c r="I77" s="41">
        <v>2</v>
      </c>
      <c r="J77" s="41">
        <v>3</v>
      </c>
      <c r="K77" s="41">
        <v>3</v>
      </c>
      <c r="L77" s="41">
        <v>1</v>
      </c>
      <c r="M77" s="41">
        <v>0</v>
      </c>
      <c r="N77" s="41">
        <v>0</v>
      </c>
      <c r="O77" s="41">
        <v>0</v>
      </c>
      <c r="P77" s="41">
        <v>2</v>
      </c>
      <c r="Q77" s="41">
        <v>10</v>
      </c>
      <c r="R77" s="41">
        <v>2</v>
      </c>
      <c r="AA77" s="153">
        <v>14</v>
      </c>
      <c r="AB77" s="153" t="str">
        <f>IF(F77=AA77,"",1)</f>
        <v/>
      </c>
    </row>
    <row r="78" spans="1:28" ht="12" customHeight="1">
      <c r="A78" s="203"/>
      <c r="B78" s="203"/>
      <c r="C78" s="40"/>
      <c r="D78" s="279"/>
      <c r="E78" s="39"/>
      <c r="F78" s="44">
        <f t="shared" si="38"/>
        <v>1</v>
      </c>
      <c r="G78" s="37">
        <f t="shared" ref="G78:R78" si="41">IF(G77=0,0,G77/$F77)</f>
        <v>0.35714285714285715</v>
      </c>
      <c r="H78" s="37">
        <f t="shared" si="41"/>
        <v>0</v>
      </c>
      <c r="I78" s="37">
        <f t="shared" si="41"/>
        <v>0.14285714285714285</v>
      </c>
      <c r="J78" s="37">
        <f t="shared" si="41"/>
        <v>0.21428571428571427</v>
      </c>
      <c r="K78" s="37">
        <f t="shared" si="41"/>
        <v>0.21428571428571427</v>
      </c>
      <c r="L78" s="37">
        <f t="shared" si="41"/>
        <v>7.1428571428571425E-2</v>
      </c>
      <c r="M78" s="37">
        <f t="shared" si="41"/>
        <v>0</v>
      </c>
      <c r="N78" s="37">
        <f t="shared" si="41"/>
        <v>0</v>
      </c>
      <c r="O78" s="37">
        <f t="shared" si="41"/>
        <v>0</v>
      </c>
      <c r="P78" s="37">
        <f t="shared" si="41"/>
        <v>0.14285714285714285</v>
      </c>
      <c r="Q78" s="37">
        <f t="shared" si="41"/>
        <v>0.7142857142857143</v>
      </c>
      <c r="R78" s="37">
        <f t="shared" si="41"/>
        <v>0.14285714285714285</v>
      </c>
      <c r="AA78" s="152"/>
      <c r="AB78" s="152"/>
    </row>
    <row r="79" spans="1:28" ht="12" customHeight="1">
      <c r="A79" s="203"/>
      <c r="B79" s="203"/>
      <c r="C79" s="43"/>
      <c r="D79" s="278" t="s">
        <v>223</v>
      </c>
      <c r="E79" s="42"/>
      <c r="F79" s="41">
        <f t="shared" si="38"/>
        <v>36</v>
      </c>
      <c r="G79" s="41">
        <v>12</v>
      </c>
      <c r="H79" s="41">
        <v>1</v>
      </c>
      <c r="I79" s="41">
        <v>4</v>
      </c>
      <c r="J79" s="41">
        <v>6</v>
      </c>
      <c r="K79" s="41">
        <v>8</v>
      </c>
      <c r="L79" s="41">
        <v>5</v>
      </c>
      <c r="M79" s="41">
        <v>1</v>
      </c>
      <c r="N79" s="41">
        <v>0</v>
      </c>
      <c r="O79" s="41">
        <v>2</v>
      </c>
      <c r="P79" s="41">
        <v>2</v>
      </c>
      <c r="Q79" s="41">
        <v>27</v>
      </c>
      <c r="R79" s="41">
        <v>4</v>
      </c>
      <c r="AA79" s="153">
        <v>36</v>
      </c>
      <c r="AB79" s="153" t="str">
        <f>IF(F79=AA79,"",1)</f>
        <v/>
      </c>
    </row>
    <row r="80" spans="1:28" ht="12" customHeight="1">
      <c r="A80" s="203"/>
      <c r="B80" s="203"/>
      <c r="C80" s="40"/>
      <c r="D80" s="279"/>
      <c r="E80" s="39"/>
      <c r="F80" s="44">
        <f t="shared" si="38"/>
        <v>1</v>
      </c>
      <c r="G80" s="37">
        <f t="shared" ref="G80:R80" si="42">IF(G79=0,0,G79/$F79)</f>
        <v>0.33333333333333331</v>
      </c>
      <c r="H80" s="37">
        <f t="shared" si="42"/>
        <v>2.7777777777777776E-2</v>
      </c>
      <c r="I80" s="37">
        <f t="shared" si="42"/>
        <v>0.1111111111111111</v>
      </c>
      <c r="J80" s="37">
        <f t="shared" si="42"/>
        <v>0.16666666666666666</v>
      </c>
      <c r="K80" s="37">
        <f t="shared" si="42"/>
        <v>0.22222222222222221</v>
      </c>
      <c r="L80" s="37">
        <f t="shared" si="42"/>
        <v>0.1388888888888889</v>
      </c>
      <c r="M80" s="37">
        <f t="shared" si="42"/>
        <v>2.7777777777777776E-2</v>
      </c>
      <c r="N80" s="37">
        <f t="shared" si="42"/>
        <v>0</v>
      </c>
      <c r="O80" s="37">
        <f t="shared" si="42"/>
        <v>5.5555555555555552E-2</v>
      </c>
      <c r="P80" s="37">
        <f t="shared" si="42"/>
        <v>5.5555555555555552E-2</v>
      </c>
      <c r="Q80" s="37">
        <f t="shared" si="42"/>
        <v>0.75</v>
      </c>
      <c r="R80" s="37">
        <f t="shared" si="42"/>
        <v>0.1111111111111111</v>
      </c>
      <c r="AA80" s="152"/>
      <c r="AB80" s="152"/>
    </row>
    <row r="81" spans="1:28" ht="12" customHeight="1">
      <c r="A81" s="203"/>
      <c r="B81" s="203"/>
      <c r="C81" s="43"/>
      <c r="D81" s="278" t="s">
        <v>10</v>
      </c>
      <c r="E81" s="42"/>
      <c r="F81" s="41">
        <f t="shared" si="38"/>
        <v>187</v>
      </c>
      <c r="G81" s="41">
        <v>69</v>
      </c>
      <c r="H81" s="41">
        <v>4</v>
      </c>
      <c r="I81" s="41">
        <v>21</v>
      </c>
      <c r="J81" s="41">
        <v>32</v>
      </c>
      <c r="K81" s="41">
        <v>43</v>
      </c>
      <c r="L81" s="41">
        <v>18</v>
      </c>
      <c r="M81" s="41">
        <v>9</v>
      </c>
      <c r="N81" s="41">
        <v>0</v>
      </c>
      <c r="O81" s="41">
        <v>2</v>
      </c>
      <c r="P81" s="41">
        <v>12</v>
      </c>
      <c r="Q81" s="41">
        <v>141</v>
      </c>
      <c r="R81" s="41">
        <v>23</v>
      </c>
      <c r="AA81" s="153">
        <v>187</v>
      </c>
      <c r="AB81" s="153" t="str">
        <f>IF(F81=AA81,"",1)</f>
        <v/>
      </c>
    </row>
    <row r="82" spans="1:28" ht="12" customHeight="1">
      <c r="A82" s="203"/>
      <c r="B82" s="203"/>
      <c r="C82" s="40"/>
      <c r="D82" s="279"/>
      <c r="E82" s="39"/>
      <c r="F82" s="44">
        <f t="shared" si="38"/>
        <v>1</v>
      </c>
      <c r="G82" s="37">
        <f t="shared" ref="G82:R82" si="43">IF(G81=0,0,G81/$F81)</f>
        <v>0.36898395721925131</v>
      </c>
      <c r="H82" s="37">
        <f t="shared" si="43"/>
        <v>2.1390374331550801E-2</v>
      </c>
      <c r="I82" s="37">
        <f t="shared" si="43"/>
        <v>0.11229946524064172</v>
      </c>
      <c r="J82" s="37">
        <f t="shared" si="43"/>
        <v>0.17112299465240641</v>
      </c>
      <c r="K82" s="37">
        <f t="shared" si="43"/>
        <v>0.22994652406417113</v>
      </c>
      <c r="L82" s="37">
        <f t="shared" si="43"/>
        <v>9.6256684491978606E-2</v>
      </c>
      <c r="M82" s="37">
        <f t="shared" si="43"/>
        <v>4.8128342245989303E-2</v>
      </c>
      <c r="N82" s="37">
        <f t="shared" si="43"/>
        <v>0</v>
      </c>
      <c r="O82" s="37">
        <f t="shared" si="43"/>
        <v>1.06951871657754E-2</v>
      </c>
      <c r="P82" s="37">
        <f t="shared" si="43"/>
        <v>6.4171122994652413E-2</v>
      </c>
      <c r="Q82" s="37">
        <f t="shared" si="43"/>
        <v>0.75401069518716579</v>
      </c>
      <c r="R82" s="37">
        <f t="shared" si="43"/>
        <v>0.12299465240641712</v>
      </c>
      <c r="AA82" s="152"/>
      <c r="AB82" s="152"/>
    </row>
    <row r="83" spans="1:28" ht="12" customHeight="1">
      <c r="A83" s="203"/>
      <c r="B83" s="203"/>
      <c r="C83" s="43"/>
      <c r="D83" s="278" t="s">
        <v>9</v>
      </c>
      <c r="E83" s="42"/>
      <c r="F83" s="41">
        <f t="shared" si="38"/>
        <v>20</v>
      </c>
      <c r="G83" s="41">
        <v>9</v>
      </c>
      <c r="H83" s="41">
        <v>0</v>
      </c>
      <c r="I83" s="41">
        <v>5</v>
      </c>
      <c r="J83" s="41">
        <v>2</v>
      </c>
      <c r="K83" s="41">
        <v>2</v>
      </c>
      <c r="L83" s="41">
        <v>2</v>
      </c>
      <c r="M83" s="41">
        <v>1</v>
      </c>
      <c r="N83" s="41">
        <v>1</v>
      </c>
      <c r="O83" s="41">
        <v>0</v>
      </c>
      <c r="P83" s="41">
        <v>4</v>
      </c>
      <c r="Q83" s="41">
        <v>13</v>
      </c>
      <c r="R83" s="41">
        <v>1</v>
      </c>
      <c r="AA83" s="153">
        <v>20</v>
      </c>
      <c r="AB83" s="153" t="str">
        <f>IF(F83=AA83,"",1)</f>
        <v/>
      </c>
    </row>
    <row r="84" spans="1:28" ht="12" customHeight="1">
      <c r="A84" s="203"/>
      <c r="B84" s="203"/>
      <c r="C84" s="40"/>
      <c r="D84" s="279"/>
      <c r="E84" s="39"/>
      <c r="F84" s="44">
        <f t="shared" si="38"/>
        <v>0.99999999999999989</v>
      </c>
      <c r="G84" s="37">
        <f t="shared" ref="G84:R84" si="44">IF(G83=0,0,G83/$F83)</f>
        <v>0.45</v>
      </c>
      <c r="H84" s="37">
        <f t="shared" si="44"/>
        <v>0</v>
      </c>
      <c r="I84" s="37">
        <f t="shared" si="44"/>
        <v>0.25</v>
      </c>
      <c r="J84" s="37">
        <f t="shared" si="44"/>
        <v>0.1</v>
      </c>
      <c r="K84" s="37">
        <f t="shared" si="44"/>
        <v>0.1</v>
      </c>
      <c r="L84" s="37">
        <f t="shared" si="44"/>
        <v>0.1</v>
      </c>
      <c r="M84" s="37">
        <f t="shared" si="44"/>
        <v>0.05</v>
      </c>
      <c r="N84" s="37">
        <f t="shared" si="44"/>
        <v>0.05</v>
      </c>
      <c r="O84" s="37">
        <f t="shared" si="44"/>
        <v>0</v>
      </c>
      <c r="P84" s="37">
        <f t="shared" si="44"/>
        <v>0.2</v>
      </c>
      <c r="Q84" s="37">
        <f t="shared" si="44"/>
        <v>0.65</v>
      </c>
      <c r="R84" s="37">
        <f t="shared" si="44"/>
        <v>0.05</v>
      </c>
      <c r="AA84" s="152"/>
      <c r="AB84" s="152"/>
    </row>
    <row r="85" spans="1:28" ht="12" customHeight="1">
      <c r="A85" s="203"/>
      <c r="B85" s="203"/>
      <c r="C85" s="43"/>
      <c r="D85" s="278" t="s">
        <v>222</v>
      </c>
      <c r="E85" s="42"/>
      <c r="F85" s="41">
        <f t="shared" si="38"/>
        <v>9</v>
      </c>
      <c r="G85" s="41">
        <v>3</v>
      </c>
      <c r="H85" s="41">
        <v>0</v>
      </c>
      <c r="I85" s="41">
        <v>3</v>
      </c>
      <c r="J85" s="41">
        <v>1</v>
      </c>
      <c r="K85" s="41">
        <v>2</v>
      </c>
      <c r="L85" s="41">
        <v>0</v>
      </c>
      <c r="M85" s="41">
        <v>1</v>
      </c>
      <c r="N85" s="41">
        <v>0</v>
      </c>
      <c r="O85" s="41">
        <v>0</v>
      </c>
      <c r="P85" s="41">
        <v>1</v>
      </c>
      <c r="Q85" s="41">
        <v>7</v>
      </c>
      <c r="R85" s="41">
        <v>0</v>
      </c>
      <c r="AA85" s="153">
        <v>9</v>
      </c>
      <c r="AB85" s="153" t="str">
        <f>IF(F85=AA85,"",1)</f>
        <v/>
      </c>
    </row>
    <row r="86" spans="1:28" ht="12" customHeight="1">
      <c r="A86" s="203"/>
      <c r="B86" s="203"/>
      <c r="C86" s="40"/>
      <c r="D86" s="279"/>
      <c r="E86" s="39"/>
      <c r="F86" s="44">
        <f t="shared" si="38"/>
        <v>1</v>
      </c>
      <c r="G86" s="37">
        <f t="shared" ref="G86:R86" si="45">IF(G85=0,0,G85/$F85)</f>
        <v>0.33333333333333331</v>
      </c>
      <c r="H86" s="37">
        <f t="shared" si="45"/>
        <v>0</v>
      </c>
      <c r="I86" s="37">
        <f t="shared" si="45"/>
        <v>0.33333333333333331</v>
      </c>
      <c r="J86" s="37">
        <f t="shared" si="45"/>
        <v>0.1111111111111111</v>
      </c>
      <c r="K86" s="37">
        <f t="shared" si="45"/>
        <v>0.22222222222222221</v>
      </c>
      <c r="L86" s="37">
        <f t="shared" si="45"/>
        <v>0</v>
      </c>
      <c r="M86" s="37">
        <f t="shared" si="45"/>
        <v>0.1111111111111111</v>
      </c>
      <c r="N86" s="37">
        <f t="shared" si="45"/>
        <v>0</v>
      </c>
      <c r="O86" s="37">
        <f t="shared" si="45"/>
        <v>0</v>
      </c>
      <c r="P86" s="37">
        <f t="shared" si="45"/>
        <v>0.1111111111111111</v>
      </c>
      <c r="Q86" s="37">
        <f t="shared" si="45"/>
        <v>0.77777777777777779</v>
      </c>
      <c r="R86" s="37">
        <f t="shared" si="45"/>
        <v>0</v>
      </c>
      <c r="AA86" s="152"/>
      <c r="AB86" s="152"/>
    </row>
    <row r="87" spans="1:28" ht="13.5" customHeight="1">
      <c r="A87" s="203"/>
      <c r="B87" s="203"/>
      <c r="C87" s="43"/>
      <c r="D87" s="297" t="s">
        <v>221</v>
      </c>
      <c r="E87" s="42"/>
      <c r="F87" s="41">
        <f t="shared" si="38"/>
        <v>17</v>
      </c>
      <c r="G87" s="41">
        <v>6</v>
      </c>
      <c r="H87" s="41">
        <v>0</v>
      </c>
      <c r="I87" s="41">
        <v>2</v>
      </c>
      <c r="J87" s="41">
        <v>5</v>
      </c>
      <c r="K87" s="41">
        <v>4</v>
      </c>
      <c r="L87" s="41">
        <v>0</v>
      </c>
      <c r="M87" s="41">
        <v>0</v>
      </c>
      <c r="N87" s="41">
        <v>0</v>
      </c>
      <c r="O87" s="41">
        <v>0</v>
      </c>
      <c r="P87" s="41">
        <v>2</v>
      </c>
      <c r="Q87" s="41">
        <v>14</v>
      </c>
      <c r="R87" s="41">
        <v>1</v>
      </c>
      <c r="AA87" s="153">
        <v>17</v>
      </c>
      <c r="AB87" s="153" t="str">
        <f>IF(F87=AA87,"",1)</f>
        <v/>
      </c>
    </row>
    <row r="88" spans="1:28" ht="13.5" customHeight="1">
      <c r="A88" s="203"/>
      <c r="B88" s="203"/>
      <c r="C88" s="40"/>
      <c r="D88" s="279"/>
      <c r="E88" s="39"/>
      <c r="F88" s="44">
        <f t="shared" si="38"/>
        <v>1</v>
      </c>
      <c r="G88" s="37">
        <f t="shared" ref="G88:R88" si="46">IF(G87=0,0,G87/$F87)</f>
        <v>0.35294117647058826</v>
      </c>
      <c r="H88" s="37">
        <f t="shared" si="46"/>
        <v>0</v>
      </c>
      <c r="I88" s="37">
        <f t="shared" si="46"/>
        <v>0.11764705882352941</v>
      </c>
      <c r="J88" s="37">
        <f t="shared" si="46"/>
        <v>0.29411764705882354</v>
      </c>
      <c r="K88" s="37">
        <f t="shared" si="46"/>
        <v>0.23529411764705882</v>
      </c>
      <c r="L88" s="37">
        <f t="shared" si="46"/>
        <v>0</v>
      </c>
      <c r="M88" s="37">
        <f t="shared" si="46"/>
        <v>0</v>
      </c>
      <c r="N88" s="37">
        <f t="shared" si="46"/>
        <v>0</v>
      </c>
      <c r="O88" s="37">
        <f t="shared" si="46"/>
        <v>0</v>
      </c>
      <c r="P88" s="37">
        <f t="shared" si="46"/>
        <v>0.11764705882352941</v>
      </c>
      <c r="Q88" s="37">
        <f t="shared" si="46"/>
        <v>0.82352941176470584</v>
      </c>
      <c r="R88" s="37">
        <f t="shared" si="46"/>
        <v>5.8823529411764705E-2</v>
      </c>
      <c r="AA88" s="152"/>
      <c r="AB88" s="152"/>
    </row>
    <row r="89" spans="1:28" ht="12" customHeight="1">
      <c r="A89" s="203"/>
      <c r="B89" s="203"/>
      <c r="C89" s="43"/>
      <c r="D89" s="278" t="s">
        <v>220</v>
      </c>
      <c r="E89" s="42"/>
      <c r="F89" s="41">
        <f t="shared" si="38"/>
        <v>40</v>
      </c>
      <c r="G89" s="41">
        <v>12</v>
      </c>
      <c r="H89" s="41">
        <v>1</v>
      </c>
      <c r="I89" s="41">
        <v>6</v>
      </c>
      <c r="J89" s="41">
        <v>1</v>
      </c>
      <c r="K89" s="41">
        <v>13</v>
      </c>
      <c r="L89" s="41">
        <v>7</v>
      </c>
      <c r="M89" s="41">
        <v>0</v>
      </c>
      <c r="N89" s="41">
        <v>0</v>
      </c>
      <c r="O89" s="41">
        <v>1</v>
      </c>
      <c r="P89" s="41">
        <v>1</v>
      </c>
      <c r="Q89" s="41">
        <v>31</v>
      </c>
      <c r="R89" s="41">
        <v>7</v>
      </c>
      <c r="AA89" s="153">
        <v>40</v>
      </c>
      <c r="AB89" s="153" t="str">
        <f>IF(F89=AA89,"",1)</f>
        <v/>
      </c>
    </row>
    <row r="90" spans="1:28" ht="12" customHeight="1">
      <c r="A90" s="203"/>
      <c r="B90" s="203"/>
      <c r="C90" s="40"/>
      <c r="D90" s="279"/>
      <c r="E90" s="39"/>
      <c r="F90" s="44">
        <f t="shared" si="38"/>
        <v>0.99999999999999989</v>
      </c>
      <c r="G90" s="37">
        <f t="shared" ref="G90:R90" si="47">IF(G89=0,0,G89/$F89)</f>
        <v>0.3</v>
      </c>
      <c r="H90" s="37">
        <f t="shared" si="47"/>
        <v>2.5000000000000001E-2</v>
      </c>
      <c r="I90" s="37">
        <f t="shared" si="47"/>
        <v>0.15</v>
      </c>
      <c r="J90" s="37">
        <f t="shared" si="47"/>
        <v>2.5000000000000001E-2</v>
      </c>
      <c r="K90" s="37">
        <f t="shared" si="47"/>
        <v>0.32500000000000001</v>
      </c>
      <c r="L90" s="37">
        <f t="shared" si="47"/>
        <v>0.17499999999999999</v>
      </c>
      <c r="M90" s="37">
        <f t="shared" si="47"/>
        <v>0</v>
      </c>
      <c r="N90" s="37">
        <f t="shared" si="47"/>
        <v>0</v>
      </c>
      <c r="O90" s="37">
        <f t="shared" si="47"/>
        <v>2.5000000000000001E-2</v>
      </c>
      <c r="P90" s="37">
        <f t="shared" si="47"/>
        <v>2.5000000000000001E-2</v>
      </c>
      <c r="Q90" s="37">
        <f t="shared" si="47"/>
        <v>0.77500000000000002</v>
      </c>
      <c r="R90" s="37">
        <f t="shared" si="47"/>
        <v>0.17499999999999999</v>
      </c>
      <c r="AA90" s="152"/>
      <c r="AB90" s="152"/>
    </row>
    <row r="91" spans="1:28" ht="12" customHeight="1">
      <c r="A91" s="203"/>
      <c r="B91" s="203"/>
      <c r="C91" s="43"/>
      <c r="D91" s="278" t="s">
        <v>219</v>
      </c>
      <c r="E91" s="42"/>
      <c r="F91" s="41">
        <f t="shared" si="38"/>
        <v>28</v>
      </c>
      <c r="G91" s="41">
        <v>9</v>
      </c>
      <c r="H91" s="41">
        <v>0</v>
      </c>
      <c r="I91" s="41">
        <v>7</v>
      </c>
      <c r="J91" s="41">
        <v>3</v>
      </c>
      <c r="K91" s="41">
        <v>4</v>
      </c>
      <c r="L91" s="41">
        <v>5</v>
      </c>
      <c r="M91" s="41">
        <v>0</v>
      </c>
      <c r="N91" s="41">
        <v>0</v>
      </c>
      <c r="O91" s="41">
        <v>0</v>
      </c>
      <c r="P91" s="41">
        <v>3</v>
      </c>
      <c r="Q91" s="41">
        <v>20</v>
      </c>
      <c r="R91" s="41">
        <v>5</v>
      </c>
      <c r="AA91" s="153">
        <v>28</v>
      </c>
      <c r="AB91" s="153" t="str">
        <f>IF(F91=AA91,"",1)</f>
        <v/>
      </c>
    </row>
    <row r="92" spans="1:28" ht="12" customHeight="1">
      <c r="A92" s="203"/>
      <c r="B92" s="203"/>
      <c r="C92" s="40"/>
      <c r="D92" s="279"/>
      <c r="E92" s="39"/>
      <c r="F92" s="44">
        <f t="shared" si="38"/>
        <v>1</v>
      </c>
      <c r="G92" s="37">
        <f t="shared" ref="G92:R92" si="48">IF(G91=0,0,G91/$F91)</f>
        <v>0.32142857142857145</v>
      </c>
      <c r="H92" s="37">
        <f t="shared" si="48"/>
        <v>0</v>
      </c>
      <c r="I92" s="37">
        <f t="shared" si="48"/>
        <v>0.25</v>
      </c>
      <c r="J92" s="37">
        <f t="shared" si="48"/>
        <v>0.10714285714285714</v>
      </c>
      <c r="K92" s="37">
        <f t="shared" si="48"/>
        <v>0.14285714285714285</v>
      </c>
      <c r="L92" s="37">
        <f t="shared" si="48"/>
        <v>0.17857142857142858</v>
      </c>
      <c r="M92" s="37">
        <f t="shared" si="48"/>
        <v>0</v>
      </c>
      <c r="N92" s="37">
        <f t="shared" si="48"/>
        <v>0</v>
      </c>
      <c r="O92" s="37">
        <f t="shared" si="48"/>
        <v>0</v>
      </c>
      <c r="P92" s="37">
        <f t="shared" si="48"/>
        <v>0.10714285714285714</v>
      </c>
      <c r="Q92" s="37">
        <f t="shared" si="48"/>
        <v>0.7142857142857143</v>
      </c>
      <c r="R92" s="37">
        <f t="shared" si="48"/>
        <v>0.17857142857142858</v>
      </c>
      <c r="AA92" s="152"/>
      <c r="AB92" s="152"/>
    </row>
    <row r="93" spans="1:28" ht="12" customHeight="1">
      <c r="A93" s="203"/>
      <c r="B93" s="203"/>
      <c r="C93" s="43"/>
      <c r="D93" s="278" t="s">
        <v>218</v>
      </c>
      <c r="E93" s="42"/>
      <c r="F93" s="41">
        <f t="shared" si="38"/>
        <v>21</v>
      </c>
      <c r="G93" s="41">
        <v>8</v>
      </c>
      <c r="H93" s="41">
        <v>0</v>
      </c>
      <c r="I93" s="41">
        <v>6</v>
      </c>
      <c r="J93" s="41">
        <v>4</v>
      </c>
      <c r="K93" s="41">
        <v>3</v>
      </c>
      <c r="L93" s="41">
        <v>0</v>
      </c>
      <c r="M93" s="41">
        <v>0</v>
      </c>
      <c r="N93" s="41">
        <v>0</v>
      </c>
      <c r="O93" s="41">
        <v>0</v>
      </c>
      <c r="P93" s="41">
        <v>3</v>
      </c>
      <c r="Q93" s="41">
        <v>18</v>
      </c>
      <c r="R93" s="41">
        <v>0</v>
      </c>
      <c r="AA93" s="153">
        <v>21</v>
      </c>
      <c r="AB93" s="153" t="str">
        <f>IF(F93=AA93,"",1)</f>
        <v/>
      </c>
    </row>
    <row r="94" spans="1:28" ht="12" customHeight="1">
      <c r="A94" s="203"/>
      <c r="B94" s="203"/>
      <c r="C94" s="40"/>
      <c r="D94" s="279"/>
      <c r="E94" s="39"/>
      <c r="F94" s="44">
        <f t="shared" si="38"/>
        <v>1</v>
      </c>
      <c r="G94" s="37">
        <f t="shared" ref="G94:R94" si="49">IF(G93=0,0,G93/$F93)</f>
        <v>0.38095238095238093</v>
      </c>
      <c r="H94" s="37">
        <f t="shared" si="49"/>
        <v>0</v>
      </c>
      <c r="I94" s="37">
        <f t="shared" si="49"/>
        <v>0.2857142857142857</v>
      </c>
      <c r="J94" s="37">
        <f t="shared" si="49"/>
        <v>0.19047619047619047</v>
      </c>
      <c r="K94" s="37">
        <f t="shared" si="49"/>
        <v>0.14285714285714285</v>
      </c>
      <c r="L94" s="37">
        <f t="shared" si="49"/>
        <v>0</v>
      </c>
      <c r="M94" s="37">
        <f t="shared" si="49"/>
        <v>0</v>
      </c>
      <c r="N94" s="37">
        <f t="shared" si="49"/>
        <v>0</v>
      </c>
      <c r="O94" s="37">
        <f t="shared" si="49"/>
        <v>0</v>
      </c>
      <c r="P94" s="37">
        <f t="shared" si="49"/>
        <v>0.14285714285714285</v>
      </c>
      <c r="Q94" s="37">
        <f t="shared" si="49"/>
        <v>0.8571428571428571</v>
      </c>
      <c r="R94" s="37">
        <f t="shared" si="49"/>
        <v>0</v>
      </c>
      <c r="AA94" s="152"/>
      <c r="AB94" s="152"/>
    </row>
    <row r="95" spans="1:28" ht="12" customHeight="1">
      <c r="A95" s="203"/>
      <c r="B95" s="203"/>
      <c r="C95" s="43"/>
      <c r="D95" s="278" t="s">
        <v>217</v>
      </c>
      <c r="E95" s="42"/>
      <c r="F95" s="41">
        <f t="shared" si="38"/>
        <v>176</v>
      </c>
      <c r="G95" s="41">
        <v>100</v>
      </c>
      <c r="H95" s="41">
        <v>0</v>
      </c>
      <c r="I95" s="41">
        <v>18</v>
      </c>
      <c r="J95" s="41">
        <v>14</v>
      </c>
      <c r="K95" s="41">
        <v>35</v>
      </c>
      <c r="L95" s="41">
        <v>9</v>
      </c>
      <c r="M95" s="41">
        <v>3</v>
      </c>
      <c r="N95" s="41">
        <v>0</v>
      </c>
      <c r="O95" s="41">
        <v>3</v>
      </c>
      <c r="P95" s="41">
        <v>4</v>
      </c>
      <c r="Q95" s="41">
        <v>152</v>
      </c>
      <c r="R95" s="41">
        <v>14</v>
      </c>
      <c r="AA95" s="153">
        <v>176</v>
      </c>
      <c r="AB95" s="153" t="str">
        <f>IF(F95=AA95,"",1)</f>
        <v/>
      </c>
    </row>
    <row r="96" spans="1:28" ht="12" customHeight="1">
      <c r="A96" s="203"/>
      <c r="B96" s="203"/>
      <c r="C96" s="40"/>
      <c r="D96" s="279"/>
      <c r="E96" s="39"/>
      <c r="F96" s="44">
        <f t="shared" si="38"/>
        <v>1</v>
      </c>
      <c r="G96" s="37">
        <f t="shared" ref="G96:R96" si="50">IF(G95=0,0,G95/$F95)</f>
        <v>0.56818181818181823</v>
      </c>
      <c r="H96" s="37">
        <f t="shared" si="50"/>
        <v>0</v>
      </c>
      <c r="I96" s="37">
        <f t="shared" si="50"/>
        <v>0.10227272727272728</v>
      </c>
      <c r="J96" s="37">
        <f t="shared" si="50"/>
        <v>7.9545454545454544E-2</v>
      </c>
      <c r="K96" s="37">
        <f t="shared" si="50"/>
        <v>0.19886363636363635</v>
      </c>
      <c r="L96" s="37">
        <f t="shared" si="50"/>
        <v>5.113636363636364E-2</v>
      </c>
      <c r="M96" s="37">
        <f t="shared" si="50"/>
        <v>1.7045454545454544E-2</v>
      </c>
      <c r="N96" s="37">
        <f t="shared" si="50"/>
        <v>0</v>
      </c>
      <c r="O96" s="37">
        <f t="shared" si="50"/>
        <v>1.7045454545454544E-2</v>
      </c>
      <c r="P96" s="37">
        <f t="shared" si="50"/>
        <v>2.2727272727272728E-2</v>
      </c>
      <c r="Q96" s="37">
        <f t="shared" si="50"/>
        <v>0.86363636363636365</v>
      </c>
      <c r="R96" s="37">
        <f t="shared" si="50"/>
        <v>7.9545454545454544E-2</v>
      </c>
      <c r="AA96" s="152"/>
      <c r="AB96" s="152"/>
    </row>
    <row r="97" spans="1:30" ht="12" customHeight="1">
      <c r="A97" s="203"/>
      <c r="B97" s="203"/>
      <c r="C97" s="43"/>
      <c r="D97" s="278" t="s">
        <v>216</v>
      </c>
      <c r="E97" s="42"/>
      <c r="F97" s="41">
        <f t="shared" si="38"/>
        <v>21</v>
      </c>
      <c r="G97" s="41">
        <v>11</v>
      </c>
      <c r="H97" s="41">
        <v>0</v>
      </c>
      <c r="I97" s="41">
        <v>1</v>
      </c>
      <c r="J97" s="41">
        <v>8</v>
      </c>
      <c r="K97" s="41">
        <v>1</v>
      </c>
      <c r="L97" s="41">
        <v>0</v>
      </c>
      <c r="M97" s="41">
        <v>0</v>
      </c>
      <c r="N97" s="41">
        <v>0</v>
      </c>
      <c r="O97" s="41">
        <v>0</v>
      </c>
      <c r="P97" s="41">
        <v>1</v>
      </c>
      <c r="Q97" s="41">
        <v>19</v>
      </c>
      <c r="R97" s="41">
        <v>1</v>
      </c>
      <c r="AA97" s="153">
        <v>21</v>
      </c>
      <c r="AB97" s="153" t="str">
        <f>IF(F97=AA97,"",1)</f>
        <v/>
      </c>
    </row>
    <row r="98" spans="1:30" ht="12" customHeight="1">
      <c r="A98" s="203"/>
      <c r="B98" s="203"/>
      <c r="C98" s="40"/>
      <c r="D98" s="279"/>
      <c r="E98" s="39"/>
      <c r="F98" s="44">
        <f t="shared" si="38"/>
        <v>1</v>
      </c>
      <c r="G98" s="37">
        <f t="shared" ref="G98:R98" si="51">IF(G97=0,0,G97/$F97)</f>
        <v>0.52380952380952384</v>
      </c>
      <c r="H98" s="37">
        <f t="shared" si="51"/>
        <v>0</v>
      </c>
      <c r="I98" s="37">
        <f t="shared" si="51"/>
        <v>4.7619047619047616E-2</v>
      </c>
      <c r="J98" s="37">
        <f t="shared" si="51"/>
        <v>0.38095238095238093</v>
      </c>
      <c r="K98" s="37">
        <f t="shared" si="51"/>
        <v>4.7619047619047616E-2</v>
      </c>
      <c r="L98" s="37">
        <f t="shared" si="51"/>
        <v>0</v>
      </c>
      <c r="M98" s="37">
        <f t="shared" si="51"/>
        <v>0</v>
      </c>
      <c r="N98" s="37">
        <f t="shared" si="51"/>
        <v>0</v>
      </c>
      <c r="O98" s="37">
        <f t="shared" si="51"/>
        <v>0</v>
      </c>
      <c r="P98" s="37">
        <f t="shared" si="51"/>
        <v>4.7619047619047616E-2</v>
      </c>
      <c r="Q98" s="37">
        <f t="shared" si="51"/>
        <v>0.90476190476190477</v>
      </c>
      <c r="R98" s="37">
        <f t="shared" si="51"/>
        <v>4.7619047619047616E-2</v>
      </c>
      <c r="AA98" s="152"/>
      <c r="AB98" s="152"/>
    </row>
    <row r="99" spans="1:30" ht="12.75" customHeight="1">
      <c r="A99" s="203"/>
      <c r="B99" s="203"/>
      <c r="C99" s="43"/>
      <c r="D99" s="278" t="s">
        <v>215</v>
      </c>
      <c r="E99" s="42"/>
      <c r="F99" s="41">
        <f t="shared" si="38"/>
        <v>55</v>
      </c>
      <c r="G99" s="41">
        <v>27</v>
      </c>
      <c r="H99" s="41">
        <v>2</v>
      </c>
      <c r="I99" s="41">
        <v>6</v>
      </c>
      <c r="J99" s="41">
        <v>3</v>
      </c>
      <c r="K99" s="41">
        <v>12</v>
      </c>
      <c r="L99" s="41">
        <v>5</v>
      </c>
      <c r="M99" s="41">
        <v>2</v>
      </c>
      <c r="N99" s="41">
        <v>1</v>
      </c>
      <c r="O99" s="41">
        <v>0</v>
      </c>
      <c r="P99" s="41">
        <v>2</v>
      </c>
      <c r="Q99" s="41">
        <v>43</v>
      </c>
      <c r="R99" s="41">
        <v>7</v>
      </c>
      <c r="AA99" s="153">
        <v>55</v>
      </c>
      <c r="AB99" s="153" t="str">
        <f>IF(F99=AA99,"",1)</f>
        <v/>
      </c>
    </row>
    <row r="100" spans="1:30" ht="12.75" customHeight="1" thickBot="1">
      <c r="A100" s="204"/>
      <c r="B100" s="204"/>
      <c r="C100" s="40"/>
      <c r="D100" s="279"/>
      <c r="E100" s="39"/>
      <c r="F100" s="38">
        <f t="shared" si="38"/>
        <v>0.99999999999999989</v>
      </c>
      <c r="G100" s="37">
        <f t="shared" ref="G100:R100" si="52">IF(G99=0,0,G99/$F99)</f>
        <v>0.49090909090909091</v>
      </c>
      <c r="H100" s="37">
        <f t="shared" si="52"/>
        <v>3.6363636363636362E-2</v>
      </c>
      <c r="I100" s="37">
        <f t="shared" si="52"/>
        <v>0.10909090909090909</v>
      </c>
      <c r="J100" s="37">
        <f t="shared" si="52"/>
        <v>5.4545454545454543E-2</v>
      </c>
      <c r="K100" s="37">
        <f t="shared" si="52"/>
        <v>0.21818181818181817</v>
      </c>
      <c r="L100" s="37">
        <f t="shared" si="52"/>
        <v>9.0909090909090912E-2</v>
      </c>
      <c r="M100" s="37">
        <f t="shared" si="52"/>
        <v>3.6363636363636362E-2</v>
      </c>
      <c r="N100" s="37">
        <f t="shared" si="52"/>
        <v>1.8181818181818181E-2</v>
      </c>
      <c r="O100" s="37">
        <f t="shared" si="52"/>
        <v>0</v>
      </c>
      <c r="P100" s="37">
        <f t="shared" si="52"/>
        <v>3.6363636363636362E-2</v>
      </c>
      <c r="Q100" s="37">
        <f t="shared" si="52"/>
        <v>0.78181818181818186</v>
      </c>
      <c r="R100" s="37">
        <f t="shared" si="52"/>
        <v>0.12727272727272726</v>
      </c>
      <c r="AA100" s="155"/>
      <c r="AB100" s="156"/>
    </row>
    <row r="110" spans="1:30">
      <c r="D110" s="164" t="s">
        <v>495</v>
      </c>
      <c r="E110" s="162"/>
      <c r="F110" s="163">
        <v>986</v>
      </c>
      <c r="G110" s="163">
        <v>412</v>
      </c>
      <c r="H110" s="163">
        <v>24</v>
      </c>
      <c r="I110" s="163">
        <v>118</v>
      </c>
      <c r="J110" s="163">
        <v>134</v>
      </c>
      <c r="K110" s="163">
        <v>213</v>
      </c>
      <c r="L110" s="163">
        <v>85</v>
      </c>
      <c r="M110" s="163">
        <v>23</v>
      </c>
      <c r="N110" s="163">
        <v>4</v>
      </c>
      <c r="O110" s="163">
        <v>9</v>
      </c>
      <c r="P110" s="163">
        <v>67</v>
      </c>
      <c r="Q110" s="163">
        <v>770</v>
      </c>
      <c r="R110" s="163">
        <v>113</v>
      </c>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3">IF(G110="","",SUM(G9,G11,G13,G15,G17))</f>
        <v>412</v>
      </c>
      <c r="H111" s="166">
        <f t="shared" si="53"/>
        <v>24</v>
      </c>
      <c r="I111" s="166">
        <f t="shared" si="53"/>
        <v>118</v>
      </c>
      <c r="J111" s="166">
        <f t="shared" si="53"/>
        <v>134</v>
      </c>
      <c r="K111" s="166">
        <f t="shared" si="53"/>
        <v>213</v>
      </c>
      <c r="L111" s="166">
        <f t="shared" si="53"/>
        <v>85</v>
      </c>
      <c r="M111" s="166">
        <f t="shared" si="53"/>
        <v>23</v>
      </c>
      <c r="N111" s="166">
        <f t="shared" si="53"/>
        <v>4</v>
      </c>
      <c r="O111" s="166">
        <f t="shared" si="53"/>
        <v>9</v>
      </c>
      <c r="P111" s="166">
        <f t="shared" si="53"/>
        <v>67</v>
      </c>
      <c r="Q111" s="166">
        <f t="shared" si="53"/>
        <v>770</v>
      </c>
      <c r="R111" s="166">
        <f t="shared" si="53"/>
        <v>113</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4">IF(G110="","",SUM(G19,G69))</f>
        <v>412</v>
      </c>
      <c r="H112" s="166">
        <f t="shared" si="54"/>
        <v>24</v>
      </c>
      <c r="I112" s="166">
        <f t="shared" si="54"/>
        <v>118</v>
      </c>
      <c r="J112" s="166">
        <f t="shared" si="54"/>
        <v>134</v>
      </c>
      <c r="K112" s="166">
        <f t="shared" si="54"/>
        <v>213</v>
      </c>
      <c r="L112" s="166">
        <f t="shared" si="54"/>
        <v>85</v>
      </c>
      <c r="M112" s="166">
        <f t="shared" si="54"/>
        <v>23</v>
      </c>
      <c r="N112" s="166">
        <f t="shared" si="54"/>
        <v>4</v>
      </c>
      <c r="O112" s="166">
        <f t="shared" si="54"/>
        <v>9</v>
      </c>
      <c r="P112" s="166">
        <f t="shared" si="54"/>
        <v>67</v>
      </c>
      <c r="Q112" s="166">
        <f t="shared" si="54"/>
        <v>770</v>
      </c>
      <c r="R112" s="166">
        <f t="shared" si="54"/>
        <v>113</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5">IF(G110="","",SUM(G21,G23,G25,G27,G29,G31,G33,G35,G37,G39,G41,G43,G45,G47,G49,G51,G53,G55,G57,G59,G61,G63,G65,G67))</f>
        <v>100</v>
      </c>
      <c r="H113" s="166">
        <f t="shared" si="55"/>
        <v>14</v>
      </c>
      <c r="I113" s="166">
        <f t="shared" si="55"/>
        <v>33</v>
      </c>
      <c r="J113" s="166">
        <f t="shared" si="55"/>
        <v>38</v>
      </c>
      <c r="K113" s="166">
        <f t="shared" si="55"/>
        <v>41</v>
      </c>
      <c r="L113" s="166">
        <f t="shared" si="55"/>
        <v>21</v>
      </c>
      <c r="M113" s="166">
        <f t="shared" si="55"/>
        <v>4</v>
      </c>
      <c r="N113" s="166">
        <f t="shared" si="55"/>
        <v>1</v>
      </c>
      <c r="O113" s="166">
        <f t="shared" si="55"/>
        <v>1</v>
      </c>
      <c r="P113" s="166">
        <f t="shared" si="55"/>
        <v>20</v>
      </c>
      <c r="Q113" s="166">
        <f t="shared" si="55"/>
        <v>188</v>
      </c>
      <c r="R113" s="166">
        <f t="shared" si="55"/>
        <v>33</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6">IF(G110="","",SUM(G71,G73,G75,G77,G79,G81,G83,G85,G87,G89,G91,G93,G95,G97,G99))</f>
        <v>312</v>
      </c>
      <c r="H114" s="166">
        <f t="shared" si="56"/>
        <v>10</v>
      </c>
      <c r="I114" s="166">
        <f t="shared" si="56"/>
        <v>85</v>
      </c>
      <c r="J114" s="166">
        <f t="shared" si="56"/>
        <v>96</v>
      </c>
      <c r="K114" s="166">
        <f t="shared" si="56"/>
        <v>172</v>
      </c>
      <c r="L114" s="166">
        <f t="shared" si="56"/>
        <v>64</v>
      </c>
      <c r="M114" s="166">
        <f t="shared" si="56"/>
        <v>19</v>
      </c>
      <c r="N114" s="166">
        <f t="shared" si="56"/>
        <v>3</v>
      </c>
      <c r="O114" s="166">
        <f t="shared" si="56"/>
        <v>8</v>
      </c>
      <c r="P114" s="166">
        <f t="shared" si="56"/>
        <v>47</v>
      </c>
      <c r="Q114" s="166">
        <f t="shared" si="56"/>
        <v>582</v>
      </c>
      <c r="R114" s="166">
        <f t="shared" si="56"/>
        <v>80</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7">IF(G110="","",IF(G7=G110,"",1))</f>
        <v/>
      </c>
      <c r="H116" s="163" t="str">
        <f t="shared" si="57"/>
        <v/>
      </c>
      <c r="I116" s="163" t="str">
        <f t="shared" si="57"/>
        <v/>
      </c>
      <c r="J116" s="163" t="str">
        <f t="shared" si="57"/>
        <v/>
      </c>
      <c r="K116" s="163" t="str">
        <f t="shared" si="57"/>
        <v/>
      </c>
      <c r="L116" s="163" t="str">
        <f t="shared" si="57"/>
        <v/>
      </c>
      <c r="M116" s="163" t="str">
        <f t="shared" si="57"/>
        <v/>
      </c>
      <c r="N116" s="163" t="str">
        <f t="shared" si="57"/>
        <v/>
      </c>
      <c r="O116" s="163" t="str">
        <f t="shared" si="57"/>
        <v/>
      </c>
      <c r="P116" s="163" t="str">
        <f t="shared" si="57"/>
        <v/>
      </c>
      <c r="Q116" s="163" t="str">
        <f t="shared" si="57"/>
        <v/>
      </c>
      <c r="R116" s="163" t="str">
        <f t="shared" si="57"/>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8">IF(G110="","",IF(G110=G111,"",1))</f>
        <v/>
      </c>
      <c r="H117" s="163" t="str">
        <f t="shared" si="58"/>
        <v/>
      </c>
      <c r="I117" s="163" t="str">
        <f t="shared" si="58"/>
        <v/>
      </c>
      <c r="J117" s="163" t="str">
        <f t="shared" si="58"/>
        <v/>
      </c>
      <c r="K117" s="163" t="str">
        <f t="shared" si="58"/>
        <v/>
      </c>
      <c r="L117" s="163" t="str">
        <f t="shared" si="58"/>
        <v/>
      </c>
      <c r="M117" s="163" t="str">
        <f t="shared" si="58"/>
        <v/>
      </c>
      <c r="N117" s="163" t="str">
        <f t="shared" si="58"/>
        <v/>
      </c>
      <c r="O117" s="163" t="str">
        <f t="shared" si="58"/>
        <v/>
      </c>
      <c r="P117" s="163" t="str">
        <f t="shared" si="58"/>
        <v/>
      </c>
      <c r="Q117" s="163" t="str">
        <f t="shared" si="58"/>
        <v/>
      </c>
      <c r="R117" s="163" t="str">
        <f t="shared" si="58"/>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9">IF(G110="","",IF(G110=G112,"",1))</f>
        <v/>
      </c>
      <c r="H118" s="163" t="str">
        <f t="shared" si="59"/>
        <v/>
      </c>
      <c r="I118" s="163" t="str">
        <f t="shared" si="59"/>
        <v/>
      </c>
      <c r="J118" s="163" t="str">
        <f t="shared" si="59"/>
        <v/>
      </c>
      <c r="K118" s="163" t="str">
        <f t="shared" si="59"/>
        <v/>
      </c>
      <c r="L118" s="163" t="str">
        <f t="shared" si="59"/>
        <v/>
      </c>
      <c r="M118" s="163" t="str">
        <f t="shared" si="59"/>
        <v/>
      </c>
      <c r="N118" s="163" t="str">
        <f t="shared" si="59"/>
        <v/>
      </c>
      <c r="O118" s="163" t="str">
        <f t="shared" si="59"/>
        <v/>
      </c>
      <c r="P118" s="163" t="str">
        <f t="shared" si="59"/>
        <v/>
      </c>
      <c r="Q118" s="163" t="str">
        <f t="shared" si="59"/>
        <v/>
      </c>
      <c r="R118" s="163" t="str">
        <f t="shared" si="59"/>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60">IF(G110="","",IF(G19=G113,"",1))</f>
        <v/>
      </c>
      <c r="H119" s="163" t="str">
        <f t="shared" si="60"/>
        <v/>
      </c>
      <c r="I119" s="163" t="str">
        <f t="shared" si="60"/>
        <v/>
      </c>
      <c r="J119" s="163" t="str">
        <f t="shared" si="60"/>
        <v/>
      </c>
      <c r="K119" s="163" t="str">
        <f t="shared" si="60"/>
        <v/>
      </c>
      <c r="L119" s="163" t="str">
        <f t="shared" si="60"/>
        <v/>
      </c>
      <c r="M119" s="163" t="str">
        <f t="shared" si="60"/>
        <v/>
      </c>
      <c r="N119" s="163" t="str">
        <f t="shared" si="60"/>
        <v/>
      </c>
      <c r="O119" s="163" t="str">
        <f t="shared" si="60"/>
        <v/>
      </c>
      <c r="P119" s="163" t="str">
        <f t="shared" si="60"/>
        <v/>
      </c>
      <c r="Q119" s="163" t="str">
        <f t="shared" si="60"/>
        <v/>
      </c>
      <c r="R119" s="163" t="str">
        <f t="shared" si="60"/>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61">IF(G110="","",IF(G69=G114,"",1))</f>
        <v/>
      </c>
      <c r="H120" s="163" t="str">
        <f t="shared" si="61"/>
        <v/>
      </c>
      <c r="I120" s="163" t="str">
        <f t="shared" si="61"/>
        <v/>
      </c>
      <c r="J120" s="163" t="str">
        <f t="shared" si="61"/>
        <v/>
      </c>
      <c r="K120" s="163" t="str">
        <f t="shared" si="61"/>
        <v/>
      </c>
      <c r="L120" s="163" t="str">
        <f t="shared" si="61"/>
        <v/>
      </c>
      <c r="M120" s="163" t="str">
        <f t="shared" si="61"/>
        <v/>
      </c>
      <c r="N120" s="163" t="str">
        <f t="shared" si="61"/>
        <v/>
      </c>
      <c r="O120" s="163" t="str">
        <f t="shared" si="61"/>
        <v/>
      </c>
      <c r="P120" s="163" t="str">
        <f t="shared" si="61"/>
        <v/>
      </c>
      <c r="Q120" s="163" t="str">
        <f t="shared" si="61"/>
        <v/>
      </c>
      <c r="R120" s="163" t="str">
        <f t="shared" si="61"/>
        <v/>
      </c>
      <c r="S120" s="71"/>
      <c r="T120" s="71"/>
      <c r="U120" s="71"/>
      <c r="V120" s="71"/>
      <c r="W120" s="71"/>
      <c r="X120" s="71"/>
      <c r="Y120" s="71"/>
      <c r="Z120" s="71"/>
      <c r="AA120" s="71"/>
      <c r="AB120" s="71"/>
      <c r="AC120" s="71"/>
      <c r="AD120" s="71"/>
    </row>
  </sheetData>
  <mergeCells count="69">
    <mergeCell ref="D37:D38"/>
    <mergeCell ref="D39:D40"/>
    <mergeCell ref="D41:D42"/>
    <mergeCell ref="B9:E10"/>
    <mergeCell ref="B11:E12"/>
    <mergeCell ref="B13:E14"/>
    <mergeCell ref="B15:E16"/>
    <mergeCell ref="B17:E18"/>
    <mergeCell ref="D45:D46"/>
    <mergeCell ref="D47:D48"/>
    <mergeCell ref="D49:D50"/>
    <mergeCell ref="D51:D52"/>
    <mergeCell ref="D97:D98"/>
    <mergeCell ref="D77:D78"/>
    <mergeCell ref="D71:D72"/>
    <mergeCell ref="D73:D74"/>
    <mergeCell ref="D75:D76"/>
    <mergeCell ref="D59:D60"/>
    <mergeCell ref="D61:D62"/>
    <mergeCell ref="D63:D64"/>
    <mergeCell ref="D55:D56"/>
    <mergeCell ref="D57:D58"/>
    <mergeCell ref="D89:D90"/>
    <mergeCell ref="D91:D92"/>
    <mergeCell ref="A3:E6"/>
    <mergeCell ref="F3:F6"/>
    <mergeCell ref="A7:E8"/>
    <mergeCell ref="A9:A18"/>
    <mergeCell ref="D43:D44"/>
    <mergeCell ref="A19:A100"/>
    <mergeCell ref="B19:B68"/>
    <mergeCell ref="D19:D20"/>
    <mergeCell ref="D21:D22"/>
    <mergeCell ref="D23:D24"/>
    <mergeCell ref="D25:D26"/>
    <mergeCell ref="D27:D28"/>
    <mergeCell ref="D29:D30"/>
    <mergeCell ref="D31:D32"/>
    <mergeCell ref="D33:D34"/>
    <mergeCell ref="D35:D36"/>
    <mergeCell ref="D53:D54"/>
    <mergeCell ref="D67:D68"/>
    <mergeCell ref="B69:B100"/>
    <mergeCell ref="D69:D70"/>
    <mergeCell ref="D83:D84"/>
    <mergeCell ref="D85:D86"/>
    <mergeCell ref="D87:D88"/>
    <mergeCell ref="D79:D80"/>
    <mergeCell ref="D81:D82"/>
    <mergeCell ref="D93:D94"/>
    <mergeCell ref="D95:D96"/>
    <mergeCell ref="D65:D66"/>
    <mergeCell ref="D99:D100"/>
    <mergeCell ref="G3:L3"/>
    <mergeCell ref="M3:R3"/>
    <mergeCell ref="G4:J4"/>
    <mergeCell ref="M4:P4"/>
    <mergeCell ref="K4:K6"/>
    <mergeCell ref="L4:L6"/>
    <mergeCell ref="R4:R6"/>
    <mergeCell ref="M5:M6"/>
    <mergeCell ref="N5:N6"/>
    <mergeCell ref="O5:O6"/>
    <mergeCell ref="P5:P6"/>
    <mergeCell ref="G5:G6"/>
    <mergeCell ref="H5:H6"/>
    <mergeCell ref="I5:I6"/>
    <mergeCell ref="J5:J6"/>
    <mergeCell ref="Q4:Q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I14" sqref="I14"/>
    </sheetView>
  </sheetViews>
  <sheetFormatPr defaultRowHeight="13.5"/>
  <cols>
    <col min="1" max="2" width="2.625" style="4" customWidth="1"/>
    <col min="3" max="3" width="1.375" style="4" customWidth="1"/>
    <col min="4" max="4" width="27.625" style="4" customWidth="1"/>
    <col min="5" max="5" width="1.375" style="4" customWidth="1"/>
    <col min="6" max="18" width="8.125" style="3" customWidth="1"/>
    <col min="19" max="26" width="9" style="3"/>
    <col min="27" max="27" width="9" style="83"/>
    <col min="28" max="28" width="11.25" style="83" customWidth="1"/>
    <col min="29" max="16384" width="9" style="3"/>
  </cols>
  <sheetData>
    <row r="1" spans="1:28" ht="14.25">
      <c r="A1" s="18" t="s">
        <v>536</v>
      </c>
    </row>
    <row r="2" spans="1:28">
      <c r="R2" s="46" t="s">
        <v>157</v>
      </c>
    </row>
    <row r="3" spans="1:28" ht="18.75" customHeight="1">
      <c r="A3" s="280" t="s">
        <v>64</v>
      </c>
      <c r="B3" s="281"/>
      <c r="C3" s="281"/>
      <c r="D3" s="281"/>
      <c r="E3" s="282"/>
      <c r="F3" s="225" t="s">
        <v>63</v>
      </c>
      <c r="G3" s="375" t="s">
        <v>242</v>
      </c>
      <c r="H3" s="376"/>
      <c r="I3" s="376"/>
      <c r="J3" s="376"/>
      <c r="K3" s="376"/>
      <c r="L3" s="377"/>
      <c r="M3" s="375" t="s">
        <v>241</v>
      </c>
      <c r="N3" s="376"/>
      <c r="O3" s="376"/>
      <c r="P3" s="376"/>
      <c r="Q3" s="376"/>
      <c r="R3" s="377"/>
    </row>
    <row r="4" spans="1:28" ht="18.75" customHeight="1">
      <c r="A4" s="283"/>
      <c r="B4" s="284"/>
      <c r="C4" s="284"/>
      <c r="D4" s="284"/>
      <c r="E4" s="285"/>
      <c r="F4" s="229"/>
      <c r="G4" s="375" t="s">
        <v>210</v>
      </c>
      <c r="H4" s="376"/>
      <c r="I4" s="376"/>
      <c r="J4" s="376"/>
      <c r="K4" s="337" t="s">
        <v>209</v>
      </c>
      <c r="L4" s="337" t="s">
        <v>141</v>
      </c>
      <c r="M4" s="375" t="s">
        <v>210</v>
      </c>
      <c r="N4" s="376"/>
      <c r="O4" s="376"/>
      <c r="P4" s="376"/>
      <c r="Q4" s="337" t="s">
        <v>209</v>
      </c>
      <c r="R4" s="337" t="s">
        <v>141</v>
      </c>
    </row>
    <row r="5" spans="1:28" ht="44.25" customHeight="1" thickBot="1">
      <c r="A5" s="283"/>
      <c r="B5" s="284"/>
      <c r="C5" s="284"/>
      <c r="D5" s="284"/>
      <c r="E5" s="285"/>
      <c r="F5" s="229"/>
      <c r="G5" s="261" t="s">
        <v>208</v>
      </c>
      <c r="H5" s="337" t="s">
        <v>207</v>
      </c>
      <c r="I5" s="261" t="s">
        <v>206</v>
      </c>
      <c r="J5" s="261" t="s">
        <v>205</v>
      </c>
      <c r="K5" s="300"/>
      <c r="L5" s="300"/>
      <c r="M5" s="261" t="s">
        <v>208</v>
      </c>
      <c r="N5" s="337" t="s">
        <v>207</v>
      </c>
      <c r="O5" s="261" t="s">
        <v>206</v>
      </c>
      <c r="P5" s="261" t="s">
        <v>205</v>
      </c>
      <c r="Q5" s="300"/>
      <c r="R5" s="300"/>
    </row>
    <row r="6" spans="1:28" ht="24.75" customHeight="1" thickBot="1">
      <c r="A6" s="286"/>
      <c r="B6" s="287"/>
      <c r="C6" s="287"/>
      <c r="D6" s="287"/>
      <c r="E6" s="288"/>
      <c r="F6" s="226"/>
      <c r="G6" s="263"/>
      <c r="H6" s="301"/>
      <c r="I6" s="263"/>
      <c r="J6" s="263"/>
      <c r="K6" s="301"/>
      <c r="L6" s="301"/>
      <c r="M6" s="263"/>
      <c r="N6" s="301"/>
      <c r="O6" s="263"/>
      <c r="P6" s="263"/>
      <c r="Q6" s="301"/>
      <c r="R6" s="301"/>
      <c r="AA6" s="157">
        <f>SUM(AB7:AB100,E116:R120)</f>
        <v>0</v>
      </c>
      <c r="AB6" s="91"/>
    </row>
    <row r="7" spans="1:28" ht="12" customHeight="1">
      <c r="A7" s="216" t="s">
        <v>50</v>
      </c>
      <c r="B7" s="217"/>
      <c r="C7" s="217"/>
      <c r="D7" s="217"/>
      <c r="E7" s="218"/>
      <c r="F7" s="41">
        <f>SUM(G7:R7)/2</f>
        <v>986</v>
      </c>
      <c r="G7" s="41">
        <f t="shared" ref="G7:R7" si="0">SUM(G9,G11,G13,G15,G17)</f>
        <v>138</v>
      </c>
      <c r="H7" s="41">
        <f t="shared" si="0"/>
        <v>12</v>
      </c>
      <c r="I7" s="41">
        <f t="shared" si="0"/>
        <v>57</v>
      </c>
      <c r="J7" s="41">
        <f t="shared" si="0"/>
        <v>103</v>
      </c>
      <c r="K7" s="41">
        <f t="shared" si="0"/>
        <v>563</v>
      </c>
      <c r="L7" s="41">
        <f t="shared" si="0"/>
        <v>113</v>
      </c>
      <c r="M7" s="41">
        <f t="shared" si="0"/>
        <v>20</v>
      </c>
      <c r="N7" s="41">
        <f t="shared" si="0"/>
        <v>13</v>
      </c>
      <c r="O7" s="41">
        <f t="shared" si="0"/>
        <v>29</v>
      </c>
      <c r="P7" s="41">
        <f t="shared" si="0"/>
        <v>13</v>
      </c>
      <c r="Q7" s="41">
        <f t="shared" si="0"/>
        <v>804</v>
      </c>
      <c r="R7" s="41">
        <f t="shared" si="0"/>
        <v>107</v>
      </c>
      <c r="AA7" s="151">
        <v>986</v>
      </c>
      <c r="AB7" s="151" t="str">
        <f>IF(F7=AA7,"",1)</f>
        <v/>
      </c>
    </row>
    <row r="8" spans="1:28" ht="12" customHeight="1">
      <c r="A8" s="219"/>
      <c r="B8" s="220"/>
      <c r="C8" s="220"/>
      <c r="D8" s="220"/>
      <c r="E8" s="221"/>
      <c r="F8" s="44">
        <f>SUM(G8:R8)/2</f>
        <v>1</v>
      </c>
      <c r="G8" s="37">
        <f t="shared" ref="G8:R8" si="1">IF(G7=0,0,G7/$F7)</f>
        <v>0.13995943204868155</v>
      </c>
      <c r="H8" s="37">
        <f t="shared" si="1"/>
        <v>1.2170385395537525E-2</v>
      </c>
      <c r="I8" s="37">
        <f t="shared" si="1"/>
        <v>5.7809330628803245E-2</v>
      </c>
      <c r="J8" s="37">
        <f t="shared" si="1"/>
        <v>0.10446247464503043</v>
      </c>
      <c r="K8" s="37">
        <f t="shared" si="1"/>
        <v>0.57099391480730222</v>
      </c>
      <c r="L8" s="37">
        <f t="shared" si="1"/>
        <v>0.11460446247464504</v>
      </c>
      <c r="M8" s="37">
        <f t="shared" si="1"/>
        <v>2.0283975659229209E-2</v>
      </c>
      <c r="N8" s="37">
        <f t="shared" si="1"/>
        <v>1.3184584178498986E-2</v>
      </c>
      <c r="O8" s="37">
        <f t="shared" si="1"/>
        <v>2.9411764705882353E-2</v>
      </c>
      <c r="P8" s="37">
        <f t="shared" si="1"/>
        <v>1.3184584178498986E-2</v>
      </c>
      <c r="Q8" s="37">
        <f t="shared" si="1"/>
        <v>0.81541582150101422</v>
      </c>
      <c r="R8" s="37">
        <f t="shared" si="1"/>
        <v>0.10851926977687627</v>
      </c>
      <c r="AA8" s="152"/>
      <c r="AB8" s="152"/>
    </row>
    <row r="9" spans="1:28" ht="12" customHeight="1">
      <c r="A9" s="205" t="s">
        <v>49</v>
      </c>
      <c r="B9" s="289" t="s">
        <v>48</v>
      </c>
      <c r="C9" s="290"/>
      <c r="D9" s="290"/>
      <c r="E9" s="291"/>
      <c r="F9" s="41">
        <f t="shared" ref="F9:F72" si="2">SUM(G9:R9)/2</f>
        <v>324</v>
      </c>
      <c r="G9" s="41">
        <v>28</v>
      </c>
      <c r="H9" s="41">
        <v>2</v>
      </c>
      <c r="I9" s="41">
        <v>4</v>
      </c>
      <c r="J9" s="41">
        <v>26</v>
      </c>
      <c r="K9" s="41">
        <v>198</v>
      </c>
      <c r="L9" s="41">
        <v>66</v>
      </c>
      <c r="M9" s="41">
        <v>2</v>
      </c>
      <c r="N9" s="41">
        <v>1</v>
      </c>
      <c r="O9" s="41">
        <v>2</v>
      </c>
      <c r="P9" s="41">
        <v>0</v>
      </c>
      <c r="Q9" s="41">
        <v>254</v>
      </c>
      <c r="R9" s="41">
        <v>65</v>
      </c>
      <c r="AA9" s="153">
        <v>324</v>
      </c>
      <c r="AB9" s="153" t="str">
        <f>IF(F9=AA9,"",1)</f>
        <v/>
      </c>
    </row>
    <row r="10" spans="1:28" ht="12" customHeight="1">
      <c r="A10" s="206"/>
      <c r="B10" s="292"/>
      <c r="C10" s="293"/>
      <c r="D10" s="293"/>
      <c r="E10" s="294"/>
      <c r="F10" s="44">
        <f t="shared" si="2"/>
        <v>1</v>
      </c>
      <c r="G10" s="37">
        <f>IF(G9=0,0,G9/$F9)</f>
        <v>8.6419753086419748E-2</v>
      </c>
      <c r="H10" s="37">
        <f>IF(H9=0,0,H9/$F9)</f>
        <v>6.1728395061728392E-3</v>
      </c>
      <c r="I10" s="37">
        <f>IF(I9=0,0,I9/$F9)</f>
        <v>1.2345679012345678E-2</v>
      </c>
      <c r="J10" s="37">
        <f>IF(J9=0,0,J9/$F9)</f>
        <v>8.0246913580246909E-2</v>
      </c>
      <c r="K10" s="37">
        <f>IF(K9=0,0,K9/$F9)</f>
        <v>0.61111111111111116</v>
      </c>
      <c r="L10" s="37">
        <f t="shared" ref="L10" si="3">IF(L9=0,0,L9/$F9)</f>
        <v>0.20370370370370369</v>
      </c>
      <c r="M10" s="37">
        <f>IF(M9=0,0,M9/$F9)</f>
        <v>6.1728395061728392E-3</v>
      </c>
      <c r="N10" s="37">
        <f>IF(N9=0,0,N9/$F9)</f>
        <v>3.0864197530864196E-3</v>
      </c>
      <c r="O10" s="37">
        <f>IF(O9=0,0,O9/$F9)</f>
        <v>6.1728395061728392E-3</v>
      </c>
      <c r="P10" s="37">
        <f t="shared" ref="P10:R10" si="4">IF(P9=0,0,P9/$F9)</f>
        <v>0</v>
      </c>
      <c r="Q10" s="37">
        <f t="shared" si="4"/>
        <v>0.78395061728395066</v>
      </c>
      <c r="R10" s="37">
        <f t="shared" si="4"/>
        <v>0.20061728395061729</v>
      </c>
      <c r="AA10" s="152"/>
      <c r="AB10" s="152"/>
    </row>
    <row r="11" spans="1:28" ht="12" customHeight="1">
      <c r="A11" s="206"/>
      <c r="B11" s="289" t="s">
        <v>47</v>
      </c>
      <c r="C11" s="290"/>
      <c r="D11" s="290"/>
      <c r="E11" s="291"/>
      <c r="F11" s="41">
        <f t="shared" si="2"/>
        <v>144</v>
      </c>
      <c r="G11" s="41">
        <v>28</v>
      </c>
      <c r="H11" s="41">
        <v>0</v>
      </c>
      <c r="I11" s="41">
        <v>9</v>
      </c>
      <c r="J11" s="41">
        <v>8</v>
      </c>
      <c r="K11" s="41">
        <v>83</v>
      </c>
      <c r="L11" s="41">
        <v>16</v>
      </c>
      <c r="M11" s="41">
        <v>2</v>
      </c>
      <c r="N11" s="41">
        <v>2</v>
      </c>
      <c r="O11" s="41">
        <v>0</v>
      </c>
      <c r="P11" s="41">
        <v>0</v>
      </c>
      <c r="Q11" s="41">
        <v>125</v>
      </c>
      <c r="R11" s="41">
        <v>15</v>
      </c>
      <c r="AA11" s="153">
        <v>144</v>
      </c>
      <c r="AB11" s="153" t="str">
        <f>IF(F11=AA11,"",1)</f>
        <v/>
      </c>
    </row>
    <row r="12" spans="1:28" ht="12" customHeight="1">
      <c r="A12" s="206"/>
      <c r="B12" s="292"/>
      <c r="C12" s="293"/>
      <c r="D12" s="293"/>
      <c r="E12" s="294"/>
      <c r="F12" s="44">
        <f t="shared" si="2"/>
        <v>1</v>
      </c>
      <c r="G12" s="37">
        <f t="shared" ref="G12:R12" si="5">IF(G11=0,0,G11/$F11)</f>
        <v>0.19444444444444445</v>
      </c>
      <c r="H12" s="37">
        <f t="shared" si="5"/>
        <v>0</v>
      </c>
      <c r="I12" s="37">
        <f t="shared" si="5"/>
        <v>6.25E-2</v>
      </c>
      <c r="J12" s="37">
        <f t="shared" si="5"/>
        <v>5.5555555555555552E-2</v>
      </c>
      <c r="K12" s="37">
        <f t="shared" si="5"/>
        <v>0.57638888888888884</v>
      </c>
      <c r="L12" s="37">
        <f t="shared" si="5"/>
        <v>0.1111111111111111</v>
      </c>
      <c r="M12" s="37">
        <f t="shared" si="5"/>
        <v>1.3888888888888888E-2</v>
      </c>
      <c r="N12" s="37">
        <f t="shared" si="5"/>
        <v>1.3888888888888888E-2</v>
      </c>
      <c r="O12" s="37">
        <f t="shared" si="5"/>
        <v>0</v>
      </c>
      <c r="P12" s="37">
        <f t="shared" si="5"/>
        <v>0</v>
      </c>
      <c r="Q12" s="37">
        <f t="shared" si="5"/>
        <v>0.86805555555555558</v>
      </c>
      <c r="R12" s="37">
        <f t="shared" si="5"/>
        <v>0.10416666666666667</v>
      </c>
      <c r="AA12" s="152"/>
      <c r="AB12" s="152"/>
    </row>
    <row r="13" spans="1:28" ht="12" customHeight="1">
      <c r="A13" s="206"/>
      <c r="B13" s="289" t="s">
        <v>46</v>
      </c>
      <c r="C13" s="290"/>
      <c r="D13" s="290"/>
      <c r="E13" s="291"/>
      <c r="F13" s="41">
        <f t="shared" si="2"/>
        <v>219</v>
      </c>
      <c r="G13" s="41">
        <v>39</v>
      </c>
      <c r="H13" s="41">
        <v>3</v>
      </c>
      <c r="I13" s="41">
        <v>16</v>
      </c>
      <c r="J13" s="41">
        <v>12</v>
      </c>
      <c r="K13" s="41">
        <v>136</v>
      </c>
      <c r="L13" s="41">
        <v>13</v>
      </c>
      <c r="M13" s="41">
        <v>3</v>
      </c>
      <c r="N13" s="41">
        <v>1</v>
      </c>
      <c r="O13" s="41">
        <v>6</v>
      </c>
      <c r="P13" s="41">
        <v>3</v>
      </c>
      <c r="Q13" s="41">
        <v>196</v>
      </c>
      <c r="R13" s="41">
        <v>10</v>
      </c>
      <c r="AA13" s="153">
        <v>219</v>
      </c>
      <c r="AB13" s="153" t="str">
        <f>IF(F13=AA13,"",1)</f>
        <v/>
      </c>
    </row>
    <row r="14" spans="1:28" ht="12" customHeight="1">
      <c r="A14" s="206"/>
      <c r="B14" s="292"/>
      <c r="C14" s="293"/>
      <c r="D14" s="293"/>
      <c r="E14" s="294"/>
      <c r="F14" s="44">
        <f t="shared" si="2"/>
        <v>1</v>
      </c>
      <c r="G14" s="37">
        <f t="shared" ref="G14:R14" si="6">IF(G13=0,0,G13/$F13)</f>
        <v>0.17808219178082191</v>
      </c>
      <c r="H14" s="37">
        <f t="shared" si="6"/>
        <v>1.3698630136986301E-2</v>
      </c>
      <c r="I14" s="37">
        <f t="shared" si="6"/>
        <v>7.3059360730593603E-2</v>
      </c>
      <c r="J14" s="37">
        <f t="shared" si="6"/>
        <v>5.4794520547945202E-2</v>
      </c>
      <c r="K14" s="37">
        <f t="shared" si="6"/>
        <v>0.62100456621004563</v>
      </c>
      <c r="L14" s="37">
        <f t="shared" si="6"/>
        <v>5.9360730593607303E-2</v>
      </c>
      <c r="M14" s="37">
        <f t="shared" si="6"/>
        <v>1.3698630136986301E-2</v>
      </c>
      <c r="N14" s="37">
        <f t="shared" si="6"/>
        <v>4.5662100456621002E-3</v>
      </c>
      <c r="O14" s="37">
        <f t="shared" si="6"/>
        <v>2.7397260273972601E-2</v>
      </c>
      <c r="P14" s="37">
        <f t="shared" si="6"/>
        <v>1.3698630136986301E-2</v>
      </c>
      <c r="Q14" s="37">
        <f t="shared" si="6"/>
        <v>0.89497716894977164</v>
      </c>
      <c r="R14" s="37">
        <f t="shared" si="6"/>
        <v>4.5662100456621002E-2</v>
      </c>
      <c r="AA14" s="152"/>
      <c r="AB14" s="152"/>
    </row>
    <row r="15" spans="1:28" ht="12" customHeight="1">
      <c r="A15" s="206"/>
      <c r="B15" s="289" t="s">
        <v>45</v>
      </c>
      <c r="C15" s="290"/>
      <c r="D15" s="290"/>
      <c r="E15" s="291"/>
      <c r="F15" s="41">
        <f t="shared" si="2"/>
        <v>78</v>
      </c>
      <c r="G15" s="41">
        <v>14</v>
      </c>
      <c r="H15" s="41">
        <v>1</v>
      </c>
      <c r="I15" s="41">
        <v>10</v>
      </c>
      <c r="J15" s="41">
        <v>10</v>
      </c>
      <c r="K15" s="41">
        <v>36</v>
      </c>
      <c r="L15" s="41">
        <v>7</v>
      </c>
      <c r="M15" s="41">
        <v>2</v>
      </c>
      <c r="N15" s="41">
        <v>1</v>
      </c>
      <c r="O15" s="41">
        <v>2</v>
      </c>
      <c r="P15" s="41">
        <v>2</v>
      </c>
      <c r="Q15" s="41">
        <v>65</v>
      </c>
      <c r="R15" s="41">
        <v>6</v>
      </c>
      <c r="AA15" s="153">
        <v>78</v>
      </c>
      <c r="AB15" s="153" t="str">
        <f>IF(F15=AA15,"",1)</f>
        <v/>
      </c>
    </row>
    <row r="16" spans="1:28" ht="12" customHeight="1">
      <c r="A16" s="206"/>
      <c r="B16" s="292"/>
      <c r="C16" s="293"/>
      <c r="D16" s="293"/>
      <c r="E16" s="294"/>
      <c r="F16" s="44">
        <f t="shared" si="2"/>
        <v>0.99999999999999989</v>
      </c>
      <c r="G16" s="37">
        <f t="shared" ref="G16:R16" si="7">IF(G15=0,0,G15/$F15)</f>
        <v>0.17948717948717949</v>
      </c>
      <c r="H16" s="37">
        <f t="shared" si="7"/>
        <v>1.282051282051282E-2</v>
      </c>
      <c r="I16" s="37">
        <f t="shared" si="7"/>
        <v>0.12820512820512819</v>
      </c>
      <c r="J16" s="37">
        <f t="shared" si="7"/>
        <v>0.12820512820512819</v>
      </c>
      <c r="K16" s="37">
        <f t="shared" si="7"/>
        <v>0.46153846153846156</v>
      </c>
      <c r="L16" s="37">
        <f t="shared" si="7"/>
        <v>8.9743589743589744E-2</v>
      </c>
      <c r="M16" s="37">
        <f t="shared" si="7"/>
        <v>2.564102564102564E-2</v>
      </c>
      <c r="N16" s="37">
        <f t="shared" si="7"/>
        <v>1.282051282051282E-2</v>
      </c>
      <c r="O16" s="37">
        <f t="shared" si="7"/>
        <v>2.564102564102564E-2</v>
      </c>
      <c r="P16" s="37">
        <f t="shared" si="7"/>
        <v>2.564102564102564E-2</v>
      </c>
      <c r="Q16" s="37">
        <f t="shared" si="7"/>
        <v>0.83333333333333337</v>
      </c>
      <c r="R16" s="37">
        <f t="shared" si="7"/>
        <v>7.6923076923076927E-2</v>
      </c>
      <c r="AA16" s="152"/>
      <c r="AB16" s="152"/>
    </row>
    <row r="17" spans="1:28" ht="12" customHeight="1">
      <c r="A17" s="206"/>
      <c r="B17" s="289" t="s">
        <v>44</v>
      </c>
      <c r="C17" s="290"/>
      <c r="D17" s="290"/>
      <c r="E17" s="291"/>
      <c r="F17" s="41">
        <f t="shared" si="2"/>
        <v>221</v>
      </c>
      <c r="G17" s="41">
        <v>29</v>
      </c>
      <c r="H17" s="41">
        <v>6</v>
      </c>
      <c r="I17" s="41">
        <v>18</v>
      </c>
      <c r="J17" s="41">
        <v>47</v>
      </c>
      <c r="K17" s="41">
        <v>110</v>
      </c>
      <c r="L17" s="41">
        <v>11</v>
      </c>
      <c r="M17" s="41">
        <v>11</v>
      </c>
      <c r="N17" s="41">
        <v>8</v>
      </c>
      <c r="O17" s="41">
        <v>19</v>
      </c>
      <c r="P17" s="41">
        <v>8</v>
      </c>
      <c r="Q17" s="41">
        <v>164</v>
      </c>
      <c r="R17" s="41">
        <v>11</v>
      </c>
      <c r="AA17" s="153">
        <v>221</v>
      </c>
      <c r="AB17" s="153" t="str">
        <f>IF(F17=AA17,"",1)</f>
        <v/>
      </c>
    </row>
    <row r="18" spans="1:28" ht="12" customHeight="1">
      <c r="A18" s="207"/>
      <c r="B18" s="292"/>
      <c r="C18" s="293"/>
      <c r="D18" s="293"/>
      <c r="E18" s="294"/>
      <c r="F18" s="44">
        <f t="shared" si="2"/>
        <v>1</v>
      </c>
      <c r="G18" s="37">
        <f t="shared" ref="G18:R18" si="8">IF(G17=0,0,G17/$F17)</f>
        <v>0.13122171945701358</v>
      </c>
      <c r="H18" s="37">
        <f t="shared" si="8"/>
        <v>2.7149321266968326E-2</v>
      </c>
      <c r="I18" s="37">
        <f t="shared" si="8"/>
        <v>8.1447963800904979E-2</v>
      </c>
      <c r="J18" s="37">
        <f t="shared" si="8"/>
        <v>0.21266968325791855</v>
      </c>
      <c r="K18" s="37">
        <f t="shared" si="8"/>
        <v>0.49773755656108598</v>
      </c>
      <c r="L18" s="37">
        <f t="shared" si="8"/>
        <v>4.9773755656108594E-2</v>
      </c>
      <c r="M18" s="37">
        <f t="shared" si="8"/>
        <v>4.9773755656108594E-2</v>
      </c>
      <c r="N18" s="37">
        <f t="shared" si="8"/>
        <v>3.6199095022624438E-2</v>
      </c>
      <c r="O18" s="37">
        <f t="shared" si="8"/>
        <v>8.5972850678733032E-2</v>
      </c>
      <c r="P18" s="37">
        <f t="shared" si="8"/>
        <v>3.6199095022624438E-2</v>
      </c>
      <c r="Q18" s="37">
        <f t="shared" si="8"/>
        <v>0.74208144796380093</v>
      </c>
      <c r="R18" s="37">
        <f t="shared" si="8"/>
        <v>4.9773755656108594E-2</v>
      </c>
      <c r="AA18" s="154"/>
      <c r="AB18" s="152"/>
    </row>
    <row r="19" spans="1:28" ht="12" customHeight="1">
      <c r="A19" s="202" t="s">
        <v>43</v>
      </c>
      <c r="B19" s="202" t="s">
        <v>42</v>
      </c>
      <c r="C19" s="43"/>
      <c r="D19" s="278" t="s">
        <v>16</v>
      </c>
      <c r="E19" s="42"/>
      <c r="F19" s="41">
        <f t="shared" si="2"/>
        <v>247</v>
      </c>
      <c r="G19" s="41">
        <f t="shared" ref="G19:R19" si="9">SUM(G21,G23,G25,G27,G29,G31,G33,G35,G37,G39,G41,G43,G45,G47,G49,G51,G53,G55,G57,G59,G61,G63,G65,G67)</f>
        <v>35</v>
      </c>
      <c r="H19" s="41">
        <f t="shared" si="9"/>
        <v>5</v>
      </c>
      <c r="I19" s="41">
        <f t="shared" si="9"/>
        <v>16</v>
      </c>
      <c r="J19" s="41">
        <f t="shared" si="9"/>
        <v>23</v>
      </c>
      <c r="K19" s="41">
        <f t="shared" si="9"/>
        <v>134</v>
      </c>
      <c r="L19" s="41">
        <f t="shared" si="9"/>
        <v>34</v>
      </c>
      <c r="M19" s="41">
        <f t="shared" si="9"/>
        <v>2</v>
      </c>
      <c r="N19" s="41">
        <f t="shared" si="9"/>
        <v>2</v>
      </c>
      <c r="O19" s="41">
        <f t="shared" si="9"/>
        <v>7</v>
      </c>
      <c r="P19" s="41">
        <f t="shared" si="9"/>
        <v>2</v>
      </c>
      <c r="Q19" s="41">
        <f t="shared" si="9"/>
        <v>206</v>
      </c>
      <c r="R19" s="41">
        <f t="shared" si="9"/>
        <v>28</v>
      </c>
      <c r="AA19" s="153">
        <v>247</v>
      </c>
      <c r="AB19" s="153" t="str">
        <f>IF(F19=AA19,"",1)</f>
        <v/>
      </c>
    </row>
    <row r="20" spans="1:28" ht="12" customHeight="1">
      <c r="A20" s="203"/>
      <c r="B20" s="203"/>
      <c r="C20" s="40"/>
      <c r="D20" s="279"/>
      <c r="E20" s="39"/>
      <c r="F20" s="44">
        <f t="shared" si="2"/>
        <v>1.0000000000000002</v>
      </c>
      <c r="G20" s="37">
        <f t="shared" ref="G20:R20" si="10">IF(G19=0,0,G19/$F19)</f>
        <v>0.1417004048582996</v>
      </c>
      <c r="H20" s="37">
        <f t="shared" si="10"/>
        <v>2.0242914979757085E-2</v>
      </c>
      <c r="I20" s="37">
        <f t="shared" si="10"/>
        <v>6.4777327935222673E-2</v>
      </c>
      <c r="J20" s="37">
        <f t="shared" si="10"/>
        <v>9.3117408906882596E-2</v>
      </c>
      <c r="K20" s="37">
        <f t="shared" si="10"/>
        <v>0.54251012145748989</v>
      </c>
      <c r="L20" s="37">
        <f t="shared" si="10"/>
        <v>0.13765182186234817</v>
      </c>
      <c r="M20" s="37">
        <f t="shared" si="10"/>
        <v>8.0971659919028341E-3</v>
      </c>
      <c r="N20" s="37">
        <f t="shared" si="10"/>
        <v>8.0971659919028341E-3</v>
      </c>
      <c r="O20" s="37">
        <f t="shared" si="10"/>
        <v>2.8340080971659919E-2</v>
      </c>
      <c r="P20" s="37">
        <f t="shared" si="10"/>
        <v>8.0971659919028341E-3</v>
      </c>
      <c r="Q20" s="37">
        <f t="shared" si="10"/>
        <v>0.83400809716599189</v>
      </c>
      <c r="R20" s="37">
        <f t="shared" si="10"/>
        <v>0.11336032388663968</v>
      </c>
      <c r="AA20" s="152"/>
      <c r="AB20" s="152"/>
    </row>
    <row r="21" spans="1:28" ht="12" customHeight="1">
      <c r="A21" s="203"/>
      <c r="B21" s="203"/>
      <c r="C21" s="43"/>
      <c r="D21" s="278" t="s">
        <v>339</v>
      </c>
      <c r="E21" s="42"/>
      <c r="F21" s="41">
        <f t="shared" si="2"/>
        <v>28</v>
      </c>
      <c r="G21" s="41">
        <v>5</v>
      </c>
      <c r="H21" s="41">
        <v>1</v>
      </c>
      <c r="I21" s="41">
        <v>1</v>
      </c>
      <c r="J21" s="41">
        <v>2</v>
      </c>
      <c r="K21" s="41">
        <v>15</v>
      </c>
      <c r="L21" s="41">
        <v>4</v>
      </c>
      <c r="M21" s="41">
        <v>1</v>
      </c>
      <c r="N21" s="41">
        <v>1</v>
      </c>
      <c r="O21" s="41">
        <v>4</v>
      </c>
      <c r="P21" s="41">
        <v>0</v>
      </c>
      <c r="Q21" s="41">
        <v>19</v>
      </c>
      <c r="R21" s="41">
        <v>3</v>
      </c>
      <c r="AA21" s="153">
        <v>28</v>
      </c>
      <c r="AB21" s="153" t="str">
        <f>IF(F21=AA21,"",1)</f>
        <v/>
      </c>
    </row>
    <row r="22" spans="1:28" ht="12" customHeight="1">
      <c r="A22" s="203"/>
      <c r="B22" s="203"/>
      <c r="C22" s="40"/>
      <c r="D22" s="279"/>
      <c r="E22" s="39"/>
      <c r="F22" s="44">
        <f t="shared" si="2"/>
        <v>1</v>
      </c>
      <c r="G22" s="37">
        <f t="shared" ref="G22:R22" si="11">IF(G21=0,0,G21/$F21)</f>
        <v>0.17857142857142858</v>
      </c>
      <c r="H22" s="37">
        <f t="shared" si="11"/>
        <v>3.5714285714285712E-2</v>
      </c>
      <c r="I22" s="37">
        <f t="shared" si="11"/>
        <v>3.5714285714285712E-2</v>
      </c>
      <c r="J22" s="37">
        <f t="shared" si="11"/>
        <v>7.1428571428571425E-2</v>
      </c>
      <c r="K22" s="37">
        <f t="shared" si="11"/>
        <v>0.5357142857142857</v>
      </c>
      <c r="L22" s="37">
        <f t="shared" si="11"/>
        <v>0.14285714285714285</v>
      </c>
      <c r="M22" s="37">
        <f t="shared" si="11"/>
        <v>3.5714285714285712E-2</v>
      </c>
      <c r="N22" s="37">
        <f t="shared" si="11"/>
        <v>3.5714285714285712E-2</v>
      </c>
      <c r="O22" s="37">
        <f t="shared" si="11"/>
        <v>0.14285714285714285</v>
      </c>
      <c r="P22" s="37">
        <f t="shared" si="11"/>
        <v>0</v>
      </c>
      <c r="Q22" s="37">
        <f t="shared" si="11"/>
        <v>0.6785714285714286</v>
      </c>
      <c r="R22" s="37">
        <f t="shared" si="11"/>
        <v>0.10714285714285714</v>
      </c>
      <c r="AA22" s="152"/>
      <c r="AB22" s="152"/>
    </row>
    <row r="23" spans="1:28" ht="12" customHeight="1">
      <c r="A23" s="203"/>
      <c r="B23" s="203"/>
      <c r="C23" s="43"/>
      <c r="D23" s="278" t="s">
        <v>340</v>
      </c>
      <c r="E23" s="42"/>
      <c r="F23" s="41">
        <f t="shared" si="2"/>
        <v>5</v>
      </c>
      <c r="G23" s="41">
        <v>1</v>
      </c>
      <c r="H23" s="41">
        <v>0</v>
      </c>
      <c r="I23" s="41">
        <v>0</v>
      </c>
      <c r="J23" s="41">
        <v>0</v>
      </c>
      <c r="K23" s="41">
        <v>4</v>
      </c>
      <c r="L23" s="41">
        <v>0</v>
      </c>
      <c r="M23" s="41">
        <v>0</v>
      </c>
      <c r="N23" s="41">
        <v>0</v>
      </c>
      <c r="O23" s="41">
        <v>0</v>
      </c>
      <c r="P23" s="41">
        <v>0</v>
      </c>
      <c r="Q23" s="41">
        <v>5</v>
      </c>
      <c r="R23" s="41">
        <v>0</v>
      </c>
      <c r="AA23" s="153">
        <v>5</v>
      </c>
      <c r="AB23" s="153" t="str">
        <f>IF(F23=AA23,"",1)</f>
        <v/>
      </c>
    </row>
    <row r="24" spans="1:28" ht="12" customHeight="1">
      <c r="A24" s="203"/>
      <c r="B24" s="203"/>
      <c r="C24" s="40"/>
      <c r="D24" s="279"/>
      <c r="E24" s="39"/>
      <c r="F24" s="44">
        <f t="shared" si="2"/>
        <v>1</v>
      </c>
      <c r="G24" s="37">
        <f t="shared" ref="G24:R24" si="12">IF(G23=0,0,G23/$F23)</f>
        <v>0.2</v>
      </c>
      <c r="H24" s="37">
        <f t="shared" si="12"/>
        <v>0</v>
      </c>
      <c r="I24" s="37">
        <f t="shared" si="12"/>
        <v>0</v>
      </c>
      <c r="J24" s="37">
        <f t="shared" si="12"/>
        <v>0</v>
      </c>
      <c r="K24" s="37">
        <f t="shared" si="12"/>
        <v>0.8</v>
      </c>
      <c r="L24" s="37">
        <f t="shared" si="12"/>
        <v>0</v>
      </c>
      <c r="M24" s="37">
        <f t="shared" si="12"/>
        <v>0</v>
      </c>
      <c r="N24" s="37">
        <f t="shared" si="12"/>
        <v>0</v>
      </c>
      <c r="O24" s="37">
        <f t="shared" si="12"/>
        <v>0</v>
      </c>
      <c r="P24" s="37">
        <f t="shared" si="12"/>
        <v>0</v>
      </c>
      <c r="Q24" s="37">
        <f t="shared" si="12"/>
        <v>1</v>
      </c>
      <c r="R24" s="37">
        <f t="shared" si="12"/>
        <v>0</v>
      </c>
      <c r="AA24" s="152"/>
      <c r="AB24" s="152"/>
    </row>
    <row r="25" spans="1:28" ht="12" customHeight="1">
      <c r="A25" s="203"/>
      <c r="B25" s="203"/>
      <c r="C25" s="43"/>
      <c r="D25" s="295" t="s">
        <v>341</v>
      </c>
      <c r="E25" s="115"/>
      <c r="F25" s="104">
        <f t="shared" si="2"/>
        <v>19</v>
      </c>
      <c r="G25" s="104">
        <v>4</v>
      </c>
      <c r="H25" s="104">
        <v>0</v>
      </c>
      <c r="I25" s="41">
        <v>1</v>
      </c>
      <c r="J25" s="41">
        <v>0</v>
      </c>
      <c r="K25" s="41">
        <v>11</v>
      </c>
      <c r="L25" s="41">
        <v>3</v>
      </c>
      <c r="M25" s="41">
        <v>0</v>
      </c>
      <c r="N25" s="41">
        <v>0</v>
      </c>
      <c r="O25" s="41">
        <v>0</v>
      </c>
      <c r="P25" s="41">
        <v>0</v>
      </c>
      <c r="Q25" s="41">
        <v>16</v>
      </c>
      <c r="R25" s="41">
        <v>3</v>
      </c>
      <c r="AA25" s="153">
        <v>19</v>
      </c>
      <c r="AB25" s="153" t="str">
        <f>IF(F25=AA25,"",1)</f>
        <v/>
      </c>
    </row>
    <row r="26" spans="1:28" ht="12" customHeight="1">
      <c r="A26" s="203"/>
      <c r="B26" s="203"/>
      <c r="C26" s="40"/>
      <c r="D26" s="296"/>
      <c r="E26" s="116"/>
      <c r="F26" s="117">
        <f t="shared" si="2"/>
        <v>1</v>
      </c>
      <c r="G26" s="107">
        <f t="shared" ref="G26:R26" si="13">IF(G25=0,0,G25/$F25)</f>
        <v>0.21052631578947367</v>
      </c>
      <c r="H26" s="107">
        <f t="shared" si="13"/>
        <v>0</v>
      </c>
      <c r="I26" s="37">
        <f t="shared" si="13"/>
        <v>5.2631578947368418E-2</v>
      </c>
      <c r="J26" s="37">
        <f t="shared" si="13"/>
        <v>0</v>
      </c>
      <c r="K26" s="37">
        <f t="shared" si="13"/>
        <v>0.57894736842105265</v>
      </c>
      <c r="L26" s="37">
        <f t="shared" si="13"/>
        <v>0.15789473684210525</v>
      </c>
      <c r="M26" s="37">
        <f t="shared" si="13"/>
        <v>0</v>
      </c>
      <c r="N26" s="37">
        <f t="shared" si="13"/>
        <v>0</v>
      </c>
      <c r="O26" s="37">
        <f t="shared" si="13"/>
        <v>0</v>
      </c>
      <c r="P26" s="37">
        <f t="shared" si="13"/>
        <v>0</v>
      </c>
      <c r="Q26" s="37">
        <f t="shared" si="13"/>
        <v>0.84210526315789469</v>
      </c>
      <c r="R26" s="37">
        <f t="shared" si="13"/>
        <v>0.15789473684210525</v>
      </c>
      <c r="AA26" s="152"/>
      <c r="AB26" s="152"/>
    </row>
    <row r="27" spans="1:28" ht="12" customHeight="1">
      <c r="A27" s="203"/>
      <c r="B27" s="203"/>
      <c r="C27" s="43"/>
      <c r="D27" s="278" t="s">
        <v>342</v>
      </c>
      <c r="E27" s="42"/>
      <c r="F27" s="41">
        <f t="shared" si="2"/>
        <v>2</v>
      </c>
      <c r="G27" s="41">
        <v>1</v>
      </c>
      <c r="H27" s="41">
        <v>0</v>
      </c>
      <c r="I27" s="41">
        <v>0</v>
      </c>
      <c r="J27" s="41">
        <v>1</v>
      </c>
      <c r="K27" s="41">
        <v>0</v>
      </c>
      <c r="L27" s="41">
        <v>0</v>
      </c>
      <c r="M27" s="41">
        <v>0</v>
      </c>
      <c r="N27" s="41">
        <v>0</v>
      </c>
      <c r="O27" s="41">
        <v>0</v>
      </c>
      <c r="P27" s="41">
        <v>0</v>
      </c>
      <c r="Q27" s="41">
        <v>1</v>
      </c>
      <c r="R27" s="41">
        <v>1</v>
      </c>
      <c r="AA27" s="153">
        <v>2</v>
      </c>
      <c r="AB27" s="153" t="str">
        <f>IF(F27=AA27,"",1)</f>
        <v/>
      </c>
    </row>
    <row r="28" spans="1:28" ht="12" customHeight="1">
      <c r="A28" s="203"/>
      <c r="B28" s="203"/>
      <c r="C28" s="40"/>
      <c r="D28" s="279"/>
      <c r="E28" s="39"/>
      <c r="F28" s="44">
        <f t="shared" si="2"/>
        <v>1</v>
      </c>
      <c r="G28" s="37">
        <f t="shared" ref="G28:R28" si="14">IF(G27=0,0,G27/$F27)</f>
        <v>0.5</v>
      </c>
      <c r="H28" s="37">
        <f t="shared" si="14"/>
        <v>0</v>
      </c>
      <c r="I28" s="37">
        <f t="shared" si="14"/>
        <v>0</v>
      </c>
      <c r="J28" s="37">
        <f t="shared" si="14"/>
        <v>0.5</v>
      </c>
      <c r="K28" s="37">
        <f t="shared" si="14"/>
        <v>0</v>
      </c>
      <c r="L28" s="37">
        <f t="shared" si="14"/>
        <v>0</v>
      </c>
      <c r="M28" s="37">
        <f t="shared" si="14"/>
        <v>0</v>
      </c>
      <c r="N28" s="37">
        <f t="shared" si="14"/>
        <v>0</v>
      </c>
      <c r="O28" s="37">
        <f t="shared" si="14"/>
        <v>0</v>
      </c>
      <c r="P28" s="37">
        <f t="shared" si="14"/>
        <v>0</v>
      </c>
      <c r="Q28" s="37">
        <f t="shared" si="14"/>
        <v>0.5</v>
      </c>
      <c r="R28" s="37">
        <f t="shared" si="14"/>
        <v>0.5</v>
      </c>
      <c r="AA28" s="152"/>
      <c r="AB28" s="152"/>
    </row>
    <row r="29" spans="1:28" ht="12" customHeight="1">
      <c r="A29" s="203"/>
      <c r="B29" s="203"/>
      <c r="C29" s="43"/>
      <c r="D29" s="278" t="s">
        <v>343</v>
      </c>
      <c r="E29" s="42"/>
      <c r="F29" s="41">
        <f t="shared" si="2"/>
        <v>7</v>
      </c>
      <c r="G29" s="41">
        <v>1</v>
      </c>
      <c r="H29" s="41">
        <v>2</v>
      </c>
      <c r="I29" s="41">
        <v>0</v>
      </c>
      <c r="J29" s="41">
        <v>1</v>
      </c>
      <c r="K29" s="41">
        <v>3</v>
      </c>
      <c r="L29" s="41">
        <v>0</v>
      </c>
      <c r="M29" s="41">
        <v>0</v>
      </c>
      <c r="N29" s="41">
        <v>0</v>
      </c>
      <c r="O29" s="41">
        <v>0</v>
      </c>
      <c r="P29" s="41">
        <v>0</v>
      </c>
      <c r="Q29" s="41">
        <v>7</v>
      </c>
      <c r="R29" s="41">
        <v>0</v>
      </c>
      <c r="AA29" s="153">
        <v>7</v>
      </c>
      <c r="AB29" s="153" t="str">
        <f>IF(F29=AA29,"",1)</f>
        <v/>
      </c>
    </row>
    <row r="30" spans="1:28" ht="12" customHeight="1">
      <c r="A30" s="203"/>
      <c r="B30" s="203"/>
      <c r="C30" s="40"/>
      <c r="D30" s="279"/>
      <c r="E30" s="39"/>
      <c r="F30" s="44">
        <f t="shared" si="2"/>
        <v>1</v>
      </c>
      <c r="G30" s="37">
        <f t="shared" ref="G30:R30" si="15">IF(G29=0,0,G29/$F29)</f>
        <v>0.14285714285714285</v>
      </c>
      <c r="H30" s="37">
        <f t="shared" si="15"/>
        <v>0.2857142857142857</v>
      </c>
      <c r="I30" s="37">
        <f t="shared" si="15"/>
        <v>0</v>
      </c>
      <c r="J30" s="37">
        <f t="shared" si="15"/>
        <v>0.14285714285714285</v>
      </c>
      <c r="K30" s="37">
        <f t="shared" si="15"/>
        <v>0.42857142857142855</v>
      </c>
      <c r="L30" s="37">
        <f t="shared" si="15"/>
        <v>0</v>
      </c>
      <c r="M30" s="37">
        <f t="shared" si="15"/>
        <v>0</v>
      </c>
      <c r="N30" s="37">
        <f t="shared" si="15"/>
        <v>0</v>
      </c>
      <c r="O30" s="37">
        <f t="shared" si="15"/>
        <v>0</v>
      </c>
      <c r="P30" s="37">
        <f t="shared" si="15"/>
        <v>0</v>
      </c>
      <c r="Q30" s="37">
        <f t="shared" si="15"/>
        <v>1</v>
      </c>
      <c r="R30" s="37">
        <f t="shared" si="15"/>
        <v>0</v>
      </c>
      <c r="AA30" s="152"/>
      <c r="AB30" s="152"/>
    </row>
    <row r="31" spans="1:28" ht="12" customHeight="1">
      <c r="A31" s="203"/>
      <c r="B31" s="203"/>
      <c r="C31" s="43"/>
      <c r="D31" s="278" t="s">
        <v>344</v>
      </c>
      <c r="E31" s="42"/>
      <c r="F31" s="41">
        <f t="shared" si="2"/>
        <v>1</v>
      </c>
      <c r="G31" s="41">
        <v>0</v>
      </c>
      <c r="H31" s="41">
        <v>0</v>
      </c>
      <c r="I31" s="41">
        <v>0</v>
      </c>
      <c r="J31" s="41">
        <v>0</v>
      </c>
      <c r="K31" s="41">
        <v>0</v>
      </c>
      <c r="L31" s="41">
        <v>1</v>
      </c>
      <c r="M31" s="41">
        <v>0</v>
      </c>
      <c r="N31" s="41">
        <v>0</v>
      </c>
      <c r="O31" s="41">
        <v>0</v>
      </c>
      <c r="P31" s="41">
        <v>0</v>
      </c>
      <c r="Q31" s="41">
        <v>1</v>
      </c>
      <c r="R31" s="41">
        <v>0</v>
      </c>
      <c r="AA31" s="153">
        <v>1</v>
      </c>
      <c r="AB31" s="153" t="str">
        <f>IF(F31=AA31,"",1)</f>
        <v/>
      </c>
    </row>
    <row r="32" spans="1:28" ht="12" customHeight="1">
      <c r="A32" s="203"/>
      <c r="B32" s="203"/>
      <c r="C32" s="40"/>
      <c r="D32" s="279"/>
      <c r="E32" s="39"/>
      <c r="F32" s="44">
        <f t="shared" si="2"/>
        <v>1</v>
      </c>
      <c r="G32" s="37">
        <f t="shared" ref="G32:R32" si="16">IF(G31=0,0,G31/$F31)</f>
        <v>0</v>
      </c>
      <c r="H32" s="37">
        <f t="shared" si="16"/>
        <v>0</v>
      </c>
      <c r="I32" s="37">
        <f t="shared" si="16"/>
        <v>0</v>
      </c>
      <c r="J32" s="37">
        <f t="shared" si="16"/>
        <v>0</v>
      </c>
      <c r="K32" s="37">
        <f t="shared" si="16"/>
        <v>0</v>
      </c>
      <c r="L32" s="37">
        <f t="shared" si="16"/>
        <v>1</v>
      </c>
      <c r="M32" s="37">
        <f t="shared" si="16"/>
        <v>0</v>
      </c>
      <c r="N32" s="37">
        <f t="shared" si="16"/>
        <v>0</v>
      </c>
      <c r="O32" s="37">
        <f t="shared" si="16"/>
        <v>0</v>
      </c>
      <c r="P32" s="37">
        <f t="shared" si="16"/>
        <v>0</v>
      </c>
      <c r="Q32" s="37">
        <f t="shared" si="16"/>
        <v>1</v>
      </c>
      <c r="R32" s="37">
        <f t="shared" si="16"/>
        <v>0</v>
      </c>
      <c r="AA32" s="152"/>
      <c r="AB32" s="152"/>
    </row>
    <row r="33" spans="1:28" ht="12" customHeight="1">
      <c r="A33" s="203"/>
      <c r="B33" s="203"/>
      <c r="C33" s="43"/>
      <c r="D33" s="278" t="s">
        <v>345</v>
      </c>
      <c r="E33" s="42"/>
      <c r="F33" s="41">
        <f t="shared" si="2"/>
        <v>7</v>
      </c>
      <c r="G33" s="41">
        <v>1</v>
      </c>
      <c r="H33" s="41">
        <v>0</v>
      </c>
      <c r="I33" s="41">
        <v>0</v>
      </c>
      <c r="J33" s="41">
        <v>1</v>
      </c>
      <c r="K33" s="41">
        <v>4</v>
      </c>
      <c r="L33" s="41">
        <v>1</v>
      </c>
      <c r="M33" s="41">
        <v>0</v>
      </c>
      <c r="N33" s="41">
        <v>0</v>
      </c>
      <c r="O33" s="41">
        <v>0</v>
      </c>
      <c r="P33" s="41">
        <v>0</v>
      </c>
      <c r="Q33" s="41">
        <v>6</v>
      </c>
      <c r="R33" s="41">
        <v>1</v>
      </c>
      <c r="AA33" s="153">
        <v>7</v>
      </c>
      <c r="AB33" s="153" t="str">
        <f>IF(F33=AA33,"",1)</f>
        <v/>
      </c>
    </row>
    <row r="34" spans="1:28" ht="12" customHeight="1">
      <c r="A34" s="203"/>
      <c r="B34" s="203"/>
      <c r="C34" s="40"/>
      <c r="D34" s="279"/>
      <c r="E34" s="39"/>
      <c r="F34" s="44">
        <f t="shared" si="2"/>
        <v>1</v>
      </c>
      <c r="G34" s="37">
        <f t="shared" ref="G34:R34" si="17">IF(G33=0,0,G33/$F33)</f>
        <v>0.14285714285714285</v>
      </c>
      <c r="H34" s="37">
        <f t="shared" si="17"/>
        <v>0</v>
      </c>
      <c r="I34" s="37">
        <f t="shared" si="17"/>
        <v>0</v>
      </c>
      <c r="J34" s="37">
        <f t="shared" si="17"/>
        <v>0.14285714285714285</v>
      </c>
      <c r="K34" s="37">
        <f t="shared" si="17"/>
        <v>0.5714285714285714</v>
      </c>
      <c r="L34" s="37">
        <f t="shared" si="17"/>
        <v>0.14285714285714285</v>
      </c>
      <c r="M34" s="37">
        <f t="shared" si="17"/>
        <v>0</v>
      </c>
      <c r="N34" s="37">
        <f t="shared" si="17"/>
        <v>0</v>
      </c>
      <c r="O34" s="37">
        <f t="shared" si="17"/>
        <v>0</v>
      </c>
      <c r="P34" s="37">
        <f t="shared" si="17"/>
        <v>0</v>
      </c>
      <c r="Q34" s="37">
        <f t="shared" si="17"/>
        <v>0.8571428571428571</v>
      </c>
      <c r="R34" s="37">
        <f t="shared" si="17"/>
        <v>0.14285714285714285</v>
      </c>
      <c r="AA34" s="152"/>
      <c r="AB34" s="152"/>
    </row>
    <row r="35" spans="1:28" ht="12" customHeight="1">
      <c r="A35" s="203"/>
      <c r="B35" s="203"/>
      <c r="C35" s="43"/>
      <c r="D35" s="278" t="s">
        <v>346</v>
      </c>
      <c r="E35" s="42"/>
      <c r="F35" s="41">
        <f t="shared" si="2"/>
        <v>8</v>
      </c>
      <c r="G35" s="41">
        <v>1</v>
      </c>
      <c r="H35" s="41">
        <v>0</v>
      </c>
      <c r="I35" s="41">
        <v>0</v>
      </c>
      <c r="J35" s="41">
        <v>2</v>
      </c>
      <c r="K35" s="41">
        <v>4</v>
      </c>
      <c r="L35" s="41">
        <v>1</v>
      </c>
      <c r="M35" s="41">
        <v>0</v>
      </c>
      <c r="N35" s="41">
        <v>1</v>
      </c>
      <c r="O35" s="41">
        <v>2</v>
      </c>
      <c r="P35" s="41">
        <v>0</v>
      </c>
      <c r="Q35" s="41">
        <v>5</v>
      </c>
      <c r="R35" s="41">
        <v>0</v>
      </c>
      <c r="AA35" s="153">
        <v>8</v>
      </c>
      <c r="AB35" s="153" t="str">
        <f>IF(F35=AA35,"",1)</f>
        <v/>
      </c>
    </row>
    <row r="36" spans="1:28" ht="12" customHeight="1">
      <c r="A36" s="203"/>
      <c r="B36" s="203"/>
      <c r="C36" s="40"/>
      <c r="D36" s="279"/>
      <c r="E36" s="39"/>
      <c r="F36" s="44">
        <f t="shared" si="2"/>
        <v>1</v>
      </c>
      <c r="G36" s="37">
        <f t="shared" ref="G36:R36" si="18">IF(G35=0,0,G35/$F35)</f>
        <v>0.125</v>
      </c>
      <c r="H36" s="37">
        <f t="shared" si="18"/>
        <v>0</v>
      </c>
      <c r="I36" s="37">
        <f t="shared" si="18"/>
        <v>0</v>
      </c>
      <c r="J36" s="37">
        <f t="shared" si="18"/>
        <v>0.25</v>
      </c>
      <c r="K36" s="37">
        <f t="shared" si="18"/>
        <v>0.5</v>
      </c>
      <c r="L36" s="37">
        <f t="shared" si="18"/>
        <v>0.125</v>
      </c>
      <c r="M36" s="37">
        <f t="shared" si="18"/>
        <v>0</v>
      </c>
      <c r="N36" s="37">
        <f t="shared" si="18"/>
        <v>0.125</v>
      </c>
      <c r="O36" s="37">
        <f t="shared" si="18"/>
        <v>0.25</v>
      </c>
      <c r="P36" s="37">
        <f t="shared" si="18"/>
        <v>0</v>
      </c>
      <c r="Q36" s="37">
        <f t="shared" si="18"/>
        <v>0.625</v>
      </c>
      <c r="R36" s="37">
        <f t="shared" si="18"/>
        <v>0</v>
      </c>
      <c r="AA36" s="152"/>
      <c r="AB36" s="152"/>
    </row>
    <row r="37" spans="1:28" ht="12" customHeight="1">
      <c r="A37" s="203"/>
      <c r="B37" s="203"/>
      <c r="C37" s="43"/>
      <c r="D37" s="278" t="s">
        <v>347</v>
      </c>
      <c r="E37" s="42"/>
      <c r="F37" s="41">
        <f t="shared" si="2"/>
        <v>1</v>
      </c>
      <c r="G37" s="41">
        <v>0</v>
      </c>
      <c r="H37" s="41">
        <v>0</v>
      </c>
      <c r="I37" s="41">
        <v>0</v>
      </c>
      <c r="J37" s="41">
        <v>0</v>
      </c>
      <c r="K37" s="41">
        <v>1</v>
      </c>
      <c r="L37" s="41">
        <v>0</v>
      </c>
      <c r="M37" s="41">
        <v>0</v>
      </c>
      <c r="N37" s="41">
        <v>0</v>
      </c>
      <c r="O37" s="41">
        <v>0</v>
      </c>
      <c r="P37" s="41">
        <v>0</v>
      </c>
      <c r="Q37" s="41">
        <v>1</v>
      </c>
      <c r="R37" s="41">
        <v>0</v>
      </c>
      <c r="AA37" s="153">
        <v>1</v>
      </c>
      <c r="AB37" s="153" t="str">
        <f>IF(F37=AA37,"",1)</f>
        <v/>
      </c>
    </row>
    <row r="38" spans="1:28" ht="12" customHeight="1">
      <c r="A38" s="203"/>
      <c r="B38" s="203"/>
      <c r="C38" s="40"/>
      <c r="D38" s="279"/>
      <c r="E38" s="39"/>
      <c r="F38" s="44">
        <f t="shared" si="2"/>
        <v>1</v>
      </c>
      <c r="G38" s="37">
        <f t="shared" ref="G38:R38" si="19">IF(G37=0,0,G37/$F37)</f>
        <v>0</v>
      </c>
      <c r="H38" s="37">
        <f t="shared" si="19"/>
        <v>0</v>
      </c>
      <c r="I38" s="37">
        <f t="shared" si="19"/>
        <v>0</v>
      </c>
      <c r="J38" s="37">
        <f t="shared" si="19"/>
        <v>0</v>
      </c>
      <c r="K38" s="37">
        <f t="shared" si="19"/>
        <v>1</v>
      </c>
      <c r="L38" s="37">
        <f t="shared" si="19"/>
        <v>0</v>
      </c>
      <c r="M38" s="37">
        <f t="shared" si="19"/>
        <v>0</v>
      </c>
      <c r="N38" s="37">
        <f t="shared" si="19"/>
        <v>0</v>
      </c>
      <c r="O38" s="37">
        <f t="shared" si="19"/>
        <v>0</v>
      </c>
      <c r="P38" s="37">
        <f t="shared" si="19"/>
        <v>0</v>
      </c>
      <c r="Q38" s="37">
        <f t="shared" si="19"/>
        <v>1</v>
      </c>
      <c r="R38" s="37">
        <f t="shared" si="19"/>
        <v>0</v>
      </c>
      <c r="AA38" s="152"/>
      <c r="AB38" s="152"/>
    </row>
    <row r="39" spans="1:28" ht="12" customHeight="1">
      <c r="A39" s="203"/>
      <c r="B39" s="203"/>
      <c r="C39" s="43"/>
      <c r="D39" s="278" t="s">
        <v>348</v>
      </c>
      <c r="E39" s="42"/>
      <c r="F39" s="41">
        <f t="shared" si="2"/>
        <v>7</v>
      </c>
      <c r="G39" s="41">
        <v>1</v>
      </c>
      <c r="H39" s="41">
        <v>0</v>
      </c>
      <c r="I39" s="41">
        <v>0</v>
      </c>
      <c r="J39" s="41">
        <v>0</v>
      </c>
      <c r="K39" s="41">
        <v>6</v>
      </c>
      <c r="L39" s="41">
        <v>0</v>
      </c>
      <c r="M39" s="41">
        <v>0</v>
      </c>
      <c r="N39" s="41">
        <v>0</v>
      </c>
      <c r="O39" s="41">
        <v>0</v>
      </c>
      <c r="P39" s="41">
        <v>0</v>
      </c>
      <c r="Q39" s="41">
        <v>7</v>
      </c>
      <c r="R39" s="41">
        <v>0</v>
      </c>
      <c r="AA39" s="153">
        <v>7</v>
      </c>
      <c r="AB39" s="153" t="str">
        <f>IF(F39=AA39,"",1)</f>
        <v/>
      </c>
    </row>
    <row r="40" spans="1:28" ht="12" customHeight="1">
      <c r="A40" s="203"/>
      <c r="B40" s="203"/>
      <c r="C40" s="40"/>
      <c r="D40" s="279"/>
      <c r="E40" s="39"/>
      <c r="F40" s="44">
        <f t="shared" si="2"/>
        <v>1</v>
      </c>
      <c r="G40" s="37">
        <f t="shared" ref="G40:R40" si="20">IF(G39=0,0,G39/$F39)</f>
        <v>0.14285714285714285</v>
      </c>
      <c r="H40" s="37">
        <f t="shared" si="20"/>
        <v>0</v>
      </c>
      <c r="I40" s="37">
        <f t="shared" si="20"/>
        <v>0</v>
      </c>
      <c r="J40" s="37">
        <f t="shared" si="20"/>
        <v>0</v>
      </c>
      <c r="K40" s="37">
        <f t="shared" si="20"/>
        <v>0.8571428571428571</v>
      </c>
      <c r="L40" s="37">
        <f t="shared" si="20"/>
        <v>0</v>
      </c>
      <c r="M40" s="37">
        <f t="shared" si="20"/>
        <v>0</v>
      </c>
      <c r="N40" s="37">
        <f t="shared" si="20"/>
        <v>0</v>
      </c>
      <c r="O40" s="37">
        <f t="shared" si="20"/>
        <v>0</v>
      </c>
      <c r="P40" s="37">
        <f t="shared" si="20"/>
        <v>0</v>
      </c>
      <c r="Q40" s="37">
        <f t="shared" si="20"/>
        <v>1</v>
      </c>
      <c r="R40" s="37">
        <f t="shared" si="20"/>
        <v>0</v>
      </c>
      <c r="AA40" s="152"/>
      <c r="AB40" s="152"/>
    </row>
    <row r="41" spans="1:28" ht="12" customHeight="1">
      <c r="A41" s="203"/>
      <c r="B41" s="203"/>
      <c r="C41" s="43"/>
      <c r="D41" s="278" t="s">
        <v>349</v>
      </c>
      <c r="E41" s="42"/>
      <c r="F41" s="41">
        <f t="shared" si="2"/>
        <v>1</v>
      </c>
      <c r="G41" s="41">
        <v>0</v>
      </c>
      <c r="H41" s="41">
        <v>0</v>
      </c>
      <c r="I41" s="41">
        <v>0</v>
      </c>
      <c r="J41" s="41">
        <v>0</v>
      </c>
      <c r="K41" s="41">
        <v>1</v>
      </c>
      <c r="L41" s="41">
        <v>0</v>
      </c>
      <c r="M41" s="41">
        <v>0</v>
      </c>
      <c r="N41" s="41">
        <v>0</v>
      </c>
      <c r="O41" s="41">
        <v>0</v>
      </c>
      <c r="P41" s="41">
        <v>0</v>
      </c>
      <c r="Q41" s="41">
        <v>1</v>
      </c>
      <c r="R41" s="41">
        <v>0</v>
      </c>
      <c r="AA41" s="153">
        <v>1</v>
      </c>
      <c r="AB41" s="153" t="str">
        <f>IF(F41=AA41,"",1)</f>
        <v/>
      </c>
    </row>
    <row r="42" spans="1:28" ht="12" customHeight="1">
      <c r="A42" s="203"/>
      <c r="B42" s="203"/>
      <c r="C42" s="40"/>
      <c r="D42" s="279"/>
      <c r="E42" s="39"/>
      <c r="F42" s="44">
        <f t="shared" si="2"/>
        <v>1</v>
      </c>
      <c r="G42" s="37">
        <f t="shared" ref="G42:R42" si="21">IF(G41=0,0,G41/$F41)</f>
        <v>0</v>
      </c>
      <c r="H42" s="37">
        <f t="shared" si="21"/>
        <v>0</v>
      </c>
      <c r="I42" s="37">
        <f t="shared" si="21"/>
        <v>0</v>
      </c>
      <c r="J42" s="37">
        <f t="shared" si="21"/>
        <v>0</v>
      </c>
      <c r="K42" s="37">
        <f t="shared" si="21"/>
        <v>1</v>
      </c>
      <c r="L42" s="37">
        <f t="shared" si="21"/>
        <v>0</v>
      </c>
      <c r="M42" s="37">
        <f t="shared" si="21"/>
        <v>0</v>
      </c>
      <c r="N42" s="37">
        <f t="shared" si="21"/>
        <v>0</v>
      </c>
      <c r="O42" s="37">
        <f t="shared" si="21"/>
        <v>0</v>
      </c>
      <c r="P42" s="37">
        <f t="shared" si="21"/>
        <v>0</v>
      </c>
      <c r="Q42" s="37">
        <f t="shared" si="21"/>
        <v>1</v>
      </c>
      <c r="R42" s="37">
        <f t="shared" si="21"/>
        <v>0</v>
      </c>
      <c r="AA42" s="152"/>
      <c r="AB42" s="152"/>
    </row>
    <row r="43" spans="1:28" ht="12" customHeight="1">
      <c r="A43" s="203"/>
      <c r="B43" s="203"/>
      <c r="C43" s="43"/>
      <c r="D43" s="278" t="s">
        <v>350</v>
      </c>
      <c r="E43" s="42"/>
      <c r="F43" s="41">
        <f t="shared" si="2"/>
        <v>2</v>
      </c>
      <c r="G43" s="41">
        <v>0</v>
      </c>
      <c r="H43" s="41">
        <v>0</v>
      </c>
      <c r="I43" s="41">
        <v>1</v>
      </c>
      <c r="J43" s="41">
        <v>0</v>
      </c>
      <c r="K43" s="41">
        <v>0</v>
      </c>
      <c r="L43" s="41">
        <v>1</v>
      </c>
      <c r="M43" s="41">
        <v>0</v>
      </c>
      <c r="N43" s="41">
        <v>0</v>
      </c>
      <c r="O43" s="41">
        <v>0</v>
      </c>
      <c r="P43" s="41">
        <v>0</v>
      </c>
      <c r="Q43" s="41">
        <v>1</v>
      </c>
      <c r="R43" s="41">
        <v>1</v>
      </c>
      <c r="AA43" s="153">
        <v>2</v>
      </c>
      <c r="AB43" s="153" t="str">
        <f>IF(F43=AA43,"",1)</f>
        <v/>
      </c>
    </row>
    <row r="44" spans="1:28" ht="12" customHeight="1">
      <c r="A44" s="203"/>
      <c r="B44" s="203"/>
      <c r="C44" s="40"/>
      <c r="D44" s="279"/>
      <c r="E44" s="39"/>
      <c r="F44" s="44">
        <f t="shared" si="2"/>
        <v>1</v>
      </c>
      <c r="G44" s="37">
        <f t="shared" ref="G44:R44" si="22">IF(G43=0,0,G43/$F43)</f>
        <v>0</v>
      </c>
      <c r="H44" s="37">
        <f t="shared" si="22"/>
        <v>0</v>
      </c>
      <c r="I44" s="37">
        <f t="shared" si="22"/>
        <v>0.5</v>
      </c>
      <c r="J44" s="37">
        <f t="shared" si="22"/>
        <v>0</v>
      </c>
      <c r="K44" s="37">
        <f t="shared" si="22"/>
        <v>0</v>
      </c>
      <c r="L44" s="37">
        <f t="shared" si="22"/>
        <v>0.5</v>
      </c>
      <c r="M44" s="37">
        <f t="shared" si="22"/>
        <v>0</v>
      </c>
      <c r="N44" s="37">
        <f t="shared" si="22"/>
        <v>0</v>
      </c>
      <c r="O44" s="37">
        <f t="shared" si="22"/>
        <v>0</v>
      </c>
      <c r="P44" s="37">
        <f t="shared" si="22"/>
        <v>0</v>
      </c>
      <c r="Q44" s="37">
        <f t="shared" si="22"/>
        <v>0.5</v>
      </c>
      <c r="R44" s="37">
        <f t="shared" si="22"/>
        <v>0.5</v>
      </c>
      <c r="AA44" s="152"/>
      <c r="AB44" s="152"/>
    </row>
    <row r="45" spans="1:28" ht="12" customHeight="1">
      <c r="A45" s="203"/>
      <c r="B45" s="203"/>
      <c r="C45" s="43"/>
      <c r="D45" s="278" t="s">
        <v>351</v>
      </c>
      <c r="E45" s="42"/>
      <c r="F45" s="41">
        <f t="shared" si="2"/>
        <v>8</v>
      </c>
      <c r="G45" s="41">
        <v>1</v>
      </c>
      <c r="H45" s="41">
        <v>1</v>
      </c>
      <c r="I45" s="41">
        <v>1</v>
      </c>
      <c r="J45" s="41">
        <v>0</v>
      </c>
      <c r="K45" s="41">
        <v>5</v>
      </c>
      <c r="L45" s="41">
        <v>0</v>
      </c>
      <c r="M45" s="41">
        <v>0</v>
      </c>
      <c r="N45" s="41">
        <v>0</v>
      </c>
      <c r="O45" s="41">
        <v>0</v>
      </c>
      <c r="P45" s="41">
        <v>0</v>
      </c>
      <c r="Q45" s="41">
        <v>8</v>
      </c>
      <c r="R45" s="41">
        <v>0</v>
      </c>
      <c r="AA45" s="153">
        <v>8</v>
      </c>
      <c r="AB45" s="153" t="str">
        <f>IF(F45=AA45,"",1)</f>
        <v/>
      </c>
    </row>
    <row r="46" spans="1:28" ht="12" customHeight="1">
      <c r="A46" s="203"/>
      <c r="B46" s="203"/>
      <c r="C46" s="40"/>
      <c r="D46" s="279"/>
      <c r="E46" s="39"/>
      <c r="F46" s="44">
        <f t="shared" si="2"/>
        <v>1</v>
      </c>
      <c r="G46" s="37">
        <f t="shared" ref="G46:R46" si="23">IF(G45=0,0,G45/$F45)</f>
        <v>0.125</v>
      </c>
      <c r="H46" s="37">
        <f t="shared" si="23"/>
        <v>0.125</v>
      </c>
      <c r="I46" s="37">
        <f t="shared" si="23"/>
        <v>0.125</v>
      </c>
      <c r="J46" s="37">
        <f t="shared" si="23"/>
        <v>0</v>
      </c>
      <c r="K46" s="37">
        <f t="shared" si="23"/>
        <v>0.625</v>
      </c>
      <c r="L46" s="37">
        <f t="shared" si="23"/>
        <v>0</v>
      </c>
      <c r="M46" s="37">
        <f t="shared" si="23"/>
        <v>0</v>
      </c>
      <c r="N46" s="37">
        <f t="shared" si="23"/>
        <v>0</v>
      </c>
      <c r="O46" s="37">
        <f t="shared" si="23"/>
        <v>0</v>
      </c>
      <c r="P46" s="37">
        <f t="shared" si="23"/>
        <v>0</v>
      </c>
      <c r="Q46" s="37">
        <f t="shared" si="23"/>
        <v>1</v>
      </c>
      <c r="R46" s="37">
        <f t="shared" si="23"/>
        <v>0</v>
      </c>
      <c r="AA46" s="152"/>
      <c r="AB46" s="152"/>
    </row>
    <row r="47" spans="1:28" ht="11.25" customHeight="1">
      <c r="A47" s="203"/>
      <c r="B47" s="203"/>
      <c r="C47" s="43"/>
      <c r="D47" s="278" t="s">
        <v>352</v>
      </c>
      <c r="E47" s="42"/>
      <c r="F47" s="41">
        <f t="shared" si="2"/>
        <v>5</v>
      </c>
      <c r="G47" s="41">
        <v>1</v>
      </c>
      <c r="H47" s="41">
        <v>0</v>
      </c>
      <c r="I47" s="41">
        <v>0</v>
      </c>
      <c r="J47" s="41">
        <v>0</v>
      </c>
      <c r="K47" s="41">
        <v>1</v>
      </c>
      <c r="L47" s="41">
        <v>3</v>
      </c>
      <c r="M47" s="41">
        <v>0</v>
      </c>
      <c r="N47" s="41">
        <v>0</v>
      </c>
      <c r="O47" s="41">
        <v>0</v>
      </c>
      <c r="P47" s="41">
        <v>0</v>
      </c>
      <c r="Q47" s="41">
        <v>2</v>
      </c>
      <c r="R47" s="41">
        <v>3</v>
      </c>
      <c r="AA47" s="153">
        <v>5</v>
      </c>
      <c r="AB47" s="153" t="str">
        <f>IF(F47=AA47,"",1)</f>
        <v/>
      </c>
    </row>
    <row r="48" spans="1:28" ht="12" customHeight="1">
      <c r="A48" s="203"/>
      <c r="B48" s="203"/>
      <c r="C48" s="40"/>
      <c r="D48" s="279"/>
      <c r="E48" s="39"/>
      <c r="F48" s="44">
        <f t="shared" si="2"/>
        <v>1</v>
      </c>
      <c r="G48" s="37">
        <f t="shared" ref="G48:R48" si="24">IF(G47=0,0,G47/$F47)</f>
        <v>0.2</v>
      </c>
      <c r="H48" s="37">
        <f t="shared" si="24"/>
        <v>0</v>
      </c>
      <c r="I48" s="37">
        <f t="shared" si="24"/>
        <v>0</v>
      </c>
      <c r="J48" s="37">
        <f t="shared" si="24"/>
        <v>0</v>
      </c>
      <c r="K48" s="37">
        <f t="shared" si="24"/>
        <v>0.2</v>
      </c>
      <c r="L48" s="37">
        <f t="shared" si="24"/>
        <v>0.6</v>
      </c>
      <c r="M48" s="37">
        <f t="shared" si="24"/>
        <v>0</v>
      </c>
      <c r="N48" s="37">
        <f t="shared" si="24"/>
        <v>0</v>
      </c>
      <c r="O48" s="37">
        <f t="shared" si="24"/>
        <v>0</v>
      </c>
      <c r="P48" s="37">
        <f t="shared" si="24"/>
        <v>0</v>
      </c>
      <c r="Q48" s="37">
        <f t="shared" si="24"/>
        <v>0.4</v>
      </c>
      <c r="R48" s="37">
        <f t="shared" si="24"/>
        <v>0.6</v>
      </c>
      <c r="AA48" s="152"/>
      <c r="AB48" s="152"/>
    </row>
    <row r="49" spans="1:28" ht="12" customHeight="1">
      <c r="A49" s="203"/>
      <c r="B49" s="203"/>
      <c r="C49" s="43"/>
      <c r="D49" s="278" t="s">
        <v>353</v>
      </c>
      <c r="E49" s="42"/>
      <c r="F49" s="41">
        <f t="shared" si="2"/>
        <v>5</v>
      </c>
      <c r="G49" s="41">
        <v>1</v>
      </c>
      <c r="H49" s="41">
        <v>0</v>
      </c>
      <c r="I49" s="41">
        <v>1</v>
      </c>
      <c r="J49" s="41">
        <v>0</v>
      </c>
      <c r="K49" s="41">
        <v>2</v>
      </c>
      <c r="L49" s="41">
        <v>1</v>
      </c>
      <c r="M49" s="41">
        <v>0</v>
      </c>
      <c r="N49" s="41">
        <v>0</v>
      </c>
      <c r="O49" s="41">
        <v>0</v>
      </c>
      <c r="P49" s="41">
        <v>0</v>
      </c>
      <c r="Q49" s="41">
        <v>4</v>
      </c>
      <c r="R49" s="41">
        <v>1</v>
      </c>
      <c r="AA49" s="153">
        <v>5</v>
      </c>
      <c r="AB49" s="153" t="str">
        <f>IF(F49=AA49,"",1)</f>
        <v/>
      </c>
    </row>
    <row r="50" spans="1:28" ht="12" customHeight="1">
      <c r="A50" s="203"/>
      <c r="B50" s="203"/>
      <c r="C50" s="40"/>
      <c r="D50" s="279"/>
      <c r="E50" s="39"/>
      <c r="F50" s="44">
        <f t="shared" si="2"/>
        <v>1</v>
      </c>
      <c r="G50" s="37">
        <f t="shared" ref="G50:R50" si="25">IF(G49=0,0,G49/$F49)</f>
        <v>0.2</v>
      </c>
      <c r="H50" s="37">
        <f t="shared" si="25"/>
        <v>0</v>
      </c>
      <c r="I50" s="37">
        <f t="shared" si="25"/>
        <v>0.2</v>
      </c>
      <c r="J50" s="37">
        <f t="shared" si="25"/>
        <v>0</v>
      </c>
      <c r="K50" s="37">
        <f t="shared" si="25"/>
        <v>0.4</v>
      </c>
      <c r="L50" s="37">
        <f t="shared" si="25"/>
        <v>0.2</v>
      </c>
      <c r="M50" s="37">
        <f t="shared" si="25"/>
        <v>0</v>
      </c>
      <c r="N50" s="37">
        <f t="shared" si="25"/>
        <v>0</v>
      </c>
      <c r="O50" s="37">
        <f t="shared" si="25"/>
        <v>0</v>
      </c>
      <c r="P50" s="37">
        <f t="shared" si="25"/>
        <v>0</v>
      </c>
      <c r="Q50" s="37">
        <f t="shared" si="25"/>
        <v>0.8</v>
      </c>
      <c r="R50" s="37">
        <f t="shared" si="25"/>
        <v>0.2</v>
      </c>
      <c r="AA50" s="152"/>
      <c r="AB50" s="152"/>
    </row>
    <row r="51" spans="1:28" ht="12" customHeight="1">
      <c r="A51" s="203"/>
      <c r="B51" s="203"/>
      <c r="C51" s="43"/>
      <c r="D51" s="278" t="s">
        <v>354</v>
      </c>
      <c r="E51" s="42"/>
      <c r="F51" s="41">
        <f t="shared" si="2"/>
        <v>15</v>
      </c>
      <c r="G51" s="41">
        <v>1</v>
      </c>
      <c r="H51" s="41">
        <v>0</v>
      </c>
      <c r="I51" s="41">
        <v>4</v>
      </c>
      <c r="J51" s="41">
        <v>1</v>
      </c>
      <c r="K51" s="41">
        <v>7</v>
      </c>
      <c r="L51" s="41">
        <v>2</v>
      </c>
      <c r="M51" s="41">
        <v>1</v>
      </c>
      <c r="N51" s="41">
        <v>0</v>
      </c>
      <c r="O51" s="41">
        <v>1</v>
      </c>
      <c r="P51" s="41">
        <v>0</v>
      </c>
      <c r="Q51" s="41">
        <v>11</v>
      </c>
      <c r="R51" s="41">
        <v>2</v>
      </c>
      <c r="AA51" s="153">
        <v>15</v>
      </c>
      <c r="AB51" s="153" t="str">
        <f>IF(F51=AA51,"",1)</f>
        <v/>
      </c>
    </row>
    <row r="52" spans="1:28" ht="12" customHeight="1">
      <c r="A52" s="203"/>
      <c r="B52" s="203"/>
      <c r="C52" s="40"/>
      <c r="D52" s="279"/>
      <c r="E52" s="39"/>
      <c r="F52" s="44">
        <f t="shared" si="2"/>
        <v>1</v>
      </c>
      <c r="G52" s="37">
        <f t="shared" ref="G52:R52" si="26">IF(G51=0,0,G51/$F51)</f>
        <v>6.6666666666666666E-2</v>
      </c>
      <c r="H52" s="37">
        <f t="shared" si="26"/>
        <v>0</v>
      </c>
      <c r="I52" s="37">
        <f t="shared" si="26"/>
        <v>0.26666666666666666</v>
      </c>
      <c r="J52" s="37">
        <f t="shared" si="26"/>
        <v>6.6666666666666666E-2</v>
      </c>
      <c r="K52" s="37">
        <f t="shared" si="26"/>
        <v>0.46666666666666667</v>
      </c>
      <c r="L52" s="37">
        <f t="shared" si="26"/>
        <v>0.13333333333333333</v>
      </c>
      <c r="M52" s="37">
        <f t="shared" si="26"/>
        <v>6.6666666666666666E-2</v>
      </c>
      <c r="N52" s="37">
        <f t="shared" si="26"/>
        <v>0</v>
      </c>
      <c r="O52" s="37">
        <f t="shared" si="26"/>
        <v>6.6666666666666666E-2</v>
      </c>
      <c r="P52" s="37">
        <f t="shared" si="26"/>
        <v>0</v>
      </c>
      <c r="Q52" s="37">
        <f t="shared" si="26"/>
        <v>0.73333333333333328</v>
      </c>
      <c r="R52" s="37">
        <f t="shared" si="26"/>
        <v>0.13333333333333333</v>
      </c>
      <c r="AA52" s="152"/>
      <c r="AB52" s="152"/>
    </row>
    <row r="53" spans="1:28" ht="12" customHeight="1">
      <c r="A53" s="203"/>
      <c r="B53" s="203"/>
      <c r="C53" s="43"/>
      <c r="D53" s="278" t="s">
        <v>355</v>
      </c>
      <c r="E53" s="42"/>
      <c r="F53" s="41">
        <f t="shared" si="2"/>
        <v>5</v>
      </c>
      <c r="G53" s="41">
        <v>1</v>
      </c>
      <c r="H53" s="41">
        <v>0</v>
      </c>
      <c r="I53" s="41">
        <v>0</v>
      </c>
      <c r="J53" s="41">
        <v>0</v>
      </c>
      <c r="K53" s="41">
        <v>4</v>
      </c>
      <c r="L53" s="41">
        <v>0</v>
      </c>
      <c r="M53" s="41">
        <v>0</v>
      </c>
      <c r="N53" s="41">
        <v>0</v>
      </c>
      <c r="O53" s="41">
        <v>0</v>
      </c>
      <c r="P53" s="41">
        <v>0</v>
      </c>
      <c r="Q53" s="41">
        <v>5</v>
      </c>
      <c r="R53" s="41">
        <v>0</v>
      </c>
      <c r="AA53" s="153">
        <v>5</v>
      </c>
      <c r="AB53" s="153" t="str">
        <f>IF(F53=AA53,"",1)</f>
        <v/>
      </c>
    </row>
    <row r="54" spans="1:28" ht="12" customHeight="1">
      <c r="A54" s="203"/>
      <c r="B54" s="203"/>
      <c r="C54" s="40"/>
      <c r="D54" s="279"/>
      <c r="E54" s="39"/>
      <c r="F54" s="44">
        <f t="shared" si="2"/>
        <v>1</v>
      </c>
      <c r="G54" s="37">
        <f t="shared" ref="G54:R54" si="27">IF(G53=0,0,G53/$F53)</f>
        <v>0.2</v>
      </c>
      <c r="H54" s="37">
        <f t="shared" si="27"/>
        <v>0</v>
      </c>
      <c r="I54" s="37">
        <f t="shared" si="27"/>
        <v>0</v>
      </c>
      <c r="J54" s="37">
        <f t="shared" si="27"/>
        <v>0</v>
      </c>
      <c r="K54" s="37">
        <f t="shared" si="27"/>
        <v>0.8</v>
      </c>
      <c r="L54" s="37">
        <f t="shared" si="27"/>
        <v>0</v>
      </c>
      <c r="M54" s="37">
        <f t="shared" si="27"/>
        <v>0</v>
      </c>
      <c r="N54" s="37">
        <f t="shared" si="27"/>
        <v>0</v>
      </c>
      <c r="O54" s="37">
        <f t="shared" si="27"/>
        <v>0</v>
      </c>
      <c r="P54" s="37">
        <f t="shared" si="27"/>
        <v>0</v>
      </c>
      <c r="Q54" s="37">
        <f t="shared" si="27"/>
        <v>1</v>
      </c>
      <c r="R54" s="37">
        <f t="shared" si="27"/>
        <v>0</v>
      </c>
      <c r="AA54" s="152"/>
      <c r="AB54" s="152"/>
    </row>
    <row r="55" spans="1:28" ht="12" customHeight="1">
      <c r="A55" s="203"/>
      <c r="B55" s="203"/>
      <c r="C55" s="43"/>
      <c r="D55" s="278" t="s">
        <v>356</v>
      </c>
      <c r="E55" s="42"/>
      <c r="F55" s="41">
        <f t="shared" si="2"/>
        <v>33</v>
      </c>
      <c r="G55" s="41">
        <v>3</v>
      </c>
      <c r="H55" s="41">
        <v>0</v>
      </c>
      <c r="I55" s="41">
        <v>1</v>
      </c>
      <c r="J55" s="41">
        <v>3</v>
      </c>
      <c r="K55" s="41">
        <v>20</v>
      </c>
      <c r="L55" s="41">
        <v>6</v>
      </c>
      <c r="M55" s="41">
        <v>0</v>
      </c>
      <c r="N55" s="41">
        <v>0</v>
      </c>
      <c r="O55" s="41">
        <v>0</v>
      </c>
      <c r="P55" s="41">
        <v>0</v>
      </c>
      <c r="Q55" s="41">
        <v>29</v>
      </c>
      <c r="R55" s="41">
        <v>4</v>
      </c>
      <c r="AA55" s="153">
        <v>33</v>
      </c>
      <c r="AB55" s="153" t="str">
        <f>IF(F55=AA55,"",1)</f>
        <v/>
      </c>
    </row>
    <row r="56" spans="1:28" ht="12" customHeight="1">
      <c r="A56" s="203"/>
      <c r="B56" s="203"/>
      <c r="C56" s="40"/>
      <c r="D56" s="279"/>
      <c r="E56" s="39"/>
      <c r="F56" s="44">
        <f t="shared" si="2"/>
        <v>1</v>
      </c>
      <c r="G56" s="37">
        <f t="shared" ref="G56:R56" si="28">IF(G55=0,0,G55/$F55)</f>
        <v>9.0909090909090912E-2</v>
      </c>
      <c r="H56" s="37">
        <f t="shared" si="28"/>
        <v>0</v>
      </c>
      <c r="I56" s="37">
        <f t="shared" si="28"/>
        <v>3.0303030303030304E-2</v>
      </c>
      <c r="J56" s="37">
        <f t="shared" si="28"/>
        <v>9.0909090909090912E-2</v>
      </c>
      <c r="K56" s="37">
        <f t="shared" si="28"/>
        <v>0.60606060606060608</v>
      </c>
      <c r="L56" s="37">
        <f t="shared" si="28"/>
        <v>0.18181818181818182</v>
      </c>
      <c r="M56" s="37">
        <f t="shared" si="28"/>
        <v>0</v>
      </c>
      <c r="N56" s="37">
        <f t="shared" si="28"/>
        <v>0</v>
      </c>
      <c r="O56" s="37">
        <f t="shared" si="28"/>
        <v>0</v>
      </c>
      <c r="P56" s="37">
        <f t="shared" si="28"/>
        <v>0</v>
      </c>
      <c r="Q56" s="37">
        <f t="shared" si="28"/>
        <v>0.87878787878787878</v>
      </c>
      <c r="R56" s="37">
        <f t="shared" si="28"/>
        <v>0.12121212121212122</v>
      </c>
      <c r="AA56" s="152"/>
      <c r="AB56" s="152"/>
    </row>
    <row r="57" spans="1:28" ht="12" customHeight="1">
      <c r="A57" s="203"/>
      <c r="B57" s="203"/>
      <c r="C57" s="43"/>
      <c r="D57" s="278" t="s">
        <v>357</v>
      </c>
      <c r="E57" s="42"/>
      <c r="F57" s="41">
        <f t="shared" si="2"/>
        <v>8</v>
      </c>
      <c r="G57" s="41">
        <v>2</v>
      </c>
      <c r="H57" s="41">
        <v>0</v>
      </c>
      <c r="I57" s="41">
        <v>1</v>
      </c>
      <c r="J57" s="41">
        <v>1</v>
      </c>
      <c r="K57" s="41">
        <v>4</v>
      </c>
      <c r="L57" s="41">
        <v>0</v>
      </c>
      <c r="M57" s="41">
        <v>0</v>
      </c>
      <c r="N57" s="41">
        <v>0</v>
      </c>
      <c r="O57" s="41">
        <v>0</v>
      </c>
      <c r="P57" s="41">
        <v>0</v>
      </c>
      <c r="Q57" s="41">
        <v>8</v>
      </c>
      <c r="R57" s="41">
        <v>0</v>
      </c>
      <c r="AA57" s="153">
        <v>8</v>
      </c>
      <c r="AB57" s="153" t="str">
        <f>IF(F57=AA57,"",1)</f>
        <v/>
      </c>
    </row>
    <row r="58" spans="1:28" ht="12" customHeight="1">
      <c r="A58" s="203"/>
      <c r="B58" s="203"/>
      <c r="C58" s="40"/>
      <c r="D58" s="279"/>
      <c r="E58" s="39"/>
      <c r="F58" s="44">
        <f t="shared" si="2"/>
        <v>1</v>
      </c>
      <c r="G58" s="37">
        <f t="shared" ref="G58:R58" si="29">IF(G57=0,0,G57/$F57)</f>
        <v>0.25</v>
      </c>
      <c r="H58" s="37">
        <f t="shared" si="29"/>
        <v>0</v>
      </c>
      <c r="I58" s="37">
        <f t="shared" si="29"/>
        <v>0.125</v>
      </c>
      <c r="J58" s="37">
        <f t="shared" si="29"/>
        <v>0.125</v>
      </c>
      <c r="K58" s="37">
        <f t="shared" si="29"/>
        <v>0.5</v>
      </c>
      <c r="L58" s="37">
        <f t="shared" si="29"/>
        <v>0</v>
      </c>
      <c r="M58" s="37">
        <f t="shared" si="29"/>
        <v>0</v>
      </c>
      <c r="N58" s="37">
        <f t="shared" si="29"/>
        <v>0</v>
      </c>
      <c r="O58" s="37">
        <f t="shared" si="29"/>
        <v>0</v>
      </c>
      <c r="P58" s="37">
        <f t="shared" si="29"/>
        <v>0</v>
      </c>
      <c r="Q58" s="37">
        <f t="shared" si="29"/>
        <v>1</v>
      </c>
      <c r="R58" s="37">
        <f t="shared" si="29"/>
        <v>0</v>
      </c>
      <c r="AA58" s="152"/>
      <c r="AB58" s="152"/>
    </row>
    <row r="59" spans="1:28" ht="12.75" customHeight="1">
      <c r="A59" s="203"/>
      <c r="B59" s="203"/>
      <c r="C59" s="43"/>
      <c r="D59" s="278" t="s">
        <v>358</v>
      </c>
      <c r="E59" s="42"/>
      <c r="F59" s="41">
        <f t="shared" si="2"/>
        <v>28</v>
      </c>
      <c r="G59" s="41">
        <v>3</v>
      </c>
      <c r="H59" s="41">
        <v>0</v>
      </c>
      <c r="I59" s="41">
        <v>2</v>
      </c>
      <c r="J59" s="41">
        <v>5</v>
      </c>
      <c r="K59" s="41">
        <v>14</v>
      </c>
      <c r="L59" s="41">
        <v>4</v>
      </c>
      <c r="M59" s="41">
        <v>0</v>
      </c>
      <c r="N59" s="41">
        <v>0</v>
      </c>
      <c r="O59" s="41">
        <v>0</v>
      </c>
      <c r="P59" s="41">
        <v>0</v>
      </c>
      <c r="Q59" s="41">
        <v>25</v>
      </c>
      <c r="R59" s="41">
        <v>3</v>
      </c>
      <c r="AA59" s="153">
        <v>28</v>
      </c>
      <c r="AB59" s="153" t="str">
        <f>IF(F59=AA59,"",1)</f>
        <v/>
      </c>
    </row>
    <row r="60" spans="1:28" ht="12.75" customHeight="1">
      <c r="A60" s="203"/>
      <c r="B60" s="203"/>
      <c r="C60" s="40"/>
      <c r="D60" s="279"/>
      <c r="E60" s="39"/>
      <c r="F60" s="44">
        <f t="shared" si="2"/>
        <v>1</v>
      </c>
      <c r="G60" s="37">
        <f t="shared" ref="G60:R60" si="30">IF(G59=0,0,G59/$F59)</f>
        <v>0.10714285714285714</v>
      </c>
      <c r="H60" s="37">
        <f t="shared" si="30"/>
        <v>0</v>
      </c>
      <c r="I60" s="37">
        <f t="shared" si="30"/>
        <v>7.1428571428571425E-2</v>
      </c>
      <c r="J60" s="37">
        <f t="shared" si="30"/>
        <v>0.17857142857142858</v>
      </c>
      <c r="K60" s="37">
        <f t="shared" si="30"/>
        <v>0.5</v>
      </c>
      <c r="L60" s="37">
        <f t="shared" si="30"/>
        <v>0.14285714285714285</v>
      </c>
      <c r="M60" s="37">
        <f t="shared" si="30"/>
        <v>0</v>
      </c>
      <c r="N60" s="37">
        <f t="shared" si="30"/>
        <v>0</v>
      </c>
      <c r="O60" s="37">
        <f t="shared" si="30"/>
        <v>0</v>
      </c>
      <c r="P60" s="37">
        <f t="shared" si="30"/>
        <v>0</v>
      </c>
      <c r="Q60" s="37">
        <f t="shared" si="30"/>
        <v>0.8928571428571429</v>
      </c>
      <c r="R60" s="37">
        <f t="shared" si="30"/>
        <v>0.10714285714285714</v>
      </c>
      <c r="AA60" s="152"/>
      <c r="AB60" s="152"/>
    </row>
    <row r="61" spans="1:28" ht="12" customHeight="1">
      <c r="A61" s="203"/>
      <c r="B61" s="203"/>
      <c r="C61" s="43"/>
      <c r="D61" s="278" t="s">
        <v>21</v>
      </c>
      <c r="E61" s="42"/>
      <c r="F61" s="41">
        <f t="shared" si="2"/>
        <v>12</v>
      </c>
      <c r="G61" s="41">
        <v>2</v>
      </c>
      <c r="H61" s="41">
        <v>1</v>
      </c>
      <c r="I61" s="41">
        <v>1</v>
      </c>
      <c r="J61" s="41">
        <v>1</v>
      </c>
      <c r="K61" s="41">
        <v>5</v>
      </c>
      <c r="L61" s="41">
        <v>2</v>
      </c>
      <c r="M61" s="41">
        <v>0</v>
      </c>
      <c r="N61" s="41">
        <v>0</v>
      </c>
      <c r="O61" s="41">
        <v>0</v>
      </c>
      <c r="P61" s="41">
        <v>0</v>
      </c>
      <c r="Q61" s="41">
        <v>10</v>
      </c>
      <c r="R61" s="41">
        <v>2</v>
      </c>
      <c r="AA61" s="153">
        <v>12</v>
      </c>
      <c r="AB61" s="153" t="str">
        <f>IF(F61=AA61,"",1)</f>
        <v/>
      </c>
    </row>
    <row r="62" spans="1:28" ht="12" customHeight="1">
      <c r="A62" s="203"/>
      <c r="B62" s="203"/>
      <c r="C62" s="40"/>
      <c r="D62" s="279"/>
      <c r="E62" s="39"/>
      <c r="F62" s="44">
        <f t="shared" si="2"/>
        <v>1</v>
      </c>
      <c r="G62" s="37">
        <f t="shared" ref="G62:R62" si="31">IF(G61=0,0,G61/$F61)</f>
        <v>0.16666666666666666</v>
      </c>
      <c r="H62" s="37">
        <f t="shared" si="31"/>
        <v>8.3333333333333329E-2</v>
      </c>
      <c r="I62" s="37">
        <f t="shared" si="31"/>
        <v>8.3333333333333329E-2</v>
      </c>
      <c r="J62" s="37">
        <f t="shared" si="31"/>
        <v>8.3333333333333329E-2</v>
      </c>
      <c r="K62" s="37">
        <f t="shared" si="31"/>
        <v>0.41666666666666669</v>
      </c>
      <c r="L62" s="37">
        <f t="shared" si="31"/>
        <v>0.16666666666666666</v>
      </c>
      <c r="M62" s="37">
        <f t="shared" si="31"/>
        <v>0</v>
      </c>
      <c r="N62" s="37">
        <f t="shared" si="31"/>
        <v>0</v>
      </c>
      <c r="O62" s="37">
        <f t="shared" si="31"/>
        <v>0</v>
      </c>
      <c r="P62" s="37">
        <f t="shared" si="31"/>
        <v>0</v>
      </c>
      <c r="Q62" s="37">
        <f t="shared" si="31"/>
        <v>0.83333333333333337</v>
      </c>
      <c r="R62" s="37">
        <f t="shared" si="31"/>
        <v>0.16666666666666666</v>
      </c>
      <c r="AA62" s="152"/>
      <c r="AB62" s="152"/>
    </row>
    <row r="63" spans="1:28" ht="12" customHeight="1">
      <c r="A63" s="203"/>
      <c r="B63" s="203"/>
      <c r="C63" s="43"/>
      <c r="D63" s="278" t="s">
        <v>359</v>
      </c>
      <c r="E63" s="42"/>
      <c r="F63" s="41">
        <f t="shared" si="2"/>
        <v>11</v>
      </c>
      <c r="G63" s="41">
        <v>1</v>
      </c>
      <c r="H63" s="41">
        <v>0</v>
      </c>
      <c r="I63" s="41">
        <v>0</v>
      </c>
      <c r="J63" s="41">
        <v>0</v>
      </c>
      <c r="K63" s="41">
        <v>8</v>
      </c>
      <c r="L63" s="41">
        <v>2</v>
      </c>
      <c r="M63" s="41">
        <v>0</v>
      </c>
      <c r="N63" s="41">
        <v>0</v>
      </c>
      <c r="O63" s="41">
        <v>0</v>
      </c>
      <c r="P63" s="41">
        <v>1</v>
      </c>
      <c r="Q63" s="41">
        <v>9</v>
      </c>
      <c r="R63" s="41">
        <v>1</v>
      </c>
      <c r="AA63" s="153">
        <v>11</v>
      </c>
      <c r="AB63" s="153" t="str">
        <f>IF(F63=AA63,"",1)</f>
        <v/>
      </c>
    </row>
    <row r="64" spans="1:28" ht="12" customHeight="1">
      <c r="A64" s="203"/>
      <c r="B64" s="203"/>
      <c r="C64" s="40"/>
      <c r="D64" s="279"/>
      <c r="E64" s="39"/>
      <c r="F64" s="44">
        <f t="shared" si="2"/>
        <v>1</v>
      </c>
      <c r="G64" s="37">
        <f t="shared" ref="G64:R64" si="32">IF(G63=0,0,G63/$F63)</f>
        <v>9.0909090909090912E-2</v>
      </c>
      <c r="H64" s="37">
        <f t="shared" si="32"/>
        <v>0</v>
      </c>
      <c r="I64" s="37">
        <f t="shared" si="32"/>
        <v>0</v>
      </c>
      <c r="J64" s="37">
        <f t="shared" si="32"/>
        <v>0</v>
      </c>
      <c r="K64" s="37">
        <f t="shared" si="32"/>
        <v>0.72727272727272729</v>
      </c>
      <c r="L64" s="37">
        <f t="shared" si="32"/>
        <v>0.18181818181818182</v>
      </c>
      <c r="M64" s="37">
        <f t="shared" si="32"/>
        <v>0</v>
      </c>
      <c r="N64" s="37">
        <f t="shared" si="32"/>
        <v>0</v>
      </c>
      <c r="O64" s="37">
        <f t="shared" si="32"/>
        <v>0</v>
      </c>
      <c r="P64" s="37">
        <f t="shared" si="32"/>
        <v>9.0909090909090912E-2</v>
      </c>
      <c r="Q64" s="37">
        <f t="shared" si="32"/>
        <v>0.81818181818181823</v>
      </c>
      <c r="R64" s="37">
        <f t="shared" si="32"/>
        <v>9.0909090909090912E-2</v>
      </c>
      <c r="AA64" s="152"/>
      <c r="AB64" s="152"/>
    </row>
    <row r="65" spans="1:28" ht="12" customHeight="1">
      <c r="A65" s="203"/>
      <c r="B65" s="203"/>
      <c r="C65" s="43"/>
      <c r="D65" s="278" t="s">
        <v>360</v>
      </c>
      <c r="E65" s="42"/>
      <c r="F65" s="41">
        <f t="shared" si="2"/>
        <v>21</v>
      </c>
      <c r="G65" s="41">
        <v>3</v>
      </c>
      <c r="H65" s="41">
        <v>0</v>
      </c>
      <c r="I65" s="41">
        <v>2</v>
      </c>
      <c r="J65" s="41">
        <v>4</v>
      </c>
      <c r="K65" s="41">
        <v>10</v>
      </c>
      <c r="L65" s="41">
        <v>2</v>
      </c>
      <c r="M65" s="41">
        <v>0</v>
      </c>
      <c r="N65" s="41">
        <v>0</v>
      </c>
      <c r="O65" s="41">
        <v>0</v>
      </c>
      <c r="P65" s="41">
        <v>0</v>
      </c>
      <c r="Q65" s="41">
        <v>19</v>
      </c>
      <c r="R65" s="41">
        <v>2</v>
      </c>
      <c r="AA65" s="153">
        <v>21</v>
      </c>
      <c r="AB65" s="153" t="str">
        <f>IF(F65=AA65,"",1)</f>
        <v/>
      </c>
    </row>
    <row r="66" spans="1:28" ht="12" customHeight="1">
      <c r="A66" s="203"/>
      <c r="B66" s="203"/>
      <c r="C66" s="40"/>
      <c r="D66" s="279"/>
      <c r="E66" s="39"/>
      <c r="F66" s="44">
        <f t="shared" si="2"/>
        <v>1</v>
      </c>
      <c r="G66" s="37">
        <f t="shared" ref="G66:R66" si="33">IF(G65=0,0,G65/$F65)</f>
        <v>0.14285714285714285</v>
      </c>
      <c r="H66" s="37">
        <f t="shared" si="33"/>
        <v>0</v>
      </c>
      <c r="I66" s="37">
        <f t="shared" si="33"/>
        <v>9.5238095238095233E-2</v>
      </c>
      <c r="J66" s="37">
        <f t="shared" si="33"/>
        <v>0.19047619047619047</v>
      </c>
      <c r="K66" s="37">
        <f t="shared" si="33"/>
        <v>0.47619047619047616</v>
      </c>
      <c r="L66" s="37">
        <f t="shared" si="33"/>
        <v>9.5238095238095233E-2</v>
      </c>
      <c r="M66" s="37">
        <f t="shared" si="33"/>
        <v>0</v>
      </c>
      <c r="N66" s="37">
        <f t="shared" si="33"/>
        <v>0</v>
      </c>
      <c r="O66" s="37">
        <f t="shared" si="33"/>
        <v>0</v>
      </c>
      <c r="P66" s="37">
        <f t="shared" si="33"/>
        <v>0</v>
      </c>
      <c r="Q66" s="37">
        <f t="shared" si="33"/>
        <v>0.90476190476190477</v>
      </c>
      <c r="R66" s="37">
        <f t="shared" si="33"/>
        <v>9.5238095238095233E-2</v>
      </c>
      <c r="AA66" s="152"/>
      <c r="AB66" s="152"/>
    </row>
    <row r="67" spans="1:28" ht="12" customHeight="1">
      <c r="A67" s="203"/>
      <c r="B67" s="203"/>
      <c r="C67" s="43"/>
      <c r="D67" s="278" t="s">
        <v>361</v>
      </c>
      <c r="E67" s="42"/>
      <c r="F67" s="41">
        <f t="shared" si="2"/>
        <v>8</v>
      </c>
      <c r="G67" s="41">
        <v>1</v>
      </c>
      <c r="H67" s="41">
        <v>0</v>
      </c>
      <c r="I67" s="41">
        <v>0</v>
      </c>
      <c r="J67" s="41">
        <v>1</v>
      </c>
      <c r="K67" s="41">
        <v>5</v>
      </c>
      <c r="L67" s="41">
        <v>1</v>
      </c>
      <c r="M67" s="41">
        <v>0</v>
      </c>
      <c r="N67" s="41">
        <v>0</v>
      </c>
      <c r="O67" s="41">
        <v>0</v>
      </c>
      <c r="P67" s="41">
        <v>1</v>
      </c>
      <c r="Q67" s="41">
        <v>6</v>
      </c>
      <c r="R67" s="41">
        <v>1</v>
      </c>
      <c r="AA67" s="153">
        <v>8</v>
      </c>
      <c r="AB67" s="153" t="str">
        <f>IF(F67=AA67,"",1)</f>
        <v/>
      </c>
    </row>
    <row r="68" spans="1:28" ht="12" customHeight="1">
      <c r="A68" s="203"/>
      <c r="B68" s="204"/>
      <c r="C68" s="40"/>
      <c r="D68" s="279"/>
      <c r="E68" s="39"/>
      <c r="F68" s="44">
        <f t="shared" si="2"/>
        <v>1</v>
      </c>
      <c r="G68" s="37">
        <f t="shared" ref="G68:R68" si="34">IF(G67=0,0,G67/$F67)</f>
        <v>0.125</v>
      </c>
      <c r="H68" s="37">
        <f t="shared" si="34"/>
        <v>0</v>
      </c>
      <c r="I68" s="37">
        <f t="shared" si="34"/>
        <v>0</v>
      </c>
      <c r="J68" s="37">
        <f t="shared" si="34"/>
        <v>0.125</v>
      </c>
      <c r="K68" s="37">
        <f t="shared" si="34"/>
        <v>0.625</v>
      </c>
      <c r="L68" s="37">
        <f t="shared" si="34"/>
        <v>0.125</v>
      </c>
      <c r="M68" s="37">
        <f t="shared" si="34"/>
        <v>0</v>
      </c>
      <c r="N68" s="37">
        <f t="shared" si="34"/>
        <v>0</v>
      </c>
      <c r="O68" s="37">
        <f t="shared" si="34"/>
        <v>0</v>
      </c>
      <c r="P68" s="37">
        <f t="shared" si="34"/>
        <v>0.125</v>
      </c>
      <c r="Q68" s="37">
        <f t="shared" si="34"/>
        <v>0.75</v>
      </c>
      <c r="R68" s="37">
        <f t="shared" si="34"/>
        <v>0.125</v>
      </c>
      <c r="AA68" s="152"/>
      <c r="AB68" s="152"/>
    </row>
    <row r="69" spans="1:28" ht="12" customHeight="1">
      <c r="A69" s="203"/>
      <c r="B69" s="202" t="s">
        <v>17</v>
      </c>
      <c r="C69" s="43"/>
      <c r="D69" s="278" t="s">
        <v>16</v>
      </c>
      <c r="E69" s="42"/>
      <c r="F69" s="41">
        <f t="shared" si="2"/>
        <v>739</v>
      </c>
      <c r="G69" s="41">
        <f t="shared" ref="G69:R69" si="35">SUM(G71,G73,G75,G77,G79,G81,G83,G85,G87,G89,G91,G93,G95,G97,G99)</f>
        <v>103</v>
      </c>
      <c r="H69" s="41">
        <f t="shared" si="35"/>
        <v>7</v>
      </c>
      <c r="I69" s="41">
        <f t="shared" si="35"/>
        <v>41</v>
      </c>
      <c r="J69" s="41">
        <f t="shared" si="35"/>
        <v>80</v>
      </c>
      <c r="K69" s="41">
        <f t="shared" si="35"/>
        <v>429</v>
      </c>
      <c r="L69" s="41">
        <f t="shared" si="35"/>
        <v>79</v>
      </c>
      <c r="M69" s="41">
        <f t="shared" si="35"/>
        <v>18</v>
      </c>
      <c r="N69" s="41">
        <f t="shared" si="35"/>
        <v>11</v>
      </c>
      <c r="O69" s="41">
        <f t="shared" si="35"/>
        <v>22</v>
      </c>
      <c r="P69" s="41">
        <f t="shared" si="35"/>
        <v>11</v>
      </c>
      <c r="Q69" s="41">
        <f t="shared" si="35"/>
        <v>598</v>
      </c>
      <c r="R69" s="41">
        <f t="shared" si="35"/>
        <v>79</v>
      </c>
      <c r="AA69" s="153">
        <v>739</v>
      </c>
      <c r="AB69" s="153" t="str">
        <f>IF(F69=AA69,"",1)</f>
        <v/>
      </c>
    </row>
    <row r="70" spans="1:28" ht="12" customHeight="1">
      <c r="A70" s="203"/>
      <c r="B70" s="203"/>
      <c r="C70" s="40"/>
      <c r="D70" s="279"/>
      <c r="E70" s="39"/>
      <c r="F70" s="44">
        <f t="shared" si="2"/>
        <v>1</v>
      </c>
      <c r="G70" s="37">
        <f t="shared" ref="G70:R70" si="36">IF(G69=0,0,G69/$F69)</f>
        <v>0.13937753721244925</v>
      </c>
      <c r="H70" s="37">
        <f t="shared" si="36"/>
        <v>9.4722598105548041E-3</v>
      </c>
      <c r="I70" s="37">
        <f t="shared" si="36"/>
        <v>5.5480378890392423E-2</v>
      </c>
      <c r="J70" s="37">
        <f t="shared" si="36"/>
        <v>0.10825439783491204</v>
      </c>
      <c r="K70" s="37">
        <f t="shared" si="36"/>
        <v>0.58051420838971579</v>
      </c>
      <c r="L70" s="37">
        <f t="shared" si="36"/>
        <v>0.10690121786197564</v>
      </c>
      <c r="M70" s="37">
        <f t="shared" si="36"/>
        <v>2.4357239512855209E-2</v>
      </c>
      <c r="N70" s="37">
        <f t="shared" si="36"/>
        <v>1.4884979702300407E-2</v>
      </c>
      <c r="O70" s="37">
        <f t="shared" si="36"/>
        <v>2.9769959404600813E-2</v>
      </c>
      <c r="P70" s="37">
        <f t="shared" si="36"/>
        <v>1.4884979702300407E-2</v>
      </c>
      <c r="Q70" s="37">
        <f t="shared" si="36"/>
        <v>0.8092016238159675</v>
      </c>
      <c r="R70" s="37">
        <f t="shared" si="36"/>
        <v>0.10690121786197564</v>
      </c>
      <c r="AA70" s="152"/>
      <c r="AB70" s="152"/>
    </row>
    <row r="71" spans="1:28" ht="12" customHeight="1">
      <c r="A71" s="203"/>
      <c r="B71" s="203"/>
      <c r="C71" s="43"/>
      <c r="D71" s="278" t="s">
        <v>240</v>
      </c>
      <c r="E71" s="42"/>
      <c r="F71" s="41">
        <f t="shared" si="2"/>
        <v>7</v>
      </c>
      <c r="G71" s="41">
        <v>2</v>
      </c>
      <c r="H71" s="41">
        <v>0</v>
      </c>
      <c r="I71" s="41">
        <v>0</v>
      </c>
      <c r="J71" s="41">
        <v>0</v>
      </c>
      <c r="K71" s="41">
        <v>3</v>
      </c>
      <c r="L71" s="41">
        <v>2</v>
      </c>
      <c r="M71" s="41">
        <v>0</v>
      </c>
      <c r="N71" s="41">
        <v>0</v>
      </c>
      <c r="O71" s="41">
        <v>0</v>
      </c>
      <c r="P71" s="41">
        <v>0</v>
      </c>
      <c r="Q71" s="41">
        <v>5</v>
      </c>
      <c r="R71" s="41">
        <v>2</v>
      </c>
      <c r="AA71" s="153">
        <v>7</v>
      </c>
      <c r="AB71" s="153" t="str">
        <f>IF(F71=AA71,"",1)</f>
        <v/>
      </c>
    </row>
    <row r="72" spans="1:28" ht="12" customHeight="1">
      <c r="A72" s="203"/>
      <c r="B72" s="203"/>
      <c r="C72" s="40"/>
      <c r="D72" s="279"/>
      <c r="E72" s="39"/>
      <c r="F72" s="44">
        <f t="shared" si="2"/>
        <v>1</v>
      </c>
      <c r="G72" s="37">
        <f t="shared" ref="G72:R72" si="37">IF(G71=0,0,G71/$F71)</f>
        <v>0.2857142857142857</v>
      </c>
      <c r="H72" s="37">
        <f t="shared" si="37"/>
        <v>0</v>
      </c>
      <c r="I72" s="37">
        <f t="shared" si="37"/>
        <v>0</v>
      </c>
      <c r="J72" s="37">
        <f t="shared" si="37"/>
        <v>0</v>
      </c>
      <c r="K72" s="37">
        <f t="shared" si="37"/>
        <v>0.42857142857142855</v>
      </c>
      <c r="L72" s="37">
        <f t="shared" si="37"/>
        <v>0.2857142857142857</v>
      </c>
      <c r="M72" s="37">
        <f t="shared" si="37"/>
        <v>0</v>
      </c>
      <c r="N72" s="37">
        <f t="shared" si="37"/>
        <v>0</v>
      </c>
      <c r="O72" s="37">
        <f t="shared" si="37"/>
        <v>0</v>
      </c>
      <c r="P72" s="37">
        <f t="shared" si="37"/>
        <v>0</v>
      </c>
      <c r="Q72" s="37">
        <f t="shared" si="37"/>
        <v>0.7142857142857143</v>
      </c>
      <c r="R72" s="37">
        <f t="shared" si="37"/>
        <v>0.2857142857142857</v>
      </c>
      <c r="AA72" s="152"/>
      <c r="AB72" s="152"/>
    </row>
    <row r="73" spans="1:28" ht="12" customHeight="1">
      <c r="A73" s="203"/>
      <c r="B73" s="203"/>
      <c r="C73" s="43"/>
      <c r="D73" s="278" t="s">
        <v>239</v>
      </c>
      <c r="E73" s="42"/>
      <c r="F73" s="41">
        <f t="shared" ref="F73:F100" si="38">SUM(G73:R73)/2</f>
        <v>90</v>
      </c>
      <c r="G73" s="41">
        <v>7</v>
      </c>
      <c r="H73" s="41">
        <v>1</v>
      </c>
      <c r="I73" s="41">
        <v>1</v>
      </c>
      <c r="J73" s="41">
        <v>4</v>
      </c>
      <c r="K73" s="41">
        <v>63</v>
      </c>
      <c r="L73" s="41">
        <v>14</v>
      </c>
      <c r="M73" s="41">
        <v>0</v>
      </c>
      <c r="N73" s="41">
        <v>1</v>
      </c>
      <c r="O73" s="41">
        <v>0</v>
      </c>
      <c r="P73" s="41">
        <v>0</v>
      </c>
      <c r="Q73" s="41">
        <v>76</v>
      </c>
      <c r="R73" s="41">
        <v>13</v>
      </c>
      <c r="AA73" s="153">
        <v>90</v>
      </c>
      <c r="AB73" s="153" t="str">
        <f>IF(F73=AA73,"",1)</f>
        <v/>
      </c>
    </row>
    <row r="74" spans="1:28" ht="12" customHeight="1">
      <c r="A74" s="203"/>
      <c r="B74" s="203"/>
      <c r="C74" s="40"/>
      <c r="D74" s="279"/>
      <c r="E74" s="39"/>
      <c r="F74" s="44">
        <f t="shared" si="38"/>
        <v>1</v>
      </c>
      <c r="G74" s="37">
        <f t="shared" ref="G74:R74" si="39">IF(G73=0,0,G73/$F73)</f>
        <v>7.7777777777777779E-2</v>
      </c>
      <c r="H74" s="37">
        <f t="shared" si="39"/>
        <v>1.1111111111111112E-2</v>
      </c>
      <c r="I74" s="37">
        <f t="shared" si="39"/>
        <v>1.1111111111111112E-2</v>
      </c>
      <c r="J74" s="37">
        <f t="shared" si="39"/>
        <v>4.4444444444444446E-2</v>
      </c>
      <c r="K74" s="37">
        <f t="shared" si="39"/>
        <v>0.7</v>
      </c>
      <c r="L74" s="37">
        <f t="shared" si="39"/>
        <v>0.15555555555555556</v>
      </c>
      <c r="M74" s="37">
        <f t="shared" si="39"/>
        <v>0</v>
      </c>
      <c r="N74" s="37">
        <f t="shared" si="39"/>
        <v>1.1111111111111112E-2</v>
      </c>
      <c r="O74" s="37">
        <f t="shared" si="39"/>
        <v>0</v>
      </c>
      <c r="P74" s="37">
        <f t="shared" si="39"/>
        <v>0</v>
      </c>
      <c r="Q74" s="37">
        <f t="shared" si="39"/>
        <v>0.84444444444444444</v>
      </c>
      <c r="R74" s="37">
        <f t="shared" si="39"/>
        <v>0.14444444444444443</v>
      </c>
      <c r="AA74" s="152"/>
      <c r="AB74" s="152"/>
    </row>
    <row r="75" spans="1:28" ht="12" customHeight="1">
      <c r="A75" s="203"/>
      <c r="B75" s="203"/>
      <c r="C75" s="43"/>
      <c r="D75" s="278" t="s">
        <v>13</v>
      </c>
      <c r="E75" s="42"/>
      <c r="F75" s="41">
        <f t="shared" si="38"/>
        <v>18</v>
      </c>
      <c r="G75" s="41">
        <v>3</v>
      </c>
      <c r="H75" s="41">
        <v>0</v>
      </c>
      <c r="I75" s="41">
        <v>0</v>
      </c>
      <c r="J75" s="41">
        <v>4</v>
      </c>
      <c r="K75" s="41">
        <v>11</v>
      </c>
      <c r="L75" s="41">
        <v>0</v>
      </c>
      <c r="M75" s="41">
        <v>0</v>
      </c>
      <c r="N75" s="41">
        <v>0</v>
      </c>
      <c r="O75" s="41">
        <v>0</v>
      </c>
      <c r="P75" s="41">
        <v>0</v>
      </c>
      <c r="Q75" s="41">
        <v>18</v>
      </c>
      <c r="R75" s="41">
        <v>0</v>
      </c>
      <c r="AA75" s="153">
        <v>18</v>
      </c>
      <c r="AB75" s="153" t="str">
        <f>IF(F75=AA75,"",1)</f>
        <v/>
      </c>
    </row>
    <row r="76" spans="1:28" ht="12" customHeight="1">
      <c r="A76" s="203"/>
      <c r="B76" s="203"/>
      <c r="C76" s="40"/>
      <c r="D76" s="279"/>
      <c r="E76" s="39"/>
      <c r="F76" s="44">
        <f t="shared" si="38"/>
        <v>1</v>
      </c>
      <c r="G76" s="37">
        <f t="shared" ref="G76:R76" si="40">IF(G75=0,0,G75/$F75)</f>
        <v>0.16666666666666666</v>
      </c>
      <c r="H76" s="37">
        <f t="shared" si="40"/>
        <v>0</v>
      </c>
      <c r="I76" s="37">
        <f t="shared" si="40"/>
        <v>0</v>
      </c>
      <c r="J76" s="37">
        <f t="shared" si="40"/>
        <v>0.22222222222222221</v>
      </c>
      <c r="K76" s="37">
        <f t="shared" si="40"/>
        <v>0.61111111111111116</v>
      </c>
      <c r="L76" s="37">
        <f t="shared" si="40"/>
        <v>0</v>
      </c>
      <c r="M76" s="37">
        <f t="shared" si="40"/>
        <v>0</v>
      </c>
      <c r="N76" s="37">
        <f t="shared" si="40"/>
        <v>0</v>
      </c>
      <c r="O76" s="37">
        <f t="shared" si="40"/>
        <v>0</v>
      </c>
      <c r="P76" s="37">
        <f t="shared" si="40"/>
        <v>0</v>
      </c>
      <c r="Q76" s="37">
        <f t="shared" si="40"/>
        <v>1</v>
      </c>
      <c r="R76" s="37">
        <f t="shared" si="40"/>
        <v>0</v>
      </c>
      <c r="AA76" s="152"/>
      <c r="AB76" s="152"/>
    </row>
    <row r="77" spans="1:28" ht="12" customHeight="1">
      <c r="A77" s="203"/>
      <c r="B77" s="203"/>
      <c r="C77" s="43"/>
      <c r="D77" s="278" t="s">
        <v>238</v>
      </c>
      <c r="E77" s="42"/>
      <c r="F77" s="41">
        <f t="shared" si="38"/>
        <v>14</v>
      </c>
      <c r="G77" s="41">
        <v>1</v>
      </c>
      <c r="H77" s="41">
        <v>0</v>
      </c>
      <c r="I77" s="41">
        <v>1</v>
      </c>
      <c r="J77" s="41">
        <v>1</v>
      </c>
      <c r="K77" s="41">
        <v>8</v>
      </c>
      <c r="L77" s="41">
        <v>3</v>
      </c>
      <c r="M77" s="41">
        <v>0</v>
      </c>
      <c r="N77" s="41">
        <v>0</v>
      </c>
      <c r="O77" s="41">
        <v>0</v>
      </c>
      <c r="P77" s="41">
        <v>1</v>
      </c>
      <c r="Q77" s="41">
        <v>12</v>
      </c>
      <c r="R77" s="41">
        <v>1</v>
      </c>
      <c r="AA77" s="153">
        <v>14</v>
      </c>
      <c r="AB77" s="153" t="str">
        <f>IF(F77=AA77,"",1)</f>
        <v/>
      </c>
    </row>
    <row r="78" spans="1:28" ht="12" customHeight="1">
      <c r="A78" s="203"/>
      <c r="B78" s="203"/>
      <c r="C78" s="40"/>
      <c r="D78" s="279"/>
      <c r="E78" s="39"/>
      <c r="F78" s="44">
        <f t="shared" si="38"/>
        <v>0.99999999999999989</v>
      </c>
      <c r="G78" s="37">
        <f t="shared" ref="G78:R78" si="41">IF(G77=0,0,G77/$F77)</f>
        <v>7.1428571428571425E-2</v>
      </c>
      <c r="H78" s="37">
        <f t="shared" si="41"/>
        <v>0</v>
      </c>
      <c r="I78" s="37">
        <f t="shared" si="41"/>
        <v>7.1428571428571425E-2</v>
      </c>
      <c r="J78" s="37">
        <f t="shared" si="41"/>
        <v>7.1428571428571425E-2</v>
      </c>
      <c r="K78" s="37">
        <f t="shared" si="41"/>
        <v>0.5714285714285714</v>
      </c>
      <c r="L78" s="37">
        <f t="shared" si="41"/>
        <v>0.21428571428571427</v>
      </c>
      <c r="M78" s="37">
        <f t="shared" si="41"/>
        <v>0</v>
      </c>
      <c r="N78" s="37">
        <f t="shared" si="41"/>
        <v>0</v>
      </c>
      <c r="O78" s="37">
        <f t="shared" si="41"/>
        <v>0</v>
      </c>
      <c r="P78" s="37">
        <f t="shared" si="41"/>
        <v>7.1428571428571425E-2</v>
      </c>
      <c r="Q78" s="37">
        <f t="shared" si="41"/>
        <v>0.8571428571428571</v>
      </c>
      <c r="R78" s="37">
        <f t="shared" si="41"/>
        <v>7.1428571428571425E-2</v>
      </c>
      <c r="AA78" s="152"/>
      <c r="AB78" s="152"/>
    </row>
    <row r="79" spans="1:28" ht="12" customHeight="1">
      <c r="A79" s="203"/>
      <c r="B79" s="203"/>
      <c r="C79" s="43"/>
      <c r="D79" s="278" t="s">
        <v>237</v>
      </c>
      <c r="E79" s="42"/>
      <c r="F79" s="41">
        <f t="shared" si="38"/>
        <v>36</v>
      </c>
      <c r="G79" s="41">
        <v>5</v>
      </c>
      <c r="H79" s="41">
        <v>0</v>
      </c>
      <c r="I79" s="41">
        <v>3</v>
      </c>
      <c r="J79" s="41">
        <v>2</v>
      </c>
      <c r="K79" s="41">
        <v>23</v>
      </c>
      <c r="L79" s="41">
        <v>3</v>
      </c>
      <c r="M79" s="41">
        <v>1</v>
      </c>
      <c r="N79" s="41">
        <v>0</v>
      </c>
      <c r="O79" s="41">
        <v>1</v>
      </c>
      <c r="P79" s="41">
        <v>0</v>
      </c>
      <c r="Q79" s="41">
        <v>30</v>
      </c>
      <c r="R79" s="41">
        <v>4</v>
      </c>
      <c r="AA79" s="153">
        <v>36</v>
      </c>
      <c r="AB79" s="153" t="str">
        <f>IF(F79=AA79,"",1)</f>
        <v/>
      </c>
    </row>
    <row r="80" spans="1:28" ht="12" customHeight="1">
      <c r="A80" s="203"/>
      <c r="B80" s="203"/>
      <c r="C80" s="40"/>
      <c r="D80" s="279"/>
      <c r="E80" s="39"/>
      <c r="F80" s="44">
        <f t="shared" si="38"/>
        <v>1</v>
      </c>
      <c r="G80" s="37">
        <f t="shared" ref="G80:R80" si="42">IF(G79=0,0,G79/$F79)</f>
        <v>0.1388888888888889</v>
      </c>
      <c r="H80" s="37">
        <f t="shared" si="42"/>
        <v>0</v>
      </c>
      <c r="I80" s="37">
        <f t="shared" si="42"/>
        <v>8.3333333333333329E-2</v>
      </c>
      <c r="J80" s="37">
        <f t="shared" si="42"/>
        <v>5.5555555555555552E-2</v>
      </c>
      <c r="K80" s="37">
        <f t="shared" si="42"/>
        <v>0.63888888888888884</v>
      </c>
      <c r="L80" s="37">
        <f t="shared" si="42"/>
        <v>8.3333333333333329E-2</v>
      </c>
      <c r="M80" s="37">
        <f t="shared" si="42"/>
        <v>2.7777777777777776E-2</v>
      </c>
      <c r="N80" s="37">
        <f t="shared" si="42"/>
        <v>0</v>
      </c>
      <c r="O80" s="37">
        <f t="shared" si="42"/>
        <v>2.7777777777777776E-2</v>
      </c>
      <c r="P80" s="37">
        <f t="shared" si="42"/>
        <v>0</v>
      </c>
      <c r="Q80" s="37">
        <f t="shared" si="42"/>
        <v>0.83333333333333337</v>
      </c>
      <c r="R80" s="37">
        <f t="shared" si="42"/>
        <v>0.1111111111111111</v>
      </c>
      <c r="AA80" s="152"/>
      <c r="AB80" s="152"/>
    </row>
    <row r="81" spans="1:28" ht="12" customHeight="1">
      <c r="A81" s="203"/>
      <c r="B81" s="203"/>
      <c r="C81" s="43"/>
      <c r="D81" s="278" t="s">
        <v>10</v>
      </c>
      <c r="E81" s="42"/>
      <c r="F81" s="41">
        <f t="shared" si="38"/>
        <v>187</v>
      </c>
      <c r="G81" s="41">
        <v>25</v>
      </c>
      <c r="H81" s="41">
        <v>3</v>
      </c>
      <c r="I81" s="41">
        <v>10</v>
      </c>
      <c r="J81" s="41">
        <v>23</v>
      </c>
      <c r="K81" s="41">
        <v>102</v>
      </c>
      <c r="L81" s="41">
        <v>24</v>
      </c>
      <c r="M81" s="41">
        <v>4</v>
      </c>
      <c r="N81" s="41">
        <v>0</v>
      </c>
      <c r="O81" s="41">
        <v>1</v>
      </c>
      <c r="P81" s="41">
        <v>2</v>
      </c>
      <c r="Q81" s="41">
        <v>155</v>
      </c>
      <c r="R81" s="41">
        <v>25</v>
      </c>
      <c r="AA81" s="153">
        <v>187</v>
      </c>
      <c r="AB81" s="153" t="str">
        <f>IF(F81=AA81,"",1)</f>
        <v/>
      </c>
    </row>
    <row r="82" spans="1:28" ht="12" customHeight="1">
      <c r="A82" s="203"/>
      <c r="B82" s="203"/>
      <c r="C82" s="40"/>
      <c r="D82" s="279"/>
      <c r="E82" s="39"/>
      <c r="F82" s="44">
        <f t="shared" si="38"/>
        <v>1</v>
      </c>
      <c r="G82" s="37">
        <f t="shared" ref="G82:R82" si="43">IF(G81=0,0,G81/$F81)</f>
        <v>0.13368983957219252</v>
      </c>
      <c r="H82" s="37">
        <f t="shared" si="43"/>
        <v>1.6042780748663103E-2</v>
      </c>
      <c r="I82" s="37">
        <f t="shared" si="43"/>
        <v>5.3475935828877004E-2</v>
      </c>
      <c r="J82" s="37">
        <f t="shared" si="43"/>
        <v>0.12299465240641712</v>
      </c>
      <c r="K82" s="37">
        <f t="shared" si="43"/>
        <v>0.54545454545454541</v>
      </c>
      <c r="L82" s="37">
        <f t="shared" si="43"/>
        <v>0.12834224598930483</v>
      </c>
      <c r="M82" s="37">
        <f t="shared" si="43"/>
        <v>2.1390374331550801E-2</v>
      </c>
      <c r="N82" s="37">
        <f t="shared" si="43"/>
        <v>0</v>
      </c>
      <c r="O82" s="37">
        <f t="shared" si="43"/>
        <v>5.3475935828877002E-3</v>
      </c>
      <c r="P82" s="37">
        <f t="shared" si="43"/>
        <v>1.06951871657754E-2</v>
      </c>
      <c r="Q82" s="37">
        <f t="shared" si="43"/>
        <v>0.82887700534759357</v>
      </c>
      <c r="R82" s="37">
        <f t="shared" si="43"/>
        <v>0.13368983957219252</v>
      </c>
      <c r="AA82" s="152"/>
      <c r="AB82" s="152"/>
    </row>
    <row r="83" spans="1:28" ht="12" customHeight="1">
      <c r="A83" s="203"/>
      <c r="B83" s="203"/>
      <c r="C83" s="43"/>
      <c r="D83" s="278" t="s">
        <v>9</v>
      </c>
      <c r="E83" s="42"/>
      <c r="F83" s="41">
        <f t="shared" si="38"/>
        <v>20</v>
      </c>
      <c r="G83" s="41">
        <v>1</v>
      </c>
      <c r="H83" s="41">
        <v>0</v>
      </c>
      <c r="I83" s="41">
        <v>1</v>
      </c>
      <c r="J83" s="41">
        <v>4</v>
      </c>
      <c r="K83" s="41">
        <v>12</v>
      </c>
      <c r="L83" s="41">
        <v>2</v>
      </c>
      <c r="M83" s="41">
        <v>2</v>
      </c>
      <c r="N83" s="41">
        <v>0</v>
      </c>
      <c r="O83" s="41">
        <v>4</v>
      </c>
      <c r="P83" s="41">
        <v>1</v>
      </c>
      <c r="Q83" s="41">
        <v>11</v>
      </c>
      <c r="R83" s="41">
        <v>2</v>
      </c>
      <c r="AA83" s="153">
        <v>20</v>
      </c>
      <c r="AB83" s="153" t="str">
        <f>IF(F83=AA83,"",1)</f>
        <v/>
      </c>
    </row>
    <row r="84" spans="1:28" ht="12" customHeight="1">
      <c r="A84" s="203"/>
      <c r="B84" s="203"/>
      <c r="C84" s="40"/>
      <c r="D84" s="279"/>
      <c r="E84" s="39"/>
      <c r="F84" s="44">
        <f t="shared" si="38"/>
        <v>1</v>
      </c>
      <c r="G84" s="37">
        <f t="shared" ref="G84:R84" si="44">IF(G83=0,0,G83/$F83)</f>
        <v>0.05</v>
      </c>
      <c r="H84" s="37">
        <f t="shared" si="44"/>
        <v>0</v>
      </c>
      <c r="I84" s="37">
        <f t="shared" si="44"/>
        <v>0.05</v>
      </c>
      <c r="J84" s="37">
        <f t="shared" si="44"/>
        <v>0.2</v>
      </c>
      <c r="K84" s="37">
        <f t="shared" si="44"/>
        <v>0.6</v>
      </c>
      <c r="L84" s="37">
        <f t="shared" si="44"/>
        <v>0.1</v>
      </c>
      <c r="M84" s="37">
        <f t="shared" si="44"/>
        <v>0.1</v>
      </c>
      <c r="N84" s="37">
        <f t="shared" si="44"/>
        <v>0</v>
      </c>
      <c r="O84" s="37">
        <f t="shared" si="44"/>
        <v>0.2</v>
      </c>
      <c r="P84" s="37">
        <f t="shared" si="44"/>
        <v>0.05</v>
      </c>
      <c r="Q84" s="37">
        <f t="shared" si="44"/>
        <v>0.55000000000000004</v>
      </c>
      <c r="R84" s="37">
        <f t="shared" si="44"/>
        <v>0.1</v>
      </c>
      <c r="AA84" s="152"/>
      <c r="AB84" s="152"/>
    </row>
    <row r="85" spans="1:28" ht="12" customHeight="1">
      <c r="A85" s="203"/>
      <c r="B85" s="203"/>
      <c r="C85" s="43"/>
      <c r="D85" s="278" t="s">
        <v>236</v>
      </c>
      <c r="E85" s="42"/>
      <c r="F85" s="41">
        <f t="shared" si="38"/>
        <v>9</v>
      </c>
      <c r="G85" s="41">
        <v>2</v>
      </c>
      <c r="H85" s="41">
        <v>0</v>
      </c>
      <c r="I85" s="41">
        <v>0</v>
      </c>
      <c r="J85" s="41">
        <v>2</v>
      </c>
      <c r="K85" s="41">
        <v>4</v>
      </c>
      <c r="L85" s="41">
        <v>1</v>
      </c>
      <c r="M85" s="41">
        <v>1</v>
      </c>
      <c r="N85" s="41">
        <v>1</v>
      </c>
      <c r="O85" s="41">
        <v>0</v>
      </c>
      <c r="P85" s="41">
        <v>0</v>
      </c>
      <c r="Q85" s="41">
        <v>7</v>
      </c>
      <c r="R85" s="41">
        <v>0</v>
      </c>
      <c r="AA85" s="153">
        <v>9</v>
      </c>
      <c r="AB85" s="153" t="str">
        <f>IF(F85=AA85,"",1)</f>
        <v/>
      </c>
    </row>
    <row r="86" spans="1:28" ht="12" customHeight="1">
      <c r="A86" s="203"/>
      <c r="B86" s="203"/>
      <c r="C86" s="40"/>
      <c r="D86" s="279"/>
      <c r="E86" s="39"/>
      <c r="F86" s="44">
        <f t="shared" si="38"/>
        <v>1</v>
      </c>
      <c r="G86" s="37">
        <f t="shared" ref="G86:R86" si="45">IF(G85=0,0,G85/$F85)</f>
        <v>0.22222222222222221</v>
      </c>
      <c r="H86" s="37">
        <f t="shared" si="45"/>
        <v>0</v>
      </c>
      <c r="I86" s="37">
        <f t="shared" si="45"/>
        <v>0</v>
      </c>
      <c r="J86" s="37">
        <f t="shared" si="45"/>
        <v>0.22222222222222221</v>
      </c>
      <c r="K86" s="37">
        <f t="shared" si="45"/>
        <v>0.44444444444444442</v>
      </c>
      <c r="L86" s="37">
        <f t="shared" si="45"/>
        <v>0.1111111111111111</v>
      </c>
      <c r="M86" s="37">
        <f t="shared" si="45"/>
        <v>0.1111111111111111</v>
      </c>
      <c r="N86" s="37">
        <f t="shared" si="45"/>
        <v>0.1111111111111111</v>
      </c>
      <c r="O86" s="37">
        <f t="shared" si="45"/>
        <v>0</v>
      </c>
      <c r="P86" s="37">
        <f t="shared" si="45"/>
        <v>0</v>
      </c>
      <c r="Q86" s="37">
        <f t="shared" si="45"/>
        <v>0.77777777777777779</v>
      </c>
      <c r="R86" s="37">
        <f t="shared" si="45"/>
        <v>0</v>
      </c>
      <c r="AA86" s="152"/>
      <c r="AB86" s="152"/>
    </row>
    <row r="87" spans="1:28" ht="13.5" customHeight="1">
      <c r="A87" s="203"/>
      <c r="B87" s="203"/>
      <c r="C87" s="43"/>
      <c r="D87" s="297" t="s">
        <v>235</v>
      </c>
      <c r="E87" s="42"/>
      <c r="F87" s="41">
        <f t="shared" si="38"/>
        <v>17</v>
      </c>
      <c r="G87" s="41">
        <v>4</v>
      </c>
      <c r="H87" s="41">
        <v>0</v>
      </c>
      <c r="I87" s="41">
        <v>1</v>
      </c>
      <c r="J87" s="41">
        <v>6</v>
      </c>
      <c r="K87" s="41">
        <v>6</v>
      </c>
      <c r="L87" s="41">
        <v>0</v>
      </c>
      <c r="M87" s="41">
        <v>2</v>
      </c>
      <c r="N87" s="41">
        <v>0</v>
      </c>
      <c r="O87" s="41">
        <v>1</v>
      </c>
      <c r="P87" s="41">
        <v>0</v>
      </c>
      <c r="Q87" s="41">
        <v>14</v>
      </c>
      <c r="R87" s="41">
        <v>0</v>
      </c>
      <c r="AA87" s="153">
        <v>17</v>
      </c>
      <c r="AB87" s="153" t="str">
        <f>IF(F87=AA87,"",1)</f>
        <v/>
      </c>
    </row>
    <row r="88" spans="1:28" ht="13.5" customHeight="1">
      <c r="A88" s="203"/>
      <c r="B88" s="203"/>
      <c r="C88" s="40"/>
      <c r="D88" s="279"/>
      <c r="E88" s="39"/>
      <c r="F88" s="44">
        <f t="shared" si="38"/>
        <v>1</v>
      </c>
      <c r="G88" s="37">
        <f t="shared" ref="G88:R88" si="46">IF(G87=0,0,G87/$F87)</f>
        <v>0.23529411764705882</v>
      </c>
      <c r="H88" s="37">
        <f t="shared" si="46"/>
        <v>0</v>
      </c>
      <c r="I88" s="37">
        <f t="shared" si="46"/>
        <v>5.8823529411764705E-2</v>
      </c>
      <c r="J88" s="37">
        <f t="shared" si="46"/>
        <v>0.35294117647058826</v>
      </c>
      <c r="K88" s="37">
        <f t="shared" si="46"/>
        <v>0.35294117647058826</v>
      </c>
      <c r="L88" s="37">
        <f t="shared" si="46"/>
        <v>0</v>
      </c>
      <c r="M88" s="37">
        <f t="shared" si="46"/>
        <v>0.11764705882352941</v>
      </c>
      <c r="N88" s="37">
        <f t="shared" si="46"/>
        <v>0</v>
      </c>
      <c r="O88" s="37">
        <f t="shared" si="46"/>
        <v>5.8823529411764705E-2</v>
      </c>
      <c r="P88" s="37">
        <f t="shared" si="46"/>
        <v>0</v>
      </c>
      <c r="Q88" s="37">
        <f t="shared" si="46"/>
        <v>0.82352941176470584</v>
      </c>
      <c r="R88" s="37">
        <f t="shared" si="46"/>
        <v>0</v>
      </c>
      <c r="AA88" s="152"/>
      <c r="AB88" s="152"/>
    </row>
    <row r="89" spans="1:28" ht="12" customHeight="1">
      <c r="A89" s="203"/>
      <c r="B89" s="203"/>
      <c r="C89" s="43"/>
      <c r="D89" s="278" t="s">
        <v>234</v>
      </c>
      <c r="E89" s="42"/>
      <c r="F89" s="41">
        <f t="shared" si="38"/>
        <v>40</v>
      </c>
      <c r="G89" s="41">
        <v>10</v>
      </c>
      <c r="H89" s="41">
        <v>0</v>
      </c>
      <c r="I89" s="41">
        <v>5</v>
      </c>
      <c r="J89" s="41">
        <v>1</v>
      </c>
      <c r="K89" s="41">
        <v>18</v>
      </c>
      <c r="L89" s="41">
        <v>6</v>
      </c>
      <c r="M89" s="41">
        <v>0</v>
      </c>
      <c r="N89" s="41">
        <v>0</v>
      </c>
      <c r="O89" s="41">
        <v>0</v>
      </c>
      <c r="P89" s="41">
        <v>0</v>
      </c>
      <c r="Q89" s="41">
        <v>33</v>
      </c>
      <c r="R89" s="41">
        <v>7</v>
      </c>
      <c r="AA89" s="153">
        <v>40</v>
      </c>
      <c r="AB89" s="153" t="str">
        <f>IF(F89=AA89,"",1)</f>
        <v/>
      </c>
    </row>
    <row r="90" spans="1:28" ht="12" customHeight="1">
      <c r="A90" s="203"/>
      <c r="B90" s="203"/>
      <c r="C90" s="40"/>
      <c r="D90" s="279"/>
      <c r="E90" s="39"/>
      <c r="F90" s="44">
        <f t="shared" si="38"/>
        <v>1</v>
      </c>
      <c r="G90" s="37">
        <f t="shared" ref="G90:R90" si="47">IF(G89=0,0,G89/$F89)</f>
        <v>0.25</v>
      </c>
      <c r="H90" s="37">
        <f t="shared" si="47"/>
        <v>0</v>
      </c>
      <c r="I90" s="37">
        <f t="shared" si="47"/>
        <v>0.125</v>
      </c>
      <c r="J90" s="37">
        <f t="shared" si="47"/>
        <v>2.5000000000000001E-2</v>
      </c>
      <c r="K90" s="37">
        <f t="shared" si="47"/>
        <v>0.45</v>
      </c>
      <c r="L90" s="37">
        <f t="shared" si="47"/>
        <v>0.15</v>
      </c>
      <c r="M90" s="37">
        <f t="shared" si="47"/>
        <v>0</v>
      </c>
      <c r="N90" s="37">
        <f t="shared" si="47"/>
        <v>0</v>
      </c>
      <c r="O90" s="37">
        <f t="shared" si="47"/>
        <v>0</v>
      </c>
      <c r="P90" s="37">
        <f t="shared" si="47"/>
        <v>0</v>
      </c>
      <c r="Q90" s="37">
        <f t="shared" si="47"/>
        <v>0.82499999999999996</v>
      </c>
      <c r="R90" s="37">
        <f t="shared" si="47"/>
        <v>0.17499999999999999</v>
      </c>
      <c r="AA90" s="152"/>
      <c r="AB90" s="152"/>
    </row>
    <row r="91" spans="1:28" ht="12" customHeight="1">
      <c r="A91" s="203"/>
      <c r="B91" s="203"/>
      <c r="C91" s="43"/>
      <c r="D91" s="278" t="s">
        <v>233</v>
      </c>
      <c r="E91" s="42"/>
      <c r="F91" s="41">
        <f t="shared" si="38"/>
        <v>28</v>
      </c>
      <c r="G91" s="41">
        <v>2</v>
      </c>
      <c r="H91" s="41">
        <v>0</v>
      </c>
      <c r="I91" s="41">
        <v>1</v>
      </c>
      <c r="J91" s="41">
        <v>3</v>
      </c>
      <c r="K91" s="41">
        <v>17</v>
      </c>
      <c r="L91" s="41">
        <v>5</v>
      </c>
      <c r="M91" s="41">
        <v>0</v>
      </c>
      <c r="N91" s="41">
        <v>1</v>
      </c>
      <c r="O91" s="41">
        <v>2</v>
      </c>
      <c r="P91" s="41">
        <v>0</v>
      </c>
      <c r="Q91" s="41">
        <v>20</v>
      </c>
      <c r="R91" s="41">
        <v>5</v>
      </c>
      <c r="AA91" s="153">
        <v>28</v>
      </c>
      <c r="AB91" s="153" t="str">
        <f>IF(F91=AA91,"",1)</f>
        <v/>
      </c>
    </row>
    <row r="92" spans="1:28" ht="12" customHeight="1">
      <c r="A92" s="203"/>
      <c r="B92" s="203"/>
      <c r="C92" s="40"/>
      <c r="D92" s="279"/>
      <c r="E92" s="39"/>
      <c r="F92" s="44">
        <f t="shared" si="38"/>
        <v>1</v>
      </c>
      <c r="G92" s="37">
        <f t="shared" ref="G92:R92" si="48">IF(G91=0,0,G91/$F91)</f>
        <v>7.1428571428571425E-2</v>
      </c>
      <c r="H92" s="37">
        <f t="shared" si="48"/>
        <v>0</v>
      </c>
      <c r="I92" s="37">
        <f t="shared" si="48"/>
        <v>3.5714285714285712E-2</v>
      </c>
      <c r="J92" s="37">
        <f t="shared" si="48"/>
        <v>0.10714285714285714</v>
      </c>
      <c r="K92" s="37">
        <f t="shared" si="48"/>
        <v>0.6071428571428571</v>
      </c>
      <c r="L92" s="37">
        <f t="shared" si="48"/>
        <v>0.17857142857142858</v>
      </c>
      <c r="M92" s="37">
        <f t="shared" si="48"/>
        <v>0</v>
      </c>
      <c r="N92" s="37">
        <f t="shared" si="48"/>
        <v>3.5714285714285712E-2</v>
      </c>
      <c r="O92" s="37">
        <f t="shared" si="48"/>
        <v>7.1428571428571425E-2</v>
      </c>
      <c r="P92" s="37">
        <f t="shared" si="48"/>
        <v>0</v>
      </c>
      <c r="Q92" s="37">
        <f t="shared" si="48"/>
        <v>0.7142857142857143</v>
      </c>
      <c r="R92" s="37">
        <f t="shared" si="48"/>
        <v>0.17857142857142858</v>
      </c>
      <c r="AA92" s="152"/>
      <c r="AB92" s="152"/>
    </row>
    <row r="93" spans="1:28" ht="12" customHeight="1">
      <c r="A93" s="203"/>
      <c r="B93" s="203"/>
      <c r="C93" s="43"/>
      <c r="D93" s="278" t="s">
        <v>232</v>
      </c>
      <c r="E93" s="42"/>
      <c r="F93" s="41">
        <f t="shared" si="38"/>
        <v>21</v>
      </c>
      <c r="G93" s="41">
        <v>3</v>
      </c>
      <c r="H93" s="41">
        <v>0</v>
      </c>
      <c r="I93" s="41">
        <v>1</v>
      </c>
      <c r="J93" s="41">
        <v>7</v>
      </c>
      <c r="K93" s="41">
        <v>10</v>
      </c>
      <c r="L93" s="41">
        <v>0</v>
      </c>
      <c r="M93" s="41">
        <v>1</v>
      </c>
      <c r="N93" s="41">
        <v>0</v>
      </c>
      <c r="O93" s="41">
        <v>0</v>
      </c>
      <c r="P93" s="41">
        <v>1</v>
      </c>
      <c r="Q93" s="41">
        <v>19</v>
      </c>
      <c r="R93" s="41">
        <v>0</v>
      </c>
      <c r="AA93" s="153">
        <v>21</v>
      </c>
      <c r="AB93" s="153" t="str">
        <f>IF(F93=AA93,"",1)</f>
        <v/>
      </c>
    </row>
    <row r="94" spans="1:28" ht="12" customHeight="1">
      <c r="A94" s="203"/>
      <c r="B94" s="203"/>
      <c r="C94" s="40"/>
      <c r="D94" s="279"/>
      <c r="E94" s="39"/>
      <c r="F94" s="44">
        <f t="shared" si="38"/>
        <v>1</v>
      </c>
      <c r="G94" s="37">
        <f t="shared" ref="G94:R94" si="49">IF(G93=0,0,G93/$F93)</f>
        <v>0.14285714285714285</v>
      </c>
      <c r="H94" s="37">
        <f t="shared" si="49"/>
        <v>0</v>
      </c>
      <c r="I94" s="37">
        <f t="shared" si="49"/>
        <v>4.7619047619047616E-2</v>
      </c>
      <c r="J94" s="37">
        <f t="shared" si="49"/>
        <v>0.33333333333333331</v>
      </c>
      <c r="K94" s="37">
        <f t="shared" si="49"/>
        <v>0.47619047619047616</v>
      </c>
      <c r="L94" s="37">
        <f t="shared" si="49"/>
        <v>0</v>
      </c>
      <c r="M94" s="37">
        <f t="shared" si="49"/>
        <v>4.7619047619047616E-2</v>
      </c>
      <c r="N94" s="37">
        <f t="shared" si="49"/>
        <v>0</v>
      </c>
      <c r="O94" s="37">
        <f t="shared" si="49"/>
        <v>0</v>
      </c>
      <c r="P94" s="37">
        <f t="shared" si="49"/>
        <v>4.7619047619047616E-2</v>
      </c>
      <c r="Q94" s="37">
        <f t="shared" si="49"/>
        <v>0.90476190476190477</v>
      </c>
      <c r="R94" s="37">
        <f t="shared" si="49"/>
        <v>0</v>
      </c>
      <c r="AA94" s="152"/>
      <c r="AB94" s="152"/>
    </row>
    <row r="95" spans="1:28" ht="12" customHeight="1">
      <c r="A95" s="203"/>
      <c r="B95" s="203"/>
      <c r="C95" s="43"/>
      <c r="D95" s="278" t="s">
        <v>231</v>
      </c>
      <c r="E95" s="42"/>
      <c r="F95" s="41">
        <f t="shared" si="38"/>
        <v>176</v>
      </c>
      <c r="G95" s="41">
        <v>28</v>
      </c>
      <c r="H95" s="41">
        <v>0</v>
      </c>
      <c r="I95" s="41">
        <v>12</v>
      </c>
      <c r="J95" s="41">
        <v>9</v>
      </c>
      <c r="K95" s="41">
        <v>114</v>
      </c>
      <c r="L95" s="41">
        <v>13</v>
      </c>
      <c r="M95" s="41">
        <v>5</v>
      </c>
      <c r="N95" s="41">
        <v>7</v>
      </c>
      <c r="O95" s="41">
        <v>12</v>
      </c>
      <c r="P95" s="41">
        <v>4</v>
      </c>
      <c r="Q95" s="41">
        <v>135</v>
      </c>
      <c r="R95" s="41">
        <v>13</v>
      </c>
      <c r="AA95" s="153">
        <v>176</v>
      </c>
      <c r="AB95" s="153" t="str">
        <f>IF(F95=AA95,"",1)</f>
        <v/>
      </c>
    </row>
    <row r="96" spans="1:28" ht="12" customHeight="1">
      <c r="A96" s="203"/>
      <c r="B96" s="203"/>
      <c r="C96" s="40"/>
      <c r="D96" s="279"/>
      <c r="E96" s="39"/>
      <c r="F96" s="44">
        <f t="shared" si="38"/>
        <v>1</v>
      </c>
      <c r="G96" s="37">
        <f t="shared" ref="G96:R96" si="50">IF(G95=0,0,G95/$F95)</f>
        <v>0.15909090909090909</v>
      </c>
      <c r="H96" s="37">
        <f t="shared" si="50"/>
        <v>0</v>
      </c>
      <c r="I96" s="37">
        <f t="shared" si="50"/>
        <v>6.8181818181818177E-2</v>
      </c>
      <c r="J96" s="37">
        <f t="shared" si="50"/>
        <v>5.113636363636364E-2</v>
      </c>
      <c r="K96" s="37">
        <f t="shared" si="50"/>
        <v>0.64772727272727271</v>
      </c>
      <c r="L96" s="37">
        <f t="shared" si="50"/>
        <v>7.3863636363636367E-2</v>
      </c>
      <c r="M96" s="37">
        <f t="shared" si="50"/>
        <v>2.8409090909090908E-2</v>
      </c>
      <c r="N96" s="37">
        <f t="shared" si="50"/>
        <v>3.9772727272727272E-2</v>
      </c>
      <c r="O96" s="37">
        <f t="shared" si="50"/>
        <v>6.8181818181818177E-2</v>
      </c>
      <c r="P96" s="37">
        <f t="shared" si="50"/>
        <v>2.2727272727272728E-2</v>
      </c>
      <c r="Q96" s="37">
        <f t="shared" si="50"/>
        <v>0.76704545454545459</v>
      </c>
      <c r="R96" s="37">
        <f t="shared" si="50"/>
        <v>7.3863636363636367E-2</v>
      </c>
      <c r="AA96" s="152"/>
      <c r="AB96" s="152"/>
    </row>
    <row r="97" spans="1:30" ht="12" customHeight="1">
      <c r="A97" s="203"/>
      <c r="B97" s="203"/>
      <c r="C97" s="43"/>
      <c r="D97" s="278" t="s">
        <v>230</v>
      </c>
      <c r="E97" s="42"/>
      <c r="F97" s="41">
        <f t="shared" si="38"/>
        <v>21</v>
      </c>
      <c r="G97" s="41">
        <v>3</v>
      </c>
      <c r="H97" s="41">
        <v>0</v>
      </c>
      <c r="I97" s="41">
        <v>0</v>
      </c>
      <c r="J97" s="41">
        <v>8</v>
      </c>
      <c r="K97" s="41">
        <v>9</v>
      </c>
      <c r="L97" s="41">
        <v>1</v>
      </c>
      <c r="M97" s="41">
        <v>0</v>
      </c>
      <c r="N97" s="41">
        <v>1</v>
      </c>
      <c r="O97" s="41">
        <v>0</v>
      </c>
      <c r="P97" s="41">
        <v>1</v>
      </c>
      <c r="Q97" s="41">
        <v>18</v>
      </c>
      <c r="R97" s="41">
        <v>1</v>
      </c>
      <c r="AA97" s="153">
        <v>21</v>
      </c>
      <c r="AB97" s="153" t="str">
        <f>IF(F97=AA97,"",1)</f>
        <v/>
      </c>
    </row>
    <row r="98" spans="1:30" ht="12" customHeight="1">
      <c r="A98" s="203"/>
      <c r="B98" s="203"/>
      <c r="C98" s="40"/>
      <c r="D98" s="279"/>
      <c r="E98" s="39"/>
      <c r="F98" s="44">
        <f t="shared" si="38"/>
        <v>1</v>
      </c>
      <c r="G98" s="37">
        <f t="shared" ref="G98:R98" si="51">IF(G97=0,0,G97/$F97)</f>
        <v>0.14285714285714285</v>
      </c>
      <c r="H98" s="37">
        <f t="shared" si="51"/>
        <v>0</v>
      </c>
      <c r="I98" s="37">
        <f t="shared" si="51"/>
        <v>0</v>
      </c>
      <c r="J98" s="37">
        <f t="shared" si="51"/>
        <v>0.38095238095238093</v>
      </c>
      <c r="K98" s="37">
        <f t="shared" si="51"/>
        <v>0.42857142857142855</v>
      </c>
      <c r="L98" s="37">
        <f t="shared" si="51"/>
        <v>4.7619047619047616E-2</v>
      </c>
      <c r="M98" s="37">
        <f t="shared" si="51"/>
        <v>0</v>
      </c>
      <c r="N98" s="37">
        <f t="shared" si="51"/>
        <v>4.7619047619047616E-2</v>
      </c>
      <c r="O98" s="37">
        <f t="shared" si="51"/>
        <v>0</v>
      </c>
      <c r="P98" s="37">
        <f t="shared" si="51"/>
        <v>4.7619047619047616E-2</v>
      </c>
      <c r="Q98" s="37">
        <f t="shared" si="51"/>
        <v>0.8571428571428571</v>
      </c>
      <c r="R98" s="37">
        <f t="shared" si="51"/>
        <v>4.7619047619047616E-2</v>
      </c>
      <c r="AA98" s="152"/>
      <c r="AB98" s="152"/>
    </row>
    <row r="99" spans="1:30" ht="12.75" customHeight="1">
      <c r="A99" s="203"/>
      <c r="B99" s="203"/>
      <c r="C99" s="43"/>
      <c r="D99" s="278" t="s">
        <v>229</v>
      </c>
      <c r="E99" s="42"/>
      <c r="F99" s="41">
        <f t="shared" si="38"/>
        <v>55</v>
      </c>
      <c r="G99" s="41">
        <v>7</v>
      </c>
      <c r="H99" s="41">
        <v>3</v>
      </c>
      <c r="I99" s="41">
        <v>5</v>
      </c>
      <c r="J99" s="41">
        <v>6</v>
      </c>
      <c r="K99" s="41">
        <v>29</v>
      </c>
      <c r="L99" s="41">
        <v>5</v>
      </c>
      <c r="M99" s="41">
        <v>2</v>
      </c>
      <c r="N99" s="41">
        <v>0</v>
      </c>
      <c r="O99" s="41">
        <v>1</v>
      </c>
      <c r="P99" s="41">
        <v>1</v>
      </c>
      <c r="Q99" s="41">
        <v>45</v>
      </c>
      <c r="R99" s="41">
        <v>6</v>
      </c>
      <c r="AA99" s="153">
        <v>55</v>
      </c>
      <c r="AB99" s="153" t="str">
        <f>IF(F99=AA99,"",1)</f>
        <v/>
      </c>
    </row>
    <row r="100" spans="1:30" ht="12.75" customHeight="1" thickBot="1">
      <c r="A100" s="204"/>
      <c r="B100" s="204"/>
      <c r="C100" s="40"/>
      <c r="D100" s="279"/>
      <c r="E100" s="39"/>
      <c r="F100" s="38">
        <f t="shared" si="38"/>
        <v>0.99999999999999989</v>
      </c>
      <c r="G100" s="37">
        <f t="shared" ref="G100:R100" si="52">IF(G99=0,0,G99/$F99)</f>
        <v>0.12727272727272726</v>
      </c>
      <c r="H100" s="37">
        <f t="shared" si="52"/>
        <v>5.4545454545454543E-2</v>
      </c>
      <c r="I100" s="37">
        <f t="shared" si="52"/>
        <v>9.0909090909090912E-2</v>
      </c>
      <c r="J100" s="37">
        <f t="shared" si="52"/>
        <v>0.10909090909090909</v>
      </c>
      <c r="K100" s="37">
        <f t="shared" si="52"/>
        <v>0.52727272727272723</v>
      </c>
      <c r="L100" s="37">
        <f t="shared" si="52"/>
        <v>9.0909090909090912E-2</v>
      </c>
      <c r="M100" s="37">
        <f t="shared" si="52"/>
        <v>3.6363636363636362E-2</v>
      </c>
      <c r="N100" s="37">
        <f t="shared" si="52"/>
        <v>0</v>
      </c>
      <c r="O100" s="37">
        <f t="shared" si="52"/>
        <v>1.8181818181818181E-2</v>
      </c>
      <c r="P100" s="37">
        <f t="shared" si="52"/>
        <v>1.8181818181818181E-2</v>
      </c>
      <c r="Q100" s="37">
        <f t="shared" si="52"/>
        <v>0.81818181818181823</v>
      </c>
      <c r="R100" s="37">
        <f t="shared" si="52"/>
        <v>0.10909090909090909</v>
      </c>
      <c r="AA100" s="155"/>
      <c r="AB100" s="156"/>
    </row>
    <row r="110" spans="1:30">
      <c r="D110" s="164" t="s">
        <v>495</v>
      </c>
      <c r="E110" s="162"/>
      <c r="F110" s="163">
        <v>986</v>
      </c>
      <c r="G110" s="163">
        <v>138</v>
      </c>
      <c r="H110" s="163">
        <v>12</v>
      </c>
      <c r="I110" s="163">
        <v>57</v>
      </c>
      <c r="J110" s="163">
        <v>103</v>
      </c>
      <c r="K110" s="163">
        <v>563</v>
      </c>
      <c r="L110" s="163">
        <v>113</v>
      </c>
      <c r="M110" s="163">
        <v>20</v>
      </c>
      <c r="N110" s="163">
        <v>13</v>
      </c>
      <c r="O110" s="163">
        <v>29</v>
      </c>
      <c r="P110" s="163">
        <v>13</v>
      </c>
      <c r="Q110" s="163">
        <v>804</v>
      </c>
      <c r="R110" s="163">
        <v>107</v>
      </c>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3">IF(G110="","",SUM(G9,G11,G13,G15,G17))</f>
        <v>138</v>
      </c>
      <c r="H111" s="166">
        <f t="shared" si="53"/>
        <v>12</v>
      </c>
      <c r="I111" s="166">
        <f t="shared" si="53"/>
        <v>57</v>
      </c>
      <c r="J111" s="166">
        <f t="shared" si="53"/>
        <v>103</v>
      </c>
      <c r="K111" s="166">
        <f t="shared" si="53"/>
        <v>563</v>
      </c>
      <c r="L111" s="166">
        <f t="shared" si="53"/>
        <v>113</v>
      </c>
      <c r="M111" s="166">
        <f t="shared" si="53"/>
        <v>20</v>
      </c>
      <c r="N111" s="166">
        <f t="shared" si="53"/>
        <v>13</v>
      </c>
      <c r="O111" s="166">
        <f t="shared" si="53"/>
        <v>29</v>
      </c>
      <c r="P111" s="166">
        <f t="shared" si="53"/>
        <v>13</v>
      </c>
      <c r="Q111" s="166">
        <f t="shared" si="53"/>
        <v>804</v>
      </c>
      <c r="R111" s="166">
        <f t="shared" si="53"/>
        <v>107</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4">IF(G110="","",SUM(G19,G69))</f>
        <v>138</v>
      </c>
      <c r="H112" s="166">
        <f t="shared" si="54"/>
        <v>12</v>
      </c>
      <c r="I112" s="166">
        <f t="shared" si="54"/>
        <v>57</v>
      </c>
      <c r="J112" s="166">
        <f t="shared" si="54"/>
        <v>103</v>
      </c>
      <c r="K112" s="166">
        <f t="shared" si="54"/>
        <v>563</v>
      </c>
      <c r="L112" s="166">
        <f t="shared" si="54"/>
        <v>113</v>
      </c>
      <c r="M112" s="166">
        <f t="shared" si="54"/>
        <v>20</v>
      </c>
      <c r="N112" s="166">
        <f t="shared" si="54"/>
        <v>13</v>
      </c>
      <c r="O112" s="166">
        <f t="shared" si="54"/>
        <v>29</v>
      </c>
      <c r="P112" s="166">
        <f t="shared" si="54"/>
        <v>13</v>
      </c>
      <c r="Q112" s="166">
        <f t="shared" si="54"/>
        <v>804</v>
      </c>
      <c r="R112" s="166">
        <f t="shared" si="54"/>
        <v>107</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5">IF(G110="","",SUM(G21,G23,G25,G27,G29,G31,G33,G35,G37,G39,G41,G43,G45,G47,G49,G51,G53,G55,G57,G59,G61,G63,G65,G67))</f>
        <v>35</v>
      </c>
      <c r="H113" s="166">
        <f t="shared" si="55"/>
        <v>5</v>
      </c>
      <c r="I113" s="166">
        <f t="shared" si="55"/>
        <v>16</v>
      </c>
      <c r="J113" s="166">
        <f t="shared" si="55"/>
        <v>23</v>
      </c>
      <c r="K113" s="166">
        <f t="shared" si="55"/>
        <v>134</v>
      </c>
      <c r="L113" s="166">
        <f t="shared" si="55"/>
        <v>34</v>
      </c>
      <c r="M113" s="166">
        <f t="shared" si="55"/>
        <v>2</v>
      </c>
      <c r="N113" s="166">
        <f t="shared" si="55"/>
        <v>2</v>
      </c>
      <c r="O113" s="166">
        <f t="shared" si="55"/>
        <v>7</v>
      </c>
      <c r="P113" s="166">
        <f t="shared" si="55"/>
        <v>2</v>
      </c>
      <c r="Q113" s="166">
        <f t="shared" si="55"/>
        <v>206</v>
      </c>
      <c r="R113" s="166">
        <f t="shared" si="55"/>
        <v>28</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6">IF(G110="","",SUM(G71,G73,G75,G77,G79,G81,G83,G85,G87,G89,G91,G93,G95,G97,G99))</f>
        <v>103</v>
      </c>
      <c r="H114" s="166">
        <f t="shared" si="56"/>
        <v>7</v>
      </c>
      <c r="I114" s="166">
        <f t="shared" si="56"/>
        <v>41</v>
      </c>
      <c r="J114" s="166">
        <f t="shared" si="56"/>
        <v>80</v>
      </c>
      <c r="K114" s="166">
        <f t="shared" si="56"/>
        <v>429</v>
      </c>
      <c r="L114" s="166">
        <f t="shared" si="56"/>
        <v>79</v>
      </c>
      <c r="M114" s="166">
        <f t="shared" si="56"/>
        <v>18</v>
      </c>
      <c r="N114" s="166">
        <f t="shared" si="56"/>
        <v>11</v>
      </c>
      <c r="O114" s="166">
        <f t="shared" si="56"/>
        <v>22</v>
      </c>
      <c r="P114" s="166">
        <f t="shared" si="56"/>
        <v>11</v>
      </c>
      <c r="Q114" s="166">
        <f t="shared" si="56"/>
        <v>598</v>
      </c>
      <c r="R114" s="166">
        <f t="shared" si="56"/>
        <v>79</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7">IF(G110="","",IF(G7=G110,"",1))</f>
        <v/>
      </c>
      <c r="H116" s="163" t="str">
        <f t="shared" si="57"/>
        <v/>
      </c>
      <c r="I116" s="163" t="str">
        <f t="shared" si="57"/>
        <v/>
      </c>
      <c r="J116" s="163" t="str">
        <f t="shared" si="57"/>
        <v/>
      </c>
      <c r="K116" s="163" t="str">
        <f t="shared" si="57"/>
        <v/>
      </c>
      <c r="L116" s="163" t="str">
        <f t="shared" si="57"/>
        <v/>
      </c>
      <c r="M116" s="163" t="str">
        <f t="shared" si="57"/>
        <v/>
      </c>
      <c r="N116" s="163" t="str">
        <f t="shared" si="57"/>
        <v/>
      </c>
      <c r="O116" s="163" t="str">
        <f t="shared" si="57"/>
        <v/>
      </c>
      <c r="P116" s="163" t="str">
        <f t="shared" si="57"/>
        <v/>
      </c>
      <c r="Q116" s="163" t="str">
        <f t="shared" si="57"/>
        <v/>
      </c>
      <c r="R116" s="163" t="str">
        <f t="shared" si="57"/>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8">IF(G110="","",IF(G110=G111,"",1))</f>
        <v/>
      </c>
      <c r="H117" s="163" t="str">
        <f t="shared" si="58"/>
        <v/>
      </c>
      <c r="I117" s="163" t="str">
        <f t="shared" si="58"/>
        <v/>
      </c>
      <c r="J117" s="163" t="str">
        <f t="shared" si="58"/>
        <v/>
      </c>
      <c r="K117" s="163" t="str">
        <f t="shared" si="58"/>
        <v/>
      </c>
      <c r="L117" s="163" t="str">
        <f t="shared" si="58"/>
        <v/>
      </c>
      <c r="M117" s="163" t="str">
        <f t="shared" si="58"/>
        <v/>
      </c>
      <c r="N117" s="163" t="str">
        <f t="shared" si="58"/>
        <v/>
      </c>
      <c r="O117" s="163" t="str">
        <f t="shared" si="58"/>
        <v/>
      </c>
      <c r="P117" s="163" t="str">
        <f t="shared" si="58"/>
        <v/>
      </c>
      <c r="Q117" s="163" t="str">
        <f t="shared" si="58"/>
        <v/>
      </c>
      <c r="R117" s="163" t="str">
        <f t="shared" si="58"/>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9">IF(G110="","",IF(G110=G112,"",1))</f>
        <v/>
      </c>
      <c r="H118" s="163" t="str">
        <f t="shared" si="59"/>
        <v/>
      </c>
      <c r="I118" s="163" t="str">
        <f t="shared" si="59"/>
        <v/>
      </c>
      <c r="J118" s="163" t="str">
        <f t="shared" si="59"/>
        <v/>
      </c>
      <c r="K118" s="163" t="str">
        <f t="shared" si="59"/>
        <v/>
      </c>
      <c r="L118" s="163" t="str">
        <f t="shared" si="59"/>
        <v/>
      </c>
      <c r="M118" s="163" t="str">
        <f t="shared" si="59"/>
        <v/>
      </c>
      <c r="N118" s="163" t="str">
        <f t="shared" si="59"/>
        <v/>
      </c>
      <c r="O118" s="163" t="str">
        <f t="shared" si="59"/>
        <v/>
      </c>
      <c r="P118" s="163" t="str">
        <f t="shared" si="59"/>
        <v/>
      </c>
      <c r="Q118" s="163" t="str">
        <f t="shared" si="59"/>
        <v/>
      </c>
      <c r="R118" s="163" t="str">
        <f t="shared" si="59"/>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60">IF(G110="","",IF(G19=G113,"",1))</f>
        <v/>
      </c>
      <c r="H119" s="163" t="str">
        <f t="shared" si="60"/>
        <v/>
      </c>
      <c r="I119" s="163" t="str">
        <f t="shared" si="60"/>
        <v/>
      </c>
      <c r="J119" s="163" t="str">
        <f t="shared" si="60"/>
        <v/>
      </c>
      <c r="K119" s="163" t="str">
        <f t="shared" si="60"/>
        <v/>
      </c>
      <c r="L119" s="163" t="str">
        <f t="shared" si="60"/>
        <v/>
      </c>
      <c r="M119" s="163" t="str">
        <f t="shared" si="60"/>
        <v/>
      </c>
      <c r="N119" s="163" t="str">
        <f t="shared" si="60"/>
        <v/>
      </c>
      <c r="O119" s="163" t="str">
        <f t="shared" si="60"/>
        <v/>
      </c>
      <c r="P119" s="163" t="str">
        <f t="shared" si="60"/>
        <v/>
      </c>
      <c r="Q119" s="163" t="str">
        <f t="shared" si="60"/>
        <v/>
      </c>
      <c r="R119" s="163" t="str">
        <f t="shared" si="60"/>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61">IF(G110="","",IF(G69=G114,"",1))</f>
        <v/>
      </c>
      <c r="H120" s="163" t="str">
        <f t="shared" si="61"/>
        <v/>
      </c>
      <c r="I120" s="163" t="str">
        <f t="shared" si="61"/>
        <v/>
      </c>
      <c r="J120" s="163" t="str">
        <f t="shared" si="61"/>
        <v/>
      </c>
      <c r="K120" s="163" t="str">
        <f t="shared" si="61"/>
        <v/>
      </c>
      <c r="L120" s="163" t="str">
        <f t="shared" si="61"/>
        <v/>
      </c>
      <c r="M120" s="163" t="str">
        <f t="shared" si="61"/>
        <v/>
      </c>
      <c r="N120" s="163" t="str">
        <f t="shared" si="61"/>
        <v/>
      </c>
      <c r="O120" s="163" t="str">
        <f t="shared" si="61"/>
        <v/>
      </c>
      <c r="P120" s="163" t="str">
        <f t="shared" si="61"/>
        <v/>
      </c>
      <c r="Q120" s="163" t="str">
        <f t="shared" si="61"/>
        <v/>
      </c>
      <c r="R120" s="163" t="str">
        <f t="shared" si="61"/>
        <v/>
      </c>
      <c r="S120" s="71"/>
      <c r="T120" s="71"/>
      <c r="U120" s="71"/>
      <c r="V120" s="71"/>
      <c r="W120" s="71"/>
      <c r="X120" s="71"/>
      <c r="Y120" s="71"/>
      <c r="Z120" s="71"/>
      <c r="AA120" s="71"/>
      <c r="AB120" s="71"/>
      <c r="AC120" s="71"/>
      <c r="AD120" s="71"/>
    </row>
  </sheetData>
  <mergeCells count="69">
    <mergeCell ref="R4:R6"/>
    <mergeCell ref="H5:H6"/>
    <mergeCell ref="M5:M6"/>
    <mergeCell ref="N5:N6"/>
    <mergeCell ref="A3:E6"/>
    <mergeCell ref="F3:F6"/>
    <mergeCell ref="G3:L3"/>
    <mergeCell ref="M3:R3"/>
    <mergeCell ref="G4:J4"/>
    <mergeCell ref="O5:O6"/>
    <mergeCell ref="P5:P6"/>
    <mergeCell ref="I5:I6"/>
    <mergeCell ref="J5:J6"/>
    <mergeCell ref="G5:G6"/>
    <mergeCell ref="K4:K6"/>
    <mergeCell ref="L4:L6"/>
    <mergeCell ref="M4:P4"/>
    <mergeCell ref="Q4:Q6"/>
    <mergeCell ref="D31:D32"/>
    <mergeCell ref="D33:D34"/>
    <mergeCell ref="A7:E8"/>
    <mergeCell ref="A9:A18"/>
    <mergeCell ref="B9:E10"/>
    <mergeCell ref="B11:E12"/>
    <mergeCell ref="B13:E14"/>
    <mergeCell ref="B15:E16"/>
    <mergeCell ref="B17:E18"/>
    <mergeCell ref="D35:D36"/>
    <mergeCell ref="D37:D38"/>
    <mergeCell ref="D39:D40"/>
    <mergeCell ref="D41:D42"/>
    <mergeCell ref="D43:D4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81:D82"/>
    <mergeCell ref="B69:B100"/>
    <mergeCell ref="D69:D70"/>
    <mergeCell ref="D71:D72"/>
    <mergeCell ref="D73:D74"/>
    <mergeCell ref="D75:D76"/>
    <mergeCell ref="D91:D92"/>
    <mergeCell ref="D93:D94"/>
    <mergeCell ref="D95:D96"/>
    <mergeCell ref="D97:D98"/>
    <mergeCell ref="D99:D100"/>
    <mergeCell ref="D83:D84"/>
    <mergeCell ref="D51:D52"/>
    <mergeCell ref="D53:D54"/>
    <mergeCell ref="D67:D68"/>
    <mergeCell ref="D55:D56"/>
    <mergeCell ref="D57:D58"/>
    <mergeCell ref="D63:D64"/>
    <mergeCell ref="D65:D66"/>
    <mergeCell ref="D59:D60"/>
    <mergeCell ref="D61:D62"/>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6"/>
  <sheetViews>
    <sheetView showGridLines="0" view="pageBreakPreview" zoomScaleNormal="100" zoomScaleSheetLayoutView="100" workbookViewId="0">
      <selection activeCell="E17" sqref="E17"/>
    </sheetView>
  </sheetViews>
  <sheetFormatPr defaultRowHeight="13.5"/>
  <cols>
    <col min="1" max="2" width="2.625" style="4" customWidth="1"/>
    <col min="3" max="3" width="1.375" style="4" customWidth="1"/>
    <col min="4" max="4" width="27.625" style="4" customWidth="1"/>
    <col min="5" max="5" width="1.375" style="4" customWidth="1"/>
    <col min="6" max="16" width="8.625" style="3" customWidth="1"/>
    <col min="17" max="16384" width="9" style="3"/>
  </cols>
  <sheetData>
    <row r="1" spans="1:29" ht="14.25">
      <c r="A1" s="18" t="s">
        <v>67</v>
      </c>
    </row>
    <row r="3" spans="1:29" ht="18" customHeight="1">
      <c r="A3" s="216" t="s">
        <v>64</v>
      </c>
      <c r="B3" s="217"/>
      <c r="C3" s="217"/>
      <c r="D3" s="217"/>
      <c r="E3" s="218"/>
      <c r="F3" s="225" t="s">
        <v>63</v>
      </c>
      <c r="G3" s="232" t="s">
        <v>66</v>
      </c>
      <c r="H3" s="232"/>
      <c r="I3" s="232"/>
      <c r="J3" s="232"/>
      <c r="K3" s="232"/>
      <c r="L3" s="232"/>
      <c r="M3" s="232"/>
      <c r="N3" s="232"/>
      <c r="O3" s="232"/>
      <c r="P3" s="232"/>
    </row>
    <row r="4" spans="1:29" ht="31.5" customHeight="1">
      <c r="A4" s="219"/>
      <c r="B4" s="220"/>
      <c r="C4" s="220"/>
      <c r="D4" s="220"/>
      <c r="E4" s="221"/>
      <c r="F4" s="226"/>
      <c r="G4" s="232" t="s">
        <v>60</v>
      </c>
      <c r="H4" s="232"/>
      <c r="I4" s="232" t="s">
        <v>59</v>
      </c>
      <c r="J4" s="232"/>
      <c r="K4" s="232" t="s">
        <v>58</v>
      </c>
      <c r="L4" s="232"/>
      <c r="M4" s="232" t="s">
        <v>57</v>
      </c>
      <c r="N4" s="232"/>
      <c r="O4" s="232" t="s">
        <v>56</v>
      </c>
      <c r="P4" s="232"/>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c r="O5" s="227" t="s">
        <v>52</v>
      </c>
      <c r="P5" s="214" t="s">
        <v>51</v>
      </c>
    </row>
    <row r="6" spans="1:29" ht="15" customHeight="1" thickBot="1">
      <c r="A6" s="222"/>
      <c r="B6" s="223"/>
      <c r="C6" s="223"/>
      <c r="D6" s="223"/>
      <c r="E6" s="224"/>
      <c r="F6" s="226"/>
      <c r="G6" s="228"/>
      <c r="H6" s="215"/>
      <c r="I6" s="228"/>
      <c r="J6" s="215"/>
      <c r="K6" s="228"/>
      <c r="L6" s="215"/>
      <c r="M6" s="228"/>
      <c r="N6" s="215"/>
      <c r="O6" s="228"/>
      <c r="P6" s="215"/>
      <c r="AA6" s="139">
        <f>SUM(AB7:AD53,F66:AD70)</f>
        <v>0</v>
      </c>
    </row>
    <row r="7" spans="1:29" ht="23.1" customHeight="1">
      <c r="A7" s="211" t="s">
        <v>50</v>
      </c>
      <c r="B7" s="212"/>
      <c r="C7" s="212"/>
      <c r="D7" s="212"/>
      <c r="E7" s="213"/>
      <c r="F7" s="10">
        <f>SUM(F8:F12)</f>
        <v>986</v>
      </c>
      <c r="G7" s="9">
        <f>SUM(G8:G12)</f>
        <v>555</v>
      </c>
      <c r="H7" s="8">
        <f t="shared" ref="H7:H53" si="0">IF(G7=0,0,G7/$F7*100)</f>
        <v>56.288032454361058</v>
      </c>
      <c r="I7" s="15">
        <f>SUM(I8:I12)</f>
        <v>167</v>
      </c>
      <c r="J7" s="8">
        <f t="shared" ref="J7:J53" si="1">IF(I7=0,0,I7/$F7*100)</f>
        <v>16.937119675456387</v>
      </c>
      <c r="K7" s="15">
        <f>SUM(K8:K12)</f>
        <v>210</v>
      </c>
      <c r="L7" s="8">
        <f t="shared" ref="L7:L53" si="2">IF(K7=0,0,K7/$F7*100)</f>
        <v>21.298174442190671</v>
      </c>
      <c r="M7" s="15">
        <f>SUM(M8:M12)</f>
        <v>38</v>
      </c>
      <c r="N7" s="8">
        <f t="shared" ref="N7:N53" si="3">IF(M7=0,0,M7/$F7*100)</f>
        <v>3.8539553752535496</v>
      </c>
      <c r="O7" s="15">
        <f>SUM(O8:O12)</f>
        <v>16</v>
      </c>
      <c r="P7" s="8">
        <f t="shared" ref="P7:P53" si="4">IF(O7=0,0,O7/$F7*100)</f>
        <v>1.6227180527383367</v>
      </c>
      <c r="AA7" s="138">
        <v>986</v>
      </c>
      <c r="AB7" s="135" t="str">
        <f>IF(F7=AA7,"",1)</f>
        <v/>
      </c>
      <c r="AC7" s="173" t="str">
        <f>IF(SUM(H7,J7,L7,N7,P7)=100,"",1)</f>
        <v/>
      </c>
    </row>
    <row r="8" spans="1:29" ht="23.1" customHeight="1">
      <c r="A8" s="205" t="s">
        <v>49</v>
      </c>
      <c r="B8" s="208" t="s">
        <v>48</v>
      </c>
      <c r="C8" s="209"/>
      <c r="D8" s="209"/>
      <c r="E8" s="210"/>
      <c r="F8" s="10">
        <f t="shared" ref="F8:F53" si="5">SUM(G8,I8,K8,M8,O8)</f>
        <v>324</v>
      </c>
      <c r="G8" s="9">
        <v>324</v>
      </c>
      <c r="H8" s="8">
        <f t="shared" si="0"/>
        <v>100</v>
      </c>
      <c r="I8" s="15">
        <v>0</v>
      </c>
      <c r="J8" s="8">
        <f t="shared" si="1"/>
        <v>0</v>
      </c>
      <c r="K8" s="15">
        <v>0</v>
      </c>
      <c r="L8" s="8">
        <f t="shared" si="2"/>
        <v>0</v>
      </c>
      <c r="M8" s="15">
        <v>0</v>
      </c>
      <c r="N8" s="8">
        <f t="shared" si="3"/>
        <v>0</v>
      </c>
      <c r="O8" s="15">
        <v>0</v>
      </c>
      <c r="P8" s="8">
        <f t="shared" si="4"/>
        <v>0</v>
      </c>
      <c r="AA8" s="9">
        <v>324</v>
      </c>
      <c r="AB8" s="136" t="str">
        <f t="shared" ref="AB8:AB53" si="6">IF(F8=AA8,"",1)</f>
        <v/>
      </c>
      <c r="AC8" s="136" t="str">
        <f t="shared" ref="AC8:AC53" si="7">IF(SUM(H8,J8,L8,N8,P8)=100,"",1)</f>
        <v/>
      </c>
    </row>
    <row r="9" spans="1:29" ht="23.1" customHeight="1">
      <c r="A9" s="206"/>
      <c r="B9" s="208" t="s">
        <v>47</v>
      </c>
      <c r="C9" s="209"/>
      <c r="D9" s="209"/>
      <c r="E9" s="210"/>
      <c r="F9" s="10">
        <f t="shared" si="5"/>
        <v>144</v>
      </c>
      <c r="G9" s="9">
        <v>75</v>
      </c>
      <c r="H9" s="8">
        <f t="shared" si="0"/>
        <v>52.083333333333336</v>
      </c>
      <c r="I9" s="15">
        <v>69</v>
      </c>
      <c r="J9" s="8">
        <f t="shared" si="1"/>
        <v>47.916666666666671</v>
      </c>
      <c r="K9" s="15">
        <v>0</v>
      </c>
      <c r="L9" s="8">
        <f t="shared" si="2"/>
        <v>0</v>
      </c>
      <c r="M9" s="15">
        <v>0</v>
      </c>
      <c r="N9" s="8">
        <f t="shared" si="3"/>
        <v>0</v>
      </c>
      <c r="O9" s="15">
        <v>0</v>
      </c>
      <c r="P9" s="8">
        <f t="shared" si="4"/>
        <v>0</v>
      </c>
      <c r="AA9" s="9">
        <v>144</v>
      </c>
      <c r="AB9" s="136" t="str">
        <f t="shared" si="6"/>
        <v/>
      </c>
      <c r="AC9" s="136" t="str">
        <f t="shared" si="7"/>
        <v/>
      </c>
    </row>
    <row r="10" spans="1:29" ht="23.1" customHeight="1">
      <c r="A10" s="206"/>
      <c r="B10" s="208" t="s">
        <v>46</v>
      </c>
      <c r="C10" s="209"/>
      <c r="D10" s="209"/>
      <c r="E10" s="210"/>
      <c r="F10" s="10">
        <f t="shared" si="5"/>
        <v>219</v>
      </c>
      <c r="G10" s="9">
        <v>59</v>
      </c>
      <c r="H10" s="8">
        <f t="shared" si="0"/>
        <v>26.94063926940639</v>
      </c>
      <c r="I10" s="15">
        <v>41</v>
      </c>
      <c r="J10" s="8">
        <f t="shared" si="1"/>
        <v>18.721461187214611</v>
      </c>
      <c r="K10" s="15">
        <v>119</v>
      </c>
      <c r="L10" s="8">
        <f t="shared" si="2"/>
        <v>54.337899543378995</v>
      </c>
      <c r="M10" s="15">
        <v>0</v>
      </c>
      <c r="N10" s="8">
        <f t="shared" si="3"/>
        <v>0</v>
      </c>
      <c r="O10" s="15">
        <v>0</v>
      </c>
      <c r="P10" s="8">
        <f t="shared" si="4"/>
        <v>0</v>
      </c>
      <c r="AA10" s="9">
        <v>219</v>
      </c>
      <c r="AB10" s="136" t="str">
        <f t="shared" si="6"/>
        <v/>
      </c>
      <c r="AC10" s="136" t="str">
        <f t="shared" si="7"/>
        <v/>
      </c>
    </row>
    <row r="11" spans="1:29" ht="23.1" customHeight="1">
      <c r="A11" s="206"/>
      <c r="B11" s="208" t="s">
        <v>45</v>
      </c>
      <c r="C11" s="209"/>
      <c r="D11" s="209"/>
      <c r="E11" s="210"/>
      <c r="F11" s="10">
        <f t="shared" si="5"/>
        <v>78</v>
      </c>
      <c r="G11" s="9">
        <v>17</v>
      </c>
      <c r="H11" s="8">
        <f t="shared" si="0"/>
        <v>21.794871794871796</v>
      </c>
      <c r="I11" s="15">
        <v>13</v>
      </c>
      <c r="J11" s="8">
        <f t="shared" si="1"/>
        <v>16.666666666666664</v>
      </c>
      <c r="K11" s="15">
        <v>28</v>
      </c>
      <c r="L11" s="8">
        <f t="shared" si="2"/>
        <v>35.897435897435898</v>
      </c>
      <c r="M11" s="15">
        <v>20</v>
      </c>
      <c r="N11" s="8">
        <f t="shared" si="3"/>
        <v>25.641025641025639</v>
      </c>
      <c r="O11" s="15">
        <v>0</v>
      </c>
      <c r="P11" s="8">
        <f t="shared" si="4"/>
        <v>0</v>
      </c>
      <c r="AA11" s="9">
        <v>78</v>
      </c>
      <c r="AB11" s="136" t="str">
        <f t="shared" si="6"/>
        <v/>
      </c>
      <c r="AC11" s="136" t="str">
        <f t="shared" si="7"/>
        <v/>
      </c>
    </row>
    <row r="12" spans="1:29" ht="23.1" customHeight="1">
      <c r="A12" s="207"/>
      <c r="B12" s="208" t="s">
        <v>44</v>
      </c>
      <c r="C12" s="209"/>
      <c r="D12" s="209"/>
      <c r="E12" s="210"/>
      <c r="F12" s="10">
        <f t="shared" si="5"/>
        <v>221</v>
      </c>
      <c r="G12" s="9">
        <v>80</v>
      </c>
      <c r="H12" s="8">
        <f t="shared" si="0"/>
        <v>36.199095022624434</v>
      </c>
      <c r="I12" s="15">
        <v>44</v>
      </c>
      <c r="J12" s="8">
        <f t="shared" si="1"/>
        <v>19.909502262443439</v>
      </c>
      <c r="K12" s="15">
        <v>63</v>
      </c>
      <c r="L12" s="8">
        <f t="shared" si="2"/>
        <v>28.50678733031674</v>
      </c>
      <c r="M12" s="15">
        <v>18</v>
      </c>
      <c r="N12" s="8">
        <f t="shared" si="3"/>
        <v>8.1447963800904972</v>
      </c>
      <c r="O12" s="15">
        <v>16</v>
      </c>
      <c r="P12" s="8">
        <f t="shared" si="4"/>
        <v>7.2398190045248878</v>
      </c>
      <c r="AA12" s="9">
        <v>221</v>
      </c>
      <c r="AB12" s="136" t="str">
        <f t="shared" si="6"/>
        <v/>
      </c>
      <c r="AC12" s="136" t="str">
        <f t="shared" si="7"/>
        <v/>
      </c>
    </row>
    <row r="13" spans="1:29" ht="23.1" customHeight="1">
      <c r="A13" s="202" t="s">
        <v>43</v>
      </c>
      <c r="B13" s="202" t="s">
        <v>42</v>
      </c>
      <c r="C13" s="13"/>
      <c r="D13" s="14" t="s">
        <v>16</v>
      </c>
      <c r="E13" s="11"/>
      <c r="F13" s="10">
        <f t="shared" si="5"/>
        <v>247</v>
      </c>
      <c r="G13" s="9">
        <f>SUM(G14:G37)</f>
        <v>71</v>
      </c>
      <c r="H13" s="8">
        <f t="shared" si="0"/>
        <v>28.74493927125506</v>
      </c>
      <c r="I13" s="15">
        <f>SUM(I14:I37)</f>
        <v>42</v>
      </c>
      <c r="J13" s="8">
        <f t="shared" si="1"/>
        <v>17.004048582995949</v>
      </c>
      <c r="K13" s="15">
        <f>SUM(K14:K37)</f>
        <v>102</v>
      </c>
      <c r="L13" s="8">
        <f t="shared" si="2"/>
        <v>41.295546558704451</v>
      </c>
      <c r="M13" s="15">
        <f>SUM(M14:M37)</f>
        <v>22</v>
      </c>
      <c r="N13" s="8">
        <f t="shared" si="3"/>
        <v>8.9068825910931171</v>
      </c>
      <c r="O13" s="15">
        <f>SUM(O14:O37)</f>
        <v>10</v>
      </c>
      <c r="P13" s="8">
        <f t="shared" si="4"/>
        <v>4.048582995951417</v>
      </c>
      <c r="AA13" s="9">
        <v>247</v>
      </c>
      <c r="AB13" s="136" t="str">
        <f t="shared" si="6"/>
        <v/>
      </c>
      <c r="AC13" s="136" t="str">
        <f t="shared" si="7"/>
        <v/>
      </c>
    </row>
    <row r="14" spans="1:29" ht="23.1" customHeight="1">
      <c r="A14" s="203"/>
      <c r="B14" s="203"/>
      <c r="C14" s="13"/>
      <c r="D14" s="14" t="s">
        <v>41</v>
      </c>
      <c r="E14" s="11"/>
      <c r="F14" s="10">
        <f t="shared" si="5"/>
        <v>28</v>
      </c>
      <c r="G14" s="9">
        <v>7</v>
      </c>
      <c r="H14" s="8">
        <f t="shared" si="0"/>
        <v>25</v>
      </c>
      <c r="I14" s="15">
        <v>5</v>
      </c>
      <c r="J14" s="8">
        <f t="shared" si="1"/>
        <v>17.857142857142858</v>
      </c>
      <c r="K14" s="15">
        <v>12</v>
      </c>
      <c r="L14" s="8">
        <f t="shared" si="2"/>
        <v>42.857142857142854</v>
      </c>
      <c r="M14" s="15">
        <v>4</v>
      </c>
      <c r="N14" s="8">
        <f t="shared" si="3"/>
        <v>14.285714285714285</v>
      </c>
      <c r="O14" s="15">
        <v>0</v>
      </c>
      <c r="P14" s="8">
        <f t="shared" si="4"/>
        <v>0</v>
      </c>
      <c r="AA14" s="9">
        <v>28</v>
      </c>
      <c r="AB14" s="136" t="str">
        <f t="shared" si="6"/>
        <v/>
      </c>
      <c r="AC14" s="136" t="str">
        <f t="shared" si="7"/>
        <v/>
      </c>
    </row>
    <row r="15" spans="1:29" ht="23.1" customHeight="1">
      <c r="A15" s="203"/>
      <c r="B15" s="203"/>
      <c r="C15" s="13"/>
      <c r="D15" s="14" t="s">
        <v>40</v>
      </c>
      <c r="E15" s="11"/>
      <c r="F15" s="10">
        <f t="shared" si="5"/>
        <v>5</v>
      </c>
      <c r="G15" s="9">
        <v>2</v>
      </c>
      <c r="H15" s="8">
        <f t="shared" si="0"/>
        <v>40</v>
      </c>
      <c r="I15" s="15">
        <v>1</v>
      </c>
      <c r="J15" s="8">
        <f t="shared" si="1"/>
        <v>20</v>
      </c>
      <c r="K15" s="15">
        <v>2</v>
      </c>
      <c r="L15" s="8">
        <f t="shared" si="2"/>
        <v>40</v>
      </c>
      <c r="M15" s="15">
        <v>0</v>
      </c>
      <c r="N15" s="8">
        <f t="shared" si="3"/>
        <v>0</v>
      </c>
      <c r="O15" s="15">
        <v>0</v>
      </c>
      <c r="P15" s="8">
        <f t="shared" si="4"/>
        <v>0</v>
      </c>
      <c r="AA15" s="9">
        <v>5</v>
      </c>
      <c r="AB15" s="136" t="str">
        <f t="shared" si="6"/>
        <v/>
      </c>
      <c r="AC15" s="136" t="str">
        <f t="shared" si="7"/>
        <v/>
      </c>
    </row>
    <row r="16" spans="1:29" ht="23.1" customHeight="1">
      <c r="A16" s="203"/>
      <c r="B16" s="203"/>
      <c r="C16" s="13"/>
      <c r="D16" s="14" t="s">
        <v>39</v>
      </c>
      <c r="E16" s="11"/>
      <c r="F16" s="10">
        <f t="shared" si="5"/>
        <v>19</v>
      </c>
      <c r="G16" s="9">
        <v>6</v>
      </c>
      <c r="H16" s="8">
        <f t="shared" si="0"/>
        <v>31.578947368421051</v>
      </c>
      <c r="I16" s="15">
        <v>5</v>
      </c>
      <c r="J16" s="8">
        <f t="shared" si="1"/>
        <v>26.315789473684209</v>
      </c>
      <c r="K16" s="15">
        <v>8</v>
      </c>
      <c r="L16" s="8">
        <f t="shared" si="2"/>
        <v>42.105263157894733</v>
      </c>
      <c r="M16" s="15">
        <v>0</v>
      </c>
      <c r="N16" s="8">
        <f t="shared" si="3"/>
        <v>0</v>
      </c>
      <c r="O16" s="15">
        <v>0</v>
      </c>
      <c r="P16" s="8">
        <f t="shared" si="4"/>
        <v>0</v>
      </c>
      <c r="AA16" s="9">
        <v>19</v>
      </c>
      <c r="AB16" s="136" t="str">
        <f t="shared" si="6"/>
        <v/>
      </c>
      <c r="AC16" s="136" t="str">
        <f t="shared" si="7"/>
        <v/>
      </c>
    </row>
    <row r="17" spans="1:29" ht="23.1" customHeight="1">
      <c r="A17" s="203"/>
      <c r="B17" s="203"/>
      <c r="C17" s="13"/>
      <c r="D17" s="14" t="s">
        <v>38</v>
      </c>
      <c r="E17" s="11"/>
      <c r="F17" s="10">
        <f t="shared" si="5"/>
        <v>2</v>
      </c>
      <c r="G17" s="9">
        <v>2</v>
      </c>
      <c r="H17" s="8">
        <f t="shared" si="0"/>
        <v>100</v>
      </c>
      <c r="I17" s="15">
        <v>0</v>
      </c>
      <c r="J17" s="8">
        <f t="shared" si="1"/>
        <v>0</v>
      </c>
      <c r="K17" s="15">
        <v>0</v>
      </c>
      <c r="L17" s="8">
        <f t="shared" si="2"/>
        <v>0</v>
      </c>
      <c r="M17" s="15">
        <v>0</v>
      </c>
      <c r="N17" s="8">
        <f t="shared" si="3"/>
        <v>0</v>
      </c>
      <c r="O17" s="15">
        <v>0</v>
      </c>
      <c r="P17" s="8">
        <f t="shared" si="4"/>
        <v>0</v>
      </c>
      <c r="AA17" s="9">
        <v>2</v>
      </c>
      <c r="AB17" s="136" t="str">
        <f t="shared" si="6"/>
        <v/>
      </c>
      <c r="AC17" s="136" t="str">
        <f t="shared" si="7"/>
        <v/>
      </c>
    </row>
    <row r="18" spans="1:29" ht="23.1" customHeight="1">
      <c r="A18" s="203"/>
      <c r="B18" s="203"/>
      <c r="C18" s="13"/>
      <c r="D18" s="14" t="s">
        <v>37</v>
      </c>
      <c r="E18" s="11"/>
      <c r="F18" s="10">
        <f t="shared" si="5"/>
        <v>7</v>
      </c>
      <c r="G18" s="9">
        <v>3</v>
      </c>
      <c r="H18" s="8">
        <f t="shared" si="0"/>
        <v>42.857142857142854</v>
      </c>
      <c r="I18" s="15">
        <v>0</v>
      </c>
      <c r="J18" s="8">
        <f t="shared" si="1"/>
        <v>0</v>
      </c>
      <c r="K18" s="15">
        <v>4</v>
      </c>
      <c r="L18" s="8">
        <f t="shared" si="2"/>
        <v>57.142857142857139</v>
      </c>
      <c r="M18" s="15">
        <v>0</v>
      </c>
      <c r="N18" s="8">
        <f t="shared" si="3"/>
        <v>0</v>
      </c>
      <c r="O18" s="15">
        <v>0</v>
      </c>
      <c r="P18" s="8">
        <f t="shared" si="4"/>
        <v>0</v>
      </c>
      <c r="AA18" s="9">
        <v>7</v>
      </c>
      <c r="AB18" s="136" t="str">
        <f t="shared" si="6"/>
        <v/>
      </c>
      <c r="AC18" s="136" t="str">
        <f t="shared" si="7"/>
        <v/>
      </c>
    </row>
    <row r="19" spans="1:29" ht="23.1" customHeight="1">
      <c r="A19" s="203"/>
      <c r="B19" s="203"/>
      <c r="C19" s="13"/>
      <c r="D19" s="14" t="s">
        <v>36</v>
      </c>
      <c r="E19" s="11"/>
      <c r="F19" s="10">
        <f t="shared" si="5"/>
        <v>1</v>
      </c>
      <c r="G19" s="9">
        <v>1</v>
      </c>
      <c r="H19" s="8">
        <f t="shared" si="0"/>
        <v>100</v>
      </c>
      <c r="I19" s="15">
        <v>0</v>
      </c>
      <c r="J19" s="8">
        <f t="shared" si="1"/>
        <v>0</v>
      </c>
      <c r="K19" s="15">
        <v>0</v>
      </c>
      <c r="L19" s="8">
        <f t="shared" si="2"/>
        <v>0</v>
      </c>
      <c r="M19" s="15">
        <v>0</v>
      </c>
      <c r="N19" s="8">
        <f t="shared" si="3"/>
        <v>0</v>
      </c>
      <c r="O19" s="15">
        <v>0</v>
      </c>
      <c r="P19" s="8">
        <f t="shared" si="4"/>
        <v>0</v>
      </c>
      <c r="AA19" s="9">
        <v>1</v>
      </c>
      <c r="AB19" s="136" t="str">
        <f t="shared" si="6"/>
        <v/>
      </c>
      <c r="AC19" s="136" t="str">
        <f t="shared" si="7"/>
        <v/>
      </c>
    </row>
    <row r="20" spans="1:29" ht="23.1" customHeight="1">
      <c r="A20" s="203"/>
      <c r="B20" s="203"/>
      <c r="C20" s="13"/>
      <c r="D20" s="14" t="s">
        <v>35</v>
      </c>
      <c r="E20" s="11"/>
      <c r="F20" s="10">
        <f t="shared" si="5"/>
        <v>7</v>
      </c>
      <c r="G20" s="9">
        <v>2</v>
      </c>
      <c r="H20" s="8">
        <f t="shared" si="0"/>
        <v>28.571428571428569</v>
      </c>
      <c r="I20" s="15">
        <v>2</v>
      </c>
      <c r="J20" s="8">
        <f t="shared" si="1"/>
        <v>28.571428571428569</v>
      </c>
      <c r="K20" s="15">
        <v>3</v>
      </c>
      <c r="L20" s="8">
        <f t="shared" si="2"/>
        <v>42.857142857142854</v>
      </c>
      <c r="M20" s="15">
        <v>0</v>
      </c>
      <c r="N20" s="8">
        <f t="shared" si="3"/>
        <v>0</v>
      </c>
      <c r="O20" s="15">
        <v>0</v>
      </c>
      <c r="P20" s="8">
        <f t="shared" si="4"/>
        <v>0</v>
      </c>
      <c r="AA20" s="9">
        <v>7</v>
      </c>
      <c r="AB20" s="136" t="str">
        <f t="shared" si="6"/>
        <v/>
      </c>
      <c r="AC20" s="136" t="str">
        <f t="shared" si="7"/>
        <v/>
      </c>
    </row>
    <row r="21" spans="1:29" ht="23.1" customHeight="1">
      <c r="A21" s="203"/>
      <c r="B21" s="203"/>
      <c r="C21" s="13"/>
      <c r="D21" s="14" t="s">
        <v>34</v>
      </c>
      <c r="E21" s="11"/>
      <c r="F21" s="10">
        <f t="shared" si="5"/>
        <v>8</v>
      </c>
      <c r="G21" s="9">
        <v>0</v>
      </c>
      <c r="H21" s="8">
        <f t="shared" si="0"/>
        <v>0</v>
      </c>
      <c r="I21" s="15">
        <v>2</v>
      </c>
      <c r="J21" s="8">
        <f>IF(I21=0,0,I21/$F21*100)</f>
        <v>25</v>
      </c>
      <c r="K21" s="15">
        <v>3</v>
      </c>
      <c r="L21" s="8">
        <f t="shared" si="2"/>
        <v>37.5</v>
      </c>
      <c r="M21" s="15">
        <v>1</v>
      </c>
      <c r="N21" s="8">
        <f t="shared" si="3"/>
        <v>12.5</v>
      </c>
      <c r="O21" s="15">
        <v>2</v>
      </c>
      <c r="P21" s="8">
        <f t="shared" si="4"/>
        <v>25</v>
      </c>
      <c r="AA21" s="9">
        <v>8</v>
      </c>
      <c r="AB21" s="136" t="str">
        <f t="shared" si="6"/>
        <v/>
      </c>
      <c r="AC21" s="136" t="str">
        <f t="shared" si="7"/>
        <v/>
      </c>
    </row>
    <row r="22" spans="1:29" ht="23.1" customHeight="1">
      <c r="A22" s="203"/>
      <c r="B22" s="203"/>
      <c r="C22" s="13"/>
      <c r="D22" s="14" t="s">
        <v>33</v>
      </c>
      <c r="E22" s="11"/>
      <c r="F22" s="10">
        <f t="shared" si="5"/>
        <v>1</v>
      </c>
      <c r="G22" s="9">
        <v>1</v>
      </c>
      <c r="H22" s="8">
        <f t="shared" si="0"/>
        <v>100</v>
      </c>
      <c r="I22" s="15">
        <v>0</v>
      </c>
      <c r="J22" s="8">
        <f t="shared" si="1"/>
        <v>0</v>
      </c>
      <c r="K22" s="15">
        <v>0</v>
      </c>
      <c r="L22" s="8">
        <f t="shared" si="2"/>
        <v>0</v>
      </c>
      <c r="M22" s="15">
        <v>0</v>
      </c>
      <c r="N22" s="8">
        <f t="shared" si="3"/>
        <v>0</v>
      </c>
      <c r="O22" s="15">
        <v>0</v>
      </c>
      <c r="P22" s="8">
        <f t="shared" si="4"/>
        <v>0</v>
      </c>
      <c r="AA22" s="9">
        <v>1</v>
      </c>
      <c r="AB22" s="136" t="str">
        <f t="shared" si="6"/>
        <v/>
      </c>
      <c r="AC22" s="136" t="str">
        <f t="shared" si="7"/>
        <v/>
      </c>
    </row>
    <row r="23" spans="1:29" ht="23.1" customHeight="1">
      <c r="A23" s="203"/>
      <c r="B23" s="203"/>
      <c r="C23" s="13"/>
      <c r="D23" s="14" t="s">
        <v>32</v>
      </c>
      <c r="E23" s="11"/>
      <c r="F23" s="10">
        <f t="shared" si="5"/>
        <v>7</v>
      </c>
      <c r="G23" s="9">
        <v>1</v>
      </c>
      <c r="H23" s="8">
        <f t="shared" si="0"/>
        <v>14.285714285714285</v>
      </c>
      <c r="I23" s="15">
        <v>2</v>
      </c>
      <c r="J23" s="8">
        <f t="shared" si="1"/>
        <v>28.571428571428569</v>
      </c>
      <c r="K23" s="15">
        <v>4</v>
      </c>
      <c r="L23" s="8">
        <f t="shared" si="2"/>
        <v>57.142857142857139</v>
      </c>
      <c r="M23" s="15">
        <v>0</v>
      </c>
      <c r="N23" s="8">
        <f t="shared" si="3"/>
        <v>0</v>
      </c>
      <c r="O23" s="15">
        <v>0</v>
      </c>
      <c r="P23" s="8">
        <f t="shared" si="4"/>
        <v>0</v>
      </c>
      <c r="AA23" s="9">
        <v>7</v>
      </c>
      <c r="AB23" s="136" t="str">
        <f t="shared" si="6"/>
        <v/>
      </c>
      <c r="AC23" s="136" t="str">
        <f t="shared" si="7"/>
        <v/>
      </c>
    </row>
    <row r="24" spans="1:29" ht="23.1" customHeight="1">
      <c r="A24" s="203"/>
      <c r="B24" s="203"/>
      <c r="C24" s="13"/>
      <c r="D24" s="14" t="s">
        <v>31</v>
      </c>
      <c r="E24" s="11"/>
      <c r="F24" s="10">
        <f t="shared" si="5"/>
        <v>1</v>
      </c>
      <c r="G24" s="33">
        <v>1</v>
      </c>
      <c r="H24" s="8">
        <f t="shared" si="0"/>
        <v>100</v>
      </c>
      <c r="I24" s="34">
        <v>0</v>
      </c>
      <c r="J24" s="8">
        <f t="shared" si="1"/>
        <v>0</v>
      </c>
      <c r="K24" s="34">
        <v>0</v>
      </c>
      <c r="L24" s="8">
        <f t="shared" si="2"/>
        <v>0</v>
      </c>
      <c r="M24" s="34">
        <v>0</v>
      </c>
      <c r="N24" s="8">
        <f t="shared" si="3"/>
        <v>0</v>
      </c>
      <c r="O24" s="34">
        <v>0</v>
      </c>
      <c r="P24" s="8">
        <f t="shared" si="4"/>
        <v>0</v>
      </c>
      <c r="AA24" s="9">
        <v>1</v>
      </c>
      <c r="AB24" s="136" t="str">
        <f t="shared" si="6"/>
        <v/>
      </c>
      <c r="AC24" s="136" t="str">
        <f t="shared" si="7"/>
        <v/>
      </c>
    </row>
    <row r="25" spans="1:29" ht="23.1" customHeight="1">
      <c r="A25" s="203"/>
      <c r="B25" s="203"/>
      <c r="C25" s="13"/>
      <c r="D25" s="12" t="s">
        <v>30</v>
      </c>
      <c r="E25" s="11"/>
      <c r="F25" s="10">
        <f t="shared" si="5"/>
        <v>2</v>
      </c>
      <c r="G25" s="9">
        <v>1</v>
      </c>
      <c r="H25" s="8">
        <f t="shared" si="0"/>
        <v>50</v>
      </c>
      <c r="I25" s="15">
        <v>0</v>
      </c>
      <c r="J25" s="8">
        <f t="shared" si="1"/>
        <v>0</v>
      </c>
      <c r="K25" s="15">
        <v>1</v>
      </c>
      <c r="L25" s="8">
        <f t="shared" si="2"/>
        <v>50</v>
      </c>
      <c r="M25" s="15">
        <v>0</v>
      </c>
      <c r="N25" s="8">
        <f t="shared" si="3"/>
        <v>0</v>
      </c>
      <c r="O25" s="15">
        <v>0</v>
      </c>
      <c r="P25" s="8">
        <f t="shared" si="4"/>
        <v>0</v>
      </c>
      <c r="AA25" s="9">
        <v>2</v>
      </c>
      <c r="AB25" s="136" t="str">
        <f t="shared" si="6"/>
        <v/>
      </c>
      <c r="AC25" s="136" t="str">
        <f t="shared" si="7"/>
        <v/>
      </c>
    </row>
    <row r="26" spans="1:29" ht="23.1" customHeight="1">
      <c r="A26" s="203"/>
      <c r="B26" s="203"/>
      <c r="C26" s="13"/>
      <c r="D26" s="109" t="s">
        <v>29</v>
      </c>
      <c r="E26" s="110"/>
      <c r="F26" s="31">
        <f t="shared" si="5"/>
        <v>8</v>
      </c>
      <c r="G26" s="30">
        <v>4</v>
      </c>
      <c r="H26" s="111">
        <f t="shared" si="0"/>
        <v>50</v>
      </c>
      <c r="I26" s="15">
        <v>0</v>
      </c>
      <c r="J26" s="8">
        <f t="shared" si="1"/>
        <v>0</v>
      </c>
      <c r="K26" s="15">
        <v>3</v>
      </c>
      <c r="L26" s="8">
        <f t="shared" si="2"/>
        <v>37.5</v>
      </c>
      <c r="M26" s="15">
        <v>1</v>
      </c>
      <c r="N26" s="8">
        <f t="shared" si="3"/>
        <v>12.5</v>
      </c>
      <c r="O26" s="15">
        <v>0</v>
      </c>
      <c r="P26" s="8">
        <f t="shared" si="4"/>
        <v>0</v>
      </c>
      <c r="AA26" s="30">
        <v>8</v>
      </c>
      <c r="AB26" s="136" t="str">
        <f t="shared" si="6"/>
        <v/>
      </c>
      <c r="AC26" s="136" t="str">
        <f t="shared" si="7"/>
        <v/>
      </c>
    </row>
    <row r="27" spans="1:29" ht="23.1" customHeight="1">
      <c r="A27" s="203"/>
      <c r="B27" s="203"/>
      <c r="C27" s="13"/>
      <c r="D27" s="14" t="s">
        <v>28</v>
      </c>
      <c r="E27" s="11"/>
      <c r="F27" s="10">
        <f t="shared" si="5"/>
        <v>5</v>
      </c>
      <c r="G27" s="9">
        <v>2</v>
      </c>
      <c r="H27" s="8">
        <f t="shared" si="0"/>
        <v>40</v>
      </c>
      <c r="I27" s="15">
        <v>2</v>
      </c>
      <c r="J27" s="8">
        <f t="shared" si="1"/>
        <v>40</v>
      </c>
      <c r="K27" s="15">
        <v>1</v>
      </c>
      <c r="L27" s="8">
        <f t="shared" si="2"/>
        <v>20</v>
      </c>
      <c r="M27" s="15">
        <v>0</v>
      </c>
      <c r="N27" s="8">
        <f t="shared" si="3"/>
        <v>0</v>
      </c>
      <c r="O27" s="15">
        <v>0</v>
      </c>
      <c r="P27" s="8">
        <f t="shared" si="4"/>
        <v>0</v>
      </c>
      <c r="AA27" s="9">
        <v>5</v>
      </c>
      <c r="AB27" s="136" t="str">
        <f t="shared" si="6"/>
        <v/>
      </c>
      <c r="AC27" s="136" t="str">
        <f t="shared" si="7"/>
        <v/>
      </c>
    </row>
    <row r="28" spans="1:29" ht="23.1" customHeight="1">
      <c r="A28" s="203"/>
      <c r="B28" s="203"/>
      <c r="C28" s="13"/>
      <c r="D28" s="14" t="s">
        <v>27</v>
      </c>
      <c r="E28" s="11"/>
      <c r="F28" s="10">
        <f t="shared" si="5"/>
        <v>5</v>
      </c>
      <c r="G28" s="9">
        <v>1</v>
      </c>
      <c r="H28" s="8">
        <f t="shared" si="0"/>
        <v>20</v>
      </c>
      <c r="I28" s="15">
        <v>0</v>
      </c>
      <c r="J28" s="8">
        <f t="shared" si="1"/>
        <v>0</v>
      </c>
      <c r="K28" s="15">
        <v>2</v>
      </c>
      <c r="L28" s="8">
        <f t="shared" si="2"/>
        <v>40</v>
      </c>
      <c r="M28" s="15">
        <v>2</v>
      </c>
      <c r="N28" s="8">
        <f t="shared" si="3"/>
        <v>40</v>
      </c>
      <c r="O28" s="15">
        <v>0</v>
      </c>
      <c r="P28" s="8">
        <f t="shared" si="4"/>
        <v>0</v>
      </c>
      <c r="AA28" s="9">
        <v>5</v>
      </c>
      <c r="AB28" s="136" t="str">
        <f t="shared" si="6"/>
        <v/>
      </c>
      <c r="AC28" s="136" t="str">
        <f t="shared" si="7"/>
        <v/>
      </c>
    </row>
    <row r="29" spans="1:29" ht="23.1" customHeight="1">
      <c r="A29" s="203"/>
      <c r="B29" s="203"/>
      <c r="C29" s="13"/>
      <c r="D29" s="14" t="s">
        <v>26</v>
      </c>
      <c r="E29" s="11"/>
      <c r="F29" s="10">
        <f t="shared" si="5"/>
        <v>15</v>
      </c>
      <c r="G29" s="9">
        <v>8</v>
      </c>
      <c r="H29" s="8">
        <f t="shared" si="0"/>
        <v>53.333333333333336</v>
      </c>
      <c r="I29" s="15">
        <v>2</v>
      </c>
      <c r="J29" s="8">
        <f t="shared" si="1"/>
        <v>13.333333333333334</v>
      </c>
      <c r="K29" s="15">
        <v>5</v>
      </c>
      <c r="L29" s="8">
        <f t="shared" si="2"/>
        <v>33.333333333333329</v>
      </c>
      <c r="M29" s="15">
        <v>0</v>
      </c>
      <c r="N29" s="8">
        <f t="shared" si="3"/>
        <v>0</v>
      </c>
      <c r="O29" s="15">
        <v>0</v>
      </c>
      <c r="P29" s="8">
        <f t="shared" si="4"/>
        <v>0</v>
      </c>
      <c r="AA29" s="9">
        <v>15</v>
      </c>
      <c r="AB29" s="136" t="str">
        <f t="shared" si="6"/>
        <v/>
      </c>
      <c r="AC29" s="136" t="str">
        <f t="shared" si="7"/>
        <v/>
      </c>
    </row>
    <row r="30" spans="1:29" ht="23.1" customHeight="1">
      <c r="A30" s="203"/>
      <c r="B30" s="203"/>
      <c r="C30" s="13"/>
      <c r="D30" s="14" t="s">
        <v>25</v>
      </c>
      <c r="E30" s="11"/>
      <c r="F30" s="10">
        <f t="shared" si="5"/>
        <v>5</v>
      </c>
      <c r="G30" s="9">
        <v>3</v>
      </c>
      <c r="H30" s="8">
        <f t="shared" si="0"/>
        <v>60</v>
      </c>
      <c r="I30" s="15">
        <v>1</v>
      </c>
      <c r="J30" s="8">
        <f t="shared" si="1"/>
        <v>20</v>
      </c>
      <c r="K30" s="15">
        <v>0</v>
      </c>
      <c r="L30" s="8">
        <f t="shared" si="2"/>
        <v>0</v>
      </c>
      <c r="M30" s="15">
        <v>0</v>
      </c>
      <c r="N30" s="8">
        <f t="shared" si="3"/>
        <v>0</v>
      </c>
      <c r="O30" s="15">
        <v>1</v>
      </c>
      <c r="P30" s="8">
        <f t="shared" si="4"/>
        <v>20</v>
      </c>
      <c r="AA30" s="9">
        <v>5</v>
      </c>
      <c r="AB30" s="136" t="str">
        <f t="shared" si="6"/>
        <v/>
      </c>
      <c r="AC30" s="136" t="str">
        <f t="shared" si="7"/>
        <v/>
      </c>
    </row>
    <row r="31" spans="1:29" ht="23.1" customHeight="1">
      <c r="A31" s="203"/>
      <c r="B31" s="203"/>
      <c r="C31" s="13"/>
      <c r="D31" s="14" t="s">
        <v>24</v>
      </c>
      <c r="E31" s="11"/>
      <c r="F31" s="10">
        <f t="shared" si="5"/>
        <v>33</v>
      </c>
      <c r="G31" s="9">
        <v>9</v>
      </c>
      <c r="H31" s="8">
        <f t="shared" si="0"/>
        <v>27.27272727272727</v>
      </c>
      <c r="I31" s="15">
        <v>9</v>
      </c>
      <c r="J31" s="8">
        <f t="shared" si="1"/>
        <v>27.27272727272727</v>
      </c>
      <c r="K31" s="15">
        <v>13</v>
      </c>
      <c r="L31" s="8">
        <f t="shared" si="2"/>
        <v>39.393939393939391</v>
      </c>
      <c r="M31" s="15">
        <v>2</v>
      </c>
      <c r="N31" s="8">
        <f t="shared" si="3"/>
        <v>6.0606060606060606</v>
      </c>
      <c r="O31" s="15">
        <v>0</v>
      </c>
      <c r="P31" s="8">
        <f t="shared" si="4"/>
        <v>0</v>
      </c>
      <c r="AA31" s="9">
        <v>33</v>
      </c>
      <c r="AB31" s="136" t="str">
        <f t="shared" si="6"/>
        <v/>
      </c>
      <c r="AC31" s="136" t="str">
        <f t="shared" si="7"/>
        <v/>
      </c>
    </row>
    <row r="32" spans="1:29" ht="23.1" customHeight="1">
      <c r="A32" s="203"/>
      <c r="B32" s="203"/>
      <c r="C32" s="13"/>
      <c r="D32" s="14" t="s">
        <v>23</v>
      </c>
      <c r="E32" s="11"/>
      <c r="F32" s="10">
        <f t="shared" si="5"/>
        <v>8</v>
      </c>
      <c r="G32" s="9">
        <v>1</v>
      </c>
      <c r="H32" s="8">
        <f t="shared" si="0"/>
        <v>12.5</v>
      </c>
      <c r="I32" s="15">
        <v>4</v>
      </c>
      <c r="J32" s="8">
        <f t="shared" si="1"/>
        <v>50</v>
      </c>
      <c r="K32" s="15">
        <v>2</v>
      </c>
      <c r="L32" s="8">
        <f t="shared" si="2"/>
        <v>25</v>
      </c>
      <c r="M32" s="15">
        <v>0</v>
      </c>
      <c r="N32" s="8">
        <f t="shared" si="3"/>
        <v>0</v>
      </c>
      <c r="O32" s="15">
        <v>1</v>
      </c>
      <c r="P32" s="8">
        <f t="shared" si="4"/>
        <v>12.5</v>
      </c>
      <c r="AA32" s="9">
        <v>8</v>
      </c>
      <c r="AB32" s="136" t="str">
        <f t="shared" si="6"/>
        <v/>
      </c>
      <c r="AC32" s="136" t="str">
        <f t="shared" si="7"/>
        <v/>
      </c>
    </row>
    <row r="33" spans="1:29" ht="24" customHeight="1">
      <c r="A33" s="203"/>
      <c r="B33" s="203"/>
      <c r="C33" s="13"/>
      <c r="D33" s="14" t="s">
        <v>22</v>
      </c>
      <c r="E33" s="11"/>
      <c r="F33" s="10">
        <f t="shared" si="5"/>
        <v>28</v>
      </c>
      <c r="G33" s="9">
        <v>6</v>
      </c>
      <c r="H33" s="8">
        <f t="shared" si="0"/>
        <v>21.428571428571427</v>
      </c>
      <c r="I33" s="15">
        <v>1</v>
      </c>
      <c r="J33" s="8">
        <f t="shared" si="1"/>
        <v>3.5714285714285712</v>
      </c>
      <c r="K33" s="15">
        <v>11</v>
      </c>
      <c r="L33" s="8">
        <f t="shared" si="2"/>
        <v>39.285714285714285</v>
      </c>
      <c r="M33" s="15">
        <v>8</v>
      </c>
      <c r="N33" s="8">
        <f t="shared" si="3"/>
        <v>28.571428571428569</v>
      </c>
      <c r="O33" s="15">
        <v>2</v>
      </c>
      <c r="P33" s="8">
        <f t="shared" si="4"/>
        <v>7.1428571428571423</v>
      </c>
      <c r="AA33" s="9">
        <v>28</v>
      </c>
      <c r="AB33" s="136" t="str">
        <f t="shared" si="6"/>
        <v/>
      </c>
      <c r="AC33" s="136" t="str">
        <f t="shared" si="7"/>
        <v/>
      </c>
    </row>
    <row r="34" spans="1:29" ht="23.1" customHeight="1">
      <c r="A34" s="203"/>
      <c r="B34" s="203"/>
      <c r="C34" s="13"/>
      <c r="D34" s="14" t="s">
        <v>21</v>
      </c>
      <c r="E34" s="11"/>
      <c r="F34" s="10">
        <f t="shared" si="5"/>
        <v>12</v>
      </c>
      <c r="G34" s="9">
        <v>3</v>
      </c>
      <c r="H34" s="8">
        <f t="shared" si="0"/>
        <v>25</v>
      </c>
      <c r="I34" s="15">
        <v>2</v>
      </c>
      <c r="J34" s="8">
        <f t="shared" si="1"/>
        <v>16.666666666666664</v>
      </c>
      <c r="K34" s="15">
        <v>6</v>
      </c>
      <c r="L34" s="8">
        <f t="shared" si="2"/>
        <v>50</v>
      </c>
      <c r="M34" s="15">
        <v>0</v>
      </c>
      <c r="N34" s="8">
        <f t="shared" si="3"/>
        <v>0</v>
      </c>
      <c r="O34" s="15">
        <v>1</v>
      </c>
      <c r="P34" s="8">
        <f t="shared" si="4"/>
        <v>8.3333333333333321</v>
      </c>
      <c r="AA34" s="9">
        <v>12</v>
      </c>
      <c r="AB34" s="136" t="str">
        <f t="shared" si="6"/>
        <v/>
      </c>
      <c r="AC34" s="136" t="str">
        <f t="shared" si="7"/>
        <v/>
      </c>
    </row>
    <row r="35" spans="1:29" ht="23.1" customHeight="1">
      <c r="A35" s="203"/>
      <c r="B35" s="203"/>
      <c r="C35" s="13"/>
      <c r="D35" s="14" t="s">
        <v>20</v>
      </c>
      <c r="E35" s="11"/>
      <c r="F35" s="10">
        <f t="shared" si="5"/>
        <v>11</v>
      </c>
      <c r="G35" s="9">
        <v>1</v>
      </c>
      <c r="H35" s="8">
        <f t="shared" si="0"/>
        <v>9.0909090909090917</v>
      </c>
      <c r="I35" s="15">
        <v>1</v>
      </c>
      <c r="J35" s="8">
        <f t="shared" si="1"/>
        <v>9.0909090909090917</v>
      </c>
      <c r="K35" s="15">
        <v>8</v>
      </c>
      <c r="L35" s="8">
        <f t="shared" si="2"/>
        <v>72.727272727272734</v>
      </c>
      <c r="M35" s="15">
        <v>0</v>
      </c>
      <c r="N35" s="8">
        <f t="shared" si="3"/>
        <v>0</v>
      </c>
      <c r="O35" s="15">
        <v>1</v>
      </c>
      <c r="P35" s="8">
        <f t="shared" si="4"/>
        <v>9.0909090909090917</v>
      </c>
      <c r="AA35" s="9">
        <v>11</v>
      </c>
      <c r="AB35" s="136" t="str">
        <f t="shared" si="6"/>
        <v/>
      </c>
      <c r="AC35" s="136" t="str">
        <f t="shared" si="7"/>
        <v/>
      </c>
    </row>
    <row r="36" spans="1:29" ht="23.1" customHeight="1">
      <c r="A36" s="203"/>
      <c r="B36" s="203"/>
      <c r="C36" s="13"/>
      <c r="D36" s="14" t="s">
        <v>19</v>
      </c>
      <c r="E36" s="11"/>
      <c r="F36" s="10">
        <f t="shared" si="5"/>
        <v>21</v>
      </c>
      <c r="G36" s="9">
        <v>3</v>
      </c>
      <c r="H36" s="8">
        <f t="shared" si="0"/>
        <v>14.285714285714285</v>
      </c>
      <c r="I36" s="15">
        <v>3</v>
      </c>
      <c r="J36" s="8">
        <f t="shared" si="1"/>
        <v>14.285714285714285</v>
      </c>
      <c r="K36" s="15">
        <v>10</v>
      </c>
      <c r="L36" s="8">
        <f t="shared" si="2"/>
        <v>47.619047619047613</v>
      </c>
      <c r="M36" s="15">
        <v>4</v>
      </c>
      <c r="N36" s="8">
        <f t="shared" si="3"/>
        <v>19.047619047619047</v>
      </c>
      <c r="O36" s="15">
        <v>1</v>
      </c>
      <c r="P36" s="8">
        <f t="shared" si="4"/>
        <v>4.7619047619047619</v>
      </c>
      <c r="AA36" s="9">
        <v>21</v>
      </c>
      <c r="AB36" s="136" t="str">
        <f t="shared" si="6"/>
        <v/>
      </c>
      <c r="AC36" s="136" t="str">
        <f t="shared" si="7"/>
        <v/>
      </c>
    </row>
    <row r="37" spans="1:29" ht="23.1" customHeight="1">
      <c r="A37" s="203"/>
      <c r="B37" s="204"/>
      <c r="C37" s="13"/>
      <c r="D37" s="14" t="s">
        <v>18</v>
      </c>
      <c r="E37" s="11"/>
      <c r="F37" s="10">
        <f t="shared" si="5"/>
        <v>8</v>
      </c>
      <c r="G37" s="9">
        <v>3</v>
      </c>
      <c r="H37" s="8">
        <f t="shared" si="0"/>
        <v>37.5</v>
      </c>
      <c r="I37" s="15">
        <v>0</v>
      </c>
      <c r="J37" s="8">
        <f t="shared" si="1"/>
        <v>0</v>
      </c>
      <c r="K37" s="15">
        <v>4</v>
      </c>
      <c r="L37" s="8">
        <f t="shared" si="2"/>
        <v>50</v>
      </c>
      <c r="M37" s="15">
        <v>0</v>
      </c>
      <c r="N37" s="8">
        <f t="shared" si="3"/>
        <v>0</v>
      </c>
      <c r="O37" s="15">
        <v>1</v>
      </c>
      <c r="P37" s="8">
        <f t="shared" si="4"/>
        <v>12.5</v>
      </c>
      <c r="AA37" s="9">
        <v>8</v>
      </c>
      <c r="AB37" s="136" t="str">
        <f t="shared" si="6"/>
        <v/>
      </c>
      <c r="AC37" s="136" t="str">
        <f t="shared" si="7"/>
        <v/>
      </c>
    </row>
    <row r="38" spans="1:29" ht="23.1" customHeight="1">
      <c r="A38" s="203"/>
      <c r="B38" s="202" t="s">
        <v>17</v>
      </c>
      <c r="C38" s="13"/>
      <c r="D38" s="14" t="s">
        <v>16</v>
      </c>
      <c r="E38" s="11"/>
      <c r="F38" s="10">
        <f t="shared" si="5"/>
        <v>739</v>
      </c>
      <c r="G38" s="9">
        <f>SUM(G39:G53)</f>
        <v>484</v>
      </c>
      <c r="H38" s="8">
        <f t="shared" si="0"/>
        <v>65.49391069012178</v>
      </c>
      <c r="I38" s="15">
        <f>SUM(I39:I53)</f>
        <v>125</v>
      </c>
      <c r="J38" s="8">
        <f t="shared" si="1"/>
        <v>16.914749661705006</v>
      </c>
      <c r="K38" s="15">
        <f>SUM(K39:K53)</f>
        <v>108</v>
      </c>
      <c r="L38" s="8">
        <f t="shared" si="2"/>
        <v>14.614343707713125</v>
      </c>
      <c r="M38" s="15">
        <f>SUM(M39:M53)</f>
        <v>16</v>
      </c>
      <c r="N38" s="8">
        <f t="shared" si="3"/>
        <v>2.1650879566982408</v>
      </c>
      <c r="O38" s="15">
        <f>SUM(O39:O53)</f>
        <v>6</v>
      </c>
      <c r="P38" s="8">
        <f t="shared" si="4"/>
        <v>0.81190798376184026</v>
      </c>
      <c r="AA38" s="9">
        <v>739</v>
      </c>
      <c r="AB38" s="136" t="str">
        <f t="shared" si="6"/>
        <v/>
      </c>
      <c r="AC38" s="136" t="str">
        <f t="shared" si="7"/>
        <v/>
      </c>
    </row>
    <row r="39" spans="1:29" ht="23.1" customHeight="1">
      <c r="A39" s="203"/>
      <c r="B39" s="203"/>
      <c r="C39" s="13"/>
      <c r="D39" s="14" t="s">
        <v>15</v>
      </c>
      <c r="E39" s="11"/>
      <c r="F39" s="10">
        <f t="shared" si="5"/>
        <v>7</v>
      </c>
      <c r="G39" s="9">
        <v>6</v>
      </c>
      <c r="H39" s="8">
        <f t="shared" si="0"/>
        <v>85.714285714285708</v>
      </c>
      <c r="I39" s="15">
        <v>1</v>
      </c>
      <c r="J39" s="8">
        <f t="shared" si="1"/>
        <v>14.285714285714285</v>
      </c>
      <c r="K39" s="15">
        <v>0</v>
      </c>
      <c r="L39" s="8">
        <f t="shared" si="2"/>
        <v>0</v>
      </c>
      <c r="M39" s="15">
        <v>0</v>
      </c>
      <c r="N39" s="8">
        <f t="shared" si="3"/>
        <v>0</v>
      </c>
      <c r="O39" s="15">
        <v>0</v>
      </c>
      <c r="P39" s="8">
        <f t="shared" si="4"/>
        <v>0</v>
      </c>
      <c r="AA39" s="9">
        <v>7</v>
      </c>
      <c r="AB39" s="136" t="str">
        <f t="shared" si="6"/>
        <v/>
      </c>
      <c r="AC39" s="136" t="str">
        <f t="shared" si="7"/>
        <v/>
      </c>
    </row>
    <row r="40" spans="1:29" ht="23.1" customHeight="1">
      <c r="A40" s="203"/>
      <c r="B40" s="203"/>
      <c r="C40" s="13"/>
      <c r="D40" s="14" t="s">
        <v>14</v>
      </c>
      <c r="E40" s="11"/>
      <c r="F40" s="10">
        <f t="shared" si="5"/>
        <v>90</v>
      </c>
      <c r="G40" s="9">
        <v>67</v>
      </c>
      <c r="H40" s="8">
        <f t="shared" si="0"/>
        <v>74.444444444444443</v>
      </c>
      <c r="I40" s="15">
        <v>16</v>
      </c>
      <c r="J40" s="8">
        <f t="shared" si="1"/>
        <v>17.777777777777779</v>
      </c>
      <c r="K40" s="15">
        <v>7</v>
      </c>
      <c r="L40" s="8">
        <f t="shared" si="2"/>
        <v>7.7777777777777777</v>
      </c>
      <c r="M40" s="15">
        <v>0</v>
      </c>
      <c r="N40" s="8">
        <f t="shared" si="3"/>
        <v>0</v>
      </c>
      <c r="O40" s="15">
        <v>0</v>
      </c>
      <c r="P40" s="8">
        <f t="shared" si="4"/>
        <v>0</v>
      </c>
      <c r="AA40" s="9">
        <v>90</v>
      </c>
      <c r="AB40" s="136" t="str">
        <f t="shared" si="6"/>
        <v/>
      </c>
      <c r="AC40" s="136" t="str">
        <f t="shared" si="7"/>
        <v/>
      </c>
    </row>
    <row r="41" spans="1:29" ht="23.1" customHeight="1">
      <c r="A41" s="203"/>
      <c r="B41" s="203"/>
      <c r="C41" s="13"/>
      <c r="D41" s="14" t="s">
        <v>13</v>
      </c>
      <c r="E41" s="11"/>
      <c r="F41" s="10">
        <f t="shared" si="5"/>
        <v>18</v>
      </c>
      <c r="G41" s="9">
        <v>11</v>
      </c>
      <c r="H41" s="8">
        <f t="shared" si="0"/>
        <v>61.111111111111114</v>
      </c>
      <c r="I41" s="15">
        <v>5</v>
      </c>
      <c r="J41" s="8">
        <f t="shared" si="1"/>
        <v>27.777777777777779</v>
      </c>
      <c r="K41" s="15">
        <v>2</v>
      </c>
      <c r="L41" s="8">
        <f t="shared" si="2"/>
        <v>11.111111111111111</v>
      </c>
      <c r="M41" s="15">
        <v>0</v>
      </c>
      <c r="N41" s="8">
        <f t="shared" si="3"/>
        <v>0</v>
      </c>
      <c r="O41" s="15">
        <v>0</v>
      </c>
      <c r="P41" s="8">
        <f t="shared" si="4"/>
        <v>0</v>
      </c>
      <c r="AA41" s="9">
        <v>18</v>
      </c>
      <c r="AB41" s="136" t="str">
        <f t="shared" si="6"/>
        <v/>
      </c>
      <c r="AC41" s="136" t="str">
        <f t="shared" si="7"/>
        <v/>
      </c>
    </row>
    <row r="42" spans="1:29" ht="23.1" customHeight="1">
      <c r="A42" s="203"/>
      <c r="B42" s="203"/>
      <c r="C42" s="13"/>
      <c r="D42" s="14" t="s">
        <v>12</v>
      </c>
      <c r="E42" s="11"/>
      <c r="F42" s="10">
        <f t="shared" si="5"/>
        <v>14</v>
      </c>
      <c r="G42" s="9">
        <v>10</v>
      </c>
      <c r="H42" s="8">
        <f t="shared" si="0"/>
        <v>71.428571428571431</v>
      </c>
      <c r="I42" s="15">
        <v>0</v>
      </c>
      <c r="J42" s="8">
        <f t="shared" si="1"/>
        <v>0</v>
      </c>
      <c r="K42" s="15">
        <v>4</v>
      </c>
      <c r="L42" s="8">
        <f t="shared" si="2"/>
        <v>28.571428571428569</v>
      </c>
      <c r="M42" s="15">
        <v>0</v>
      </c>
      <c r="N42" s="8">
        <f t="shared" si="3"/>
        <v>0</v>
      </c>
      <c r="O42" s="15">
        <v>0</v>
      </c>
      <c r="P42" s="8">
        <f t="shared" si="4"/>
        <v>0</v>
      </c>
      <c r="AA42" s="9">
        <v>14</v>
      </c>
      <c r="AB42" s="136" t="str">
        <f t="shared" si="6"/>
        <v/>
      </c>
      <c r="AC42" s="136" t="str">
        <f t="shared" si="7"/>
        <v/>
      </c>
    </row>
    <row r="43" spans="1:29" ht="23.1" customHeight="1">
      <c r="A43" s="203"/>
      <c r="B43" s="203"/>
      <c r="C43" s="13"/>
      <c r="D43" s="14" t="s">
        <v>11</v>
      </c>
      <c r="E43" s="11"/>
      <c r="F43" s="10">
        <f t="shared" si="5"/>
        <v>36</v>
      </c>
      <c r="G43" s="9">
        <v>20</v>
      </c>
      <c r="H43" s="8">
        <f t="shared" si="0"/>
        <v>55.555555555555557</v>
      </c>
      <c r="I43" s="15">
        <v>11</v>
      </c>
      <c r="J43" s="8">
        <f t="shared" si="1"/>
        <v>30.555555555555557</v>
      </c>
      <c r="K43" s="15">
        <v>5</v>
      </c>
      <c r="L43" s="8">
        <f t="shared" si="2"/>
        <v>13.888888888888889</v>
      </c>
      <c r="M43" s="15">
        <v>0</v>
      </c>
      <c r="N43" s="8">
        <f t="shared" si="3"/>
        <v>0</v>
      </c>
      <c r="O43" s="15">
        <v>0</v>
      </c>
      <c r="P43" s="8">
        <f t="shared" si="4"/>
        <v>0</v>
      </c>
      <c r="AA43" s="9">
        <v>36</v>
      </c>
      <c r="AB43" s="136" t="str">
        <f t="shared" si="6"/>
        <v/>
      </c>
      <c r="AC43" s="136" t="str">
        <f t="shared" si="7"/>
        <v/>
      </c>
    </row>
    <row r="44" spans="1:29" ht="23.1" customHeight="1">
      <c r="A44" s="203"/>
      <c r="B44" s="203"/>
      <c r="C44" s="13"/>
      <c r="D44" s="14" t="s">
        <v>10</v>
      </c>
      <c r="E44" s="11"/>
      <c r="F44" s="10">
        <f t="shared" si="5"/>
        <v>187</v>
      </c>
      <c r="G44" s="9">
        <v>144</v>
      </c>
      <c r="H44" s="8">
        <f t="shared" si="0"/>
        <v>77.005347593582883</v>
      </c>
      <c r="I44" s="15">
        <v>31</v>
      </c>
      <c r="J44" s="8">
        <f t="shared" si="1"/>
        <v>16.577540106951872</v>
      </c>
      <c r="K44" s="15">
        <v>12</v>
      </c>
      <c r="L44" s="8">
        <f t="shared" si="2"/>
        <v>6.4171122994652414</v>
      </c>
      <c r="M44" s="15">
        <v>0</v>
      </c>
      <c r="N44" s="8">
        <f t="shared" si="3"/>
        <v>0</v>
      </c>
      <c r="O44" s="15">
        <v>0</v>
      </c>
      <c r="P44" s="8">
        <f t="shared" si="4"/>
        <v>0</v>
      </c>
      <c r="AA44" s="9">
        <v>187</v>
      </c>
      <c r="AB44" s="136" t="str">
        <f t="shared" si="6"/>
        <v/>
      </c>
      <c r="AC44" s="136" t="str">
        <f t="shared" si="7"/>
        <v/>
      </c>
    </row>
    <row r="45" spans="1:29" ht="23.1" customHeight="1">
      <c r="A45" s="203"/>
      <c r="B45" s="203"/>
      <c r="C45" s="13"/>
      <c r="D45" s="14" t="s">
        <v>9</v>
      </c>
      <c r="E45" s="11"/>
      <c r="F45" s="10">
        <f t="shared" si="5"/>
        <v>20</v>
      </c>
      <c r="G45" s="9">
        <v>15</v>
      </c>
      <c r="H45" s="8">
        <f t="shared" si="0"/>
        <v>75</v>
      </c>
      <c r="I45" s="15">
        <v>3</v>
      </c>
      <c r="J45" s="8">
        <f t="shared" si="1"/>
        <v>15</v>
      </c>
      <c r="K45" s="15">
        <v>2</v>
      </c>
      <c r="L45" s="8">
        <f t="shared" si="2"/>
        <v>10</v>
      </c>
      <c r="M45" s="15">
        <v>0</v>
      </c>
      <c r="N45" s="8">
        <f t="shared" si="3"/>
        <v>0</v>
      </c>
      <c r="O45" s="15">
        <v>0</v>
      </c>
      <c r="P45" s="8">
        <f t="shared" si="4"/>
        <v>0</v>
      </c>
      <c r="AA45" s="9">
        <v>20</v>
      </c>
      <c r="AB45" s="136" t="str">
        <f t="shared" si="6"/>
        <v/>
      </c>
      <c r="AC45" s="136" t="str">
        <f t="shared" si="7"/>
        <v/>
      </c>
    </row>
    <row r="46" spans="1:29" ht="23.1" customHeight="1">
      <c r="A46" s="203"/>
      <c r="B46" s="203"/>
      <c r="C46" s="13"/>
      <c r="D46" s="14" t="s">
        <v>8</v>
      </c>
      <c r="E46" s="11"/>
      <c r="F46" s="10">
        <f t="shared" si="5"/>
        <v>9</v>
      </c>
      <c r="G46" s="9">
        <v>8</v>
      </c>
      <c r="H46" s="8">
        <f t="shared" si="0"/>
        <v>88.888888888888886</v>
      </c>
      <c r="I46" s="15">
        <v>1</v>
      </c>
      <c r="J46" s="8">
        <f t="shared" si="1"/>
        <v>11.111111111111111</v>
      </c>
      <c r="K46" s="15">
        <v>0</v>
      </c>
      <c r="L46" s="8">
        <f t="shared" si="2"/>
        <v>0</v>
      </c>
      <c r="M46" s="15">
        <v>0</v>
      </c>
      <c r="N46" s="8">
        <f t="shared" si="3"/>
        <v>0</v>
      </c>
      <c r="O46" s="15">
        <v>0</v>
      </c>
      <c r="P46" s="8">
        <f t="shared" si="4"/>
        <v>0</v>
      </c>
      <c r="AA46" s="9">
        <v>9</v>
      </c>
      <c r="AB46" s="136" t="str">
        <f t="shared" si="6"/>
        <v/>
      </c>
      <c r="AC46" s="136" t="str">
        <f t="shared" si="7"/>
        <v/>
      </c>
    </row>
    <row r="47" spans="1:29" ht="24" customHeight="1">
      <c r="A47" s="203"/>
      <c r="B47" s="203"/>
      <c r="C47" s="13"/>
      <c r="D47" s="12" t="s">
        <v>7</v>
      </c>
      <c r="E47" s="11"/>
      <c r="F47" s="10">
        <f t="shared" si="5"/>
        <v>17</v>
      </c>
      <c r="G47" s="9">
        <v>13</v>
      </c>
      <c r="H47" s="8">
        <f t="shared" si="0"/>
        <v>76.470588235294116</v>
      </c>
      <c r="I47" s="15">
        <v>3</v>
      </c>
      <c r="J47" s="8">
        <f t="shared" si="1"/>
        <v>17.647058823529413</v>
      </c>
      <c r="K47" s="15">
        <v>1</v>
      </c>
      <c r="L47" s="8">
        <f t="shared" si="2"/>
        <v>5.8823529411764701</v>
      </c>
      <c r="M47" s="15">
        <v>0</v>
      </c>
      <c r="N47" s="8">
        <f t="shared" si="3"/>
        <v>0</v>
      </c>
      <c r="O47" s="15">
        <v>0</v>
      </c>
      <c r="P47" s="8">
        <f t="shared" si="4"/>
        <v>0</v>
      </c>
      <c r="AA47" s="9">
        <v>17</v>
      </c>
      <c r="AB47" s="136" t="str">
        <f t="shared" si="6"/>
        <v/>
      </c>
      <c r="AC47" s="136" t="str">
        <f t="shared" si="7"/>
        <v/>
      </c>
    </row>
    <row r="48" spans="1:29" ht="23.1" customHeight="1">
      <c r="A48" s="203"/>
      <c r="B48" s="203"/>
      <c r="C48" s="13"/>
      <c r="D48" s="14" t="s">
        <v>6</v>
      </c>
      <c r="E48" s="11"/>
      <c r="F48" s="10">
        <f t="shared" si="5"/>
        <v>40</v>
      </c>
      <c r="G48" s="9">
        <v>25</v>
      </c>
      <c r="H48" s="8">
        <f t="shared" si="0"/>
        <v>62.5</v>
      </c>
      <c r="I48" s="15">
        <v>8</v>
      </c>
      <c r="J48" s="8">
        <f t="shared" si="1"/>
        <v>20</v>
      </c>
      <c r="K48" s="15">
        <v>7</v>
      </c>
      <c r="L48" s="8">
        <f t="shared" si="2"/>
        <v>17.5</v>
      </c>
      <c r="M48" s="15">
        <v>0</v>
      </c>
      <c r="N48" s="8">
        <f t="shared" si="3"/>
        <v>0</v>
      </c>
      <c r="O48" s="15">
        <v>0</v>
      </c>
      <c r="P48" s="8">
        <f t="shared" si="4"/>
        <v>0</v>
      </c>
      <c r="AA48" s="9">
        <v>40</v>
      </c>
      <c r="AB48" s="136" t="str">
        <f t="shared" si="6"/>
        <v/>
      </c>
      <c r="AC48" s="136" t="str">
        <f t="shared" si="7"/>
        <v/>
      </c>
    </row>
    <row r="49" spans="1:30" ht="23.1" customHeight="1">
      <c r="A49" s="203"/>
      <c r="B49" s="203"/>
      <c r="C49" s="13"/>
      <c r="D49" s="14" t="s">
        <v>5</v>
      </c>
      <c r="E49" s="11"/>
      <c r="F49" s="10">
        <f t="shared" si="5"/>
        <v>28</v>
      </c>
      <c r="G49" s="9">
        <v>25</v>
      </c>
      <c r="H49" s="8">
        <f t="shared" si="0"/>
        <v>89.285714285714292</v>
      </c>
      <c r="I49" s="15">
        <v>3</v>
      </c>
      <c r="J49" s="8">
        <f t="shared" si="1"/>
        <v>10.714285714285714</v>
      </c>
      <c r="K49" s="15">
        <v>0</v>
      </c>
      <c r="L49" s="8">
        <f t="shared" si="2"/>
        <v>0</v>
      </c>
      <c r="M49" s="15">
        <v>0</v>
      </c>
      <c r="N49" s="8">
        <f t="shared" si="3"/>
        <v>0</v>
      </c>
      <c r="O49" s="15">
        <v>0</v>
      </c>
      <c r="P49" s="8">
        <f t="shared" si="4"/>
        <v>0</v>
      </c>
      <c r="AA49" s="9">
        <v>28</v>
      </c>
      <c r="AB49" s="136" t="str">
        <f t="shared" si="6"/>
        <v/>
      </c>
      <c r="AC49" s="136" t="str">
        <f t="shared" si="7"/>
        <v/>
      </c>
    </row>
    <row r="50" spans="1:30" ht="23.1" customHeight="1">
      <c r="A50" s="203"/>
      <c r="B50" s="203"/>
      <c r="C50" s="13"/>
      <c r="D50" s="14" t="s">
        <v>4</v>
      </c>
      <c r="E50" s="11"/>
      <c r="F50" s="10">
        <f t="shared" si="5"/>
        <v>21</v>
      </c>
      <c r="G50" s="9">
        <v>11</v>
      </c>
      <c r="H50" s="8">
        <f t="shared" si="0"/>
        <v>52.380952380952387</v>
      </c>
      <c r="I50" s="15">
        <v>4</v>
      </c>
      <c r="J50" s="8">
        <f t="shared" si="1"/>
        <v>19.047619047619047</v>
      </c>
      <c r="K50" s="15">
        <v>4</v>
      </c>
      <c r="L50" s="8">
        <f t="shared" si="2"/>
        <v>19.047619047619047</v>
      </c>
      <c r="M50" s="15">
        <v>1</v>
      </c>
      <c r="N50" s="8">
        <f t="shared" si="3"/>
        <v>4.7619047619047619</v>
      </c>
      <c r="O50" s="15">
        <v>1</v>
      </c>
      <c r="P50" s="8">
        <f t="shared" si="4"/>
        <v>4.7619047619047619</v>
      </c>
      <c r="AA50" s="9">
        <v>21</v>
      </c>
      <c r="AB50" s="136" t="str">
        <f t="shared" si="6"/>
        <v/>
      </c>
      <c r="AC50" s="136" t="str">
        <f t="shared" si="7"/>
        <v/>
      </c>
    </row>
    <row r="51" spans="1:30" ht="23.1" customHeight="1">
      <c r="A51" s="203"/>
      <c r="B51" s="203"/>
      <c r="C51" s="13"/>
      <c r="D51" s="14" t="s">
        <v>3</v>
      </c>
      <c r="E51" s="11"/>
      <c r="F51" s="10">
        <f t="shared" si="5"/>
        <v>176</v>
      </c>
      <c r="G51" s="9">
        <v>91</v>
      </c>
      <c r="H51" s="8">
        <f t="shared" si="0"/>
        <v>51.70454545454546</v>
      </c>
      <c r="I51" s="15">
        <v>29</v>
      </c>
      <c r="J51" s="8">
        <f t="shared" si="1"/>
        <v>16.477272727272727</v>
      </c>
      <c r="K51" s="15">
        <v>43</v>
      </c>
      <c r="L51" s="8">
        <f t="shared" si="2"/>
        <v>24.431818181818183</v>
      </c>
      <c r="M51" s="15">
        <v>11</v>
      </c>
      <c r="N51" s="8">
        <f t="shared" si="3"/>
        <v>6.25</v>
      </c>
      <c r="O51" s="15">
        <v>2</v>
      </c>
      <c r="P51" s="8">
        <f t="shared" si="4"/>
        <v>1.1363636363636365</v>
      </c>
      <c r="AA51" s="9">
        <v>176</v>
      </c>
      <c r="AB51" s="136" t="str">
        <f t="shared" si="6"/>
        <v/>
      </c>
      <c r="AC51" s="136" t="str">
        <f t="shared" si="7"/>
        <v/>
      </c>
    </row>
    <row r="52" spans="1:30" ht="23.1" customHeight="1">
      <c r="A52" s="203"/>
      <c r="B52" s="203"/>
      <c r="C52" s="13"/>
      <c r="D52" s="14" t="s">
        <v>2</v>
      </c>
      <c r="E52" s="11"/>
      <c r="F52" s="10">
        <f t="shared" si="5"/>
        <v>21</v>
      </c>
      <c r="G52" s="9">
        <v>9</v>
      </c>
      <c r="H52" s="8">
        <f t="shared" si="0"/>
        <v>42.857142857142854</v>
      </c>
      <c r="I52" s="15">
        <v>4</v>
      </c>
      <c r="J52" s="8">
        <f t="shared" si="1"/>
        <v>19.047619047619047</v>
      </c>
      <c r="K52" s="15">
        <v>7</v>
      </c>
      <c r="L52" s="8">
        <f t="shared" si="2"/>
        <v>33.333333333333329</v>
      </c>
      <c r="M52" s="15">
        <v>1</v>
      </c>
      <c r="N52" s="8">
        <f t="shared" si="3"/>
        <v>4.7619047619047619</v>
      </c>
      <c r="O52" s="15">
        <v>0</v>
      </c>
      <c r="P52" s="8">
        <f t="shared" si="4"/>
        <v>0</v>
      </c>
      <c r="AA52" s="9">
        <v>21</v>
      </c>
      <c r="AB52" s="136" t="str">
        <f t="shared" si="6"/>
        <v/>
      </c>
      <c r="AC52" s="136" t="str">
        <f t="shared" si="7"/>
        <v/>
      </c>
    </row>
    <row r="53" spans="1:30" ht="24" customHeight="1" thickBot="1">
      <c r="A53" s="204"/>
      <c r="B53" s="204"/>
      <c r="C53" s="13"/>
      <c r="D53" s="12" t="s">
        <v>1</v>
      </c>
      <c r="E53" s="11"/>
      <c r="F53" s="10">
        <f t="shared" si="5"/>
        <v>55</v>
      </c>
      <c r="G53" s="9">
        <v>29</v>
      </c>
      <c r="H53" s="8">
        <f t="shared" si="0"/>
        <v>52.72727272727272</v>
      </c>
      <c r="I53" s="15">
        <v>6</v>
      </c>
      <c r="J53" s="8">
        <f t="shared" si="1"/>
        <v>10.909090909090908</v>
      </c>
      <c r="K53" s="15">
        <v>14</v>
      </c>
      <c r="L53" s="8">
        <f t="shared" si="2"/>
        <v>25.454545454545453</v>
      </c>
      <c r="M53" s="15">
        <v>3</v>
      </c>
      <c r="N53" s="8">
        <f t="shared" si="3"/>
        <v>5.4545454545454541</v>
      </c>
      <c r="O53" s="15">
        <v>3</v>
      </c>
      <c r="P53" s="8">
        <f t="shared" si="4"/>
        <v>5.4545454545454541</v>
      </c>
      <c r="AA53" s="9">
        <v>55</v>
      </c>
      <c r="AB53" s="137" t="str">
        <f t="shared" si="6"/>
        <v/>
      </c>
      <c r="AC53" s="137" t="str">
        <f t="shared" si="7"/>
        <v/>
      </c>
    </row>
    <row r="55" spans="1:30" ht="12.75" customHeight="1"/>
    <row r="56" spans="1:30" ht="12.75" customHeight="1"/>
    <row r="57" spans="1:30">
      <c r="D57" s="5"/>
    </row>
    <row r="60" spans="1:30">
      <c r="D60" s="164" t="s">
        <v>495</v>
      </c>
      <c r="E60" s="162"/>
      <c r="F60" s="163">
        <v>986</v>
      </c>
      <c r="G60" s="163">
        <v>555</v>
      </c>
      <c r="H60" s="163"/>
      <c r="I60" s="163">
        <v>167</v>
      </c>
      <c r="J60" s="163"/>
      <c r="K60" s="163">
        <v>210</v>
      </c>
      <c r="L60" s="163"/>
      <c r="M60" s="163">
        <v>38</v>
      </c>
      <c r="N60" s="163"/>
      <c r="O60" s="163">
        <v>16</v>
      </c>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555</v>
      </c>
      <c r="H61" s="163"/>
      <c r="I61" s="166">
        <f>IF(I60="","",SUM(I8:I12))</f>
        <v>167</v>
      </c>
      <c r="J61" s="163"/>
      <c r="K61" s="166">
        <f>IF(K60="","",SUM(K8:K12))</f>
        <v>210</v>
      </c>
      <c r="L61" s="163"/>
      <c r="M61" s="166">
        <f>IF(M60="","",SUM(M8:M12))</f>
        <v>38</v>
      </c>
      <c r="N61" s="163"/>
      <c r="O61" s="166">
        <f>IF(O60="","",SUM(O8:O12))</f>
        <v>16</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555</v>
      </c>
      <c r="H62" s="163"/>
      <c r="I62" s="166">
        <f>IF(I60="","",SUM(I13,I38))</f>
        <v>167</v>
      </c>
      <c r="J62" s="163"/>
      <c r="K62" s="166">
        <f>IF(K60="","",SUM(K13,K38))</f>
        <v>210</v>
      </c>
      <c r="L62" s="163"/>
      <c r="M62" s="166">
        <f>IF(M60="","",SUM(M13,M38))</f>
        <v>38</v>
      </c>
      <c r="N62" s="163"/>
      <c r="O62" s="166">
        <f>IF(O60="","",SUM(O13,O38))</f>
        <v>16</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71</v>
      </c>
      <c r="H63" s="163"/>
      <c r="I63" s="166">
        <f>IF(I60="","",SUM(I14:I37))</f>
        <v>42</v>
      </c>
      <c r="J63" s="163"/>
      <c r="K63" s="166">
        <f>IF(K60="","",SUM(K14:K37))</f>
        <v>102</v>
      </c>
      <c r="L63" s="163"/>
      <c r="M63" s="166">
        <f>IF(M60="","",SUM(M14:M37))</f>
        <v>22</v>
      </c>
      <c r="N63" s="163"/>
      <c r="O63" s="166">
        <f>IF(O60="","",SUM(O14:O37))</f>
        <v>10</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484</v>
      </c>
      <c r="H64" s="163"/>
      <c r="I64" s="166">
        <f>IF(I60="","",SUM(I39:I53))</f>
        <v>125</v>
      </c>
      <c r="J64" s="163"/>
      <c r="K64" s="166">
        <f>IF(K60="","",SUM(K39:K53))</f>
        <v>108</v>
      </c>
      <c r="L64" s="163"/>
      <c r="M64" s="166">
        <f>IF(M60="","",SUM(M39:M53))</f>
        <v>16</v>
      </c>
      <c r="N64" s="163"/>
      <c r="O64" s="166">
        <f>IF(O60="","",SUM(O39:O53))</f>
        <v>6</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1" spans="4:30">
      <c r="D71" s="5"/>
    </row>
    <row r="75" spans="4:30">
      <c r="D75" s="5"/>
    </row>
    <row r="77" spans="4:30">
      <c r="D77" s="5"/>
    </row>
    <row r="79" spans="4:30">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8">
    <mergeCell ref="M4:N4"/>
    <mergeCell ref="M5:M6"/>
    <mergeCell ref="N5:N6"/>
    <mergeCell ref="A3:E6"/>
    <mergeCell ref="L5:L6"/>
    <mergeCell ref="K4:L4"/>
    <mergeCell ref="F3:F6"/>
    <mergeCell ref="G4:H4"/>
    <mergeCell ref="I4:J4"/>
    <mergeCell ref="I5:I6"/>
    <mergeCell ref="J5:J6"/>
    <mergeCell ref="K5:K6"/>
    <mergeCell ref="A13:A53"/>
    <mergeCell ref="B13:B37"/>
    <mergeCell ref="B38:B53"/>
    <mergeCell ref="G3:P3"/>
    <mergeCell ref="A7:E7"/>
    <mergeCell ref="A8:A12"/>
    <mergeCell ref="B8:E8"/>
    <mergeCell ref="B9:E9"/>
    <mergeCell ref="B10:E10"/>
    <mergeCell ref="B11:E11"/>
    <mergeCell ref="B12:E12"/>
    <mergeCell ref="O5:O6"/>
    <mergeCell ref="P5:P6"/>
    <mergeCell ref="O4:P4"/>
    <mergeCell ref="G5:G6"/>
    <mergeCell ref="H5:H6"/>
  </mergeCells>
  <phoneticPr fontId="2"/>
  <pageMargins left="0.59055118110236227" right="0.19685039370078741" top="0.39370078740157483" bottom="0.39370078740157483" header="0.51181102362204722" footer="0.51181102362204722"/>
  <pageSetup paperSize="9" scale="70" orientation="portrait" r:id="rId1"/>
  <headerFooter alignWithMargins="0"/>
  <ignoredErrors>
    <ignoredError sqref="H7:P53"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J14" sqref="J14"/>
    </sheetView>
  </sheetViews>
  <sheetFormatPr defaultRowHeight="13.5"/>
  <cols>
    <col min="1" max="2" width="2.625" style="119" customWidth="1"/>
    <col min="3" max="3" width="1.375" style="119" customWidth="1"/>
    <col min="4" max="4" width="27.625" style="119" customWidth="1"/>
    <col min="5" max="5" width="1.375" style="119" customWidth="1"/>
    <col min="6" max="18" width="8.125" style="100" customWidth="1"/>
    <col min="19" max="26" width="9" style="100"/>
    <col min="27" max="27" width="9" style="83"/>
    <col min="28" max="28" width="11.25" style="83" customWidth="1"/>
    <col min="29" max="16384" width="9" style="100"/>
  </cols>
  <sheetData>
    <row r="1" spans="1:28" ht="14.25">
      <c r="A1" s="118" t="s">
        <v>537</v>
      </c>
    </row>
    <row r="2" spans="1:28">
      <c r="R2" s="121" t="s">
        <v>157</v>
      </c>
    </row>
    <row r="3" spans="1:28" ht="18.75" customHeight="1">
      <c r="A3" s="338" t="s">
        <v>64</v>
      </c>
      <c r="B3" s="339"/>
      <c r="C3" s="339"/>
      <c r="D3" s="339"/>
      <c r="E3" s="340"/>
      <c r="F3" s="375" t="s">
        <v>63</v>
      </c>
      <c r="G3" s="375" t="s">
        <v>391</v>
      </c>
      <c r="H3" s="376"/>
      <c r="I3" s="376"/>
      <c r="J3" s="376"/>
      <c r="K3" s="376"/>
      <c r="L3" s="377"/>
      <c r="M3" s="375" t="s">
        <v>255</v>
      </c>
      <c r="N3" s="376"/>
      <c r="O3" s="376"/>
      <c r="P3" s="376"/>
      <c r="Q3" s="376"/>
      <c r="R3" s="377"/>
    </row>
    <row r="4" spans="1:28" ht="18.75" customHeight="1">
      <c r="A4" s="341"/>
      <c r="B4" s="342"/>
      <c r="C4" s="342"/>
      <c r="D4" s="342"/>
      <c r="E4" s="343"/>
      <c r="F4" s="378"/>
      <c r="G4" s="375" t="s">
        <v>210</v>
      </c>
      <c r="H4" s="376"/>
      <c r="I4" s="376"/>
      <c r="J4" s="376"/>
      <c r="K4" s="337" t="s">
        <v>209</v>
      </c>
      <c r="L4" s="337" t="s">
        <v>141</v>
      </c>
      <c r="M4" s="375" t="s">
        <v>210</v>
      </c>
      <c r="N4" s="376"/>
      <c r="O4" s="376"/>
      <c r="P4" s="376"/>
      <c r="Q4" s="337" t="s">
        <v>209</v>
      </c>
      <c r="R4" s="337" t="s">
        <v>141</v>
      </c>
    </row>
    <row r="5" spans="1:28" ht="44.25" customHeight="1" thickBot="1">
      <c r="A5" s="341"/>
      <c r="B5" s="342"/>
      <c r="C5" s="342"/>
      <c r="D5" s="342"/>
      <c r="E5" s="343"/>
      <c r="F5" s="378"/>
      <c r="G5" s="337" t="s">
        <v>208</v>
      </c>
      <c r="H5" s="337" t="s">
        <v>207</v>
      </c>
      <c r="I5" s="337" t="s">
        <v>206</v>
      </c>
      <c r="J5" s="337" t="s">
        <v>205</v>
      </c>
      <c r="K5" s="300"/>
      <c r="L5" s="300"/>
      <c r="M5" s="337" t="s">
        <v>208</v>
      </c>
      <c r="N5" s="337" t="s">
        <v>207</v>
      </c>
      <c r="O5" s="337" t="s">
        <v>206</v>
      </c>
      <c r="P5" s="337" t="s">
        <v>205</v>
      </c>
      <c r="Q5" s="300"/>
      <c r="R5" s="300"/>
    </row>
    <row r="6" spans="1:28" ht="24.75" customHeight="1" thickBot="1">
      <c r="A6" s="344"/>
      <c r="B6" s="345"/>
      <c r="C6" s="345"/>
      <c r="D6" s="345"/>
      <c r="E6" s="346"/>
      <c r="F6" s="379"/>
      <c r="G6" s="301"/>
      <c r="H6" s="301"/>
      <c r="I6" s="301"/>
      <c r="J6" s="301"/>
      <c r="K6" s="301"/>
      <c r="L6" s="301"/>
      <c r="M6" s="301"/>
      <c r="N6" s="301"/>
      <c r="O6" s="301"/>
      <c r="P6" s="301"/>
      <c r="Q6" s="301"/>
      <c r="R6" s="301"/>
      <c r="AA6" s="157">
        <f>SUM(AB7:AB100,E116:R120)</f>
        <v>0</v>
      </c>
      <c r="AB6" s="91"/>
    </row>
    <row r="7" spans="1:28" ht="12" customHeight="1">
      <c r="A7" s="322" t="s">
        <v>50</v>
      </c>
      <c r="B7" s="323"/>
      <c r="C7" s="323"/>
      <c r="D7" s="323"/>
      <c r="E7" s="324"/>
      <c r="F7" s="104">
        <f>SUM(G7:R7)/2</f>
        <v>986</v>
      </c>
      <c r="G7" s="104">
        <f t="shared" ref="G7:R7" si="0">SUM(G9,G11,G13,G15,G17)</f>
        <v>89</v>
      </c>
      <c r="H7" s="104">
        <f t="shared" si="0"/>
        <v>4</v>
      </c>
      <c r="I7" s="104">
        <f t="shared" si="0"/>
        <v>5</v>
      </c>
      <c r="J7" s="104">
        <f t="shared" si="0"/>
        <v>8</v>
      </c>
      <c r="K7" s="104">
        <f t="shared" si="0"/>
        <v>717</v>
      </c>
      <c r="L7" s="104">
        <f t="shared" si="0"/>
        <v>163</v>
      </c>
      <c r="M7" s="104">
        <f t="shared" si="0"/>
        <v>6</v>
      </c>
      <c r="N7" s="104">
        <f t="shared" si="0"/>
        <v>3</v>
      </c>
      <c r="O7" s="104">
        <f t="shared" si="0"/>
        <v>23</v>
      </c>
      <c r="P7" s="104">
        <f t="shared" si="0"/>
        <v>7</v>
      </c>
      <c r="Q7" s="104">
        <f t="shared" si="0"/>
        <v>252</v>
      </c>
      <c r="R7" s="104">
        <f t="shared" si="0"/>
        <v>695</v>
      </c>
      <c r="AA7" s="151">
        <v>986</v>
      </c>
      <c r="AB7" s="151" t="str">
        <f>IF(F7=AA7,"",1)</f>
        <v/>
      </c>
    </row>
    <row r="8" spans="1:28" ht="12" customHeight="1">
      <c r="A8" s="325"/>
      <c r="B8" s="326"/>
      <c r="C8" s="326"/>
      <c r="D8" s="326"/>
      <c r="E8" s="327"/>
      <c r="F8" s="117">
        <f>SUM(G8:R8)/2</f>
        <v>1</v>
      </c>
      <c r="G8" s="107">
        <f t="shared" ref="G8:R8" si="1">IF(G7=0,0,G7/$F7)</f>
        <v>9.0263691683569985E-2</v>
      </c>
      <c r="H8" s="107">
        <f t="shared" si="1"/>
        <v>4.0567951318458417E-3</v>
      </c>
      <c r="I8" s="107">
        <f t="shared" si="1"/>
        <v>5.0709939148073022E-3</v>
      </c>
      <c r="J8" s="107">
        <f t="shared" si="1"/>
        <v>8.1135902636916835E-3</v>
      </c>
      <c r="K8" s="107">
        <f t="shared" si="1"/>
        <v>0.72718052738336714</v>
      </c>
      <c r="L8" s="107">
        <f t="shared" si="1"/>
        <v>0.16531440162271804</v>
      </c>
      <c r="M8" s="107">
        <f>IF(M7=0,0,M7/$F7)</f>
        <v>6.0851926977687626E-3</v>
      </c>
      <c r="N8" s="107">
        <f t="shared" si="1"/>
        <v>3.0425963488843813E-3</v>
      </c>
      <c r="O8" s="107">
        <f t="shared" si="1"/>
        <v>2.332657200811359E-2</v>
      </c>
      <c r="P8" s="107">
        <f t="shared" si="1"/>
        <v>7.099391480730223E-3</v>
      </c>
      <c r="Q8" s="107">
        <f t="shared" si="1"/>
        <v>0.25557809330628806</v>
      </c>
      <c r="R8" s="107">
        <f t="shared" si="1"/>
        <v>0.70486815415821502</v>
      </c>
      <c r="AA8" s="152"/>
      <c r="AB8" s="152"/>
    </row>
    <row r="9" spans="1:28" ht="12" customHeight="1">
      <c r="A9" s="331" t="s">
        <v>49</v>
      </c>
      <c r="B9" s="356" t="s">
        <v>48</v>
      </c>
      <c r="C9" s="357"/>
      <c r="D9" s="357"/>
      <c r="E9" s="358"/>
      <c r="F9" s="104">
        <f t="shared" ref="F9:F72" si="2">SUM(G9:R9)/2</f>
        <v>324</v>
      </c>
      <c r="G9" s="104">
        <v>10</v>
      </c>
      <c r="H9" s="104">
        <v>0</v>
      </c>
      <c r="I9" s="104">
        <v>0</v>
      </c>
      <c r="J9" s="104">
        <v>2</v>
      </c>
      <c r="K9" s="104">
        <v>232</v>
      </c>
      <c r="L9" s="104">
        <v>80</v>
      </c>
      <c r="M9" s="104">
        <v>1</v>
      </c>
      <c r="N9" s="104">
        <v>1</v>
      </c>
      <c r="O9" s="104">
        <v>1</v>
      </c>
      <c r="P9" s="104">
        <v>2</v>
      </c>
      <c r="Q9" s="104">
        <v>104</v>
      </c>
      <c r="R9" s="104">
        <v>215</v>
      </c>
      <c r="AA9" s="153">
        <v>324</v>
      </c>
      <c r="AB9" s="153" t="str">
        <f>IF(F9=AA9,"",1)</f>
        <v/>
      </c>
    </row>
    <row r="10" spans="1:28" ht="12" customHeight="1">
      <c r="A10" s="332"/>
      <c r="B10" s="359"/>
      <c r="C10" s="360"/>
      <c r="D10" s="360"/>
      <c r="E10" s="361"/>
      <c r="F10" s="117">
        <f t="shared" si="2"/>
        <v>1</v>
      </c>
      <c r="G10" s="107">
        <f>IF(G9=0,0,G9/$F9)</f>
        <v>3.0864197530864196E-2</v>
      </c>
      <c r="H10" s="107">
        <f>IF(H9=0,0,H9/$F9)</f>
        <v>0</v>
      </c>
      <c r="I10" s="107">
        <f>IF(I9=0,0,I9/$F9)</f>
        <v>0</v>
      </c>
      <c r="J10" s="107">
        <f>IF(J9=0,0,J9/$F9)</f>
        <v>6.1728395061728392E-3</v>
      </c>
      <c r="K10" s="107">
        <f>IF(K9=0,0,K9/$F9)</f>
        <v>0.71604938271604934</v>
      </c>
      <c r="L10" s="107">
        <f t="shared" ref="L10" si="3">IF(L9=0,0,L9/$F9)</f>
        <v>0.24691358024691357</v>
      </c>
      <c r="M10" s="107">
        <f>IF(M9=0,0,M9/$F9)</f>
        <v>3.0864197530864196E-3</v>
      </c>
      <c r="N10" s="107">
        <f>IF(N9=0,0,N9/$F9)</f>
        <v>3.0864197530864196E-3</v>
      </c>
      <c r="O10" s="107">
        <f>IF(O9=0,0,O9/$F9)</f>
        <v>3.0864197530864196E-3</v>
      </c>
      <c r="P10" s="107">
        <f t="shared" ref="P10:R10" si="4">IF(P9=0,0,P9/$F9)</f>
        <v>6.1728395061728392E-3</v>
      </c>
      <c r="Q10" s="107">
        <f t="shared" si="4"/>
        <v>0.32098765432098764</v>
      </c>
      <c r="R10" s="107">
        <f t="shared" si="4"/>
        <v>0.6635802469135802</v>
      </c>
      <c r="AA10" s="152"/>
      <c r="AB10" s="152"/>
    </row>
    <row r="11" spans="1:28" ht="12" customHeight="1">
      <c r="A11" s="332"/>
      <c r="B11" s="356" t="s">
        <v>47</v>
      </c>
      <c r="C11" s="357"/>
      <c r="D11" s="357"/>
      <c r="E11" s="358"/>
      <c r="F11" s="104">
        <f t="shared" si="2"/>
        <v>144</v>
      </c>
      <c r="G11" s="104">
        <v>11</v>
      </c>
      <c r="H11" s="104">
        <v>0</v>
      </c>
      <c r="I11" s="104">
        <v>1</v>
      </c>
      <c r="J11" s="104">
        <v>1</v>
      </c>
      <c r="K11" s="104">
        <v>106</v>
      </c>
      <c r="L11" s="104">
        <v>25</v>
      </c>
      <c r="M11" s="104">
        <v>0</v>
      </c>
      <c r="N11" s="104">
        <v>0</v>
      </c>
      <c r="O11" s="104">
        <v>3</v>
      </c>
      <c r="P11" s="104">
        <v>0</v>
      </c>
      <c r="Q11" s="104">
        <v>41</v>
      </c>
      <c r="R11" s="104">
        <v>100</v>
      </c>
      <c r="AA11" s="153">
        <v>144</v>
      </c>
      <c r="AB11" s="153" t="str">
        <f>IF(F11=AA11,"",1)</f>
        <v/>
      </c>
    </row>
    <row r="12" spans="1:28" ht="12" customHeight="1">
      <c r="A12" s="332"/>
      <c r="B12" s="359"/>
      <c r="C12" s="360"/>
      <c r="D12" s="360"/>
      <c r="E12" s="361"/>
      <c r="F12" s="117">
        <f t="shared" si="2"/>
        <v>0.99999999999999989</v>
      </c>
      <c r="G12" s="107">
        <f t="shared" ref="G12:R12" si="5">IF(G11=0,0,G11/$F11)</f>
        <v>7.6388888888888895E-2</v>
      </c>
      <c r="H12" s="107">
        <f t="shared" si="5"/>
        <v>0</v>
      </c>
      <c r="I12" s="107">
        <f t="shared" si="5"/>
        <v>6.9444444444444441E-3</v>
      </c>
      <c r="J12" s="107">
        <f t="shared" si="5"/>
        <v>6.9444444444444441E-3</v>
      </c>
      <c r="K12" s="107">
        <f t="shared" si="5"/>
        <v>0.73611111111111116</v>
      </c>
      <c r="L12" s="107">
        <f t="shared" si="5"/>
        <v>0.1736111111111111</v>
      </c>
      <c r="M12" s="107">
        <f t="shared" si="5"/>
        <v>0</v>
      </c>
      <c r="N12" s="107">
        <f t="shared" si="5"/>
        <v>0</v>
      </c>
      <c r="O12" s="107">
        <f t="shared" si="5"/>
        <v>2.0833333333333332E-2</v>
      </c>
      <c r="P12" s="107">
        <f t="shared" si="5"/>
        <v>0</v>
      </c>
      <c r="Q12" s="107">
        <f t="shared" si="5"/>
        <v>0.28472222222222221</v>
      </c>
      <c r="R12" s="107">
        <f t="shared" si="5"/>
        <v>0.69444444444444442</v>
      </c>
      <c r="AA12" s="152"/>
      <c r="AB12" s="152"/>
    </row>
    <row r="13" spans="1:28" ht="12" customHeight="1">
      <c r="A13" s="332"/>
      <c r="B13" s="356" t="s">
        <v>46</v>
      </c>
      <c r="C13" s="357"/>
      <c r="D13" s="357"/>
      <c r="E13" s="358"/>
      <c r="F13" s="104">
        <f t="shared" si="2"/>
        <v>219</v>
      </c>
      <c r="G13" s="104">
        <v>10</v>
      </c>
      <c r="H13" s="104">
        <v>0</v>
      </c>
      <c r="I13" s="104">
        <v>1</v>
      </c>
      <c r="J13" s="104">
        <v>1</v>
      </c>
      <c r="K13" s="104">
        <v>185</v>
      </c>
      <c r="L13" s="104">
        <v>22</v>
      </c>
      <c r="M13" s="104">
        <v>2</v>
      </c>
      <c r="N13" s="104">
        <v>1</v>
      </c>
      <c r="O13" s="104">
        <v>7</v>
      </c>
      <c r="P13" s="104">
        <v>2</v>
      </c>
      <c r="Q13" s="104">
        <v>53</v>
      </c>
      <c r="R13" s="104">
        <v>154</v>
      </c>
      <c r="AA13" s="153">
        <v>219</v>
      </c>
      <c r="AB13" s="153" t="str">
        <f>IF(F13=AA13,"",1)</f>
        <v/>
      </c>
    </row>
    <row r="14" spans="1:28" ht="12" customHeight="1">
      <c r="A14" s="332"/>
      <c r="B14" s="359"/>
      <c r="C14" s="360"/>
      <c r="D14" s="360"/>
      <c r="E14" s="361"/>
      <c r="F14" s="117">
        <f t="shared" si="2"/>
        <v>0.99999999999999978</v>
      </c>
      <c r="G14" s="107">
        <f t="shared" ref="G14:R14" si="6">IF(G13=0,0,G13/$F13)</f>
        <v>4.5662100456621002E-2</v>
      </c>
      <c r="H14" s="107">
        <f t="shared" si="6"/>
        <v>0</v>
      </c>
      <c r="I14" s="107">
        <f t="shared" si="6"/>
        <v>4.5662100456621002E-3</v>
      </c>
      <c r="J14" s="107">
        <f t="shared" si="6"/>
        <v>4.5662100456621002E-3</v>
      </c>
      <c r="K14" s="107">
        <f t="shared" si="6"/>
        <v>0.84474885844748859</v>
      </c>
      <c r="L14" s="107">
        <f t="shared" si="6"/>
        <v>0.1004566210045662</v>
      </c>
      <c r="M14" s="107">
        <f t="shared" si="6"/>
        <v>9.1324200913242004E-3</v>
      </c>
      <c r="N14" s="107">
        <f t="shared" si="6"/>
        <v>4.5662100456621002E-3</v>
      </c>
      <c r="O14" s="107">
        <f t="shared" si="6"/>
        <v>3.1963470319634701E-2</v>
      </c>
      <c r="P14" s="107">
        <f t="shared" si="6"/>
        <v>9.1324200913242004E-3</v>
      </c>
      <c r="Q14" s="107">
        <f t="shared" si="6"/>
        <v>0.24200913242009131</v>
      </c>
      <c r="R14" s="107">
        <f t="shared" si="6"/>
        <v>0.70319634703196343</v>
      </c>
      <c r="AA14" s="152"/>
      <c r="AB14" s="152"/>
    </row>
    <row r="15" spans="1:28" ht="12" customHeight="1">
      <c r="A15" s="332"/>
      <c r="B15" s="356" t="s">
        <v>45</v>
      </c>
      <c r="C15" s="357"/>
      <c r="D15" s="357"/>
      <c r="E15" s="358"/>
      <c r="F15" s="104">
        <f t="shared" si="2"/>
        <v>78</v>
      </c>
      <c r="G15" s="104">
        <v>5</v>
      </c>
      <c r="H15" s="104">
        <v>2</v>
      </c>
      <c r="I15" s="104">
        <v>0</v>
      </c>
      <c r="J15" s="104">
        <v>1</v>
      </c>
      <c r="K15" s="104">
        <v>56</v>
      </c>
      <c r="L15" s="104">
        <v>14</v>
      </c>
      <c r="M15" s="104">
        <v>0</v>
      </c>
      <c r="N15" s="104">
        <v>0</v>
      </c>
      <c r="O15" s="104">
        <v>0</v>
      </c>
      <c r="P15" s="104">
        <v>0</v>
      </c>
      <c r="Q15" s="104">
        <v>16</v>
      </c>
      <c r="R15" s="104">
        <v>62</v>
      </c>
      <c r="AA15" s="153">
        <v>78</v>
      </c>
      <c r="AB15" s="153" t="str">
        <f>IF(F15=AA15,"",1)</f>
        <v/>
      </c>
    </row>
    <row r="16" spans="1:28" ht="12" customHeight="1">
      <c r="A16" s="332"/>
      <c r="B16" s="359"/>
      <c r="C16" s="360"/>
      <c r="D16" s="360"/>
      <c r="E16" s="361"/>
      <c r="F16" s="117">
        <f t="shared" si="2"/>
        <v>1</v>
      </c>
      <c r="G16" s="107">
        <f t="shared" ref="G16:R16" si="7">IF(G15=0,0,G15/$F15)</f>
        <v>6.4102564102564097E-2</v>
      </c>
      <c r="H16" s="107">
        <f t="shared" si="7"/>
        <v>2.564102564102564E-2</v>
      </c>
      <c r="I16" s="107">
        <f t="shared" si="7"/>
        <v>0</v>
      </c>
      <c r="J16" s="107">
        <f t="shared" si="7"/>
        <v>1.282051282051282E-2</v>
      </c>
      <c r="K16" s="107">
        <f t="shared" si="7"/>
        <v>0.71794871794871795</v>
      </c>
      <c r="L16" s="107">
        <f t="shared" si="7"/>
        <v>0.17948717948717949</v>
      </c>
      <c r="M16" s="107">
        <f t="shared" si="7"/>
        <v>0</v>
      </c>
      <c r="N16" s="107">
        <f t="shared" si="7"/>
        <v>0</v>
      </c>
      <c r="O16" s="107">
        <f t="shared" si="7"/>
        <v>0</v>
      </c>
      <c r="P16" s="107">
        <f t="shared" si="7"/>
        <v>0</v>
      </c>
      <c r="Q16" s="107">
        <f t="shared" si="7"/>
        <v>0.20512820512820512</v>
      </c>
      <c r="R16" s="107">
        <f t="shared" si="7"/>
        <v>0.79487179487179482</v>
      </c>
      <c r="AA16" s="152"/>
      <c r="AB16" s="152"/>
    </row>
    <row r="17" spans="1:28" ht="12" customHeight="1">
      <c r="A17" s="332"/>
      <c r="B17" s="356" t="s">
        <v>44</v>
      </c>
      <c r="C17" s="357"/>
      <c r="D17" s="357"/>
      <c r="E17" s="358"/>
      <c r="F17" s="104">
        <f t="shared" si="2"/>
        <v>221</v>
      </c>
      <c r="G17" s="104">
        <v>53</v>
      </c>
      <c r="H17" s="104">
        <v>2</v>
      </c>
      <c r="I17" s="104">
        <v>3</v>
      </c>
      <c r="J17" s="104">
        <v>3</v>
      </c>
      <c r="K17" s="104">
        <v>138</v>
      </c>
      <c r="L17" s="104">
        <v>22</v>
      </c>
      <c r="M17" s="104">
        <v>3</v>
      </c>
      <c r="N17" s="104">
        <v>1</v>
      </c>
      <c r="O17" s="104">
        <v>12</v>
      </c>
      <c r="P17" s="104">
        <v>3</v>
      </c>
      <c r="Q17" s="104">
        <v>38</v>
      </c>
      <c r="R17" s="104">
        <v>164</v>
      </c>
      <c r="AA17" s="153">
        <v>221</v>
      </c>
      <c r="AB17" s="153" t="str">
        <f>IF(F17=AA17,"",1)</f>
        <v/>
      </c>
    </row>
    <row r="18" spans="1:28" ht="12" customHeight="1">
      <c r="A18" s="333"/>
      <c r="B18" s="359"/>
      <c r="C18" s="360"/>
      <c r="D18" s="360"/>
      <c r="E18" s="361"/>
      <c r="F18" s="117">
        <f t="shared" si="2"/>
        <v>1</v>
      </c>
      <c r="G18" s="107">
        <f t="shared" ref="G18:R18" si="8">IF(G17=0,0,G17/$F17)</f>
        <v>0.23981900452488689</v>
      </c>
      <c r="H18" s="107">
        <f t="shared" si="8"/>
        <v>9.0497737556561094E-3</v>
      </c>
      <c r="I18" s="107">
        <f t="shared" si="8"/>
        <v>1.3574660633484163E-2</v>
      </c>
      <c r="J18" s="107">
        <f t="shared" si="8"/>
        <v>1.3574660633484163E-2</v>
      </c>
      <c r="K18" s="107">
        <f t="shared" si="8"/>
        <v>0.6244343891402715</v>
      </c>
      <c r="L18" s="107">
        <f t="shared" si="8"/>
        <v>9.9547511312217188E-2</v>
      </c>
      <c r="M18" s="107">
        <f t="shared" si="8"/>
        <v>1.3574660633484163E-2</v>
      </c>
      <c r="N18" s="107">
        <f t="shared" si="8"/>
        <v>4.5248868778280547E-3</v>
      </c>
      <c r="O18" s="107">
        <f t="shared" si="8"/>
        <v>5.4298642533936653E-2</v>
      </c>
      <c r="P18" s="107">
        <f t="shared" si="8"/>
        <v>1.3574660633484163E-2</v>
      </c>
      <c r="Q18" s="107">
        <f t="shared" si="8"/>
        <v>0.17194570135746606</v>
      </c>
      <c r="R18" s="107">
        <f t="shared" si="8"/>
        <v>0.74208144796380093</v>
      </c>
      <c r="AA18" s="154"/>
      <c r="AB18" s="152"/>
    </row>
    <row r="19" spans="1:28" ht="12" customHeight="1">
      <c r="A19" s="315" t="s">
        <v>43</v>
      </c>
      <c r="B19" s="315" t="s">
        <v>42</v>
      </c>
      <c r="C19" s="123"/>
      <c r="D19" s="295" t="s">
        <v>16</v>
      </c>
      <c r="E19" s="115"/>
      <c r="F19" s="104">
        <f>SUM(G19:R19)/2</f>
        <v>247</v>
      </c>
      <c r="G19" s="104">
        <f>SUM(G21,G23,G25,G27,G29,G31,G33,G35,G37,G39,G41,G43,G45,G47,G49,G51,G53,G55,G57,G59,G61,G63,G65,G67)</f>
        <v>14</v>
      </c>
      <c r="H19" s="104">
        <f>SUM(H21,H23,H25,H27,H29,H31,H33,H35,H37,H39,H41,H43,H45,H47,H49,H51,H53,H55,H57,H59,H61,H63,H65,H67)</f>
        <v>3</v>
      </c>
      <c r="I19" s="104">
        <f t="shared" ref="I19:R19" si="9">SUM(I21,I23,I25,I27,I29,I31,I33,I35,I37,I39,I41,I43,I45,I47,I49,I51,I53,I55,I57,I59,I61,I63,I65,I67)</f>
        <v>3</v>
      </c>
      <c r="J19" s="104">
        <f t="shared" si="9"/>
        <v>1</v>
      </c>
      <c r="K19" s="104">
        <f t="shared" si="9"/>
        <v>186</v>
      </c>
      <c r="L19" s="104">
        <f t="shared" si="9"/>
        <v>40</v>
      </c>
      <c r="M19" s="104">
        <f t="shared" si="9"/>
        <v>2</v>
      </c>
      <c r="N19" s="104">
        <f t="shared" si="9"/>
        <v>1</v>
      </c>
      <c r="O19" s="104">
        <f t="shared" si="9"/>
        <v>4</v>
      </c>
      <c r="P19" s="104">
        <f t="shared" si="9"/>
        <v>2</v>
      </c>
      <c r="Q19" s="104">
        <f t="shared" si="9"/>
        <v>63</v>
      </c>
      <c r="R19" s="104">
        <f t="shared" si="9"/>
        <v>175</v>
      </c>
      <c r="S19" s="120"/>
      <c r="AA19" s="153">
        <v>247</v>
      </c>
      <c r="AB19" s="153" t="str">
        <f>IF(F19=AA19,"",1)</f>
        <v/>
      </c>
    </row>
    <row r="20" spans="1:28" ht="12" customHeight="1">
      <c r="A20" s="316"/>
      <c r="B20" s="316"/>
      <c r="C20" s="124"/>
      <c r="D20" s="296"/>
      <c r="E20" s="116"/>
      <c r="F20" s="117">
        <f t="shared" si="2"/>
        <v>1</v>
      </c>
      <c r="G20" s="107">
        <f t="shared" ref="G20:R20" si="10">IF(G19=0,0,G19/$F19)</f>
        <v>5.6680161943319839E-2</v>
      </c>
      <c r="H20" s="107">
        <f t="shared" si="10"/>
        <v>1.2145748987854251E-2</v>
      </c>
      <c r="I20" s="107">
        <f t="shared" si="10"/>
        <v>1.2145748987854251E-2</v>
      </c>
      <c r="J20" s="107">
        <f t="shared" si="10"/>
        <v>4.048582995951417E-3</v>
      </c>
      <c r="K20" s="107">
        <f t="shared" si="10"/>
        <v>0.75303643724696356</v>
      </c>
      <c r="L20" s="107">
        <f t="shared" si="10"/>
        <v>0.16194331983805668</v>
      </c>
      <c r="M20" s="107">
        <f t="shared" si="10"/>
        <v>8.0971659919028341E-3</v>
      </c>
      <c r="N20" s="107">
        <f t="shared" si="10"/>
        <v>4.048582995951417E-3</v>
      </c>
      <c r="O20" s="107">
        <f t="shared" si="10"/>
        <v>1.6194331983805668E-2</v>
      </c>
      <c r="P20" s="107">
        <f t="shared" si="10"/>
        <v>8.0971659919028341E-3</v>
      </c>
      <c r="Q20" s="107">
        <f t="shared" si="10"/>
        <v>0.25506072874493929</v>
      </c>
      <c r="R20" s="107">
        <f t="shared" si="10"/>
        <v>0.708502024291498</v>
      </c>
      <c r="AA20" s="152"/>
      <c r="AB20" s="152"/>
    </row>
    <row r="21" spans="1:28" ht="12" customHeight="1">
      <c r="A21" s="316"/>
      <c r="B21" s="316"/>
      <c r="C21" s="123"/>
      <c r="D21" s="295" t="s">
        <v>339</v>
      </c>
      <c r="E21" s="115"/>
      <c r="F21" s="104">
        <f t="shared" si="2"/>
        <v>28</v>
      </c>
      <c r="G21" s="104">
        <v>4</v>
      </c>
      <c r="H21" s="104">
        <v>0</v>
      </c>
      <c r="I21" s="104">
        <v>1</v>
      </c>
      <c r="J21" s="104">
        <v>0</v>
      </c>
      <c r="K21" s="104">
        <v>18</v>
      </c>
      <c r="L21" s="104">
        <v>5</v>
      </c>
      <c r="M21" s="104">
        <v>0</v>
      </c>
      <c r="N21" s="104">
        <v>0</v>
      </c>
      <c r="O21" s="104">
        <v>0</v>
      </c>
      <c r="P21" s="104">
        <v>0</v>
      </c>
      <c r="Q21" s="104">
        <v>6</v>
      </c>
      <c r="R21" s="104">
        <v>22</v>
      </c>
      <c r="AA21" s="153">
        <v>28</v>
      </c>
      <c r="AB21" s="153" t="str">
        <f>IF(F21=AA21,"",1)</f>
        <v/>
      </c>
    </row>
    <row r="22" spans="1:28" ht="12" customHeight="1">
      <c r="A22" s="316"/>
      <c r="B22" s="316"/>
      <c r="C22" s="124"/>
      <c r="D22" s="296"/>
      <c r="E22" s="116"/>
      <c r="F22" s="117">
        <f t="shared" si="2"/>
        <v>1</v>
      </c>
      <c r="G22" s="107">
        <f t="shared" ref="G22:R22" si="11">IF(G21=0,0,G21/$F21)</f>
        <v>0.14285714285714285</v>
      </c>
      <c r="H22" s="107">
        <f t="shared" si="11"/>
        <v>0</v>
      </c>
      <c r="I22" s="107">
        <f t="shared" si="11"/>
        <v>3.5714285714285712E-2</v>
      </c>
      <c r="J22" s="107">
        <f t="shared" si="11"/>
        <v>0</v>
      </c>
      <c r="K22" s="107">
        <f t="shared" si="11"/>
        <v>0.6428571428571429</v>
      </c>
      <c r="L22" s="107">
        <f t="shared" si="11"/>
        <v>0.17857142857142858</v>
      </c>
      <c r="M22" s="107">
        <f t="shared" si="11"/>
        <v>0</v>
      </c>
      <c r="N22" s="107">
        <f t="shared" si="11"/>
        <v>0</v>
      </c>
      <c r="O22" s="107">
        <f t="shared" si="11"/>
        <v>0</v>
      </c>
      <c r="P22" s="107">
        <f t="shared" si="11"/>
        <v>0</v>
      </c>
      <c r="Q22" s="107">
        <f t="shared" si="11"/>
        <v>0.21428571428571427</v>
      </c>
      <c r="R22" s="107">
        <f t="shared" si="11"/>
        <v>0.7857142857142857</v>
      </c>
      <c r="AA22" s="152"/>
      <c r="AB22" s="152"/>
    </row>
    <row r="23" spans="1:28" ht="12" customHeight="1">
      <c r="A23" s="316"/>
      <c r="B23" s="316"/>
      <c r="C23" s="123"/>
      <c r="D23" s="295" t="s">
        <v>340</v>
      </c>
      <c r="E23" s="115"/>
      <c r="F23" s="104">
        <f t="shared" si="2"/>
        <v>5</v>
      </c>
      <c r="G23" s="104">
        <v>0</v>
      </c>
      <c r="H23" s="104">
        <v>0</v>
      </c>
      <c r="I23" s="104">
        <v>0</v>
      </c>
      <c r="J23" s="104">
        <v>0</v>
      </c>
      <c r="K23" s="104">
        <v>5</v>
      </c>
      <c r="L23" s="104">
        <v>0</v>
      </c>
      <c r="M23" s="104">
        <v>0</v>
      </c>
      <c r="N23" s="104">
        <v>0</v>
      </c>
      <c r="O23" s="104">
        <v>0</v>
      </c>
      <c r="P23" s="104">
        <v>0</v>
      </c>
      <c r="Q23" s="104">
        <v>2</v>
      </c>
      <c r="R23" s="104">
        <v>3</v>
      </c>
      <c r="AA23" s="153">
        <v>5</v>
      </c>
      <c r="AB23" s="153" t="str">
        <f>IF(F23=AA23,"",1)</f>
        <v/>
      </c>
    </row>
    <row r="24" spans="1:28" ht="12" customHeight="1">
      <c r="A24" s="316"/>
      <c r="B24" s="316"/>
      <c r="C24" s="124"/>
      <c r="D24" s="296"/>
      <c r="E24" s="116"/>
      <c r="F24" s="117">
        <f t="shared" si="2"/>
        <v>1</v>
      </c>
      <c r="G24" s="107">
        <f t="shared" ref="G24:R24" si="12">IF(G23=0,0,G23/$F23)</f>
        <v>0</v>
      </c>
      <c r="H24" s="107">
        <f t="shared" si="12"/>
        <v>0</v>
      </c>
      <c r="I24" s="107">
        <f t="shared" si="12"/>
        <v>0</v>
      </c>
      <c r="J24" s="107">
        <f t="shared" si="12"/>
        <v>0</v>
      </c>
      <c r="K24" s="107">
        <f t="shared" si="12"/>
        <v>1</v>
      </c>
      <c r="L24" s="107">
        <f t="shared" si="12"/>
        <v>0</v>
      </c>
      <c r="M24" s="107">
        <f t="shared" si="12"/>
        <v>0</v>
      </c>
      <c r="N24" s="107">
        <f t="shared" si="12"/>
        <v>0</v>
      </c>
      <c r="O24" s="107">
        <f t="shared" si="12"/>
        <v>0</v>
      </c>
      <c r="P24" s="107">
        <f t="shared" si="12"/>
        <v>0</v>
      </c>
      <c r="Q24" s="107">
        <f t="shared" si="12"/>
        <v>0.4</v>
      </c>
      <c r="R24" s="107">
        <f t="shared" si="12"/>
        <v>0.6</v>
      </c>
      <c r="AA24" s="152"/>
      <c r="AB24" s="152"/>
    </row>
    <row r="25" spans="1:28" ht="12" customHeight="1">
      <c r="A25" s="316"/>
      <c r="B25" s="316"/>
      <c r="C25" s="123"/>
      <c r="D25" s="295" t="s">
        <v>341</v>
      </c>
      <c r="E25" s="115"/>
      <c r="F25" s="104">
        <f t="shared" si="2"/>
        <v>19</v>
      </c>
      <c r="G25" s="104">
        <v>1</v>
      </c>
      <c r="H25" s="104">
        <v>0</v>
      </c>
      <c r="I25" s="104">
        <v>0</v>
      </c>
      <c r="J25" s="104">
        <v>0</v>
      </c>
      <c r="K25" s="104">
        <v>13</v>
      </c>
      <c r="L25" s="104">
        <v>5</v>
      </c>
      <c r="M25" s="104">
        <v>1</v>
      </c>
      <c r="N25" s="104">
        <v>0</v>
      </c>
      <c r="O25" s="104">
        <v>0</v>
      </c>
      <c r="P25" s="104">
        <v>0</v>
      </c>
      <c r="Q25" s="104">
        <v>7</v>
      </c>
      <c r="R25" s="104">
        <v>11</v>
      </c>
      <c r="AA25" s="153">
        <v>19</v>
      </c>
      <c r="AB25" s="153" t="str">
        <f>IF(F25=AA25,"",1)</f>
        <v/>
      </c>
    </row>
    <row r="26" spans="1:28" ht="12" customHeight="1">
      <c r="A26" s="316"/>
      <c r="B26" s="316"/>
      <c r="C26" s="124"/>
      <c r="D26" s="296"/>
      <c r="E26" s="116"/>
      <c r="F26" s="117">
        <f t="shared" si="2"/>
        <v>1</v>
      </c>
      <c r="G26" s="107">
        <f t="shared" ref="G26:R26" si="13">IF(G25=0,0,G25/$F25)</f>
        <v>5.2631578947368418E-2</v>
      </c>
      <c r="H26" s="107">
        <f t="shared" si="13"/>
        <v>0</v>
      </c>
      <c r="I26" s="107">
        <f t="shared" si="13"/>
        <v>0</v>
      </c>
      <c r="J26" s="107">
        <f t="shared" si="13"/>
        <v>0</v>
      </c>
      <c r="K26" s="107">
        <f t="shared" si="13"/>
        <v>0.68421052631578949</v>
      </c>
      <c r="L26" s="107">
        <f t="shared" si="13"/>
        <v>0.26315789473684209</v>
      </c>
      <c r="M26" s="107">
        <f t="shared" si="13"/>
        <v>5.2631578947368418E-2</v>
      </c>
      <c r="N26" s="107">
        <f t="shared" si="13"/>
        <v>0</v>
      </c>
      <c r="O26" s="107">
        <f t="shared" si="13"/>
        <v>0</v>
      </c>
      <c r="P26" s="107">
        <f t="shared" si="13"/>
        <v>0</v>
      </c>
      <c r="Q26" s="107">
        <f t="shared" si="13"/>
        <v>0.36842105263157893</v>
      </c>
      <c r="R26" s="107">
        <f t="shared" si="13"/>
        <v>0.57894736842105265</v>
      </c>
      <c r="AA26" s="152"/>
      <c r="AB26" s="152"/>
    </row>
    <row r="27" spans="1:28" ht="12" customHeight="1">
      <c r="A27" s="316"/>
      <c r="B27" s="316"/>
      <c r="C27" s="123"/>
      <c r="D27" s="295" t="s">
        <v>342</v>
      </c>
      <c r="E27" s="115"/>
      <c r="F27" s="104">
        <f t="shared" si="2"/>
        <v>2</v>
      </c>
      <c r="G27" s="104">
        <v>0</v>
      </c>
      <c r="H27" s="104">
        <v>0</v>
      </c>
      <c r="I27" s="104">
        <v>0</v>
      </c>
      <c r="J27" s="104">
        <v>0</v>
      </c>
      <c r="K27" s="104">
        <v>1</v>
      </c>
      <c r="L27" s="104">
        <v>1</v>
      </c>
      <c r="M27" s="104">
        <v>0</v>
      </c>
      <c r="N27" s="104">
        <v>0</v>
      </c>
      <c r="O27" s="104">
        <v>0</v>
      </c>
      <c r="P27" s="104">
        <v>0</v>
      </c>
      <c r="Q27" s="104">
        <v>0</v>
      </c>
      <c r="R27" s="104">
        <v>2</v>
      </c>
      <c r="AA27" s="153">
        <v>2</v>
      </c>
      <c r="AB27" s="153" t="str">
        <f>IF(F27=AA27,"",1)</f>
        <v/>
      </c>
    </row>
    <row r="28" spans="1:28" ht="12" customHeight="1">
      <c r="A28" s="316"/>
      <c r="B28" s="316"/>
      <c r="C28" s="124"/>
      <c r="D28" s="296"/>
      <c r="E28" s="116"/>
      <c r="F28" s="117">
        <f t="shared" si="2"/>
        <v>1</v>
      </c>
      <c r="G28" s="107">
        <f t="shared" ref="G28:R28" si="14">IF(G27=0,0,G27/$F27)</f>
        <v>0</v>
      </c>
      <c r="H28" s="107">
        <f t="shared" si="14"/>
        <v>0</v>
      </c>
      <c r="I28" s="107">
        <f t="shared" si="14"/>
        <v>0</v>
      </c>
      <c r="J28" s="107">
        <f t="shared" si="14"/>
        <v>0</v>
      </c>
      <c r="K28" s="107">
        <f t="shared" si="14"/>
        <v>0.5</v>
      </c>
      <c r="L28" s="107">
        <f t="shared" si="14"/>
        <v>0.5</v>
      </c>
      <c r="M28" s="107">
        <f t="shared" si="14"/>
        <v>0</v>
      </c>
      <c r="N28" s="107">
        <f t="shared" si="14"/>
        <v>0</v>
      </c>
      <c r="O28" s="107">
        <f t="shared" si="14"/>
        <v>0</v>
      </c>
      <c r="P28" s="107">
        <f t="shared" si="14"/>
        <v>0</v>
      </c>
      <c r="Q28" s="107">
        <f t="shared" si="14"/>
        <v>0</v>
      </c>
      <c r="R28" s="107">
        <f t="shared" si="14"/>
        <v>1</v>
      </c>
      <c r="AA28" s="152"/>
      <c r="AB28" s="152"/>
    </row>
    <row r="29" spans="1:28" ht="12" customHeight="1">
      <c r="A29" s="316"/>
      <c r="B29" s="316"/>
      <c r="C29" s="123"/>
      <c r="D29" s="295" t="s">
        <v>343</v>
      </c>
      <c r="E29" s="115"/>
      <c r="F29" s="104">
        <f t="shared" si="2"/>
        <v>7</v>
      </c>
      <c r="G29" s="104">
        <v>2</v>
      </c>
      <c r="H29" s="104">
        <v>0</v>
      </c>
      <c r="I29" s="104">
        <v>0</v>
      </c>
      <c r="J29" s="104">
        <v>0</v>
      </c>
      <c r="K29" s="104">
        <v>5</v>
      </c>
      <c r="L29" s="104">
        <v>0</v>
      </c>
      <c r="M29" s="104">
        <v>0</v>
      </c>
      <c r="N29" s="104">
        <v>0</v>
      </c>
      <c r="O29" s="104">
        <v>0</v>
      </c>
      <c r="P29" s="104">
        <v>0</v>
      </c>
      <c r="Q29" s="104">
        <v>1</v>
      </c>
      <c r="R29" s="104">
        <v>6</v>
      </c>
      <c r="AA29" s="153">
        <v>7</v>
      </c>
      <c r="AB29" s="153" t="str">
        <f>IF(F29=AA29,"",1)</f>
        <v/>
      </c>
    </row>
    <row r="30" spans="1:28" ht="12" customHeight="1">
      <c r="A30" s="316"/>
      <c r="B30" s="316"/>
      <c r="C30" s="124"/>
      <c r="D30" s="296"/>
      <c r="E30" s="116"/>
      <c r="F30" s="117">
        <f t="shared" si="2"/>
        <v>1</v>
      </c>
      <c r="G30" s="107">
        <f t="shared" ref="G30:R30" si="15">IF(G29=0,0,G29/$F29)</f>
        <v>0.2857142857142857</v>
      </c>
      <c r="H30" s="107">
        <f t="shared" si="15"/>
        <v>0</v>
      </c>
      <c r="I30" s="107">
        <f t="shared" si="15"/>
        <v>0</v>
      </c>
      <c r="J30" s="107">
        <f t="shared" si="15"/>
        <v>0</v>
      </c>
      <c r="K30" s="107">
        <f t="shared" si="15"/>
        <v>0.7142857142857143</v>
      </c>
      <c r="L30" s="107">
        <f t="shared" si="15"/>
        <v>0</v>
      </c>
      <c r="M30" s="107">
        <f t="shared" si="15"/>
        <v>0</v>
      </c>
      <c r="N30" s="107">
        <f t="shared" si="15"/>
        <v>0</v>
      </c>
      <c r="O30" s="107">
        <f t="shared" si="15"/>
        <v>0</v>
      </c>
      <c r="P30" s="107">
        <f t="shared" si="15"/>
        <v>0</v>
      </c>
      <c r="Q30" s="107">
        <f t="shared" si="15"/>
        <v>0.14285714285714285</v>
      </c>
      <c r="R30" s="107">
        <f t="shared" si="15"/>
        <v>0.8571428571428571</v>
      </c>
      <c r="AA30" s="152"/>
      <c r="AB30" s="152"/>
    </row>
    <row r="31" spans="1:28" ht="12" customHeight="1">
      <c r="A31" s="316"/>
      <c r="B31" s="316"/>
      <c r="C31" s="123"/>
      <c r="D31" s="295" t="s">
        <v>344</v>
      </c>
      <c r="E31" s="115"/>
      <c r="F31" s="104">
        <f t="shared" si="2"/>
        <v>1</v>
      </c>
      <c r="G31" s="104">
        <v>0</v>
      </c>
      <c r="H31" s="104">
        <v>0</v>
      </c>
      <c r="I31" s="104">
        <v>0</v>
      </c>
      <c r="J31" s="104">
        <v>0</v>
      </c>
      <c r="K31" s="104">
        <v>1</v>
      </c>
      <c r="L31" s="104">
        <v>0</v>
      </c>
      <c r="M31" s="104">
        <v>0</v>
      </c>
      <c r="N31" s="104">
        <v>0</v>
      </c>
      <c r="O31" s="104">
        <v>0</v>
      </c>
      <c r="P31" s="104">
        <v>0</v>
      </c>
      <c r="Q31" s="104">
        <v>1</v>
      </c>
      <c r="R31" s="104">
        <v>0</v>
      </c>
      <c r="AA31" s="153">
        <v>1</v>
      </c>
      <c r="AB31" s="153" t="str">
        <f>IF(F31=AA31,"",1)</f>
        <v/>
      </c>
    </row>
    <row r="32" spans="1:28" ht="12" customHeight="1">
      <c r="A32" s="316"/>
      <c r="B32" s="316"/>
      <c r="C32" s="124"/>
      <c r="D32" s="296"/>
      <c r="E32" s="116"/>
      <c r="F32" s="117">
        <f t="shared" si="2"/>
        <v>1</v>
      </c>
      <c r="G32" s="107">
        <f t="shared" ref="G32:R32" si="16">IF(G31=0,0,G31/$F31)</f>
        <v>0</v>
      </c>
      <c r="H32" s="107">
        <f t="shared" si="16"/>
        <v>0</v>
      </c>
      <c r="I32" s="107">
        <f t="shared" si="16"/>
        <v>0</v>
      </c>
      <c r="J32" s="107">
        <f t="shared" si="16"/>
        <v>0</v>
      </c>
      <c r="K32" s="107">
        <f t="shared" si="16"/>
        <v>1</v>
      </c>
      <c r="L32" s="107">
        <f t="shared" si="16"/>
        <v>0</v>
      </c>
      <c r="M32" s="107">
        <f t="shared" si="16"/>
        <v>0</v>
      </c>
      <c r="N32" s="107">
        <f t="shared" si="16"/>
        <v>0</v>
      </c>
      <c r="O32" s="107">
        <f t="shared" si="16"/>
        <v>0</v>
      </c>
      <c r="P32" s="107">
        <f t="shared" si="16"/>
        <v>0</v>
      </c>
      <c r="Q32" s="107">
        <f t="shared" si="16"/>
        <v>1</v>
      </c>
      <c r="R32" s="107">
        <f t="shared" si="16"/>
        <v>0</v>
      </c>
      <c r="AA32" s="152"/>
      <c r="AB32" s="152"/>
    </row>
    <row r="33" spans="1:28" ht="12" customHeight="1">
      <c r="A33" s="316"/>
      <c r="B33" s="316"/>
      <c r="C33" s="123"/>
      <c r="D33" s="295" t="s">
        <v>345</v>
      </c>
      <c r="E33" s="115"/>
      <c r="F33" s="104">
        <f t="shared" si="2"/>
        <v>7</v>
      </c>
      <c r="G33" s="104">
        <v>0</v>
      </c>
      <c r="H33" s="104">
        <v>0</v>
      </c>
      <c r="I33" s="104">
        <v>0</v>
      </c>
      <c r="J33" s="104">
        <v>0</v>
      </c>
      <c r="K33" s="104">
        <v>6</v>
      </c>
      <c r="L33" s="104">
        <v>1</v>
      </c>
      <c r="M33" s="104">
        <v>0</v>
      </c>
      <c r="N33" s="104">
        <v>0</v>
      </c>
      <c r="O33" s="104">
        <v>0</v>
      </c>
      <c r="P33" s="104">
        <v>0</v>
      </c>
      <c r="Q33" s="104">
        <v>2</v>
      </c>
      <c r="R33" s="104">
        <v>5</v>
      </c>
      <c r="AA33" s="153">
        <v>7</v>
      </c>
      <c r="AB33" s="153" t="str">
        <f>IF(F33=AA33,"",1)</f>
        <v/>
      </c>
    </row>
    <row r="34" spans="1:28" ht="12" customHeight="1">
      <c r="A34" s="316"/>
      <c r="B34" s="316"/>
      <c r="C34" s="124"/>
      <c r="D34" s="296"/>
      <c r="E34" s="116"/>
      <c r="F34" s="117">
        <f t="shared" si="2"/>
        <v>1</v>
      </c>
      <c r="G34" s="107">
        <f t="shared" ref="G34:R34" si="17">IF(G33=0,0,G33/$F33)</f>
        <v>0</v>
      </c>
      <c r="H34" s="107">
        <f t="shared" si="17"/>
        <v>0</v>
      </c>
      <c r="I34" s="107">
        <f t="shared" si="17"/>
        <v>0</v>
      </c>
      <c r="J34" s="107">
        <f t="shared" si="17"/>
        <v>0</v>
      </c>
      <c r="K34" s="107">
        <f t="shared" si="17"/>
        <v>0.8571428571428571</v>
      </c>
      <c r="L34" s="107">
        <f t="shared" si="17"/>
        <v>0.14285714285714285</v>
      </c>
      <c r="M34" s="107">
        <f t="shared" si="17"/>
        <v>0</v>
      </c>
      <c r="N34" s="107">
        <f t="shared" si="17"/>
        <v>0</v>
      </c>
      <c r="O34" s="107">
        <f t="shared" si="17"/>
        <v>0</v>
      </c>
      <c r="P34" s="107">
        <f t="shared" si="17"/>
        <v>0</v>
      </c>
      <c r="Q34" s="107">
        <f t="shared" si="17"/>
        <v>0.2857142857142857</v>
      </c>
      <c r="R34" s="107">
        <f t="shared" si="17"/>
        <v>0.7142857142857143</v>
      </c>
      <c r="AA34" s="152"/>
      <c r="AB34" s="152"/>
    </row>
    <row r="35" spans="1:28" ht="12" customHeight="1">
      <c r="A35" s="316"/>
      <c r="B35" s="316"/>
      <c r="C35" s="123"/>
      <c r="D35" s="295" t="s">
        <v>346</v>
      </c>
      <c r="E35" s="115"/>
      <c r="F35" s="104">
        <f t="shared" si="2"/>
        <v>8</v>
      </c>
      <c r="G35" s="104">
        <v>1</v>
      </c>
      <c r="H35" s="104">
        <v>0</v>
      </c>
      <c r="I35" s="104">
        <v>0</v>
      </c>
      <c r="J35" s="104">
        <v>0</v>
      </c>
      <c r="K35" s="104">
        <v>6</v>
      </c>
      <c r="L35" s="104">
        <v>1</v>
      </c>
      <c r="M35" s="104">
        <v>0</v>
      </c>
      <c r="N35" s="104">
        <v>0</v>
      </c>
      <c r="O35" s="104">
        <v>0</v>
      </c>
      <c r="P35" s="104">
        <v>0</v>
      </c>
      <c r="Q35" s="104">
        <v>4</v>
      </c>
      <c r="R35" s="104">
        <v>4</v>
      </c>
      <c r="AA35" s="153">
        <v>8</v>
      </c>
      <c r="AB35" s="153" t="str">
        <f>IF(F35=AA35,"",1)</f>
        <v/>
      </c>
    </row>
    <row r="36" spans="1:28" ht="12" customHeight="1">
      <c r="A36" s="316"/>
      <c r="B36" s="316"/>
      <c r="C36" s="124"/>
      <c r="D36" s="296"/>
      <c r="E36" s="116"/>
      <c r="F36" s="117">
        <f t="shared" si="2"/>
        <v>1</v>
      </c>
      <c r="G36" s="107">
        <f t="shared" ref="G36:R36" si="18">IF(G35=0,0,G35/$F35)</f>
        <v>0.125</v>
      </c>
      <c r="H36" s="107">
        <f t="shared" si="18"/>
        <v>0</v>
      </c>
      <c r="I36" s="107">
        <f t="shared" si="18"/>
        <v>0</v>
      </c>
      <c r="J36" s="107">
        <f t="shared" si="18"/>
        <v>0</v>
      </c>
      <c r="K36" s="107">
        <f t="shared" si="18"/>
        <v>0.75</v>
      </c>
      <c r="L36" s="107">
        <f t="shared" si="18"/>
        <v>0.125</v>
      </c>
      <c r="M36" s="107">
        <f t="shared" si="18"/>
        <v>0</v>
      </c>
      <c r="N36" s="107">
        <f t="shared" si="18"/>
        <v>0</v>
      </c>
      <c r="O36" s="107">
        <f t="shared" si="18"/>
        <v>0</v>
      </c>
      <c r="P36" s="107">
        <f t="shared" si="18"/>
        <v>0</v>
      </c>
      <c r="Q36" s="107">
        <f t="shared" si="18"/>
        <v>0.5</v>
      </c>
      <c r="R36" s="107">
        <f t="shared" si="18"/>
        <v>0.5</v>
      </c>
      <c r="AA36" s="152"/>
      <c r="AB36" s="152"/>
    </row>
    <row r="37" spans="1:28" ht="12" customHeight="1">
      <c r="A37" s="316"/>
      <c r="B37" s="316"/>
      <c r="C37" s="123"/>
      <c r="D37" s="295" t="s">
        <v>347</v>
      </c>
      <c r="E37" s="115"/>
      <c r="F37" s="104">
        <f t="shared" si="2"/>
        <v>1</v>
      </c>
      <c r="G37" s="104">
        <v>0</v>
      </c>
      <c r="H37" s="104">
        <v>0</v>
      </c>
      <c r="I37" s="104">
        <v>0</v>
      </c>
      <c r="J37" s="104">
        <v>0</v>
      </c>
      <c r="K37" s="104">
        <v>1</v>
      </c>
      <c r="L37" s="104">
        <v>0</v>
      </c>
      <c r="M37" s="104">
        <v>0</v>
      </c>
      <c r="N37" s="104">
        <v>0</v>
      </c>
      <c r="O37" s="104">
        <v>0</v>
      </c>
      <c r="P37" s="104">
        <v>0</v>
      </c>
      <c r="Q37" s="104">
        <v>1</v>
      </c>
      <c r="R37" s="104">
        <v>0</v>
      </c>
      <c r="AA37" s="153">
        <v>1</v>
      </c>
      <c r="AB37" s="153" t="str">
        <f>IF(F37=AA37,"",1)</f>
        <v/>
      </c>
    </row>
    <row r="38" spans="1:28" ht="12" customHeight="1">
      <c r="A38" s="316"/>
      <c r="B38" s="316"/>
      <c r="C38" s="124"/>
      <c r="D38" s="296"/>
      <c r="E38" s="116"/>
      <c r="F38" s="117">
        <f t="shared" si="2"/>
        <v>1</v>
      </c>
      <c r="G38" s="107">
        <f t="shared" ref="G38:R38" si="19">IF(G37=0,0,G37/$F37)</f>
        <v>0</v>
      </c>
      <c r="H38" s="107">
        <f t="shared" si="19"/>
        <v>0</v>
      </c>
      <c r="I38" s="107">
        <f t="shared" si="19"/>
        <v>0</v>
      </c>
      <c r="J38" s="107">
        <f t="shared" si="19"/>
        <v>0</v>
      </c>
      <c r="K38" s="107">
        <f t="shared" si="19"/>
        <v>1</v>
      </c>
      <c r="L38" s="107">
        <f t="shared" si="19"/>
        <v>0</v>
      </c>
      <c r="M38" s="107">
        <f t="shared" si="19"/>
        <v>0</v>
      </c>
      <c r="N38" s="107">
        <f t="shared" si="19"/>
        <v>0</v>
      </c>
      <c r="O38" s="107">
        <f t="shared" si="19"/>
        <v>0</v>
      </c>
      <c r="P38" s="107">
        <f t="shared" si="19"/>
        <v>0</v>
      </c>
      <c r="Q38" s="107">
        <f t="shared" si="19"/>
        <v>1</v>
      </c>
      <c r="R38" s="107">
        <f t="shared" si="19"/>
        <v>0</v>
      </c>
      <c r="AA38" s="152"/>
      <c r="AB38" s="152"/>
    </row>
    <row r="39" spans="1:28" ht="12" customHeight="1">
      <c r="A39" s="316"/>
      <c r="B39" s="316"/>
      <c r="C39" s="123"/>
      <c r="D39" s="295" t="s">
        <v>348</v>
      </c>
      <c r="E39" s="115"/>
      <c r="F39" s="104">
        <f t="shared" si="2"/>
        <v>7</v>
      </c>
      <c r="G39" s="104">
        <v>0</v>
      </c>
      <c r="H39" s="104">
        <v>0</v>
      </c>
      <c r="I39" s="104">
        <v>0</v>
      </c>
      <c r="J39" s="104">
        <v>0</v>
      </c>
      <c r="K39" s="104">
        <v>7</v>
      </c>
      <c r="L39" s="104">
        <v>0</v>
      </c>
      <c r="M39" s="104">
        <v>0</v>
      </c>
      <c r="N39" s="104">
        <v>0</v>
      </c>
      <c r="O39" s="104">
        <v>0</v>
      </c>
      <c r="P39" s="104">
        <v>0</v>
      </c>
      <c r="Q39" s="104">
        <v>2</v>
      </c>
      <c r="R39" s="104">
        <v>5</v>
      </c>
      <c r="AA39" s="153">
        <v>7</v>
      </c>
      <c r="AB39" s="153" t="str">
        <f>IF(F39=AA39,"",1)</f>
        <v/>
      </c>
    </row>
    <row r="40" spans="1:28" ht="12" customHeight="1">
      <c r="A40" s="316"/>
      <c r="B40" s="316"/>
      <c r="C40" s="124"/>
      <c r="D40" s="296"/>
      <c r="E40" s="116"/>
      <c r="F40" s="117">
        <f t="shared" si="2"/>
        <v>1</v>
      </c>
      <c r="G40" s="107">
        <f t="shared" ref="G40:R40" si="20">IF(G39=0,0,G39/$F39)</f>
        <v>0</v>
      </c>
      <c r="H40" s="107">
        <f t="shared" si="20"/>
        <v>0</v>
      </c>
      <c r="I40" s="107">
        <f t="shared" si="20"/>
        <v>0</v>
      </c>
      <c r="J40" s="107">
        <f t="shared" si="20"/>
        <v>0</v>
      </c>
      <c r="K40" s="107">
        <f t="shared" si="20"/>
        <v>1</v>
      </c>
      <c r="L40" s="107">
        <f t="shared" si="20"/>
        <v>0</v>
      </c>
      <c r="M40" s="107">
        <f t="shared" si="20"/>
        <v>0</v>
      </c>
      <c r="N40" s="107">
        <f t="shared" si="20"/>
        <v>0</v>
      </c>
      <c r="O40" s="107">
        <f t="shared" si="20"/>
        <v>0</v>
      </c>
      <c r="P40" s="107">
        <f t="shared" si="20"/>
        <v>0</v>
      </c>
      <c r="Q40" s="107">
        <f t="shared" si="20"/>
        <v>0.2857142857142857</v>
      </c>
      <c r="R40" s="107">
        <f t="shared" si="20"/>
        <v>0.7142857142857143</v>
      </c>
      <c r="AA40" s="152"/>
      <c r="AB40" s="152"/>
    </row>
    <row r="41" spans="1:28" ht="12" customHeight="1">
      <c r="A41" s="316"/>
      <c r="B41" s="316"/>
      <c r="C41" s="123"/>
      <c r="D41" s="295" t="s">
        <v>349</v>
      </c>
      <c r="E41" s="115"/>
      <c r="F41" s="104">
        <f t="shared" si="2"/>
        <v>1</v>
      </c>
      <c r="G41" s="104">
        <v>0</v>
      </c>
      <c r="H41" s="104">
        <v>0</v>
      </c>
      <c r="I41" s="104">
        <v>0</v>
      </c>
      <c r="J41" s="104">
        <v>0</v>
      </c>
      <c r="K41" s="104">
        <v>1</v>
      </c>
      <c r="L41" s="104">
        <v>0</v>
      </c>
      <c r="M41" s="104">
        <v>0</v>
      </c>
      <c r="N41" s="104">
        <v>0</v>
      </c>
      <c r="O41" s="104">
        <v>0</v>
      </c>
      <c r="P41" s="104">
        <v>0</v>
      </c>
      <c r="Q41" s="104">
        <v>0</v>
      </c>
      <c r="R41" s="104">
        <v>1</v>
      </c>
      <c r="AA41" s="153">
        <v>1</v>
      </c>
      <c r="AB41" s="153" t="str">
        <f>IF(F41=AA41,"",1)</f>
        <v/>
      </c>
    </row>
    <row r="42" spans="1:28" ht="12" customHeight="1">
      <c r="A42" s="316"/>
      <c r="B42" s="316"/>
      <c r="C42" s="124"/>
      <c r="D42" s="296"/>
      <c r="E42" s="116"/>
      <c r="F42" s="117">
        <f t="shared" si="2"/>
        <v>1</v>
      </c>
      <c r="G42" s="107">
        <f t="shared" ref="G42:R42" si="21">IF(G41=0,0,G41/$F41)</f>
        <v>0</v>
      </c>
      <c r="H42" s="107">
        <f t="shared" si="21"/>
        <v>0</v>
      </c>
      <c r="I42" s="107">
        <f t="shared" si="21"/>
        <v>0</v>
      </c>
      <c r="J42" s="107">
        <f t="shared" si="21"/>
        <v>0</v>
      </c>
      <c r="K42" s="107">
        <f t="shared" si="21"/>
        <v>1</v>
      </c>
      <c r="L42" s="107">
        <f t="shared" si="21"/>
        <v>0</v>
      </c>
      <c r="M42" s="107">
        <f t="shared" si="21"/>
        <v>0</v>
      </c>
      <c r="N42" s="107">
        <f t="shared" si="21"/>
        <v>0</v>
      </c>
      <c r="O42" s="107">
        <f t="shared" si="21"/>
        <v>0</v>
      </c>
      <c r="P42" s="107">
        <f t="shared" si="21"/>
        <v>0</v>
      </c>
      <c r="Q42" s="107">
        <f t="shared" si="21"/>
        <v>0</v>
      </c>
      <c r="R42" s="107">
        <f t="shared" si="21"/>
        <v>1</v>
      </c>
      <c r="AA42" s="152"/>
      <c r="AB42" s="152"/>
    </row>
    <row r="43" spans="1:28" ht="12" customHeight="1">
      <c r="A43" s="316"/>
      <c r="B43" s="316"/>
      <c r="C43" s="123"/>
      <c r="D43" s="295" t="s">
        <v>350</v>
      </c>
      <c r="E43" s="115"/>
      <c r="F43" s="104">
        <f t="shared" si="2"/>
        <v>2</v>
      </c>
      <c r="G43" s="104">
        <v>0</v>
      </c>
      <c r="H43" s="104">
        <v>0</v>
      </c>
      <c r="I43" s="104">
        <v>0</v>
      </c>
      <c r="J43" s="104">
        <v>0</v>
      </c>
      <c r="K43" s="104">
        <v>1</v>
      </c>
      <c r="L43" s="104">
        <v>1</v>
      </c>
      <c r="M43" s="104">
        <v>0</v>
      </c>
      <c r="N43" s="104">
        <v>0</v>
      </c>
      <c r="O43" s="104">
        <v>0</v>
      </c>
      <c r="P43" s="104">
        <v>0</v>
      </c>
      <c r="Q43" s="104">
        <v>0</v>
      </c>
      <c r="R43" s="104">
        <v>2</v>
      </c>
      <c r="AA43" s="153">
        <v>2</v>
      </c>
      <c r="AB43" s="153" t="str">
        <f>IF(F43=AA43,"",1)</f>
        <v/>
      </c>
    </row>
    <row r="44" spans="1:28" ht="12" customHeight="1">
      <c r="A44" s="316"/>
      <c r="B44" s="316"/>
      <c r="C44" s="124"/>
      <c r="D44" s="296"/>
      <c r="E44" s="116"/>
      <c r="F44" s="117">
        <f t="shared" si="2"/>
        <v>1</v>
      </c>
      <c r="G44" s="107">
        <f t="shared" ref="G44:R44" si="22">IF(G43=0,0,G43/$F43)</f>
        <v>0</v>
      </c>
      <c r="H44" s="107">
        <f t="shared" si="22"/>
        <v>0</v>
      </c>
      <c r="I44" s="107">
        <f t="shared" si="22"/>
        <v>0</v>
      </c>
      <c r="J44" s="107">
        <f t="shared" si="22"/>
        <v>0</v>
      </c>
      <c r="K44" s="107">
        <f t="shared" si="22"/>
        <v>0.5</v>
      </c>
      <c r="L44" s="107">
        <f t="shared" si="22"/>
        <v>0.5</v>
      </c>
      <c r="M44" s="107">
        <f t="shared" si="22"/>
        <v>0</v>
      </c>
      <c r="N44" s="107">
        <f t="shared" si="22"/>
        <v>0</v>
      </c>
      <c r="O44" s="107">
        <f t="shared" si="22"/>
        <v>0</v>
      </c>
      <c r="P44" s="107">
        <f t="shared" si="22"/>
        <v>0</v>
      </c>
      <c r="Q44" s="107">
        <f t="shared" si="22"/>
        <v>0</v>
      </c>
      <c r="R44" s="107">
        <f t="shared" si="22"/>
        <v>1</v>
      </c>
      <c r="AA44" s="152"/>
      <c r="AB44" s="152"/>
    </row>
    <row r="45" spans="1:28" ht="12" customHeight="1">
      <c r="A45" s="316"/>
      <c r="B45" s="316"/>
      <c r="C45" s="123"/>
      <c r="D45" s="295" t="s">
        <v>351</v>
      </c>
      <c r="E45" s="115"/>
      <c r="F45" s="104">
        <f t="shared" si="2"/>
        <v>8</v>
      </c>
      <c r="G45" s="104">
        <v>0</v>
      </c>
      <c r="H45" s="104">
        <v>1</v>
      </c>
      <c r="I45" s="104">
        <v>0</v>
      </c>
      <c r="J45" s="104">
        <v>0</v>
      </c>
      <c r="K45" s="104">
        <v>6</v>
      </c>
      <c r="L45" s="104">
        <v>1</v>
      </c>
      <c r="M45" s="104">
        <v>0</v>
      </c>
      <c r="N45" s="104">
        <v>0</v>
      </c>
      <c r="O45" s="104">
        <v>0</v>
      </c>
      <c r="P45" s="104">
        <v>0</v>
      </c>
      <c r="Q45" s="104">
        <v>1</v>
      </c>
      <c r="R45" s="104">
        <v>7</v>
      </c>
      <c r="AA45" s="153">
        <v>8</v>
      </c>
      <c r="AB45" s="153" t="str">
        <f>IF(F45=AA45,"",1)</f>
        <v/>
      </c>
    </row>
    <row r="46" spans="1:28" ht="12" customHeight="1">
      <c r="A46" s="316"/>
      <c r="B46" s="316"/>
      <c r="C46" s="124"/>
      <c r="D46" s="296"/>
      <c r="E46" s="116"/>
      <c r="F46" s="117">
        <f t="shared" si="2"/>
        <v>1</v>
      </c>
      <c r="G46" s="107">
        <f t="shared" ref="G46:R46" si="23">IF(G45=0,0,G45/$F45)</f>
        <v>0</v>
      </c>
      <c r="H46" s="107">
        <f t="shared" si="23"/>
        <v>0.125</v>
      </c>
      <c r="I46" s="107">
        <f t="shared" si="23"/>
        <v>0</v>
      </c>
      <c r="J46" s="107">
        <f t="shared" si="23"/>
        <v>0</v>
      </c>
      <c r="K46" s="107">
        <f t="shared" si="23"/>
        <v>0.75</v>
      </c>
      <c r="L46" s="107">
        <f t="shared" si="23"/>
        <v>0.125</v>
      </c>
      <c r="M46" s="107">
        <f t="shared" si="23"/>
        <v>0</v>
      </c>
      <c r="N46" s="107">
        <f t="shared" si="23"/>
        <v>0</v>
      </c>
      <c r="O46" s="107">
        <f t="shared" si="23"/>
        <v>0</v>
      </c>
      <c r="P46" s="107">
        <f t="shared" si="23"/>
        <v>0</v>
      </c>
      <c r="Q46" s="107">
        <f t="shared" si="23"/>
        <v>0.125</v>
      </c>
      <c r="R46" s="107">
        <f t="shared" si="23"/>
        <v>0.875</v>
      </c>
      <c r="AA46" s="152"/>
      <c r="AB46" s="152"/>
    </row>
    <row r="47" spans="1:28" ht="11.25" customHeight="1">
      <c r="A47" s="316"/>
      <c r="B47" s="316"/>
      <c r="C47" s="123"/>
      <c r="D47" s="295" t="s">
        <v>352</v>
      </c>
      <c r="E47" s="115"/>
      <c r="F47" s="104">
        <f t="shared" si="2"/>
        <v>5</v>
      </c>
      <c r="G47" s="104">
        <v>0</v>
      </c>
      <c r="H47" s="104">
        <v>0</v>
      </c>
      <c r="I47" s="104">
        <v>0</v>
      </c>
      <c r="J47" s="104">
        <v>0</v>
      </c>
      <c r="K47" s="104">
        <v>2</v>
      </c>
      <c r="L47" s="104">
        <v>3</v>
      </c>
      <c r="M47" s="104">
        <v>0</v>
      </c>
      <c r="N47" s="104">
        <v>0</v>
      </c>
      <c r="O47" s="104">
        <v>0</v>
      </c>
      <c r="P47" s="104">
        <v>0</v>
      </c>
      <c r="Q47" s="104">
        <v>1</v>
      </c>
      <c r="R47" s="104">
        <v>4</v>
      </c>
      <c r="AA47" s="153">
        <v>5</v>
      </c>
      <c r="AB47" s="153" t="str">
        <f>IF(F47=AA47,"",1)</f>
        <v/>
      </c>
    </row>
    <row r="48" spans="1:28" ht="12" customHeight="1">
      <c r="A48" s="316"/>
      <c r="B48" s="316"/>
      <c r="C48" s="124"/>
      <c r="D48" s="296"/>
      <c r="E48" s="116"/>
      <c r="F48" s="117">
        <f t="shared" si="2"/>
        <v>1</v>
      </c>
      <c r="G48" s="107">
        <f t="shared" ref="G48:R48" si="24">IF(G47=0,0,G47/$F47)</f>
        <v>0</v>
      </c>
      <c r="H48" s="107">
        <f t="shared" si="24"/>
        <v>0</v>
      </c>
      <c r="I48" s="107">
        <f t="shared" si="24"/>
        <v>0</v>
      </c>
      <c r="J48" s="107">
        <f t="shared" si="24"/>
        <v>0</v>
      </c>
      <c r="K48" s="107">
        <f t="shared" si="24"/>
        <v>0.4</v>
      </c>
      <c r="L48" s="107">
        <f t="shared" si="24"/>
        <v>0.6</v>
      </c>
      <c r="M48" s="107">
        <f t="shared" si="24"/>
        <v>0</v>
      </c>
      <c r="N48" s="107">
        <f t="shared" si="24"/>
        <v>0</v>
      </c>
      <c r="O48" s="107">
        <f t="shared" si="24"/>
        <v>0</v>
      </c>
      <c r="P48" s="107">
        <f t="shared" si="24"/>
        <v>0</v>
      </c>
      <c r="Q48" s="107">
        <f t="shared" si="24"/>
        <v>0.2</v>
      </c>
      <c r="R48" s="107">
        <f t="shared" si="24"/>
        <v>0.8</v>
      </c>
      <c r="AA48" s="152"/>
      <c r="AB48" s="152"/>
    </row>
    <row r="49" spans="1:28" ht="12" customHeight="1">
      <c r="A49" s="316"/>
      <c r="B49" s="316"/>
      <c r="C49" s="123"/>
      <c r="D49" s="295" t="s">
        <v>353</v>
      </c>
      <c r="E49" s="115"/>
      <c r="F49" s="104">
        <f t="shared" si="2"/>
        <v>5</v>
      </c>
      <c r="G49" s="104">
        <v>0</v>
      </c>
      <c r="H49" s="104">
        <v>0</v>
      </c>
      <c r="I49" s="104">
        <v>0</v>
      </c>
      <c r="J49" s="104">
        <v>0</v>
      </c>
      <c r="K49" s="104">
        <v>4</v>
      </c>
      <c r="L49" s="104">
        <v>1</v>
      </c>
      <c r="M49" s="104">
        <v>1</v>
      </c>
      <c r="N49" s="104">
        <v>0</v>
      </c>
      <c r="O49" s="104">
        <v>0</v>
      </c>
      <c r="P49" s="104">
        <v>0</v>
      </c>
      <c r="Q49" s="104">
        <v>1</v>
      </c>
      <c r="R49" s="104">
        <v>3</v>
      </c>
      <c r="AA49" s="153">
        <v>5</v>
      </c>
      <c r="AB49" s="153" t="str">
        <f>IF(F49=AA49,"",1)</f>
        <v/>
      </c>
    </row>
    <row r="50" spans="1:28" ht="12" customHeight="1">
      <c r="A50" s="316"/>
      <c r="B50" s="316"/>
      <c r="C50" s="124"/>
      <c r="D50" s="296"/>
      <c r="E50" s="116"/>
      <c r="F50" s="117">
        <f t="shared" si="2"/>
        <v>1</v>
      </c>
      <c r="G50" s="107">
        <f t="shared" ref="G50:R50" si="25">IF(G49=0,0,G49/$F49)</f>
        <v>0</v>
      </c>
      <c r="H50" s="107">
        <f t="shared" si="25"/>
        <v>0</v>
      </c>
      <c r="I50" s="107">
        <f t="shared" si="25"/>
        <v>0</v>
      </c>
      <c r="J50" s="107">
        <f t="shared" si="25"/>
        <v>0</v>
      </c>
      <c r="K50" s="107">
        <f t="shared" si="25"/>
        <v>0.8</v>
      </c>
      <c r="L50" s="107">
        <f t="shared" si="25"/>
        <v>0.2</v>
      </c>
      <c r="M50" s="107">
        <f t="shared" si="25"/>
        <v>0.2</v>
      </c>
      <c r="N50" s="107">
        <f t="shared" si="25"/>
        <v>0</v>
      </c>
      <c r="O50" s="107">
        <f t="shared" si="25"/>
        <v>0</v>
      </c>
      <c r="P50" s="107">
        <f t="shared" si="25"/>
        <v>0</v>
      </c>
      <c r="Q50" s="107">
        <f t="shared" si="25"/>
        <v>0.2</v>
      </c>
      <c r="R50" s="107">
        <f t="shared" si="25"/>
        <v>0.6</v>
      </c>
      <c r="AA50" s="152"/>
      <c r="AB50" s="152"/>
    </row>
    <row r="51" spans="1:28" ht="12" customHeight="1">
      <c r="A51" s="316"/>
      <c r="B51" s="316"/>
      <c r="C51" s="123"/>
      <c r="D51" s="295" t="s">
        <v>354</v>
      </c>
      <c r="E51" s="115"/>
      <c r="F51" s="104">
        <f t="shared" si="2"/>
        <v>15</v>
      </c>
      <c r="G51" s="104">
        <v>1</v>
      </c>
      <c r="H51" s="104">
        <v>0</v>
      </c>
      <c r="I51" s="104">
        <v>1</v>
      </c>
      <c r="J51" s="104">
        <v>0</v>
      </c>
      <c r="K51" s="104">
        <v>11</v>
      </c>
      <c r="L51" s="104">
        <v>2</v>
      </c>
      <c r="M51" s="104">
        <v>0</v>
      </c>
      <c r="N51" s="104">
        <v>0</v>
      </c>
      <c r="O51" s="104">
        <v>0</v>
      </c>
      <c r="P51" s="104">
        <v>0</v>
      </c>
      <c r="Q51" s="104">
        <v>2</v>
      </c>
      <c r="R51" s="104">
        <v>13</v>
      </c>
      <c r="S51" s="120">
        <f>SUM(G51:L51)</f>
        <v>15</v>
      </c>
      <c r="T51" s="120">
        <f>SUM(M51:R51)</f>
        <v>15</v>
      </c>
      <c r="AA51" s="153">
        <v>15</v>
      </c>
      <c r="AB51" s="153" t="str">
        <f>IF(F51=AA51,"",1)</f>
        <v/>
      </c>
    </row>
    <row r="52" spans="1:28" ht="12" customHeight="1">
      <c r="A52" s="316"/>
      <c r="B52" s="316"/>
      <c r="C52" s="124"/>
      <c r="D52" s="296"/>
      <c r="E52" s="116"/>
      <c r="F52" s="117">
        <f t="shared" si="2"/>
        <v>1</v>
      </c>
      <c r="G52" s="107">
        <f t="shared" ref="G52:R52" si="26">IF(G51=0,0,G51/$F51)</f>
        <v>6.6666666666666666E-2</v>
      </c>
      <c r="H52" s="107">
        <f t="shared" si="26"/>
        <v>0</v>
      </c>
      <c r="I52" s="107">
        <f t="shared" si="26"/>
        <v>6.6666666666666666E-2</v>
      </c>
      <c r="J52" s="107">
        <f t="shared" si="26"/>
        <v>0</v>
      </c>
      <c r="K52" s="107">
        <f t="shared" si="26"/>
        <v>0.73333333333333328</v>
      </c>
      <c r="L52" s="107">
        <f t="shared" si="26"/>
        <v>0.13333333333333333</v>
      </c>
      <c r="M52" s="107">
        <f t="shared" si="26"/>
        <v>0</v>
      </c>
      <c r="N52" s="107">
        <f t="shared" si="26"/>
        <v>0</v>
      </c>
      <c r="O52" s="107">
        <f t="shared" si="26"/>
        <v>0</v>
      </c>
      <c r="P52" s="107">
        <f t="shared" si="26"/>
        <v>0</v>
      </c>
      <c r="Q52" s="107">
        <f t="shared" si="26"/>
        <v>0.13333333333333333</v>
      </c>
      <c r="R52" s="107">
        <f t="shared" si="26"/>
        <v>0.8666666666666667</v>
      </c>
      <c r="AA52" s="152"/>
      <c r="AB52" s="152"/>
    </row>
    <row r="53" spans="1:28" ht="12" customHeight="1">
      <c r="A53" s="316"/>
      <c r="B53" s="316"/>
      <c r="C53" s="123"/>
      <c r="D53" s="295" t="s">
        <v>355</v>
      </c>
      <c r="E53" s="115"/>
      <c r="F53" s="104">
        <f t="shared" si="2"/>
        <v>5</v>
      </c>
      <c r="G53" s="104">
        <v>0</v>
      </c>
      <c r="H53" s="104">
        <v>0</v>
      </c>
      <c r="I53" s="104">
        <v>0</v>
      </c>
      <c r="J53" s="104">
        <v>0</v>
      </c>
      <c r="K53" s="104">
        <v>5</v>
      </c>
      <c r="L53" s="104">
        <v>0</v>
      </c>
      <c r="M53" s="104">
        <v>0</v>
      </c>
      <c r="N53" s="104">
        <v>0</v>
      </c>
      <c r="O53" s="104">
        <v>1</v>
      </c>
      <c r="P53" s="104">
        <v>0</v>
      </c>
      <c r="Q53" s="104">
        <v>0</v>
      </c>
      <c r="R53" s="104">
        <v>4</v>
      </c>
      <c r="AA53" s="153">
        <v>5</v>
      </c>
      <c r="AB53" s="153" t="str">
        <f>IF(F53=AA53,"",1)</f>
        <v/>
      </c>
    </row>
    <row r="54" spans="1:28" ht="12" customHeight="1">
      <c r="A54" s="316"/>
      <c r="B54" s="316"/>
      <c r="C54" s="124"/>
      <c r="D54" s="296"/>
      <c r="E54" s="116"/>
      <c r="F54" s="117">
        <f t="shared" si="2"/>
        <v>1</v>
      </c>
      <c r="G54" s="107">
        <f t="shared" ref="G54:R54" si="27">IF(G53=0,0,G53/$F53)</f>
        <v>0</v>
      </c>
      <c r="H54" s="107">
        <f t="shared" si="27"/>
        <v>0</v>
      </c>
      <c r="I54" s="107">
        <f t="shared" si="27"/>
        <v>0</v>
      </c>
      <c r="J54" s="107">
        <f t="shared" si="27"/>
        <v>0</v>
      </c>
      <c r="K54" s="107">
        <f t="shared" si="27"/>
        <v>1</v>
      </c>
      <c r="L54" s="107">
        <f t="shared" si="27"/>
        <v>0</v>
      </c>
      <c r="M54" s="107">
        <f t="shared" si="27"/>
        <v>0</v>
      </c>
      <c r="N54" s="107">
        <f t="shared" si="27"/>
        <v>0</v>
      </c>
      <c r="O54" s="107">
        <f t="shared" si="27"/>
        <v>0.2</v>
      </c>
      <c r="P54" s="107">
        <f t="shared" si="27"/>
        <v>0</v>
      </c>
      <c r="Q54" s="107">
        <f t="shared" si="27"/>
        <v>0</v>
      </c>
      <c r="R54" s="107">
        <f t="shared" si="27"/>
        <v>0.8</v>
      </c>
      <c r="AA54" s="152"/>
      <c r="AB54" s="152"/>
    </row>
    <row r="55" spans="1:28" ht="12" customHeight="1">
      <c r="A55" s="316"/>
      <c r="B55" s="316"/>
      <c r="C55" s="123"/>
      <c r="D55" s="295" t="s">
        <v>356</v>
      </c>
      <c r="E55" s="115"/>
      <c r="F55" s="104">
        <f t="shared" si="2"/>
        <v>33</v>
      </c>
      <c r="G55" s="104">
        <v>1</v>
      </c>
      <c r="H55" s="104">
        <v>0</v>
      </c>
      <c r="I55" s="104">
        <v>0</v>
      </c>
      <c r="J55" s="104">
        <v>1</v>
      </c>
      <c r="K55" s="104">
        <v>26</v>
      </c>
      <c r="L55" s="104">
        <v>5</v>
      </c>
      <c r="M55" s="104">
        <v>0</v>
      </c>
      <c r="N55" s="104">
        <v>0</v>
      </c>
      <c r="O55" s="104">
        <v>1</v>
      </c>
      <c r="P55" s="104">
        <v>0</v>
      </c>
      <c r="Q55" s="104">
        <v>12</v>
      </c>
      <c r="R55" s="104">
        <v>20</v>
      </c>
      <c r="AA55" s="153">
        <v>33</v>
      </c>
      <c r="AB55" s="153" t="str">
        <f>IF(F55=AA55,"",1)</f>
        <v/>
      </c>
    </row>
    <row r="56" spans="1:28" ht="12" customHeight="1">
      <c r="A56" s="316"/>
      <c r="B56" s="316"/>
      <c r="C56" s="124"/>
      <c r="D56" s="296"/>
      <c r="E56" s="116"/>
      <c r="F56" s="117">
        <f t="shared" si="2"/>
        <v>1</v>
      </c>
      <c r="G56" s="107">
        <f t="shared" ref="G56:R56" si="28">IF(G55=0,0,G55/$F55)</f>
        <v>3.0303030303030304E-2</v>
      </c>
      <c r="H56" s="107">
        <f t="shared" si="28"/>
        <v>0</v>
      </c>
      <c r="I56" s="107">
        <f t="shared" si="28"/>
        <v>0</v>
      </c>
      <c r="J56" s="107">
        <f t="shared" si="28"/>
        <v>3.0303030303030304E-2</v>
      </c>
      <c r="K56" s="107">
        <f t="shared" si="28"/>
        <v>0.78787878787878785</v>
      </c>
      <c r="L56" s="107">
        <f t="shared" si="28"/>
        <v>0.15151515151515152</v>
      </c>
      <c r="M56" s="107">
        <f t="shared" si="28"/>
        <v>0</v>
      </c>
      <c r="N56" s="107">
        <f t="shared" si="28"/>
        <v>0</v>
      </c>
      <c r="O56" s="107">
        <f t="shared" si="28"/>
        <v>3.0303030303030304E-2</v>
      </c>
      <c r="P56" s="107">
        <f t="shared" si="28"/>
        <v>0</v>
      </c>
      <c r="Q56" s="107">
        <f t="shared" si="28"/>
        <v>0.36363636363636365</v>
      </c>
      <c r="R56" s="107">
        <f t="shared" si="28"/>
        <v>0.60606060606060608</v>
      </c>
      <c r="AA56" s="152"/>
      <c r="AB56" s="152"/>
    </row>
    <row r="57" spans="1:28" ht="12" customHeight="1">
      <c r="A57" s="316"/>
      <c r="B57" s="316"/>
      <c r="C57" s="123"/>
      <c r="D57" s="295" t="s">
        <v>357</v>
      </c>
      <c r="E57" s="115"/>
      <c r="F57" s="104">
        <f t="shared" si="2"/>
        <v>8</v>
      </c>
      <c r="G57" s="104">
        <v>0</v>
      </c>
      <c r="H57" s="104">
        <v>1</v>
      </c>
      <c r="I57" s="104">
        <v>1</v>
      </c>
      <c r="J57" s="104">
        <v>0</v>
      </c>
      <c r="K57" s="104">
        <v>6</v>
      </c>
      <c r="L57" s="104">
        <v>0</v>
      </c>
      <c r="M57" s="104">
        <v>0</v>
      </c>
      <c r="N57" s="104">
        <v>0</v>
      </c>
      <c r="O57" s="104">
        <v>1</v>
      </c>
      <c r="P57" s="104">
        <v>0</v>
      </c>
      <c r="Q57" s="104">
        <v>5</v>
      </c>
      <c r="R57" s="104">
        <v>2</v>
      </c>
      <c r="AA57" s="153">
        <v>8</v>
      </c>
      <c r="AB57" s="153" t="str">
        <f>IF(F57=AA57,"",1)</f>
        <v/>
      </c>
    </row>
    <row r="58" spans="1:28" ht="12" customHeight="1">
      <c r="A58" s="316"/>
      <c r="B58" s="316"/>
      <c r="C58" s="124"/>
      <c r="D58" s="296"/>
      <c r="E58" s="116"/>
      <c r="F58" s="117">
        <f t="shared" si="2"/>
        <v>1</v>
      </c>
      <c r="G58" s="107">
        <f t="shared" ref="G58:R58" si="29">IF(G57=0,0,G57/$F57)</f>
        <v>0</v>
      </c>
      <c r="H58" s="107">
        <f t="shared" si="29"/>
        <v>0.125</v>
      </c>
      <c r="I58" s="107">
        <f t="shared" si="29"/>
        <v>0.125</v>
      </c>
      <c r="J58" s="107">
        <f t="shared" si="29"/>
        <v>0</v>
      </c>
      <c r="K58" s="107">
        <f t="shared" si="29"/>
        <v>0.75</v>
      </c>
      <c r="L58" s="107">
        <f t="shared" si="29"/>
        <v>0</v>
      </c>
      <c r="M58" s="107">
        <f t="shared" si="29"/>
        <v>0</v>
      </c>
      <c r="N58" s="107">
        <f t="shared" si="29"/>
        <v>0</v>
      </c>
      <c r="O58" s="107">
        <f t="shared" si="29"/>
        <v>0.125</v>
      </c>
      <c r="P58" s="107">
        <f t="shared" si="29"/>
        <v>0</v>
      </c>
      <c r="Q58" s="107">
        <f t="shared" si="29"/>
        <v>0.625</v>
      </c>
      <c r="R58" s="107">
        <f t="shared" si="29"/>
        <v>0.25</v>
      </c>
      <c r="AA58" s="152"/>
      <c r="AB58" s="152"/>
    </row>
    <row r="59" spans="1:28" ht="12.75" customHeight="1">
      <c r="A59" s="316"/>
      <c r="B59" s="316"/>
      <c r="C59" s="123"/>
      <c r="D59" s="295" t="s">
        <v>358</v>
      </c>
      <c r="E59" s="115"/>
      <c r="F59" s="104">
        <f t="shared" si="2"/>
        <v>28</v>
      </c>
      <c r="G59" s="104">
        <v>1</v>
      </c>
      <c r="H59" s="104">
        <v>0</v>
      </c>
      <c r="I59" s="104">
        <v>0</v>
      </c>
      <c r="J59" s="104">
        <v>0</v>
      </c>
      <c r="K59" s="104">
        <v>22</v>
      </c>
      <c r="L59" s="104">
        <v>5</v>
      </c>
      <c r="M59" s="104">
        <v>0</v>
      </c>
      <c r="N59" s="104">
        <v>0</v>
      </c>
      <c r="O59" s="104">
        <v>1</v>
      </c>
      <c r="P59" s="104">
        <v>1</v>
      </c>
      <c r="Q59" s="104">
        <v>6</v>
      </c>
      <c r="R59" s="104">
        <v>20</v>
      </c>
      <c r="AA59" s="153">
        <v>28</v>
      </c>
      <c r="AB59" s="153" t="str">
        <f>IF(F59=AA59,"",1)</f>
        <v/>
      </c>
    </row>
    <row r="60" spans="1:28" ht="12.75" customHeight="1">
      <c r="A60" s="316"/>
      <c r="B60" s="316"/>
      <c r="C60" s="124"/>
      <c r="D60" s="296"/>
      <c r="E60" s="116"/>
      <c r="F60" s="117">
        <f t="shared" si="2"/>
        <v>1</v>
      </c>
      <c r="G60" s="107">
        <f t="shared" ref="G60:R60" si="30">IF(G59=0,0,G59/$F59)</f>
        <v>3.5714285714285712E-2</v>
      </c>
      <c r="H60" s="107">
        <f t="shared" si="30"/>
        <v>0</v>
      </c>
      <c r="I60" s="107">
        <f t="shared" si="30"/>
        <v>0</v>
      </c>
      <c r="J60" s="107">
        <f t="shared" si="30"/>
        <v>0</v>
      </c>
      <c r="K60" s="107">
        <f t="shared" si="30"/>
        <v>0.7857142857142857</v>
      </c>
      <c r="L60" s="107">
        <f t="shared" si="30"/>
        <v>0.17857142857142858</v>
      </c>
      <c r="M60" s="107">
        <f t="shared" si="30"/>
        <v>0</v>
      </c>
      <c r="N60" s="107">
        <f t="shared" si="30"/>
        <v>0</v>
      </c>
      <c r="O60" s="107">
        <f t="shared" si="30"/>
        <v>3.5714285714285712E-2</v>
      </c>
      <c r="P60" s="107">
        <f t="shared" si="30"/>
        <v>3.5714285714285712E-2</v>
      </c>
      <c r="Q60" s="107">
        <f t="shared" si="30"/>
        <v>0.21428571428571427</v>
      </c>
      <c r="R60" s="107">
        <f t="shared" si="30"/>
        <v>0.7142857142857143</v>
      </c>
      <c r="AA60" s="152"/>
      <c r="AB60" s="152"/>
    </row>
    <row r="61" spans="1:28" ht="12" customHeight="1">
      <c r="A61" s="316"/>
      <c r="B61" s="316"/>
      <c r="C61" s="123"/>
      <c r="D61" s="295" t="s">
        <v>21</v>
      </c>
      <c r="E61" s="115"/>
      <c r="F61" s="104">
        <f t="shared" si="2"/>
        <v>12</v>
      </c>
      <c r="G61" s="104">
        <v>1</v>
      </c>
      <c r="H61" s="104">
        <v>0</v>
      </c>
      <c r="I61" s="104">
        <v>0</v>
      </c>
      <c r="J61" s="104">
        <v>0</v>
      </c>
      <c r="K61" s="104">
        <v>7</v>
      </c>
      <c r="L61" s="104">
        <v>4</v>
      </c>
      <c r="M61" s="104">
        <v>0</v>
      </c>
      <c r="N61" s="104">
        <v>0</v>
      </c>
      <c r="O61" s="104">
        <v>0</v>
      </c>
      <c r="P61" s="104">
        <v>0</v>
      </c>
      <c r="Q61" s="104">
        <v>3</v>
      </c>
      <c r="R61" s="104">
        <v>9</v>
      </c>
      <c r="AA61" s="153">
        <v>12</v>
      </c>
      <c r="AB61" s="153" t="str">
        <f>IF(F61=AA61,"",1)</f>
        <v/>
      </c>
    </row>
    <row r="62" spans="1:28" ht="12" customHeight="1">
      <c r="A62" s="316"/>
      <c r="B62" s="316"/>
      <c r="C62" s="124"/>
      <c r="D62" s="296"/>
      <c r="E62" s="116"/>
      <c r="F62" s="117">
        <f t="shared" si="2"/>
        <v>1</v>
      </c>
      <c r="G62" s="107">
        <f t="shared" ref="G62:R62" si="31">IF(G61=0,0,G61/$F61)</f>
        <v>8.3333333333333329E-2</v>
      </c>
      <c r="H62" s="107">
        <f t="shared" si="31"/>
        <v>0</v>
      </c>
      <c r="I62" s="107">
        <f t="shared" si="31"/>
        <v>0</v>
      </c>
      <c r="J62" s="107">
        <f t="shared" si="31"/>
        <v>0</v>
      </c>
      <c r="K62" s="107">
        <f t="shared" si="31"/>
        <v>0.58333333333333337</v>
      </c>
      <c r="L62" s="107">
        <f t="shared" si="31"/>
        <v>0.33333333333333331</v>
      </c>
      <c r="M62" s="107">
        <f t="shared" si="31"/>
        <v>0</v>
      </c>
      <c r="N62" s="107">
        <f t="shared" si="31"/>
        <v>0</v>
      </c>
      <c r="O62" s="107">
        <f t="shared" si="31"/>
        <v>0</v>
      </c>
      <c r="P62" s="107">
        <f t="shared" si="31"/>
        <v>0</v>
      </c>
      <c r="Q62" s="107">
        <f t="shared" si="31"/>
        <v>0.25</v>
      </c>
      <c r="R62" s="107">
        <f t="shared" si="31"/>
        <v>0.75</v>
      </c>
      <c r="AA62" s="152"/>
      <c r="AB62" s="152"/>
    </row>
    <row r="63" spans="1:28" ht="12" customHeight="1">
      <c r="A63" s="316"/>
      <c r="B63" s="316"/>
      <c r="C63" s="123"/>
      <c r="D63" s="295" t="s">
        <v>359</v>
      </c>
      <c r="E63" s="115"/>
      <c r="F63" s="104">
        <f t="shared" si="2"/>
        <v>11</v>
      </c>
      <c r="G63" s="104">
        <v>1</v>
      </c>
      <c r="H63" s="104">
        <v>0</v>
      </c>
      <c r="I63" s="104">
        <v>0</v>
      </c>
      <c r="J63" s="104">
        <v>0</v>
      </c>
      <c r="K63" s="104">
        <v>9</v>
      </c>
      <c r="L63" s="104">
        <v>1</v>
      </c>
      <c r="M63" s="104">
        <v>0</v>
      </c>
      <c r="N63" s="104">
        <v>0</v>
      </c>
      <c r="O63" s="104">
        <v>0</v>
      </c>
      <c r="P63" s="104">
        <v>0</v>
      </c>
      <c r="Q63" s="104">
        <v>1</v>
      </c>
      <c r="R63" s="104">
        <v>10</v>
      </c>
      <c r="AA63" s="153">
        <v>11</v>
      </c>
      <c r="AB63" s="153" t="str">
        <f>IF(F63=AA63,"",1)</f>
        <v/>
      </c>
    </row>
    <row r="64" spans="1:28" ht="12" customHeight="1">
      <c r="A64" s="316"/>
      <c r="B64" s="316"/>
      <c r="C64" s="124"/>
      <c r="D64" s="296"/>
      <c r="E64" s="116"/>
      <c r="F64" s="117">
        <f t="shared" si="2"/>
        <v>1</v>
      </c>
      <c r="G64" s="107">
        <f t="shared" ref="G64:R64" si="32">IF(G63=0,0,G63/$F63)</f>
        <v>9.0909090909090912E-2</v>
      </c>
      <c r="H64" s="107">
        <f t="shared" si="32"/>
        <v>0</v>
      </c>
      <c r="I64" s="107">
        <f t="shared" si="32"/>
        <v>0</v>
      </c>
      <c r="J64" s="107">
        <f t="shared" si="32"/>
        <v>0</v>
      </c>
      <c r="K64" s="107">
        <f t="shared" si="32"/>
        <v>0.81818181818181823</v>
      </c>
      <c r="L64" s="107">
        <f t="shared" si="32"/>
        <v>9.0909090909090912E-2</v>
      </c>
      <c r="M64" s="107">
        <f t="shared" si="32"/>
        <v>0</v>
      </c>
      <c r="N64" s="107">
        <f t="shared" si="32"/>
        <v>0</v>
      </c>
      <c r="O64" s="107">
        <f t="shared" si="32"/>
        <v>0</v>
      </c>
      <c r="P64" s="107">
        <f t="shared" si="32"/>
        <v>0</v>
      </c>
      <c r="Q64" s="107">
        <f t="shared" si="32"/>
        <v>9.0909090909090912E-2</v>
      </c>
      <c r="R64" s="107">
        <f t="shared" si="32"/>
        <v>0.90909090909090906</v>
      </c>
      <c r="AA64" s="152"/>
      <c r="AB64" s="152"/>
    </row>
    <row r="65" spans="1:28" ht="12" customHeight="1">
      <c r="A65" s="316"/>
      <c r="B65" s="316"/>
      <c r="C65" s="123"/>
      <c r="D65" s="295" t="s">
        <v>360</v>
      </c>
      <c r="E65" s="115"/>
      <c r="F65" s="104">
        <f t="shared" si="2"/>
        <v>21</v>
      </c>
      <c r="G65" s="104">
        <v>0</v>
      </c>
      <c r="H65" s="104">
        <v>1</v>
      </c>
      <c r="I65" s="104">
        <v>0</v>
      </c>
      <c r="J65" s="104">
        <v>0</v>
      </c>
      <c r="K65" s="104">
        <v>17</v>
      </c>
      <c r="L65" s="104">
        <v>3</v>
      </c>
      <c r="M65" s="104">
        <v>0</v>
      </c>
      <c r="N65" s="104">
        <v>1</v>
      </c>
      <c r="O65" s="104">
        <v>0</v>
      </c>
      <c r="P65" s="104">
        <v>0</v>
      </c>
      <c r="Q65" s="104">
        <v>5</v>
      </c>
      <c r="R65" s="104">
        <v>15</v>
      </c>
      <c r="AA65" s="153">
        <v>21</v>
      </c>
      <c r="AB65" s="153" t="str">
        <f>IF(F65=AA65,"",1)</f>
        <v/>
      </c>
    </row>
    <row r="66" spans="1:28" ht="12" customHeight="1">
      <c r="A66" s="316"/>
      <c r="B66" s="316"/>
      <c r="C66" s="124"/>
      <c r="D66" s="296"/>
      <c r="E66" s="116"/>
      <c r="F66" s="117">
        <f t="shared" si="2"/>
        <v>1</v>
      </c>
      <c r="G66" s="107">
        <f t="shared" ref="G66:R66" si="33">IF(G65=0,0,G65/$F65)</f>
        <v>0</v>
      </c>
      <c r="H66" s="107">
        <f t="shared" si="33"/>
        <v>4.7619047619047616E-2</v>
      </c>
      <c r="I66" s="107">
        <f t="shared" si="33"/>
        <v>0</v>
      </c>
      <c r="J66" s="107">
        <f t="shared" si="33"/>
        <v>0</v>
      </c>
      <c r="K66" s="107">
        <f t="shared" si="33"/>
        <v>0.80952380952380953</v>
      </c>
      <c r="L66" s="107">
        <f t="shared" si="33"/>
        <v>0.14285714285714285</v>
      </c>
      <c r="M66" s="107">
        <f t="shared" si="33"/>
        <v>0</v>
      </c>
      <c r="N66" s="107">
        <f t="shared" si="33"/>
        <v>4.7619047619047616E-2</v>
      </c>
      <c r="O66" s="107">
        <f t="shared" si="33"/>
        <v>0</v>
      </c>
      <c r="P66" s="107">
        <f t="shared" si="33"/>
        <v>0</v>
      </c>
      <c r="Q66" s="107">
        <f t="shared" si="33"/>
        <v>0.23809523809523808</v>
      </c>
      <c r="R66" s="107">
        <f t="shared" si="33"/>
        <v>0.7142857142857143</v>
      </c>
      <c r="AA66" s="152"/>
      <c r="AB66" s="152"/>
    </row>
    <row r="67" spans="1:28" ht="12" customHeight="1">
      <c r="A67" s="316"/>
      <c r="B67" s="316"/>
      <c r="C67" s="123"/>
      <c r="D67" s="295" t="s">
        <v>361</v>
      </c>
      <c r="E67" s="115"/>
      <c r="F67" s="104">
        <f t="shared" si="2"/>
        <v>8</v>
      </c>
      <c r="G67" s="104">
        <v>1</v>
      </c>
      <c r="H67" s="104">
        <v>0</v>
      </c>
      <c r="I67" s="104">
        <v>0</v>
      </c>
      <c r="J67" s="104">
        <v>0</v>
      </c>
      <c r="K67" s="104">
        <v>6</v>
      </c>
      <c r="L67" s="104">
        <v>1</v>
      </c>
      <c r="M67" s="104">
        <v>0</v>
      </c>
      <c r="N67" s="104">
        <v>0</v>
      </c>
      <c r="O67" s="104">
        <v>0</v>
      </c>
      <c r="P67" s="104">
        <v>1</v>
      </c>
      <c r="Q67" s="104">
        <v>0</v>
      </c>
      <c r="R67" s="104">
        <v>7</v>
      </c>
      <c r="AA67" s="153">
        <v>8</v>
      </c>
      <c r="AB67" s="153" t="str">
        <f>IF(F67=AA67,"",1)</f>
        <v/>
      </c>
    </row>
    <row r="68" spans="1:28" ht="12" customHeight="1">
      <c r="A68" s="316"/>
      <c r="B68" s="317"/>
      <c r="C68" s="124"/>
      <c r="D68" s="296"/>
      <c r="E68" s="116"/>
      <c r="F68" s="117">
        <f t="shared" si="2"/>
        <v>1</v>
      </c>
      <c r="G68" s="107">
        <f t="shared" ref="G68:R68" si="34">IF(G67=0,0,G67/$F67)</f>
        <v>0.125</v>
      </c>
      <c r="H68" s="107">
        <f t="shared" si="34"/>
        <v>0</v>
      </c>
      <c r="I68" s="107">
        <f t="shared" si="34"/>
        <v>0</v>
      </c>
      <c r="J68" s="107">
        <f t="shared" si="34"/>
        <v>0</v>
      </c>
      <c r="K68" s="107">
        <f t="shared" si="34"/>
        <v>0.75</v>
      </c>
      <c r="L68" s="107">
        <f t="shared" si="34"/>
        <v>0.125</v>
      </c>
      <c r="M68" s="107">
        <f t="shared" si="34"/>
        <v>0</v>
      </c>
      <c r="N68" s="107">
        <f t="shared" si="34"/>
        <v>0</v>
      </c>
      <c r="O68" s="107">
        <f t="shared" si="34"/>
        <v>0</v>
      </c>
      <c r="P68" s="107">
        <f t="shared" si="34"/>
        <v>0.125</v>
      </c>
      <c r="Q68" s="107">
        <f t="shared" si="34"/>
        <v>0</v>
      </c>
      <c r="R68" s="107">
        <f t="shared" si="34"/>
        <v>0.875</v>
      </c>
      <c r="AA68" s="152"/>
      <c r="AB68" s="152"/>
    </row>
    <row r="69" spans="1:28" ht="12" customHeight="1">
      <c r="A69" s="316"/>
      <c r="B69" s="315" t="s">
        <v>17</v>
      </c>
      <c r="C69" s="123"/>
      <c r="D69" s="295" t="s">
        <v>16</v>
      </c>
      <c r="E69" s="115"/>
      <c r="F69" s="104">
        <f t="shared" si="2"/>
        <v>739</v>
      </c>
      <c r="G69" s="104">
        <f t="shared" ref="G69:R69" si="35">SUM(G71,G73,G75,G77,G79,G81,G83,G85,G87,G89,G91,G93,G95,G97,G99)</f>
        <v>75</v>
      </c>
      <c r="H69" s="104">
        <f t="shared" si="35"/>
        <v>1</v>
      </c>
      <c r="I69" s="104">
        <f t="shared" si="35"/>
        <v>2</v>
      </c>
      <c r="J69" s="104">
        <f t="shared" si="35"/>
        <v>7</v>
      </c>
      <c r="K69" s="104">
        <f t="shared" si="35"/>
        <v>531</v>
      </c>
      <c r="L69" s="104">
        <f t="shared" si="35"/>
        <v>123</v>
      </c>
      <c r="M69" s="104">
        <f t="shared" si="35"/>
        <v>4</v>
      </c>
      <c r="N69" s="104">
        <f t="shared" si="35"/>
        <v>2</v>
      </c>
      <c r="O69" s="104">
        <f t="shared" si="35"/>
        <v>19</v>
      </c>
      <c r="P69" s="104">
        <f t="shared" si="35"/>
        <v>5</v>
      </c>
      <c r="Q69" s="104">
        <f t="shared" si="35"/>
        <v>189</v>
      </c>
      <c r="R69" s="104">
        <f t="shared" si="35"/>
        <v>520</v>
      </c>
      <c r="AA69" s="153">
        <v>739</v>
      </c>
      <c r="AB69" s="153" t="str">
        <f>IF(F69=AA69,"",1)</f>
        <v/>
      </c>
    </row>
    <row r="70" spans="1:28" ht="12" customHeight="1">
      <c r="A70" s="316"/>
      <c r="B70" s="316"/>
      <c r="C70" s="124"/>
      <c r="D70" s="296"/>
      <c r="E70" s="116"/>
      <c r="F70" s="117">
        <f t="shared" si="2"/>
        <v>1</v>
      </c>
      <c r="G70" s="107">
        <f t="shared" ref="G70:R70" si="36">IF(G69=0,0,G69/$F69)</f>
        <v>0.10148849797023005</v>
      </c>
      <c r="H70" s="107">
        <f t="shared" si="36"/>
        <v>1.3531799729364006E-3</v>
      </c>
      <c r="I70" s="107">
        <f t="shared" si="36"/>
        <v>2.7063599458728013E-3</v>
      </c>
      <c r="J70" s="107">
        <f t="shared" si="36"/>
        <v>9.4722598105548041E-3</v>
      </c>
      <c r="K70" s="107">
        <f t="shared" si="36"/>
        <v>0.71853856562922869</v>
      </c>
      <c r="L70" s="107">
        <f t="shared" si="36"/>
        <v>0.16644113667117727</v>
      </c>
      <c r="M70" s="107">
        <f t="shared" si="36"/>
        <v>5.4127198917456026E-3</v>
      </c>
      <c r="N70" s="107">
        <f t="shared" si="36"/>
        <v>2.7063599458728013E-3</v>
      </c>
      <c r="O70" s="107">
        <f t="shared" si="36"/>
        <v>2.571041948579161E-2</v>
      </c>
      <c r="P70" s="107">
        <f t="shared" si="36"/>
        <v>6.7658998646820028E-3</v>
      </c>
      <c r="Q70" s="107">
        <f t="shared" si="36"/>
        <v>0.2557510148849797</v>
      </c>
      <c r="R70" s="107">
        <f t="shared" si="36"/>
        <v>0.70365358592692828</v>
      </c>
      <c r="AA70" s="152"/>
      <c r="AB70" s="152"/>
    </row>
    <row r="71" spans="1:28" ht="12" customHeight="1">
      <c r="A71" s="316"/>
      <c r="B71" s="316"/>
      <c r="C71" s="123"/>
      <c r="D71" s="295" t="s">
        <v>254</v>
      </c>
      <c r="E71" s="115"/>
      <c r="F71" s="104">
        <f t="shared" si="2"/>
        <v>7</v>
      </c>
      <c r="G71" s="104">
        <v>0</v>
      </c>
      <c r="H71" s="104">
        <v>0</v>
      </c>
      <c r="I71" s="104">
        <v>0</v>
      </c>
      <c r="J71" s="104">
        <v>0</v>
      </c>
      <c r="K71" s="104">
        <v>3</v>
      </c>
      <c r="L71" s="104">
        <v>4</v>
      </c>
      <c r="M71" s="104">
        <v>0</v>
      </c>
      <c r="N71" s="104">
        <v>0</v>
      </c>
      <c r="O71" s="104">
        <v>0</v>
      </c>
      <c r="P71" s="104">
        <v>0</v>
      </c>
      <c r="Q71" s="104">
        <v>2</v>
      </c>
      <c r="R71" s="104">
        <v>5</v>
      </c>
      <c r="AA71" s="153">
        <v>7</v>
      </c>
      <c r="AB71" s="153" t="str">
        <f>IF(F71=AA71,"",1)</f>
        <v/>
      </c>
    </row>
    <row r="72" spans="1:28" ht="12" customHeight="1">
      <c r="A72" s="316"/>
      <c r="B72" s="316"/>
      <c r="C72" s="124"/>
      <c r="D72" s="296"/>
      <c r="E72" s="116"/>
      <c r="F72" s="117">
        <f t="shared" si="2"/>
        <v>1</v>
      </c>
      <c r="G72" s="107">
        <f t="shared" ref="G72:R72" si="37">IF(G71=0,0,G71/$F71)</f>
        <v>0</v>
      </c>
      <c r="H72" s="107">
        <f t="shared" si="37"/>
        <v>0</v>
      </c>
      <c r="I72" s="107">
        <f t="shared" si="37"/>
        <v>0</v>
      </c>
      <c r="J72" s="107">
        <f t="shared" si="37"/>
        <v>0</v>
      </c>
      <c r="K72" s="107">
        <f t="shared" si="37"/>
        <v>0.42857142857142855</v>
      </c>
      <c r="L72" s="107">
        <f t="shared" si="37"/>
        <v>0.5714285714285714</v>
      </c>
      <c r="M72" s="107">
        <f t="shared" si="37"/>
        <v>0</v>
      </c>
      <c r="N72" s="107">
        <f t="shared" si="37"/>
        <v>0</v>
      </c>
      <c r="O72" s="107">
        <f t="shared" si="37"/>
        <v>0</v>
      </c>
      <c r="P72" s="107">
        <f t="shared" si="37"/>
        <v>0</v>
      </c>
      <c r="Q72" s="107">
        <f t="shared" si="37"/>
        <v>0.2857142857142857</v>
      </c>
      <c r="R72" s="107">
        <f t="shared" si="37"/>
        <v>0.7142857142857143</v>
      </c>
      <c r="AA72" s="152"/>
      <c r="AB72" s="152"/>
    </row>
    <row r="73" spans="1:28" ht="12" customHeight="1">
      <c r="A73" s="316"/>
      <c r="B73" s="316"/>
      <c r="C73" s="123"/>
      <c r="D73" s="295" t="s">
        <v>253</v>
      </c>
      <c r="E73" s="115"/>
      <c r="F73" s="104">
        <f t="shared" ref="F73:F100" si="38">SUM(G73:R73)/2</f>
        <v>90</v>
      </c>
      <c r="G73" s="104">
        <v>1</v>
      </c>
      <c r="H73" s="104">
        <v>0</v>
      </c>
      <c r="I73" s="104">
        <v>0</v>
      </c>
      <c r="J73" s="104">
        <v>0</v>
      </c>
      <c r="K73" s="104">
        <v>72</v>
      </c>
      <c r="L73" s="104">
        <v>17</v>
      </c>
      <c r="M73" s="104">
        <v>0</v>
      </c>
      <c r="N73" s="104">
        <v>1</v>
      </c>
      <c r="O73" s="104">
        <v>1</v>
      </c>
      <c r="P73" s="104">
        <v>0</v>
      </c>
      <c r="Q73" s="104">
        <v>37</v>
      </c>
      <c r="R73" s="104">
        <v>51</v>
      </c>
      <c r="AA73" s="153">
        <v>90</v>
      </c>
      <c r="AB73" s="153" t="str">
        <f>IF(F73=AA73,"",1)</f>
        <v/>
      </c>
    </row>
    <row r="74" spans="1:28" ht="12" customHeight="1">
      <c r="A74" s="316"/>
      <c r="B74" s="316"/>
      <c r="C74" s="124"/>
      <c r="D74" s="296"/>
      <c r="E74" s="116"/>
      <c r="F74" s="117">
        <f t="shared" si="38"/>
        <v>0.99999999999999989</v>
      </c>
      <c r="G74" s="107">
        <f t="shared" ref="G74:R74" si="39">IF(G73=0,0,G73/$F73)</f>
        <v>1.1111111111111112E-2</v>
      </c>
      <c r="H74" s="107">
        <f t="shared" si="39"/>
        <v>0</v>
      </c>
      <c r="I74" s="107">
        <f t="shared" si="39"/>
        <v>0</v>
      </c>
      <c r="J74" s="107">
        <f t="shared" si="39"/>
        <v>0</v>
      </c>
      <c r="K74" s="107">
        <f t="shared" si="39"/>
        <v>0.8</v>
      </c>
      <c r="L74" s="107">
        <f t="shared" si="39"/>
        <v>0.18888888888888888</v>
      </c>
      <c r="M74" s="107">
        <f t="shared" si="39"/>
        <v>0</v>
      </c>
      <c r="N74" s="107">
        <f t="shared" si="39"/>
        <v>1.1111111111111112E-2</v>
      </c>
      <c r="O74" s="107">
        <f t="shared" si="39"/>
        <v>1.1111111111111112E-2</v>
      </c>
      <c r="P74" s="107">
        <f t="shared" si="39"/>
        <v>0</v>
      </c>
      <c r="Q74" s="107">
        <f t="shared" si="39"/>
        <v>0.41111111111111109</v>
      </c>
      <c r="R74" s="107">
        <f t="shared" si="39"/>
        <v>0.56666666666666665</v>
      </c>
      <c r="AA74" s="152"/>
      <c r="AB74" s="152"/>
    </row>
    <row r="75" spans="1:28" ht="12" customHeight="1">
      <c r="A75" s="316"/>
      <c r="B75" s="316"/>
      <c r="C75" s="123"/>
      <c r="D75" s="295" t="s">
        <v>13</v>
      </c>
      <c r="E75" s="115"/>
      <c r="F75" s="104">
        <f t="shared" si="38"/>
        <v>18</v>
      </c>
      <c r="G75" s="104">
        <v>7</v>
      </c>
      <c r="H75" s="104">
        <v>0</v>
      </c>
      <c r="I75" s="104">
        <v>0</v>
      </c>
      <c r="J75" s="104">
        <v>1</v>
      </c>
      <c r="K75" s="104">
        <v>8</v>
      </c>
      <c r="L75" s="104">
        <v>2</v>
      </c>
      <c r="M75" s="104">
        <v>0</v>
      </c>
      <c r="N75" s="104">
        <v>0</v>
      </c>
      <c r="O75" s="104">
        <v>0</v>
      </c>
      <c r="P75" s="104">
        <v>0</v>
      </c>
      <c r="Q75" s="104">
        <v>4</v>
      </c>
      <c r="R75" s="104">
        <v>14</v>
      </c>
      <c r="AA75" s="153">
        <v>18</v>
      </c>
      <c r="AB75" s="153" t="str">
        <f>IF(F75=AA75,"",1)</f>
        <v/>
      </c>
    </row>
    <row r="76" spans="1:28" ht="12" customHeight="1">
      <c r="A76" s="316"/>
      <c r="B76" s="316"/>
      <c r="C76" s="124"/>
      <c r="D76" s="296"/>
      <c r="E76" s="116"/>
      <c r="F76" s="117">
        <f t="shared" si="38"/>
        <v>1</v>
      </c>
      <c r="G76" s="107">
        <f t="shared" ref="G76:R76" si="40">IF(G75=0,0,G75/$F75)</f>
        <v>0.3888888888888889</v>
      </c>
      <c r="H76" s="107">
        <f t="shared" si="40"/>
        <v>0</v>
      </c>
      <c r="I76" s="107">
        <f t="shared" si="40"/>
        <v>0</v>
      </c>
      <c r="J76" s="107">
        <f t="shared" si="40"/>
        <v>5.5555555555555552E-2</v>
      </c>
      <c r="K76" s="107">
        <f t="shared" si="40"/>
        <v>0.44444444444444442</v>
      </c>
      <c r="L76" s="107">
        <f t="shared" si="40"/>
        <v>0.1111111111111111</v>
      </c>
      <c r="M76" s="107">
        <f t="shared" si="40"/>
        <v>0</v>
      </c>
      <c r="N76" s="107">
        <f t="shared" si="40"/>
        <v>0</v>
      </c>
      <c r="O76" s="107">
        <f t="shared" si="40"/>
        <v>0</v>
      </c>
      <c r="P76" s="107">
        <f t="shared" si="40"/>
        <v>0</v>
      </c>
      <c r="Q76" s="107">
        <f t="shared" si="40"/>
        <v>0.22222222222222221</v>
      </c>
      <c r="R76" s="107">
        <f t="shared" si="40"/>
        <v>0.77777777777777779</v>
      </c>
      <c r="AA76" s="152"/>
      <c r="AB76" s="152"/>
    </row>
    <row r="77" spans="1:28" ht="12" customHeight="1">
      <c r="A77" s="316"/>
      <c r="B77" s="316"/>
      <c r="C77" s="123"/>
      <c r="D77" s="295" t="s">
        <v>252</v>
      </c>
      <c r="E77" s="115"/>
      <c r="F77" s="104">
        <f t="shared" si="38"/>
        <v>14</v>
      </c>
      <c r="G77" s="104">
        <v>1</v>
      </c>
      <c r="H77" s="104">
        <v>0</v>
      </c>
      <c r="I77" s="104">
        <v>0</v>
      </c>
      <c r="J77" s="104">
        <v>0</v>
      </c>
      <c r="K77" s="104">
        <v>10</v>
      </c>
      <c r="L77" s="104">
        <v>3</v>
      </c>
      <c r="M77" s="104">
        <v>0</v>
      </c>
      <c r="N77" s="104">
        <v>0</v>
      </c>
      <c r="O77" s="104">
        <v>1</v>
      </c>
      <c r="P77" s="104">
        <v>0</v>
      </c>
      <c r="Q77" s="104">
        <v>6</v>
      </c>
      <c r="R77" s="104">
        <v>7</v>
      </c>
      <c r="AA77" s="153">
        <v>14</v>
      </c>
      <c r="AB77" s="153" t="str">
        <f>IF(F77=AA77,"",1)</f>
        <v/>
      </c>
    </row>
    <row r="78" spans="1:28" ht="12" customHeight="1">
      <c r="A78" s="316"/>
      <c r="B78" s="316"/>
      <c r="C78" s="124"/>
      <c r="D78" s="296"/>
      <c r="E78" s="116"/>
      <c r="F78" s="117">
        <f t="shared" si="38"/>
        <v>1</v>
      </c>
      <c r="G78" s="107">
        <f t="shared" ref="G78:R78" si="41">IF(G77=0,0,G77/$F77)</f>
        <v>7.1428571428571425E-2</v>
      </c>
      <c r="H78" s="107">
        <f t="shared" si="41"/>
        <v>0</v>
      </c>
      <c r="I78" s="107">
        <f t="shared" si="41"/>
        <v>0</v>
      </c>
      <c r="J78" s="107">
        <f t="shared" si="41"/>
        <v>0</v>
      </c>
      <c r="K78" s="107">
        <f t="shared" si="41"/>
        <v>0.7142857142857143</v>
      </c>
      <c r="L78" s="107">
        <f t="shared" si="41"/>
        <v>0.21428571428571427</v>
      </c>
      <c r="M78" s="107">
        <f t="shared" si="41"/>
        <v>0</v>
      </c>
      <c r="N78" s="107">
        <f t="shared" si="41"/>
        <v>0</v>
      </c>
      <c r="O78" s="107">
        <f t="shared" si="41"/>
        <v>7.1428571428571425E-2</v>
      </c>
      <c r="P78" s="107">
        <f t="shared" si="41"/>
        <v>0</v>
      </c>
      <c r="Q78" s="107">
        <f t="shared" si="41"/>
        <v>0.42857142857142855</v>
      </c>
      <c r="R78" s="107">
        <f t="shared" si="41"/>
        <v>0.5</v>
      </c>
      <c r="AA78" s="152"/>
      <c r="AB78" s="152"/>
    </row>
    <row r="79" spans="1:28" ht="12" customHeight="1">
      <c r="A79" s="316"/>
      <c r="B79" s="316"/>
      <c r="C79" s="123"/>
      <c r="D79" s="295" t="s">
        <v>251</v>
      </c>
      <c r="E79" s="115"/>
      <c r="F79" s="104">
        <f t="shared" si="38"/>
        <v>36</v>
      </c>
      <c r="G79" s="104">
        <v>4</v>
      </c>
      <c r="H79" s="104">
        <v>0</v>
      </c>
      <c r="I79" s="104">
        <v>0</v>
      </c>
      <c r="J79" s="104">
        <v>0</v>
      </c>
      <c r="K79" s="104">
        <v>27</v>
      </c>
      <c r="L79" s="104">
        <v>5</v>
      </c>
      <c r="M79" s="104">
        <v>1</v>
      </c>
      <c r="N79" s="104">
        <v>0</v>
      </c>
      <c r="O79" s="104">
        <v>0</v>
      </c>
      <c r="P79" s="104">
        <v>1</v>
      </c>
      <c r="Q79" s="104">
        <v>8</v>
      </c>
      <c r="R79" s="104">
        <v>26</v>
      </c>
      <c r="AA79" s="153">
        <v>36</v>
      </c>
      <c r="AB79" s="153" t="str">
        <f>IF(F79=AA79,"",1)</f>
        <v/>
      </c>
    </row>
    <row r="80" spans="1:28" ht="12" customHeight="1">
      <c r="A80" s="316"/>
      <c r="B80" s="316"/>
      <c r="C80" s="124"/>
      <c r="D80" s="296"/>
      <c r="E80" s="116"/>
      <c r="F80" s="117">
        <f t="shared" si="38"/>
        <v>1</v>
      </c>
      <c r="G80" s="107">
        <f t="shared" ref="G80:R80" si="42">IF(G79=0,0,G79/$F79)</f>
        <v>0.1111111111111111</v>
      </c>
      <c r="H80" s="107">
        <f t="shared" si="42"/>
        <v>0</v>
      </c>
      <c r="I80" s="107">
        <f t="shared" si="42"/>
        <v>0</v>
      </c>
      <c r="J80" s="107">
        <f t="shared" si="42"/>
        <v>0</v>
      </c>
      <c r="K80" s="107">
        <f t="shared" si="42"/>
        <v>0.75</v>
      </c>
      <c r="L80" s="107">
        <f t="shared" si="42"/>
        <v>0.1388888888888889</v>
      </c>
      <c r="M80" s="107">
        <f t="shared" si="42"/>
        <v>2.7777777777777776E-2</v>
      </c>
      <c r="N80" s="107">
        <f t="shared" si="42"/>
        <v>0</v>
      </c>
      <c r="O80" s="107">
        <f t="shared" si="42"/>
        <v>0</v>
      </c>
      <c r="P80" s="107">
        <f t="shared" si="42"/>
        <v>2.7777777777777776E-2</v>
      </c>
      <c r="Q80" s="107">
        <f t="shared" si="42"/>
        <v>0.22222222222222221</v>
      </c>
      <c r="R80" s="107">
        <f t="shared" si="42"/>
        <v>0.72222222222222221</v>
      </c>
      <c r="AA80" s="152"/>
      <c r="AB80" s="152"/>
    </row>
    <row r="81" spans="1:28" ht="12" customHeight="1">
      <c r="A81" s="316"/>
      <c r="B81" s="316"/>
      <c r="C81" s="123"/>
      <c r="D81" s="295" t="s">
        <v>10</v>
      </c>
      <c r="E81" s="115"/>
      <c r="F81" s="104">
        <f t="shared" si="38"/>
        <v>187</v>
      </c>
      <c r="G81" s="104">
        <v>17</v>
      </c>
      <c r="H81" s="104">
        <v>0</v>
      </c>
      <c r="I81" s="104">
        <v>1</v>
      </c>
      <c r="J81" s="104">
        <v>4</v>
      </c>
      <c r="K81" s="104">
        <v>131</v>
      </c>
      <c r="L81" s="104">
        <v>34</v>
      </c>
      <c r="M81" s="104">
        <v>0</v>
      </c>
      <c r="N81" s="104">
        <v>0</v>
      </c>
      <c r="O81" s="104">
        <v>6</v>
      </c>
      <c r="P81" s="104">
        <v>2</v>
      </c>
      <c r="Q81" s="104">
        <v>34</v>
      </c>
      <c r="R81" s="104">
        <v>145</v>
      </c>
      <c r="AA81" s="153">
        <v>187</v>
      </c>
      <c r="AB81" s="153" t="str">
        <f>IF(F81=AA81,"",1)</f>
        <v/>
      </c>
    </row>
    <row r="82" spans="1:28" ht="12" customHeight="1">
      <c r="A82" s="316"/>
      <c r="B82" s="316"/>
      <c r="C82" s="124"/>
      <c r="D82" s="296"/>
      <c r="E82" s="116"/>
      <c r="F82" s="117">
        <f t="shared" si="38"/>
        <v>1</v>
      </c>
      <c r="G82" s="107">
        <f t="shared" ref="G82:R82" si="43">IF(G81=0,0,G81/$F81)</f>
        <v>9.0909090909090912E-2</v>
      </c>
      <c r="H82" s="107">
        <f t="shared" si="43"/>
        <v>0</v>
      </c>
      <c r="I82" s="107">
        <f t="shared" si="43"/>
        <v>5.3475935828877002E-3</v>
      </c>
      <c r="J82" s="107">
        <f t="shared" si="43"/>
        <v>2.1390374331550801E-2</v>
      </c>
      <c r="K82" s="107">
        <f t="shared" si="43"/>
        <v>0.70053475935828879</v>
      </c>
      <c r="L82" s="107">
        <f t="shared" si="43"/>
        <v>0.18181818181818182</v>
      </c>
      <c r="M82" s="107">
        <f t="shared" si="43"/>
        <v>0</v>
      </c>
      <c r="N82" s="107">
        <f t="shared" si="43"/>
        <v>0</v>
      </c>
      <c r="O82" s="107">
        <f t="shared" si="43"/>
        <v>3.2085561497326207E-2</v>
      </c>
      <c r="P82" s="107">
        <f t="shared" si="43"/>
        <v>1.06951871657754E-2</v>
      </c>
      <c r="Q82" s="107">
        <f t="shared" si="43"/>
        <v>0.18181818181818182</v>
      </c>
      <c r="R82" s="107">
        <f t="shared" si="43"/>
        <v>0.77540106951871657</v>
      </c>
      <c r="AA82" s="152"/>
      <c r="AB82" s="152"/>
    </row>
    <row r="83" spans="1:28" ht="12" customHeight="1">
      <c r="A83" s="316"/>
      <c r="B83" s="316"/>
      <c r="C83" s="123"/>
      <c r="D83" s="295" t="s">
        <v>9</v>
      </c>
      <c r="E83" s="115"/>
      <c r="F83" s="104">
        <f t="shared" si="38"/>
        <v>20</v>
      </c>
      <c r="G83" s="104">
        <v>1</v>
      </c>
      <c r="H83" s="104">
        <v>0</v>
      </c>
      <c r="I83" s="104">
        <v>0</v>
      </c>
      <c r="J83" s="104">
        <v>0</v>
      </c>
      <c r="K83" s="104">
        <v>16</v>
      </c>
      <c r="L83" s="104">
        <v>3</v>
      </c>
      <c r="M83" s="104">
        <v>1</v>
      </c>
      <c r="N83" s="104">
        <v>0</v>
      </c>
      <c r="O83" s="104">
        <v>1</v>
      </c>
      <c r="P83" s="104">
        <v>1</v>
      </c>
      <c r="Q83" s="104">
        <v>6</v>
      </c>
      <c r="R83" s="104">
        <v>11</v>
      </c>
      <c r="AA83" s="153">
        <v>20</v>
      </c>
      <c r="AB83" s="153" t="str">
        <f>IF(F83=AA83,"",1)</f>
        <v/>
      </c>
    </row>
    <row r="84" spans="1:28" ht="12" customHeight="1">
      <c r="A84" s="316"/>
      <c r="B84" s="316"/>
      <c r="C84" s="124"/>
      <c r="D84" s="296"/>
      <c r="E84" s="116"/>
      <c r="F84" s="117">
        <f t="shared" si="38"/>
        <v>1</v>
      </c>
      <c r="G84" s="107">
        <f t="shared" ref="G84:R84" si="44">IF(G83=0,0,G83/$F83)</f>
        <v>0.05</v>
      </c>
      <c r="H84" s="107">
        <f t="shared" si="44"/>
        <v>0</v>
      </c>
      <c r="I84" s="107">
        <f t="shared" si="44"/>
        <v>0</v>
      </c>
      <c r="J84" s="107">
        <f t="shared" si="44"/>
        <v>0</v>
      </c>
      <c r="K84" s="107">
        <f t="shared" si="44"/>
        <v>0.8</v>
      </c>
      <c r="L84" s="107">
        <f t="shared" si="44"/>
        <v>0.15</v>
      </c>
      <c r="M84" s="107">
        <f t="shared" si="44"/>
        <v>0.05</v>
      </c>
      <c r="N84" s="107">
        <f t="shared" si="44"/>
        <v>0</v>
      </c>
      <c r="O84" s="107">
        <f t="shared" si="44"/>
        <v>0.05</v>
      </c>
      <c r="P84" s="107">
        <f t="shared" si="44"/>
        <v>0.05</v>
      </c>
      <c r="Q84" s="107">
        <f t="shared" si="44"/>
        <v>0.3</v>
      </c>
      <c r="R84" s="107">
        <f t="shared" si="44"/>
        <v>0.55000000000000004</v>
      </c>
      <c r="AA84" s="152"/>
      <c r="AB84" s="152"/>
    </row>
    <row r="85" spans="1:28" ht="12" customHeight="1">
      <c r="A85" s="316"/>
      <c r="B85" s="316"/>
      <c r="C85" s="123"/>
      <c r="D85" s="295" t="s">
        <v>250</v>
      </c>
      <c r="E85" s="115"/>
      <c r="F85" s="104">
        <f t="shared" si="38"/>
        <v>9</v>
      </c>
      <c r="G85" s="104">
        <v>1</v>
      </c>
      <c r="H85" s="104">
        <v>0</v>
      </c>
      <c r="I85" s="104">
        <v>0</v>
      </c>
      <c r="J85" s="104">
        <v>0</v>
      </c>
      <c r="K85" s="104">
        <v>7</v>
      </c>
      <c r="L85" s="104">
        <v>1</v>
      </c>
      <c r="M85" s="104">
        <v>0</v>
      </c>
      <c r="N85" s="104">
        <v>0</v>
      </c>
      <c r="O85" s="104">
        <v>0</v>
      </c>
      <c r="P85" s="104">
        <v>0</v>
      </c>
      <c r="Q85" s="104">
        <v>2</v>
      </c>
      <c r="R85" s="104">
        <v>7</v>
      </c>
      <c r="AA85" s="153">
        <v>9</v>
      </c>
      <c r="AB85" s="153" t="str">
        <f>IF(F85=AA85,"",1)</f>
        <v/>
      </c>
    </row>
    <row r="86" spans="1:28" ht="12" customHeight="1">
      <c r="A86" s="316"/>
      <c r="B86" s="316"/>
      <c r="C86" s="124"/>
      <c r="D86" s="296"/>
      <c r="E86" s="116"/>
      <c r="F86" s="117">
        <f t="shared" si="38"/>
        <v>1</v>
      </c>
      <c r="G86" s="107">
        <f t="shared" ref="G86:R86" si="45">IF(G85=0,0,G85/$F85)</f>
        <v>0.1111111111111111</v>
      </c>
      <c r="H86" s="107">
        <f t="shared" si="45"/>
        <v>0</v>
      </c>
      <c r="I86" s="107">
        <f t="shared" si="45"/>
        <v>0</v>
      </c>
      <c r="J86" s="107">
        <f t="shared" si="45"/>
        <v>0</v>
      </c>
      <c r="K86" s="107">
        <f t="shared" si="45"/>
        <v>0.77777777777777779</v>
      </c>
      <c r="L86" s="107">
        <f t="shared" si="45"/>
        <v>0.1111111111111111</v>
      </c>
      <c r="M86" s="107">
        <f t="shared" si="45"/>
        <v>0</v>
      </c>
      <c r="N86" s="107">
        <f t="shared" si="45"/>
        <v>0</v>
      </c>
      <c r="O86" s="107">
        <f t="shared" si="45"/>
        <v>0</v>
      </c>
      <c r="P86" s="107">
        <f t="shared" si="45"/>
        <v>0</v>
      </c>
      <c r="Q86" s="107">
        <f t="shared" si="45"/>
        <v>0.22222222222222221</v>
      </c>
      <c r="R86" s="107">
        <f t="shared" si="45"/>
        <v>0.77777777777777779</v>
      </c>
      <c r="AA86" s="152"/>
      <c r="AB86" s="152"/>
    </row>
    <row r="87" spans="1:28" ht="13.5" customHeight="1">
      <c r="A87" s="316"/>
      <c r="B87" s="316"/>
      <c r="C87" s="123"/>
      <c r="D87" s="362" t="s">
        <v>249</v>
      </c>
      <c r="E87" s="115"/>
      <c r="F87" s="104">
        <f t="shared" si="38"/>
        <v>17</v>
      </c>
      <c r="G87" s="104">
        <v>3</v>
      </c>
      <c r="H87" s="104">
        <v>1</v>
      </c>
      <c r="I87" s="104">
        <v>0</v>
      </c>
      <c r="J87" s="104">
        <v>0</v>
      </c>
      <c r="K87" s="104">
        <v>12</v>
      </c>
      <c r="L87" s="104">
        <v>1</v>
      </c>
      <c r="M87" s="104">
        <v>0</v>
      </c>
      <c r="N87" s="104">
        <v>0</v>
      </c>
      <c r="O87" s="104">
        <v>0</v>
      </c>
      <c r="P87" s="104">
        <v>0</v>
      </c>
      <c r="Q87" s="104">
        <v>6</v>
      </c>
      <c r="R87" s="104">
        <v>11</v>
      </c>
      <c r="AA87" s="153">
        <v>17</v>
      </c>
      <c r="AB87" s="153" t="str">
        <f>IF(F87=AA87,"",1)</f>
        <v/>
      </c>
    </row>
    <row r="88" spans="1:28" ht="13.5" customHeight="1">
      <c r="A88" s="316"/>
      <c r="B88" s="316"/>
      <c r="C88" s="124"/>
      <c r="D88" s="296"/>
      <c r="E88" s="116"/>
      <c r="F88" s="117">
        <f t="shared" si="38"/>
        <v>1</v>
      </c>
      <c r="G88" s="107">
        <f t="shared" ref="G88:R88" si="46">IF(G87=0,0,G87/$F87)</f>
        <v>0.17647058823529413</v>
      </c>
      <c r="H88" s="107">
        <f t="shared" si="46"/>
        <v>5.8823529411764705E-2</v>
      </c>
      <c r="I88" s="107">
        <f t="shared" si="46"/>
        <v>0</v>
      </c>
      <c r="J88" s="107">
        <f t="shared" si="46"/>
        <v>0</v>
      </c>
      <c r="K88" s="107">
        <f t="shared" si="46"/>
        <v>0.70588235294117652</v>
      </c>
      <c r="L88" s="107">
        <f t="shared" si="46"/>
        <v>5.8823529411764705E-2</v>
      </c>
      <c r="M88" s="107">
        <f t="shared" si="46"/>
        <v>0</v>
      </c>
      <c r="N88" s="107">
        <f t="shared" si="46"/>
        <v>0</v>
      </c>
      <c r="O88" s="107">
        <f t="shared" si="46"/>
        <v>0</v>
      </c>
      <c r="P88" s="107">
        <f t="shared" si="46"/>
        <v>0</v>
      </c>
      <c r="Q88" s="107">
        <f t="shared" si="46"/>
        <v>0.35294117647058826</v>
      </c>
      <c r="R88" s="107">
        <f t="shared" si="46"/>
        <v>0.6470588235294118</v>
      </c>
      <c r="AA88" s="152"/>
      <c r="AB88" s="152"/>
    </row>
    <row r="89" spans="1:28" ht="12" customHeight="1">
      <c r="A89" s="316"/>
      <c r="B89" s="316"/>
      <c r="C89" s="123"/>
      <c r="D89" s="295" t="s">
        <v>248</v>
      </c>
      <c r="E89" s="115"/>
      <c r="F89" s="104">
        <f t="shared" si="38"/>
        <v>40</v>
      </c>
      <c r="G89" s="104">
        <v>1</v>
      </c>
      <c r="H89" s="104">
        <v>0</v>
      </c>
      <c r="I89" s="104">
        <v>0</v>
      </c>
      <c r="J89" s="104">
        <v>0</v>
      </c>
      <c r="K89" s="104">
        <v>30</v>
      </c>
      <c r="L89" s="104">
        <v>9</v>
      </c>
      <c r="M89" s="104">
        <v>0</v>
      </c>
      <c r="N89" s="104">
        <v>0</v>
      </c>
      <c r="O89" s="104">
        <v>0</v>
      </c>
      <c r="P89" s="104">
        <v>0</v>
      </c>
      <c r="Q89" s="104">
        <v>15</v>
      </c>
      <c r="R89" s="104">
        <v>25</v>
      </c>
      <c r="AA89" s="153">
        <v>40</v>
      </c>
      <c r="AB89" s="153" t="str">
        <f>IF(F89=AA89,"",1)</f>
        <v/>
      </c>
    </row>
    <row r="90" spans="1:28" ht="12" customHeight="1">
      <c r="A90" s="316"/>
      <c r="B90" s="316"/>
      <c r="C90" s="124"/>
      <c r="D90" s="296"/>
      <c r="E90" s="116"/>
      <c r="F90" s="117">
        <f t="shared" si="38"/>
        <v>1</v>
      </c>
      <c r="G90" s="107">
        <f t="shared" ref="G90:R90" si="47">IF(G89=0,0,G89/$F89)</f>
        <v>2.5000000000000001E-2</v>
      </c>
      <c r="H90" s="107">
        <f t="shared" si="47"/>
        <v>0</v>
      </c>
      <c r="I90" s="107">
        <f t="shared" si="47"/>
        <v>0</v>
      </c>
      <c r="J90" s="107">
        <f t="shared" si="47"/>
        <v>0</v>
      </c>
      <c r="K90" s="107">
        <f t="shared" si="47"/>
        <v>0.75</v>
      </c>
      <c r="L90" s="107">
        <f t="shared" si="47"/>
        <v>0.22500000000000001</v>
      </c>
      <c r="M90" s="107">
        <f t="shared" si="47"/>
        <v>0</v>
      </c>
      <c r="N90" s="107">
        <f t="shared" si="47"/>
        <v>0</v>
      </c>
      <c r="O90" s="107">
        <f t="shared" si="47"/>
        <v>0</v>
      </c>
      <c r="P90" s="107">
        <f t="shared" si="47"/>
        <v>0</v>
      </c>
      <c r="Q90" s="107">
        <f t="shared" si="47"/>
        <v>0.375</v>
      </c>
      <c r="R90" s="107">
        <f t="shared" si="47"/>
        <v>0.625</v>
      </c>
      <c r="AA90" s="152"/>
      <c r="AB90" s="152"/>
    </row>
    <row r="91" spans="1:28" ht="12" customHeight="1">
      <c r="A91" s="316"/>
      <c r="B91" s="316"/>
      <c r="C91" s="123"/>
      <c r="D91" s="295" t="s">
        <v>247</v>
      </c>
      <c r="E91" s="115"/>
      <c r="F91" s="104">
        <f t="shared" si="38"/>
        <v>28</v>
      </c>
      <c r="G91" s="104">
        <v>1</v>
      </c>
      <c r="H91" s="104">
        <v>0</v>
      </c>
      <c r="I91" s="104">
        <v>0</v>
      </c>
      <c r="J91" s="104">
        <v>0</v>
      </c>
      <c r="K91" s="104">
        <v>21</v>
      </c>
      <c r="L91" s="104">
        <v>6</v>
      </c>
      <c r="M91" s="104">
        <v>0</v>
      </c>
      <c r="N91" s="104">
        <v>0</v>
      </c>
      <c r="O91" s="104">
        <v>0</v>
      </c>
      <c r="P91" s="104">
        <v>0</v>
      </c>
      <c r="Q91" s="104">
        <v>3</v>
      </c>
      <c r="R91" s="104">
        <v>25</v>
      </c>
      <c r="AA91" s="153">
        <v>28</v>
      </c>
      <c r="AB91" s="153" t="str">
        <f>IF(F91=AA91,"",1)</f>
        <v/>
      </c>
    </row>
    <row r="92" spans="1:28" ht="12" customHeight="1">
      <c r="A92" s="316"/>
      <c r="B92" s="316"/>
      <c r="C92" s="124"/>
      <c r="D92" s="296"/>
      <c r="E92" s="116"/>
      <c r="F92" s="117">
        <f t="shared" si="38"/>
        <v>1</v>
      </c>
      <c r="G92" s="107">
        <f t="shared" ref="G92:R92" si="48">IF(G91=0,0,G91/$F91)</f>
        <v>3.5714285714285712E-2</v>
      </c>
      <c r="H92" s="107">
        <f t="shared" si="48"/>
        <v>0</v>
      </c>
      <c r="I92" s="107">
        <f t="shared" si="48"/>
        <v>0</v>
      </c>
      <c r="J92" s="107">
        <f t="shared" si="48"/>
        <v>0</v>
      </c>
      <c r="K92" s="107">
        <f t="shared" si="48"/>
        <v>0.75</v>
      </c>
      <c r="L92" s="107">
        <f t="shared" si="48"/>
        <v>0.21428571428571427</v>
      </c>
      <c r="M92" s="107">
        <f t="shared" si="48"/>
        <v>0</v>
      </c>
      <c r="N92" s="107">
        <f t="shared" si="48"/>
        <v>0</v>
      </c>
      <c r="O92" s="107">
        <f t="shared" si="48"/>
        <v>0</v>
      </c>
      <c r="P92" s="107">
        <f t="shared" si="48"/>
        <v>0</v>
      </c>
      <c r="Q92" s="107">
        <f t="shared" si="48"/>
        <v>0.10714285714285714</v>
      </c>
      <c r="R92" s="107">
        <f t="shared" si="48"/>
        <v>0.8928571428571429</v>
      </c>
      <c r="AA92" s="152"/>
      <c r="AB92" s="152"/>
    </row>
    <row r="93" spans="1:28" ht="12" customHeight="1">
      <c r="A93" s="316"/>
      <c r="B93" s="316"/>
      <c r="C93" s="123"/>
      <c r="D93" s="295" t="s">
        <v>246</v>
      </c>
      <c r="E93" s="115"/>
      <c r="F93" s="104">
        <f t="shared" si="38"/>
        <v>21</v>
      </c>
      <c r="G93" s="104">
        <v>7</v>
      </c>
      <c r="H93" s="104">
        <v>0</v>
      </c>
      <c r="I93" s="104">
        <v>0</v>
      </c>
      <c r="J93" s="104">
        <v>1</v>
      </c>
      <c r="K93" s="104">
        <v>11</v>
      </c>
      <c r="L93" s="104">
        <v>2</v>
      </c>
      <c r="M93" s="104">
        <v>0</v>
      </c>
      <c r="N93" s="104">
        <v>0</v>
      </c>
      <c r="O93" s="104">
        <v>1</v>
      </c>
      <c r="P93" s="104">
        <v>0</v>
      </c>
      <c r="Q93" s="104">
        <v>7</v>
      </c>
      <c r="R93" s="104">
        <v>13</v>
      </c>
      <c r="AA93" s="153">
        <v>21</v>
      </c>
      <c r="AB93" s="153" t="str">
        <f>IF(F93=AA93,"",1)</f>
        <v/>
      </c>
    </row>
    <row r="94" spans="1:28" ht="12" customHeight="1">
      <c r="A94" s="316"/>
      <c r="B94" s="316"/>
      <c r="C94" s="124"/>
      <c r="D94" s="296"/>
      <c r="E94" s="116"/>
      <c r="F94" s="117">
        <f t="shared" si="38"/>
        <v>1</v>
      </c>
      <c r="G94" s="107">
        <f t="shared" ref="G94:R94" si="49">IF(G93=0,0,G93/$F93)</f>
        <v>0.33333333333333331</v>
      </c>
      <c r="H94" s="107">
        <f t="shared" si="49"/>
        <v>0</v>
      </c>
      <c r="I94" s="107">
        <f t="shared" si="49"/>
        <v>0</v>
      </c>
      <c r="J94" s="107">
        <f t="shared" si="49"/>
        <v>4.7619047619047616E-2</v>
      </c>
      <c r="K94" s="107">
        <f t="shared" si="49"/>
        <v>0.52380952380952384</v>
      </c>
      <c r="L94" s="107">
        <f t="shared" si="49"/>
        <v>9.5238095238095233E-2</v>
      </c>
      <c r="M94" s="107">
        <f t="shared" si="49"/>
        <v>0</v>
      </c>
      <c r="N94" s="107">
        <f t="shared" si="49"/>
        <v>0</v>
      </c>
      <c r="O94" s="107">
        <f t="shared" si="49"/>
        <v>4.7619047619047616E-2</v>
      </c>
      <c r="P94" s="107">
        <f t="shared" si="49"/>
        <v>0</v>
      </c>
      <c r="Q94" s="107">
        <f t="shared" si="49"/>
        <v>0.33333333333333331</v>
      </c>
      <c r="R94" s="107">
        <f t="shared" si="49"/>
        <v>0.61904761904761907</v>
      </c>
      <c r="AA94" s="152"/>
      <c r="AB94" s="152"/>
    </row>
    <row r="95" spans="1:28" ht="12" customHeight="1">
      <c r="A95" s="316"/>
      <c r="B95" s="316"/>
      <c r="C95" s="123"/>
      <c r="D95" s="295" t="s">
        <v>245</v>
      </c>
      <c r="E95" s="115"/>
      <c r="F95" s="104">
        <f t="shared" si="38"/>
        <v>176</v>
      </c>
      <c r="G95" s="104">
        <v>14</v>
      </c>
      <c r="H95" s="104">
        <v>0</v>
      </c>
      <c r="I95" s="104">
        <v>1</v>
      </c>
      <c r="J95" s="104">
        <v>0</v>
      </c>
      <c r="K95" s="104">
        <v>140</v>
      </c>
      <c r="L95" s="104">
        <v>21</v>
      </c>
      <c r="M95" s="104">
        <v>2</v>
      </c>
      <c r="N95" s="104">
        <v>1</v>
      </c>
      <c r="O95" s="104">
        <v>7</v>
      </c>
      <c r="P95" s="104">
        <v>1</v>
      </c>
      <c r="Q95" s="104">
        <v>36</v>
      </c>
      <c r="R95" s="104">
        <v>129</v>
      </c>
      <c r="AA95" s="153">
        <v>176</v>
      </c>
      <c r="AB95" s="153" t="str">
        <f>IF(F95=AA95,"",1)</f>
        <v/>
      </c>
    </row>
    <row r="96" spans="1:28" ht="12" customHeight="1">
      <c r="A96" s="316"/>
      <c r="B96" s="316"/>
      <c r="C96" s="124"/>
      <c r="D96" s="296"/>
      <c r="E96" s="116"/>
      <c r="F96" s="117">
        <f t="shared" si="38"/>
        <v>1</v>
      </c>
      <c r="G96" s="107">
        <f t="shared" ref="G96:R96" si="50">IF(G95=0,0,G95/$F95)</f>
        <v>7.9545454545454544E-2</v>
      </c>
      <c r="H96" s="107">
        <f t="shared" si="50"/>
        <v>0</v>
      </c>
      <c r="I96" s="107">
        <f t="shared" si="50"/>
        <v>5.681818181818182E-3</v>
      </c>
      <c r="J96" s="107">
        <f t="shared" si="50"/>
        <v>0</v>
      </c>
      <c r="K96" s="107">
        <f t="shared" si="50"/>
        <v>0.79545454545454541</v>
      </c>
      <c r="L96" s="107">
        <f t="shared" si="50"/>
        <v>0.11931818181818182</v>
      </c>
      <c r="M96" s="107">
        <f t="shared" si="50"/>
        <v>1.1363636363636364E-2</v>
      </c>
      <c r="N96" s="107">
        <f t="shared" si="50"/>
        <v>5.681818181818182E-3</v>
      </c>
      <c r="O96" s="107">
        <f t="shared" si="50"/>
        <v>3.9772727272727272E-2</v>
      </c>
      <c r="P96" s="107">
        <f t="shared" si="50"/>
        <v>5.681818181818182E-3</v>
      </c>
      <c r="Q96" s="107">
        <f t="shared" si="50"/>
        <v>0.20454545454545456</v>
      </c>
      <c r="R96" s="107">
        <f t="shared" si="50"/>
        <v>0.73295454545454541</v>
      </c>
      <c r="AA96" s="152"/>
      <c r="AB96" s="152"/>
    </row>
    <row r="97" spans="1:30" ht="12" customHeight="1">
      <c r="A97" s="316"/>
      <c r="B97" s="316"/>
      <c r="C97" s="123"/>
      <c r="D97" s="295" t="s">
        <v>244</v>
      </c>
      <c r="E97" s="115"/>
      <c r="F97" s="104">
        <f t="shared" si="38"/>
        <v>21</v>
      </c>
      <c r="G97" s="104">
        <v>11</v>
      </c>
      <c r="H97" s="104">
        <v>0</v>
      </c>
      <c r="I97" s="104">
        <v>0</v>
      </c>
      <c r="J97" s="104">
        <v>0</v>
      </c>
      <c r="K97" s="104">
        <v>7</v>
      </c>
      <c r="L97" s="104">
        <v>3</v>
      </c>
      <c r="M97" s="104">
        <v>0</v>
      </c>
      <c r="N97" s="104">
        <v>0</v>
      </c>
      <c r="O97" s="104">
        <v>0</v>
      </c>
      <c r="P97" s="104">
        <v>0</v>
      </c>
      <c r="Q97" s="104">
        <v>5</v>
      </c>
      <c r="R97" s="104">
        <v>16</v>
      </c>
      <c r="AA97" s="153">
        <v>21</v>
      </c>
      <c r="AB97" s="153" t="str">
        <f>IF(F97=AA97,"",1)</f>
        <v/>
      </c>
    </row>
    <row r="98" spans="1:30" ht="12" customHeight="1">
      <c r="A98" s="316"/>
      <c r="B98" s="316"/>
      <c r="C98" s="124"/>
      <c r="D98" s="296"/>
      <c r="E98" s="116"/>
      <c r="F98" s="117">
        <f t="shared" si="38"/>
        <v>1</v>
      </c>
      <c r="G98" s="107">
        <f t="shared" ref="G98:R98" si="51">IF(G97=0,0,G97/$F97)</f>
        <v>0.52380952380952384</v>
      </c>
      <c r="H98" s="107">
        <f t="shared" si="51"/>
        <v>0</v>
      </c>
      <c r="I98" s="107">
        <f t="shared" si="51"/>
        <v>0</v>
      </c>
      <c r="J98" s="107">
        <f t="shared" si="51"/>
        <v>0</v>
      </c>
      <c r="K98" s="107">
        <f t="shared" si="51"/>
        <v>0.33333333333333331</v>
      </c>
      <c r="L98" s="107">
        <f t="shared" si="51"/>
        <v>0.14285714285714285</v>
      </c>
      <c r="M98" s="107">
        <f t="shared" si="51"/>
        <v>0</v>
      </c>
      <c r="N98" s="107">
        <f t="shared" si="51"/>
        <v>0</v>
      </c>
      <c r="O98" s="107">
        <f t="shared" si="51"/>
        <v>0</v>
      </c>
      <c r="P98" s="107">
        <f t="shared" si="51"/>
        <v>0</v>
      </c>
      <c r="Q98" s="107">
        <f t="shared" si="51"/>
        <v>0.23809523809523808</v>
      </c>
      <c r="R98" s="107">
        <f t="shared" si="51"/>
        <v>0.76190476190476186</v>
      </c>
      <c r="AA98" s="152"/>
      <c r="AB98" s="152"/>
    </row>
    <row r="99" spans="1:30" ht="12.75" customHeight="1">
      <c r="A99" s="316"/>
      <c r="B99" s="316"/>
      <c r="C99" s="123"/>
      <c r="D99" s="295" t="s">
        <v>243</v>
      </c>
      <c r="E99" s="115"/>
      <c r="F99" s="104">
        <f t="shared" si="38"/>
        <v>55</v>
      </c>
      <c r="G99" s="104">
        <v>6</v>
      </c>
      <c r="H99" s="104">
        <v>0</v>
      </c>
      <c r="I99" s="104">
        <v>0</v>
      </c>
      <c r="J99" s="104">
        <v>1</v>
      </c>
      <c r="K99" s="104">
        <v>36</v>
      </c>
      <c r="L99" s="104">
        <v>12</v>
      </c>
      <c r="M99" s="104">
        <v>0</v>
      </c>
      <c r="N99" s="104">
        <v>0</v>
      </c>
      <c r="O99" s="104">
        <v>2</v>
      </c>
      <c r="P99" s="104">
        <v>0</v>
      </c>
      <c r="Q99" s="104">
        <v>18</v>
      </c>
      <c r="R99" s="104">
        <v>35</v>
      </c>
      <c r="AA99" s="153">
        <v>55</v>
      </c>
      <c r="AB99" s="153" t="str">
        <f>IF(F99=AA99,"",1)</f>
        <v/>
      </c>
    </row>
    <row r="100" spans="1:30" ht="12.75" customHeight="1" thickBot="1">
      <c r="A100" s="317"/>
      <c r="B100" s="317"/>
      <c r="C100" s="124"/>
      <c r="D100" s="296"/>
      <c r="E100" s="116"/>
      <c r="F100" s="126">
        <f t="shared" si="38"/>
        <v>0.99999999999999978</v>
      </c>
      <c r="G100" s="107">
        <f t="shared" ref="G100:R100" si="52">IF(G99=0,0,G99/$F99)</f>
        <v>0.10909090909090909</v>
      </c>
      <c r="H100" s="107">
        <f t="shared" si="52"/>
        <v>0</v>
      </c>
      <c r="I100" s="107">
        <f t="shared" si="52"/>
        <v>0</v>
      </c>
      <c r="J100" s="107">
        <f t="shared" si="52"/>
        <v>1.8181818181818181E-2</v>
      </c>
      <c r="K100" s="107">
        <f t="shared" si="52"/>
        <v>0.65454545454545454</v>
      </c>
      <c r="L100" s="107">
        <f t="shared" si="52"/>
        <v>0.21818181818181817</v>
      </c>
      <c r="M100" s="107">
        <f t="shared" si="52"/>
        <v>0</v>
      </c>
      <c r="N100" s="107">
        <f t="shared" si="52"/>
        <v>0</v>
      </c>
      <c r="O100" s="107">
        <f t="shared" si="52"/>
        <v>3.6363636363636362E-2</v>
      </c>
      <c r="P100" s="107">
        <f t="shared" si="52"/>
        <v>0</v>
      </c>
      <c r="Q100" s="107">
        <f t="shared" si="52"/>
        <v>0.32727272727272727</v>
      </c>
      <c r="R100" s="107">
        <f t="shared" si="52"/>
        <v>0.63636363636363635</v>
      </c>
      <c r="AA100" s="155"/>
      <c r="AB100" s="156"/>
    </row>
    <row r="110" spans="1:30" s="3" customFormat="1">
      <c r="A110" s="4"/>
      <c r="B110" s="4"/>
      <c r="C110" s="4"/>
      <c r="D110" s="164" t="s">
        <v>495</v>
      </c>
      <c r="E110" s="162"/>
      <c r="F110" s="163">
        <v>986</v>
      </c>
      <c r="G110" s="163">
        <v>89</v>
      </c>
      <c r="H110" s="163">
        <v>4</v>
      </c>
      <c r="I110" s="163">
        <v>5</v>
      </c>
      <c r="J110" s="163">
        <v>8</v>
      </c>
      <c r="K110" s="163">
        <v>717</v>
      </c>
      <c r="L110" s="163">
        <v>163</v>
      </c>
      <c r="M110" s="163">
        <v>6</v>
      </c>
      <c r="N110" s="163">
        <v>3</v>
      </c>
      <c r="O110" s="163">
        <v>23</v>
      </c>
      <c r="P110" s="163">
        <v>7</v>
      </c>
      <c r="Q110" s="163">
        <v>252</v>
      </c>
      <c r="R110" s="163">
        <v>695</v>
      </c>
      <c r="S110" s="71"/>
      <c r="T110" s="71"/>
      <c r="U110" s="71"/>
      <c r="V110" s="71"/>
      <c r="W110" s="71"/>
      <c r="X110" s="71"/>
      <c r="Y110" s="71"/>
      <c r="Z110" s="71"/>
      <c r="AA110" s="71"/>
      <c r="AB110" s="71"/>
      <c r="AC110" s="71"/>
      <c r="AD110" s="71"/>
    </row>
    <row r="111" spans="1:30" s="3" customFormat="1">
      <c r="A111" s="4"/>
      <c r="B111" s="4"/>
      <c r="C111" s="4"/>
      <c r="D111" s="165" t="s">
        <v>49</v>
      </c>
      <c r="E111" s="162"/>
      <c r="F111" s="166">
        <f>IF(F110="","",SUM(F9,F11,F13,F15,F17))</f>
        <v>986</v>
      </c>
      <c r="G111" s="166">
        <f t="shared" ref="G111:R111" si="53">IF(G110="","",SUM(G9,G11,G13,G15,G17))</f>
        <v>89</v>
      </c>
      <c r="H111" s="166">
        <f t="shared" si="53"/>
        <v>4</v>
      </c>
      <c r="I111" s="166">
        <f t="shared" si="53"/>
        <v>5</v>
      </c>
      <c r="J111" s="166">
        <f t="shared" si="53"/>
        <v>8</v>
      </c>
      <c r="K111" s="166">
        <f t="shared" si="53"/>
        <v>717</v>
      </c>
      <c r="L111" s="166">
        <f t="shared" si="53"/>
        <v>163</v>
      </c>
      <c r="M111" s="166">
        <f t="shared" si="53"/>
        <v>6</v>
      </c>
      <c r="N111" s="166">
        <f t="shared" si="53"/>
        <v>3</v>
      </c>
      <c r="O111" s="166">
        <f t="shared" si="53"/>
        <v>23</v>
      </c>
      <c r="P111" s="166">
        <f t="shared" si="53"/>
        <v>7</v>
      </c>
      <c r="Q111" s="166">
        <f t="shared" si="53"/>
        <v>252</v>
      </c>
      <c r="R111" s="166">
        <f t="shared" si="53"/>
        <v>695</v>
      </c>
      <c r="S111" s="74"/>
      <c r="T111" s="71"/>
      <c r="U111" s="74"/>
      <c r="V111" s="71"/>
      <c r="W111" s="74"/>
      <c r="X111" s="71"/>
      <c r="Y111" s="74"/>
      <c r="Z111" s="71"/>
      <c r="AA111" s="74"/>
      <c r="AB111" s="71"/>
      <c r="AC111" s="74"/>
      <c r="AD111" s="71"/>
    </row>
    <row r="112" spans="1:30" s="3" customFormat="1">
      <c r="A112" s="4"/>
      <c r="B112" s="4"/>
      <c r="C112" s="4"/>
      <c r="D112" s="165" t="s">
        <v>43</v>
      </c>
      <c r="E112" s="162"/>
      <c r="F112" s="166">
        <f>IF(F110="","",SUM(F19,F69))</f>
        <v>986</v>
      </c>
      <c r="G112" s="166">
        <f t="shared" ref="G112:R112" si="54">IF(G110="","",SUM(G19,G69))</f>
        <v>89</v>
      </c>
      <c r="H112" s="166">
        <f t="shared" si="54"/>
        <v>4</v>
      </c>
      <c r="I112" s="166">
        <f t="shared" si="54"/>
        <v>5</v>
      </c>
      <c r="J112" s="166">
        <f t="shared" si="54"/>
        <v>8</v>
      </c>
      <c r="K112" s="166">
        <f t="shared" si="54"/>
        <v>717</v>
      </c>
      <c r="L112" s="166">
        <f t="shared" si="54"/>
        <v>163</v>
      </c>
      <c r="M112" s="166">
        <f t="shared" si="54"/>
        <v>6</v>
      </c>
      <c r="N112" s="166">
        <f t="shared" si="54"/>
        <v>3</v>
      </c>
      <c r="O112" s="166">
        <f t="shared" si="54"/>
        <v>23</v>
      </c>
      <c r="P112" s="166">
        <f t="shared" si="54"/>
        <v>7</v>
      </c>
      <c r="Q112" s="166">
        <f t="shared" si="54"/>
        <v>252</v>
      </c>
      <c r="R112" s="166">
        <f t="shared" si="54"/>
        <v>695</v>
      </c>
      <c r="S112" s="74"/>
      <c r="T112" s="71"/>
      <c r="U112" s="74"/>
      <c r="V112" s="71"/>
      <c r="W112" s="74"/>
      <c r="X112" s="71"/>
      <c r="Y112" s="74"/>
      <c r="Z112" s="71"/>
      <c r="AA112" s="74"/>
      <c r="AB112" s="71"/>
      <c r="AC112" s="74"/>
      <c r="AD112" s="71"/>
    </row>
    <row r="113" spans="1:30" s="3" customFormat="1">
      <c r="A113" s="4"/>
      <c r="B113" s="4"/>
      <c r="C113" s="4"/>
      <c r="D113" s="167" t="s">
        <v>42</v>
      </c>
      <c r="E113" s="4"/>
      <c r="F113" s="166">
        <f>IF(F110="","",SUM(F21,F23,F25,F27,F29,F31,F33,F35,F37,F39,F41,F43,F45,F47,F49,F51,F53,F55,F57,F59,F61,F63,F65,F67))</f>
        <v>247</v>
      </c>
      <c r="G113" s="166">
        <f t="shared" ref="G113:R113" si="55">IF(G110="","",SUM(G21,G23,G25,G27,G29,G31,G33,G35,G37,G39,G41,G43,G45,G47,G49,G51,G53,G55,G57,G59,G61,G63,G65,G67))</f>
        <v>14</v>
      </c>
      <c r="H113" s="166">
        <f t="shared" si="55"/>
        <v>3</v>
      </c>
      <c r="I113" s="166">
        <f t="shared" si="55"/>
        <v>3</v>
      </c>
      <c r="J113" s="166">
        <f t="shared" si="55"/>
        <v>1</v>
      </c>
      <c r="K113" s="166">
        <f t="shared" si="55"/>
        <v>186</v>
      </c>
      <c r="L113" s="166">
        <f t="shared" si="55"/>
        <v>40</v>
      </c>
      <c r="M113" s="166">
        <f t="shared" si="55"/>
        <v>2</v>
      </c>
      <c r="N113" s="166">
        <f t="shared" si="55"/>
        <v>1</v>
      </c>
      <c r="O113" s="166">
        <f t="shared" si="55"/>
        <v>4</v>
      </c>
      <c r="P113" s="166">
        <f t="shared" si="55"/>
        <v>2</v>
      </c>
      <c r="Q113" s="166">
        <f t="shared" si="55"/>
        <v>63</v>
      </c>
      <c r="R113" s="166">
        <f t="shared" si="55"/>
        <v>175</v>
      </c>
      <c r="S113" s="74"/>
      <c r="T113" s="71"/>
      <c r="U113" s="74"/>
      <c r="V113" s="71"/>
      <c r="W113" s="74"/>
      <c r="X113" s="71"/>
      <c r="Y113" s="74"/>
      <c r="Z113" s="71"/>
      <c r="AA113" s="74"/>
      <c r="AB113" s="71"/>
      <c r="AC113" s="74"/>
      <c r="AD113" s="71"/>
    </row>
    <row r="114" spans="1:30" s="3" customFormat="1">
      <c r="A114" s="4"/>
      <c r="B114" s="4"/>
      <c r="C114" s="4"/>
      <c r="D114" s="168" t="s">
        <v>496</v>
      </c>
      <c r="E114" s="4"/>
      <c r="F114" s="166">
        <f>IF(F110="","",SUM(F71,F73,F75,F77,F79,F81,F83,F85,F87,F89,F91,F93,F95,F97,F99))</f>
        <v>739</v>
      </c>
      <c r="G114" s="166">
        <f t="shared" ref="G114:R114" si="56">IF(G110="","",SUM(G71,G73,G75,G77,G79,G81,G83,G85,G87,G89,G91,G93,G95,G97,G99))</f>
        <v>75</v>
      </c>
      <c r="H114" s="166">
        <f t="shared" si="56"/>
        <v>1</v>
      </c>
      <c r="I114" s="166">
        <f t="shared" si="56"/>
        <v>2</v>
      </c>
      <c r="J114" s="166">
        <f t="shared" si="56"/>
        <v>7</v>
      </c>
      <c r="K114" s="166">
        <f t="shared" si="56"/>
        <v>531</v>
      </c>
      <c r="L114" s="166">
        <f t="shared" si="56"/>
        <v>123</v>
      </c>
      <c r="M114" s="166">
        <f t="shared" si="56"/>
        <v>4</v>
      </c>
      <c r="N114" s="166">
        <f t="shared" si="56"/>
        <v>2</v>
      </c>
      <c r="O114" s="166">
        <f t="shared" si="56"/>
        <v>19</v>
      </c>
      <c r="P114" s="166">
        <f t="shared" si="56"/>
        <v>5</v>
      </c>
      <c r="Q114" s="166">
        <f t="shared" si="56"/>
        <v>189</v>
      </c>
      <c r="R114" s="166">
        <f t="shared" si="56"/>
        <v>520</v>
      </c>
      <c r="S114" s="74"/>
      <c r="T114" s="71"/>
      <c r="U114" s="74"/>
      <c r="V114" s="71"/>
      <c r="W114" s="74"/>
      <c r="X114" s="71"/>
      <c r="Y114" s="74"/>
      <c r="Z114" s="71"/>
      <c r="AA114" s="74"/>
      <c r="AB114" s="71"/>
      <c r="AC114" s="74"/>
      <c r="AD114" s="71"/>
    </row>
    <row r="115" spans="1:30" s="3" customFormat="1">
      <c r="A115" s="4"/>
      <c r="B115" s="4"/>
      <c r="C115" s="4"/>
      <c r="D115" s="4"/>
      <c r="E115" s="4"/>
      <c r="S115" s="71"/>
      <c r="T115" s="71"/>
      <c r="U115" s="71"/>
      <c r="V115" s="71"/>
      <c r="W115" s="71"/>
      <c r="X115" s="71"/>
      <c r="Y115" s="71"/>
      <c r="Z115" s="71"/>
      <c r="AA115" s="71"/>
      <c r="AB115" s="71"/>
      <c r="AC115" s="71"/>
      <c r="AD115" s="71"/>
    </row>
    <row r="116" spans="1:30" s="3" customFormat="1">
      <c r="A116" s="4"/>
      <c r="B116" s="4"/>
      <c r="C116" s="4"/>
      <c r="D116" s="164" t="s">
        <v>495</v>
      </c>
      <c r="E116" s="4"/>
      <c r="F116" s="163" t="str">
        <f>IF(F110="","",IF(F7=F110,"",1))</f>
        <v/>
      </c>
      <c r="G116" s="163" t="str">
        <f t="shared" ref="G116:R116" si="57">IF(G110="","",IF(G7=G110,"",1))</f>
        <v/>
      </c>
      <c r="H116" s="163" t="str">
        <f t="shared" si="57"/>
        <v/>
      </c>
      <c r="I116" s="163" t="str">
        <f t="shared" si="57"/>
        <v/>
      </c>
      <c r="J116" s="163" t="str">
        <f t="shared" si="57"/>
        <v/>
      </c>
      <c r="K116" s="163" t="str">
        <f t="shared" si="57"/>
        <v/>
      </c>
      <c r="L116" s="163" t="str">
        <f t="shared" si="57"/>
        <v/>
      </c>
      <c r="M116" s="163" t="str">
        <f t="shared" si="57"/>
        <v/>
      </c>
      <c r="N116" s="163" t="str">
        <f t="shared" si="57"/>
        <v/>
      </c>
      <c r="O116" s="163" t="str">
        <f t="shared" si="57"/>
        <v/>
      </c>
      <c r="P116" s="163" t="str">
        <f t="shared" si="57"/>
        <v/>
      </c>
      <c r="Q116" s="163" t="str">
        <f t="shared" si="57"/>
        <v/>
      </c>
      <c r="R116" s="163" t="str">
        <f t="shared" si="57"/>
        <v/>
      </c>
      <c r="S116" s="71"/>
      <c r="T116" s="71"/>
      <c r="U116" s="71"/>
      <c r="V116" s="71"/>
      <c r="W116" s="71"/>
      <c r="X116" s="71"/>
      <c r="Y116" s="71"/>
      <c r="Z116" s="71"/>
      <c r="AA116" s="71"/>
      <c r="AB116" s="71"/>
      <c r="AC116" s="71"/>
      <c r="AD116" s="71"/>
    </row>
    <row r="117" spans="1:30" s="3" customFormat="1">
      <c r="A117" s="4"/>
      <c r="B117" s="4"/>
      <c r="C117" s="4"/>
      <c r="D117" s="165" t="s">
        <v>49</v>
      </c>
      <c r="E117" s="4"/>
      <c r="F117" s="163" t="str">
        <f>IF(F110="","",IF(F110=F111,"",1))</f>
        <v/>
      </c>
      <c r="G117" s="163" t="str">
        <f t="shared" ref="G117:R117" si="58">IF(G110="","",IF(G110=G111,"",1))</f>
        <v/>
      </c>
      <c r="H117" s="163" t="str">
        <f t="shared" si="58"/>
        <v/>
      </c>
      <c r="I117" s="163" t="str">
        <f t="shared" si="58"/>
        <v/>
      </c>
      <c r="J117" s="163" t="str">
        <f t="shared" si="58"/>
        <v/>
      </c>
      <c r="K117" s="163" t="str">
        <f t="shared" si="58"/>
        <v/>
      </c>
      <c r="L117" s="163" t="str">
        <f t="shared" si="58"/>
        <v/>
      </c>
      <c r="M117" s="163" t="str">
        <f t="shared" si="58"/>
        <v/>
      </c>
      <c r="N117" s="163" t="str">
        <f t="shared" si="58"/>
        <v/>
      </c>
      <c r="O117" s="163" t="str">
        <f t="shared" si="58"/>
        <v/>
      </c>
      <c r="P117" s="163" t="str">
        <f t="shared" si="58"/>
        <v/>
      </c>
      <c r="Q117" s="163" t="str">
        <f t="shared" si="58"/>
        <v/>
      </c>
      <c r="R117" s="163" t="str">
        <f t="shared" si="58"/>
        <v/>
      </c>
      <c r="S117" s="71"/>
      <c r="T117" s="71"/>
      <c r="U117" s="71"/>
      <c r="V117" s="71"/>
      <c r="W117" s="71"/>
      <c r="X117" s="71"/>
      <c r="Y117" s="71"/>
      <c r="Z117" s="71"/>
      <c r="AA117" s="71"/>
      <c r="AB117" s="71"/>
      <c r="AC117" s="71"/>
      <c r="AD117" s="71"/>
    </row>
    <row r="118" spans="1:30" s="3" customFormat="1">
      <c r="A118" s="4"/>
      <c r="B118" s="4"/>
      <c r="C118" s="4"/>
      <c r="D118" s="165" t="s">
        <v>43</v>
      </c>
      <c r="E118" s="4"/>
      <c r="F118" s="163" t="str">
        <f>IF(F110="","",IF(F110=F112,"",1))</f>
        <v/>
      </c>
      <c r="G118" s="163" t="str">
        <f t="shared" ref="G118:R118" si="59">IF(G110="","",IF(G110=G112,"",1))</f>
        <v/>
      </c>
      <c r="H118" s="163" t="str">
        <f t="shared" si="59"/>
        <v/>
      </c>
      <c r="I118" s="163" t="str">
        <f t="shared" si="59"/>
        <v/>
      </c>
      <c r="J118" s="163" t="str">
        <f t="shared" si="59"/>
        <v/>
      </c>
      <c r="K118" s="163" t="str">
        <f t="shared" si="59"/>
        <v/>
      </c>
      <c r="L118" s="163" t="str">
        <f t="shared" si="59"/>
        <v/>
      </c>
      <c r="M118" s="163" t="str">
        <f t="shared" si="59"/>
        <v/>
      </c>
      <c r="N118" s="163" t="str">
        <f t="shared" si="59"/>
        <v/>
      </c>
      <c r="O118" s="163" t="str">
        <f t="shared" si="59"/>
        <v/>
      </c>
      <c r="P118" s="163" t="str">
        <f t="shared" si="59"/>
        <v/>
      </c>
      <c r="Q118" s="163" t="str">
        <f t="shared" si="59"/>
        <v/>
      </c>
      <c r="R118" s="163" t="str">
        <f t="shared" si="59"/>
        <v/>
      </c>
      <c r="S118" s="71"/>
      <c r="T118" s="71"/>
      <c r="U118" s="71"/>
      <c r="V118" s="71"/>
      <c r="W118" s="71"/>
      <c r="X118" s="71"/>
      <c r="Y118" s="71"/>
      <c r="Z118" s="71"/>
      <c r="AA118" s="71"/>
      <c r="AB118" s="71"/>
      <c r="AC118" s="71"/>
      <c r="AD118" s="71"/>
    </row>
    <row r="119" spans="1:30" s="3" customFormat="1">
      <c r="A119" s="4"/>
      <c r="B119" s="4"/>
      <c r="C119" s="4"/>
      <c r="D119" s="167" t="s">
        <v>42</v>
      </c>
      <c r="E119" s="4"/>
      <c r="F119" s="163" t="str">
        <f>IF(F110="","",IF(F19=F113,"",1))</f>
        <v/>
      </c>
      <c r="G119" s="163" t="str">
        <f t="shared" ref="G119:R119" si="60">IF(G110="","",IF(G19=G113,"",1))</f>
        <v/>
      </c>
      <c r="H119" s="163" t="str">
        <f t="shared" si="60"/>
        <v/>
      </c>
      <c r="I119" s="163" t="str">
        <f t="shared" si="60"/>
        <v/>
      </c>
      <c r="J119" s="163" t="str">
        <f t="shared" si="60"/>
        <v/>
      </c>
      <c r="K119" s="163" t="str">
        <f t="shared" si="60"/>
        <v/>
      </c>
      <c r="L119" s="163" t="str">
        <f t="shared" si="60"/>
        <v/>
      </c>
      <c r="M119" s="163" t="str">
        <f t="shared" si="60"/>
        <v/>
      </c>
      <c r="N119" s="163" t="str">
        <f t="shared" si="60"/>
        <v/>
      </c>
      <c r="O119" s="163" t="str">
        <f t="shared" si="60"/>
        <v/>
      </c>
      <c r="P119" s="163" t="str">
        <f t="shared" si="60"/>
        <v/>
      </c>
      <c r="Q119" s="163" t="str">
        <f t="shared" si="60"/>
        <v/>
      </c>
      <c r="R119" s="163" t="str">
        <f t="shared" si="60"/>
        <v/>
      </c>
      <c r="S119" s="71"/>
      <c r="T119" s="71"/>
      <c r="U119" s="71"/>
      <c r="V119" s="71"/>
      <c r="W119" s="71"/>
      <c r="X119" s="71"/>
      <c r="Y119" s="71"/>
      <c r="Z119" s="71"/>
      <c r="AA119" s="71"/>
      <c r="AB119" s="71"/>
      <c r="AC119" s="71"/>
      <c r="AD119" s="71"/>
    </row>
    <row r="120" spans="1:30" s="3" customFormat="1">
      <c r="A120" s="4"/>
      <c r="B120" s="4"/>
      <c r="C120" s="4"/>
      <c r="D120" s="168" t="s">
        <v>496</v>
      </c>
      <c r="E120" s="4"/>
      <c r="F120" s="163" t="str">
        <f>IF(F110="","",IF(F69=F114,"",1))</f>
        <v/>
      </c>
      <c r="G120" s="163" t="str">
        <f t="shared" ref="G120:R120" si="61">IF(G110="","",IF(G69=G114,"",1))</f>
        <v/>
      </c>
      <c r="H120" s="163" t="str">
        <f t="shared" si="61"/>
        <v/>
      </c>
      <c r="I120" s="163" t="str">
        <f t="shared" si="61"/>
        <v/>
      </c>
      <c r="J120" s="163" t="str">
        <f t="shared" si="61"/>
        <v/>
      </c>
      <c r="K120" s="163" t="str">
        <f t="shared" si="61"/>
        <v/>
      </c>
      <c r="L120" s="163" t="str">
        <f t="shared" si="61"/>
        <v/>
      </c>
      <c r="M120" s="163" t="str">
        <f t="shared" si="61"/>
        <v/>
      </c>
      <c r="N120" s="163" t="str">
        <f t="shared" si="61"/>
        <v/>
      </c>
      <c r="O120" s="163" t="str">
        <f t="shared" si="61"/>
        <v/>
      </c>
      <c r="P120" s="163" t="str">
        <f t="shared" si="61"/>
        <v/>
      </c>
      <c r="Q120" s="163" t="str">
        <f t="shared" si="61"/>
        <v/>
      </c>
      <c r="R120" s="163" t="str">
        <f t="shared" si="61"/>
        <v/>
      </c>
      <c r="S120" s="71"/>
      <c r="T120" s="71"/>
      <c r="U120" s="71"/>
      <c r="V120" s="71"/>
      <c r="W120" s="71"/>
      <c r="X120" s="71"/>
      <c r="Y120" s="71"/>
      <c r="Z120" s="71"/>
      <c r="AA120" s="71"/>
      <c r="AB120" s="71"/>
      <c r="AC120" s="71"/>
      <c r="AD120" s="71"/>
    </row>
  </sheetData>
  <mergeCells count="69">
    <mergeCell ref="R4:R6"/>
    <mergeCell ref="H5:H6"/>
    <mergeCell ref="M5:M6"/>
    <mergeCell ref="N5:N6"/>
    <mergeCell ref="A3:E6"/>
    <mergeCell ref="F3:F6"/>
    <mergeCell ref="G3:L3"/>
    <mergeCell ref="M3:R3"/>
    <mergeCell ref="G4:J4"/>
    <mergeCell ref="O5:O6"/>
    <mergeCell ref="P5:P6"/>
    <mergeCell ref="I5:I6"/>
    <mergeCell ref="J5:J6"/>
    <mergeCell ref="G5:G6"/>
    <mergeCell ref="K4:K6"/>
    <mergeCell ref="L4:L6"/>
    <mergeCell ref="M4:P4"/>
    <mergeCell ref="Q4:Q6"/>
    <mergeCell ref="D31:D32"/>
    <mergeCell ref="D33:D34"/>
    <mergeCell ref="A7:E8"/>
    <mergeCell ref="A9:A18"/>
    <mergeCell ref="B9:E10"/>
    <mergeCell ref="B11:E12"/>
    <mergeCell ref="B13:E14"/>
    <mergeCell ref="B15:E16"/>
    <mergeCell ref="B17:E18"/>
    <mergeCell ref="D35:D36"/>
    <mergeCell ref="D37:D38"/>
    <mergeCell ref="D39:D40"/>
    <mergeCell ref="D41:D42"/>
    <mergeCell ref="D43:D4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81:D82"/>
    <mergeCell ref="B69:B100"/>
    <mergeCell ref="D69:D70"/>
    <mergeCell ref="D71:D72"/>
    <mergeCell ref="D73:D74"/>
    <mergeCell ref="D75:D76"/>
    <mergeCell ref="D91:D92"/>
    <mergeCell ref="D93:D94"/>
    <mergeCell ref="D95:D96"/>
    <mergeCell ref="D97:D98"/>
    <mergeCell ref="D99:D100"/>
    <mergeCell ref="D83:D84"/>
    <mergeCell ref="D51:D52"/>
    <mergeCell ref="D53:D54"/>
    <mergeCell ref="D67:D68"/>
    <mergeCell ref="D55:D56"/>
    <mergeCell ref="D57:D58"/>
    <mergeCell ref="D63:D64"/>
    <mergeCell ref="D65:D66"/>
    <mergeCell ref="D59:D60"/>
    <mergeCell ref="D61:D62"/>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120"/>
  <sheetViews>
    <sheetView showGridLines="0" view="pageBreakPreview" zoomScaleNormal="100" zoomScaleSheetLayoutView="100" workbookViewId="0">
      <selection activeCell="L15" sqref="L15"/>
    </sheetView>
  </sheetViews>
  <sheetFormatPr defaultRowHeight="13.5"/>
  <cols>
    <col min="1" max="2" width="2.625" style="4" customWidth="1"/>
    <col min="3" max="3" width="1.375" style="4" customWidth="1"/>
    <col min="4" max="4" width="27.625" style="4" customWidth="1"/>
    <col min="5" max="5" width="1.375" style="4" customWidth="1"/>
    <col min="6" max="6" width="9.625" style="3" customWidth="1"/>
    <col min="7" max="9" width="7.625" style="3" customWidth="1"/>
    <col min="10" max="10" width="9.625" style="3" customWidth="1"/>
    <col min="11" max="13" width="7.625" style="3" customWidth="1"/>
    <col min="14" max="14" width="9.625" style="3" customWidth="1"/>
    <col min="15" max="17" width="7.625" style="3" customWidth="1"/>
    <col min="18" max="26" width="9" style="3"/>
    <col min="27" max="27" width="9" style="83"/>
    <col min="28" max="29" width="6.25" style="83" customWidth="1"/>
    <col min="30" max="30" width="9" style="83"/>
    <col min="31" max="32" width="6.25" style="83" customWidth="1"/>
    <col min="33" max="33" width="9" style="83"/>
    <col min="34" max="34" width="6.25" style="83" customWidth="1"/>
    <col min="35" max="16384" width="9" style="3"/>
  </cols>
  <sheetData>
    <row r="1" spans="1:35" ht="14.25">
      <c r="A1" s="18" t="s">
        <v>538</v>
      </c>
    </row>
    <row r="2" spans="1:35">
      <c r="Q2" s="46" t="s">
        <v>157</v>
      </c>
    </row>
    <row r="3" spans="1:35" ht="18.75" customHeight="1">
      <c r="A3" s="280" t="s">
        <v>64</v>
      </c>
      <c r="B3" s="281"/>
      <c r="C3" s="281"/>
      <c r="D3" s="281"/>
      <c r="E3" s="282"/>
      <c r="F3" s="240" t="s">
        <v>213</v>
      </c>
      <c r="G3" s="254"/>
      <c r="H3" s="254"/>
      <c r="I3" s="241"/>
      <c r="J3" s="240" t="s">
        <v>228</v>
      </c>
      <c r="K3" s="254"/>
      <c r="L3" s="254"/>
      <c r="M3" s="241"/>
      <c r="N3" s="240" t="s">
        <v>227</v>
      </c>
      <c r="O3" s="254"/>
      <c r="P3" s="254"/>
      <c r="Q3" s="241"/>
    </row>
    <row r="4" spans="1:35" ht="18.75" customHeight="1">
      <c r="A4" s="283"/>
      <c r="B4" s="284"/>
      <c r="C4" s="284"/>
      <c r="D4" s="284"/>
      <c r="E4" s="285"/>
      <c r="F4" s="369"/>
      <c r="G4" s="380"/>
      <c r="H4" s="380"/>
      <c r="I4" s="381"/>
      <c r="J4" s="369"/>
      <c r="K4" s="380"/>
      <c r="L4" s="380"/>
      <c r="M4" s="381"/>
      <c r="N4" s="369"/>
      <c r="O4" s="380"/>
      <c r="P4" s="380"/>
      <c r="Q4" s="381"/>
    </row>
    <row r="5" spans="1:35" ht="44.25" customHeight="1" thickBot="1">
      <c r="A5" s="283"/>
      <c r="B5" s="284"/>
      <c r="C5" s="284"/>
      <c r="D5" s="284"/>
      <c r="E5" s="285"/>
      <c r="F5" s="304" t="s">
        <v>520</v>
      </c>
      <c r="G5" s="275" t="s">
        <v>257</v>
      </c>
      <c r="H5" s="275" t="s">
        <v>256</v>
      </c>
      <c r="I5" s="275" t="s">
        <v>141</v>
      </c>
      <c r="J5" s="304" t="s">
        <v>520</v>
      </c>
      <c r="K5" s="275" t="s">
        <v>257</v>
      </c>
      <c r="L5" s="275" t="s">
        <v>256</v>
      </c>
      <c r="M5" s="275" t="s">
        <v>141</v>
      </c>
      <c r="N5" s="304" t="s">
        <v>520</v>
      </c>
      <c r="O5" s="275" t="s">
        <v>257</v>
      </c>
      <c r="P5" s="275" t="s">
        <v>256</v>
      </c>
      <c r="Q5" s="275" t="s">
        <v>141</v>
      </c>
    </row>
    <row r="6" spans="1:35" ht="24.75" customHeight="1" thickBot="1">
      <c r="A6" s="286"/>
      <c r="B6" s="287"/>
      <c r="C6" s="287"/>
      <c r="D6" s="287"/>
      <c r="E6" s="288"/>
      <c r="F6" s="228"/>
      <c r="G6" s="277"/>
      <c r="H6" s="277"/>
      <c r="I6" s="277"/>
      <c r="J6" s="228"/>
      <c r="K6" s="277"/>
      <c r="L6" s="277"/>
      <c r="M6" s="277"/>
      <c r="N6" s="228"/>
      <c r="O6" s="277"/>
      <c r="P6" s="277"/>
      <c r="Q6" s="277"/>
      <c r="AA6" s="157">
        <f>SUM(AB7:AC100,AE7:AF100,AH7:AI100,F116:R120)</f>
        <v>0</v>
      </c>
      <c r="AB6" s="187"/>
      <c r="AC6" s="187"/>
      <c r="AD6" s="187"/>
      <c r="AE6" s="187"/>
      <c r="AF6" s="187"/>
      <c r="AG6" s="187"/>
      <c r="AH6" s="187"/>
      <c r="AI6" s="144"/>
    </row>
    <row r="7" spans="1:35" ht="12" customHeight="1">
      <c r="A7" s="216" t="s">
        <v>50</v>
      </c>
      <c r="B7" s="217"/>
      <c r="C7" s="217"/>
      <c r="D7" s="217"/>
      <c r="E7" s="218"/>
      <c r="F7" s="41">
        <f>SUM(F9,F11,F13,F15,F17)</f>
        <v>655</v>
      </c>
      <c r="G7" s="41">
        <f t="shared" ref="G7:P7" si="0">SUM(G9,G11,G13,G15,G17)</f>
        <v>129</v>
      </c>
      <c r="H7" s="41">
        <f t="shared" si="0"/>
        <v>472</v>
      </c>
      <c r="I7" s="41">
        <f t="shared" si="0"/>
        <v>54</v>
      </c>
      <c r="J7" s="41">
        <f t="shared" si="0"/>
        <v>688</v>
      </c>
      <c r="K7" s="41">
        <f t="shared" si="0"/>
        <v>203</v>
      </c>
      <c r="L7" s="41">
        <f t="shared" si="0"/>
        <v>433</v>
      </c>
      <c r="M7" s="41">
        <f t="shared" si="0"/>
        <v>52</v>
      </c>
      <c r="N7" s="41">
        <f>SUM(N9,N11,N13,N15,N17)</f>
        <v>103</v>
      </c>
      <c r="O7" s="41">
        <f>SUM(O9,O11,O13,O15,O17)</f>
        <v>40</v>
      </c>
      <c r="P7" s="41">
        <f t="shared" si="0"/>
        <v>45</v>
      </c>
      <c r="Q7" s="41">
        <f>SUM(Q9,Q11,Q13,Q15,Q17)</f>
        <v>18</v>
      </c>
      <c r="AA7" s="153">
        <v>655</v>
      </c>
      <c r="AB7" s="153" t="str">
        <f>IF(F7=AA7,"",1)</f>
        <v/>
      </c>
      <c r="AC7" s="153"/>
      <c r="AD7" s="153">
        <v>688</v>
      </c>
      <c r="AE7" s="153" t="str">
        <f>IF(J7=AD7,"",1)</f>
        <v/>
      </c>
      <c r="AF7" s="153"/>
      <c r="AG7" s="153">
        <v>103</v>
      </c>
      <c r="AH7" s="153" t="str">
        <f>IF(N7=AG7,"",1)</f>
        <v/>
      </c>
      <c r="AI7" s="186"/>
    </row>
    <row r="8" spans="1:35" ht="12" customHeight="1">
      <c r="A8" s="219"/>
      <c r="B8" s="220"/>
      <c r="C8" s="220"/>
      <c r="D8" s="220"/>
      <c r="E8" s="221"/>
      <c r="F8" s="37">
        <f>IF(F7=0,0,F7/F7)</f>
        <v>1</v>
      </c>
      <c r="G8" s="37">
        <f>IF(G7=0,0,G7/$F7)</f>
        <v>0.19694656488549619</v>
      </c>
      <c r="H8" s="37">
        <f>IF(H7=0,0,H7/$F7)</f>
        <v>0.72061068702290076</v>
      </c>
      <c r="I8" s="37">
        <f>IF(I7=0,0,I7/$F7)</f>
        <v>8.2442748091603055E-2</v>
      </c>
      <c r="J8" s="37">
        <f>IF(J7=0,0,J7/J7)</f>
        <v>1</v>
      </c>
      <c r="K8" s="37">
        <f>IF(K7=0,0,K7/$J7)</f>
        <v>0.29505813953488375</v>
      </c>
      <c r="L8" s="37">
        <f>IF(L7=0,0,L7/$J7)</f>
        <v>0.62936046511627908</v>
      </c>
      <c r="M8" s="37">
        <f>IF(M7=0,0,M7/$J7)</f>
        <v>7.5581395348837205E-2</v>
      </c>
      <c r="N8" s="37">
        <f>IF(N7=0,0,N7/N7)</f>
        <v>1</v>
      </c>
      <c r="O8" s="37">
        <f>IF(O7=0,0,O7/$N7)</f>
        <v>0.38834951456310679</v>
      </c>
      <c r="P8" s="37">
        <f>IF(P7=0,0,P7/$N7)</f>
        <v>0.43689320388349512</v>
      </c>
      <c r="Q8" s="37">
        <f>IF(Q7=0,0,Q7/$N7)</f>
        <v>0.17475728155339806</v>
      </c>
      <c r="AA8" s="152"/>
      <c r="AB8" s="152"/>
      <c r="AC8" s="185" t="str">
        <f>IF(SUM(G8:I8)=0,"",IF(SUM(G8:I8)=1,"",1))</f>
        <v/>
      </c>
      <c r="AD8" s="152"/>
      <c r="AE8" s="152"/>
      <c r="AF8" s="185" t="str">
        <f>IF(SUM(K8:M8)=0,"",IF(SUM(K8:M8)=1,"",1))</f>
        <v/>
      </c>
      <c r="AG8" s="152"/>
      <c r="AH8" s="185" t="str">
        <f>IF(SUM(O8:Q8)=1,"",1)</f>
        <v/>
      </c>
      <c r="AI8" s="186" t="str">
        <f>IF(SUM(O8:Q8)=0,"",IF(SUM(O8:Q8)=1,"",1))</f>
        <v/>
      </c>
    </row>
    <row r="9" spans="1:35" ht="12" customHeight="1">
      <c r="A9" s="205" t="s">
        <v>49</v>
      </c>
      <c r="B9" s="289" t="s">
        <v>48</v>
      </c>
      <c r="C9" s="290"/>
      <c r="D9" s="290"/>
      <c r="E9" s="291"/>
      <c r="F9" s="41">
        <f>SUM(G9:I9)</f>
        <v>101</v>
      </c>
      <c r="G9" s="41">
        <v>17</v>
      </c>
      <c r="H9" s="41">
        <v>74</v>
      </c>
      <c r="I9" s="41">
        <v>10</v>
      </c>
      <c r="J9" s="41">
        <f>SUM(K9:M9)</f>
        <v>114</v>
      </c>
      <c r="K9" s="41">
        <v>25</v>
      </c>
      <c r="L9" s="41">
        <v>75</v>
      </c>
      <c r="M9" s="41">
        <v>14</v>
      </c>
      <c r="N9" s="41">
        <f>SUM(O9:Q9)</f>
        <v>16</v>
      </c>
      <c r="O9" s="41">
        <v>6</v>
      </c>
      <c r="P9" s="41">
        <v>8</v>
      </c>
      <c r="Q9" s="41">
        <v>2</v>
      </c>
      <c r="AA9" s="153">
        <v>101</v>
      </c>
      <c r="AB9" s="153" t="str">
        <f>IF(F9=AA9,"",1)</f>
        <v/>
      </c>
      <c r="AC9" s="153"/>
      <c r="AD9" s="153">
        <v>114</v>
      </c>
      <c r="AE9" s="153" t="str">
        <f t="shared" ref="AE9" si="1">IF(J9=AD9,"",1)</f>
        <v/>
      </c>
      <c r="AF9" s="153"/>
      <c r="AG9" s="153">
        <v>16</v>
      </c>
      <c r="AH9" s="153" t="str">
        <f t="shared" ref="AH9" si="2">IF(N9=AG9,"",1)</f>
        <v/>
      </c>
      <c r="AI9" s="136"/>
    </row>
    <row r="10" spans="1:35" ht="12" customHeight="1">
      <c r="A10" s="206"/>
      <c r="B10" s="292"/>
      <c r="C10" s="293"/>
      <c r="D10" s="293"/>
      <c r="E10" s="294"/>
      <c r="F10" s="37">
        <f>IF(F9=0,0,F9/F9)</f>
        <v>1</v>
      </c>
      <c r="G10" s="37">
        <f>IF(G9=0,0,G9/F9)</f>
        <v>0.16831683168316833</v>
      </c>
      <c r="H10" s="37">
        <f>IF(H9=0,0,H9/$F9)</f>
        <v>0.73267326732673266</v>
      </c>
      <c r="I10" s="37">
        <f>IF(I9=0,0,I9/$F9)</f>
        <v>9.9009900990099015E-2</v>
      </c>
      <c r="J10" s="37">
        <f>IF(J9=0,0,J9/J9)</f>
        <v>1</v>
      </c>
      <c r="K10" s="37">
        <f>IF(K9=0,0,K9/$J9)</f>
        <v>0.21929824561403508</v>
      </c>
      <c r="L10" s="37">
        <f>IF(L9=0,0,L9/$J9)</f>
        <v>0.65789473684210531</v>
      </c>
      <c r="M10" s="37">
        <f>IF(M9=0,0,M9/$J9)</f>
        <v>0.12280701754385964</v>
      </c>
      <c r="N10" s="37">
        <f>IF(N9=0,0,N9/N9)</f>
        <v>1</v>
      </c>
      <c r="O10" s="37">
        <f>IF(O9=0,0,O9/$N9)</f>
        <v>0.375</v>
      </c>
      <c r="P10" s="37">
        <f>IF(P9=0,0,P9/$N9)</f>
        <v>0.5</v>
      </c>
      <c r="Q10" s="37">
        <f>IF(Q9=0,0,Q9/$N9)</f>
        <v>0.125</v>
      </c>
      <c r="AA10" s="152"/>
      <c r="AB10" s="152"/>
      <c r="AC10" s="152" t="str">
        <f t="shared" ref="AC10" si="3">IF(SUM(G10:I10)=0,"",IF(SUM(G10:I10)=1,"",1))</f>
        <v/>
      </c>
      <c r="AD10" s="152"/>
      <c r="AE10" s="152"/>
      <c r="AF10" s="152" t="str">
        <f t="shared" ref="AF10" si="4">IF(SUM(K10:M10)=0,"",IF(SUM(K10:M10)=1,"",1))</f>
        <v/>
      </c>
      <c r="AG10" s="152"/>
      <c r="AH10" s="152"/>
      <c r="AI10" s="136" t="str">
        <f t="shared" ref="AI10" si="5">IF(SUM(O10:Q10)=0,"",IF(SUM(O10:Q10)=1,"",1))</f>
        <v/>
      </c>
    </row>
    <row r="11" spans="1:35" ht="12" customHeight="1">
      <c r="A11" s="206"/>
      <c r="B11" s="289" t="s">
        <v>47</v>
      </c>
      <c r="C11" s="290"/>
      <c r="D11" s="290"/>
      <c r="E11" s="291"/>
      <c r="F11" s="41">
        <f>SUM(G11:I11)</f>
        <v>99</v>
      </c>
      <c r="G11" s="41">
        <v>15</v>
      </c>
      <c r="H11" s="41">
        <v>78</v>
      </c>
      <c r="I11" s="41">
        <v>6</v>
      </c>
      <c r="J11" s="41">
        <f>SUM(K11:M11)</f>
        <v>104</v>
      </c>
      <c r="K11" s="41">
        <v>16</v>
      </c>
      <c r="L11" s="41">
        <v>81</v>
      </c>
      <c r="M11" s="41">
        <v>7</v>
      </c>
      <c r="N11" s="41">
        <f>SUM(O11:Q11)</f>
        <v>8</v>
      </c>
      <c r="O11" s="41">
        <v>6</v>
      </c>
      <c r="P11" s="41">
        <v>1</v>
      </c>
      <c r="Q11" s="41">
        <v>1</v>
      </c>
      <c r="AA11" s="153">
        <v>99</v>
      </c>
      <c r="AB11" s="153" t="str">
        <f>IF(F11=AA11,"",1)</f>
        <v/>
      </c>
      <c r="AC11" s="153"/>
      <c r="AD11" s="153">
        <v>104</v>
      </c>
      <c r="AE11" s="153" t="str">
        <f t="shared" ref="AE11" si="6">IF(J11=AD11,"",1)</f>
        <v/>
      </c>
      <c r="AF11" s="153"/>
      <c r="AG11" s="153">
        <v>8</v>
      </c>
      <c r="AH11" s="153" t="str">
        <f t="shared" ref="AH11" si="7">IF(N11=AG11,"",1)</f>
        <v/>
      </c>
      <c r="AI11" s="136"/>
    </row>
    <row r="12" spans="1:35" ht="12" customHeight="1">
      <c r="A12" s="206"/>
      <c r="B12" s="292"/>
      <c r="C12" s="293"/>
      <c r="D12" s="293"/>
      <c r="E12" s="294"/>
      <c r="F12" s="37">
        <f>IF(F11=0,0,F11/$F11)</f>
        <v>1</v>
      </c>
      <c r="G12" s="37">
        <f>IF(G11=0,0,G11/$F11)</f>
        <v>0.15151515151515152</v>
      </c>
      <c r="H12" s="37">
        <f>IF(H11=0,0,H11/$F11)</f>
        <v>0.78787878787878785</v>
      </c>
      <c r="I12" s="37">
        <f>IF(I11=0,0,I11/$F11)</f>
        <v>6.0606060606060608E-2</v>
      </c>
      <c r="J12" s="37">
        <f>IF(J11=0,0,J11/J11)</f>
        <v>1</v>
      </c>
      <c r="K12" s="37">
        <f>IF(K11=0,0,K11/$J11)</f>
        <v>0.15384615384615385</v>
      </c>
      <c r="L12" s="37">
        <f>IF(L11=0,0,L11/$J11)</f>
        <v>0.77884615384615385</v>
      </c>
      <c r="M12" s="37">
        <f>IF(M11=0,0,M11/$J11)</f>
        <v>6.7307692307692304E-2</v>
      </c>
      <c r="N12" s="37">
        <f>IF(N11=0,0,N11/N11)</f>
        <v>1</v>
      </c>
      <c r="O12" s="37">
        <f>IF(O11=0,0,O11/$N11)</f>
        <v>0.75</v>
      </c>
      <c r="P12" s="37">
        <f>IF(P11=0,0,P11/$N11)</f>
        <v>0.125</v>
      </c>
      <c r="Q12" s="37">
        <f>IF(Q11=0,0,Q11/$N11)</f>
        <v>0.125</v>
      </c>
      <c r="AA12" s="152"/>
      <c r="AB12" s="152"/>
      <c r="AC12" s="152" t="str">
        <f t="shared" ref="AC12" si="8">IF(SUM(G12:I12)=0,"",IF(SUM(G12:I12)=1,"",1))</f>
        <v/>
      </c>
      <c r="AD12" s="152"/>
      <c r="AE12" s="152"/>
      <c r="AF12" s="152" t="str">
        <f t="shared" ref="AF12" si="9">IF(SUM(K12:M12)=0,"",IF(SUM(K12:M12)=1,"",1))</f>
        <v/>
      </c>
      <c r="AG12" s="152"/>
      <c r="AH12" s="152"/>
      <c r="AI12" s="136" t="str">
        <f t="shared" ref="AI12" si="10">IF(SUM(O12:Q12)=0,"",IF(SUM(O12:Q12)=1,"",1))</f>
        <v/>
      </c>
    </row>
    <row r="13" spans="1:35" ht="12" customHeight="1">
      <c r="A13" s="206"/>
      <c r="B13" s="289" t="s">
        <v>46</v>
      </c>
      <c r="C13" s="290"/>
      <c r="D13" s="290"/>
      <c r="E13" s="291"/>
      <c r="F13" s="41">
        <f>SUM(G13:I13)</f>
        <v>187</v>
      </c>
      <c r="G13" s="41">
        <v>32</v>
      </c>
      <c r="H13" s="41">
        <v>142</v>
      </c>
      <c r="I13" s="41">
        <v>13</v>
      </c>
      <c r="J13" s="41">
        <f>SUM(K13:M13)</f>
        <v>193</v>
      </c>
      <c r="K13" s="41">
        <v>61</v>
      </c>
      <c r="L13" s="41">
        <v>124</v>
      </c>
      <c r="M13" s="41">
        <v>8</v>
      </c>
      <c r="N13" s="41">
        <f>SUM(O13:Q13)</f>
        <v>17</v>
      </c>
      <c r="O13" s="41">
        <v>6</v>
      </c>
      <c r="P13" s="41">
        <v>8</v>
      </c>
      <c r="Q13" s="41">
        <v>3</v>
      </c>
      <c r="AA13" s="153">
        <v>187</v>
      </c>
      <c r="AB13" s="153" t="str">
        <f>IF(F13=AA13,"",1)</f>
        <v/>
      </c>
      <c r="AC13" s="153"/>
      <c r="AD13" s="153">
        <v>193</v>
      </c>
      <c r="AE13" s="153" t="str">
        <f t="shared" ref="AE13" si="11">IF(J13=AD13,"",1)</f>
        <v/>
      </c>
      <c r="AF13" s="153"/>
      <c r="AG13" s="153">
        <v>17</v>
      </c>
      <c r="AH13" s="153" t="str">
        <f t="shared" ref="AH13" si="12">IF(N13=AG13,"",1)</f>
        <v/>
      </c>
      <c r="AI13" s="136"/>
    </row>
    <row r="14" spans="1:35" ht="12" customHeight="1">
      <c r="A14" s="206"/>
      <c r="B14" s="292"/>
      <c r="C14" s="293"/>
      <c r="D14" s="293"/>
      <c r="E14" s="294"/>
      <c r="F14" s="37">
        <f>IF(F13=0,0,F13/$F13)</f>
        <v>1</v>
      </c>
      <c r="G14" s="37">
        <f>IF(G13=0,0,G13/$F13)</f>
        <v>0.17112299465240641</v>
      </c>
      <c r="H14" s="37">
        <f>IF(H13=0,0,H13/$F13)</f>
        <v>0.75935828877005351</v>
      </c>
      <c r="I14" s="37">
        <f>IF(I13=0,0,I13/$F13)</f>
        <v>6.9518716577540107E-2</v>
      </c>
      <c r="J14" s="37">
        <f>IF(J13=0,0,J13/J13)</f>
        <v>1</v>
      </c>
      <c r="K14" s="37">
        <f>IF(K13=0,0,K13/$J13)</f>
        <v>0.31606217616580312</v>
      </c>
      <c r="L14" s="37">
        <f>IF(L13=0,0,L13/$J13)</f>
        <v>0.6424870466321243</v>
      </c>
      <c r="M14" s="37">
        <f>IF(M13=0,0,M13/$J13)</f>
        <v>4.145077720207254E-2</v>
      </c>
      <c r="N14" s="37">
        <f>IF(N13=0,0,N13/N13)</f>
        <v>1</v>
      </c>
      <c r="O14" s="37">
        <f>IF(O13=0,0,O13/$N13)</f>
        <v>0.35294117647058826</v>
      </c>
      <c r="P14" s="37">
        <f>IF(P13=0,0,P13/$N13)</f>
        <v>0.47058823529411764</v>
      </c>
      <c r="Q14" s="37">
        <f>IF(Q13=0,0,Q13/$N13)</f>
        <v>0.17647058823529413</v>
      </c>
      <c r="AA14" s="152"/>
      <c r="AB14" s="152"/>
      <c r="AC14" s="152" t="str">
        <f t="shared" ref="AC14" si="13">IF(SUM(G14:I14)=0,"",IF(SUM(G14:I14)=1,"",1))</f>
        <v/>
      </c>
      <c r="AD14" s="152"/>
      <c r="AE14" s="152"/>
      <c r="AF14" s="152" t="str">
        <f t="shared" ref="AF14" si="14">IF(SUM(K14:M14)=0,"",IF(SUM(K14:M14)=1,"",1))</f>
        <v/>
      </c>
      <c r="AG14" s="152"/>
      <c r="AH14" s="152"/>
      <c r="AI14" s="136" t="str">
        <f t="shared" ref="AI14" si="15">IF(SUM(O14:Q14)=0,"",IF(SUM(O14:Q14)=1,"",1))</f>
        <v/>
      </c>
    </row>
    <row r="15" spans="1:35" ht="12" customHeight="1">
      <c r="A15" s="206"/>
      <c r="B15" s="289" t="s">
        <v>45</v>
      </c>
      <c r="C15" s="290"/>
      <c r="D15" s="290"/>
      <c r="E15" s="291"/>
      <c r="F15" s="41">
        <f>SUM(G15:I15)</f>
        <v>68</v>
      </c>
      <c r="G15" s="41">
        <v>15</v>
      </c>
      <c r="H15" s="41">
        <v>50</v>
      </c>
      <c r="I15" s="41">
        <v>3</v>
      </c>
      <c r="J15" s="41">
        <f>SUM(K15:M15)</f>
        <v>72</v>
      </c>
      <c r="K15" s="41">
        <v>23</v>
      </c>
      <c r="L15" s="41">
        <v>47</v>
      </c>
      <c r="M15" s="41">
        <v>2</v>
      </c>
      <c r="N15" s="41">
        <f>SUM(O15:Q15)</f>
        <v>10</v>
      </c>
      <c r="O15" s="41">
        <v>4</v>
      </c>
      <c r="P15" s="41">
        <v>5</v>
      </c>
      <c r="Q15" s="41">
        <v>1</v>
      </c>
      <c r="AA15" s="153">
        <v>68</v>
      </c>
      <c r="AB15" s="153" t="str">
        <f>IF(F15=AA15,"",1)</f>
        <v/>
      </c>
      <c r="AC15" s="153"/>
      <c r="AD15" s="153">
        <v>72</v>
      </c>
      <c r="AE15" s="153" t="str">
        <f t="shared" ref="AE15" si="16">IF(J15=AD15,"",1)</f>
        <v/>
      </c>
      <c r="AF15" s="153"/>
      <c r="AG15" s="153">
        <v>10</v>
      </c>
      <c r="AH15" s="153" t="str">
        <f t="shared" ref="AH15" si="17">IF(N15=AG15,"",1)</f>
        <v/>
      </c>
      <c r="AI15" s="136"/>
    </row>
    <row r="16" spans="1:35" ht="12" customHeight="1">
      <c r="A16" s="206"/>
      <c r="B16" s="292"/>
      <c r="C16" s="293"/>
      <c r="D16" s="293"/>
      <c r="E16" s="294"/>
      <c r="F16" s="37">
        <f>IF(F15=0,0,F15/$F15)</f>
        <v>1</v>
      </c>
      <c r="G16" s="37">
        <f>IF(G15=0,0,G15/$F15)</f>
        <v>0.22058823529411764</v>
      </c>
      <c r="H16" s="37">
        <f>IF(H15=0,0,H15/$F15)</f>
        <v>0.73529411764705888</v>
      </c>
      <c r="I16" s="37">
        <f>IF(I15=0,0,I15/$F15)</f>
        <v>4.4117647058823532E-2</v>
      </c>
      <c r="J16" s="37">
        <f>IF(J15=0,0,J15/J15)</f>
        <v>1</v>
      </c>
      <c r="K16" s="37">
        <f>IF(K15=0,0,K15/$J15)</f>
        <v>0.31944444444444442</v>
      </c>
      <c r="L16" s="37">
        <f>IF(L15=0,0,L15/$J15)</f>
        <v>0.65277777777777779</v>
      </c>
      <c r="M16" s="37">
        <f>IF(M15=0,0,M15/$J15)</f>
        <v>2.7777777777777776E-2</v>
      </c>
      <c r="N16" s="37">
        <f>IF(N15=0,0,N15/N15)</f>
        <v>1</v>
      </c>
      <c r="O16" s="37">
        <f>IF(O15=0,0,O15/$N15)</f>
        <v>0.4</v>
      </c>
      <c r="P16" s="37">
        <f>IF(P15=0,0,P15/$N15)</f>
        <v>0.5</v>
      </c>
      <c r="Q16" s="37">
        <f>IF(Q15=0,0,Q15/$N15)</f>
        <v>0.1</v>
      </c>
      <c r="AA16" s="152"/>
      <c r="AB16" s="152"/>
      <c r="AC16" s="152" t="str">
        <f t="shared" ref="AC16" si="18">IF(SUM(G16:I16)=0,"",IF(SUM(G16:I16)=1,"",1))</f>
        <v/>
      </c>
      <c r="AD16" s="152"/>
      <c r="AE16" s="152"/>
      <c r="AF16" s="152" t="str">
        <f t="shared" ref="AF16" si="19">IF(SUM(K16:M16)=0,"",IF(SUM(K16:M16)=1,"",1))</f>
        <v/>
      </c>
      <c r="AG16" s="152"/>
      <c r="AH16" s="152"/>
      <c r="AI16" s="136" t="str">
        <f t="shared" ref="AI16" si="20">IF(SUM(O16:Q16)=0,"",IF(SUM(O16:Q16)=1,"",1))</f>
        <v/>
      </c>
    </row>
    <row r="17" spans="1:35" ht="12" customHeight="1">
      <c r="A17" s="206"/>
      <c r="B17" s="289" t="s">
        <v>44</v>
      </c>
      <c r="C17" s="290"/>
      <c r="D17" s="290"/>
      <c r="E17" s="291"/>
      <c r="F17" s="41">
        <f>SUM(G17:I17)</f>
        <v>200</v>
      </c>
      <c r="G17" s="41">
        <v>50</v>
      </c>
      <c r="H17" s="41">
        <v>128</v>
      </c>
      <c r="I17" s="41">
        <v>22</v>
      </c>
      <c r="J17" s="41">
        <f>SUM(K17:M17)</f>
        <v>205</v>
      </c>
      <c r="K17" s="41">
        <v>78</v>
      </c>
      <c r="L17" s="41">
        <v>106</v>
      </c>
      <c r="M17" s="41">
        <v>21</v>
      </c>
      <c r="N17" s="41">
        <f>SUM(O17:Q17)</f>
        <v>52</v>
      </c>
      <c r="O17" s="41">
        <v>18</v>
      </c>
      <c r="P17" s="41">
        <v>23</v>
      </c>
      <c r="Q17" s="41">
        <v>11</v>
      </c>
      <c r="AA17" s="153">
        <v>200</v>
      </c>
      <c r="AB17" s="153" t="str">
        <f>IF(F17=AA17,"",1)</f>
        <v/>
      </c>
      <c r="AC17" s="153"/>
      <c r="AD17" s="153">
        <v>205</v>
      </c>
      <c r="AE17" s="153" t="str">
        <f t="shared" ref="AE17" si="21">IF(J17=AD17,"",1)</f>
        <v/>
      </c>
      <c r="AF17" s="153"/>
      <c r="AG17" s="153">
        <v>52</v>
      </c>
      <c r="AH17" s="153" t="str">
        <f t="shared" ref="AH17" si="22">IF(N17=AG17,"",1)</f>
        <v/>
      </c>
      <c r="AI17" s="136"/>
    </row>
    <row r="18" spans="1:35" ht="12" customHeight="1">
      <c r="A18" s="207"/>
      <c r="B18" s="292"/>
      <c r="C18" s="293"/>
      <c r="D18" s="293"/>
      <c r="E18" s="294"/>
      <c r="F18" s="37">
        <f>IF(F17=0,0,F17/$F17)</f>
        <v>1</v>
      </c>
      <c r="G18" s="37">
        <f>IF(G17=0,0,G17/$F17)</f>
        <v>0.25</v>
      </c>
      <c r="H18" s="37">
        <f>IF(H17=0,0,H17/$F17)</f>
        <v>0.64</v>
      </c>
      <c r="I18" s="37">
        <f>IF(I17=0,0,I17/$F17)</f>
        <v>0.11</v>
      </c>
      <c r="J18" s="37">
        <f>IF(J17=0,0,J17/J17)</f>
        <v>1</v>
      </c>
      <c r="K18" s="37">
        <f>IF(K17=0,0,K17/$J17)</f>
        <v>0.38048780487804879</v>
      </c>
      <c r="L18" s="37">
        <f>IF(L17=0,0,L17/$J17)</f>
        <v>0.51707317073170733</v>
      </c>
      <c r="M18" s="37">
        <f>IF(M17=0,0,M17/$J17)</f>
        <v>0.1024390243902439</v>
      </c>
      <c r="N18" s="37">
        <f>IF(N17=0,0,N17/N17)</f>
        <v>1</v>
      </c>
      <c r="O18" s="37">
        <f>IF(O17=0,0,O17/$N17)</f>
        <v>0.34615384615384615</v>
      </c>
      <c r="P18" s="37">
        <f>IF(P17=0,0,P17/$N17)</f>
        <v>0.44230769230769229</v>
      </c>
      <c r="Q18" s="37">
        <f>IF(Q17=0,0,Q17/$N17)</f>
        <v>0.21153846153846154</v>
      </c>
      <c r="AA18" s="154"/>
      <c r="AB18" s="152"/>
      <c r="AC18" s="152" t="str">
        <f t="shared" ref="AC18" si="23">IF(SUM(G18:I18)=0,"",IF(SUM(G18:I18)=1,"",1))</f>
        <v/>
      </c>
      <c r="AD18" s="154"/>
      <c r="AE18" s="152"/>
      <c r="AF18" s="152" t="str">
        <f t="shared" ref="AF18" si="24">IF(SUM(K18:M18)=0,"",IF(SUM(K18:M18)=1,"",1))</f>
        <v/>
      </c>
      <c r="AG18" s="154"/>
      <c r="AH18" s="152"/>
      <c r="AI18" s="136" t="str">
        <f t="shared" ref="AI18" si="25">IF(SUM(O18:Q18)=0,"",IF(SUM(O18:Q18)=1,"",1))</f>
        <v/>
      </c>
    </row>
    <row r="19" spans="1:35" ht="12" customHeight="1">
      <c r="A19" s="202" t="s">
        <v>43</v>
      </c>
      <c r="B19" s="202" t="s">
        <v>42</v>
      </c>
      <c r="C19" s="43"/>
      <c r="D19" s="278" t="s">
        <v>16</v>
      </c>
      <c r="E19" s="42"/>
      <c r="F19" s="41">
        <f>SUM(G19:I19)</f>
        <v>178</v>
      </c>
      <c r="G19" s="41">
        <f>SUM(G21,G23,G25,G27,G29,G31,G33,G35,G37,G39,G41,G43,G45,G47,G49,G51,G53,G55,G57,G59,G61,G63,G65,G67)</f>
        <v>34</v>
      </c>
      <c r="H19" s="41">
        <f>SUM(H21,H23,H25,H27,H29,H31,H33,H35,H37,H39,H41,H43,H45,H47,H49,H51,H53,H55,H57,H59,H61,H63,H65,H67)</f>
        <v>132</v>
      </c>
      <c r="I19" s="41">
        <f>SUM(I21,I23,I25,I27,I29,I31,I33,I35,I37,I39,I41,I43,I45,I47,I49,I51,I53,I55,I57,I59,I61,I63,I65,I67)</f>
        <v>12</v>
      </c>
      <c r="J19" s="41">
        <f>SUM(K19:M19)</f>
        <v>185</v>
      </c>
      <c r="K19" s="41">
        <f>SUM(K21,K23,K25,K27,K29,K31,K33,K35,K37,K39,K41,K43,K45,K47,K49,K51,K53,K55,K57,K59,K61,K63,K65,K67)</f>
        <v>66</v>
      </c>
      <c r="L19" s="41">
        <f>SUM(L21,L23,L25,L27,L29,L31,L33,L35,L37,L39,L41,L43,L45,L47,L49,L51,L53,L55,L57,L59,L61,L63,L65,L67)</f>
        <v>110</v>
      </c>
      <c r="M19" s="41">
        <f>SUM(M21,M23,M25,M27,M29,M31,M33,M35,M37,M39,M41,M43,M45,M47,M49,M51,M53,M55,M57,M59,M61,M63,M65,M67)</f>
        <v>9</v>
      </c>
      <c r="N19" s="41">
        <f>SUM(O19:Q19)</f>
        <v>26</v>
      </c>
      <c r="O19" s="41">
        <f>SUM(O21,O23,O25,O27,O29,O31,O33,O35,O37,O39,O41,O43,O45,O47,O49,O51,O53,O55,O57,O59,O61,O63,O65,O67)</f>
        <v>13</v>
      </c>
      <c r="P19" s="41">
        <f>SUM(P21,P23,P25,P27,P29,P31,P33,P35,P37,P39,P41,P43,P45,P47,P49,P51,P53,P55,P57,P59,P61,P63,P65,P67)</f>
        <v>10</v>
      </c>
      <c r="Q19" s="41">
        <f>SUM(Q21,Q23,Q25,Q27,Q29,Q31,Q33,Q35,Q37,Q39,Q41,Q43,Q45,Q47,Q49,Q51,Q53,Q55,Q57,Q59,Q61,Q63,Q65,Q67)</f>
        <v>3</v>
      </c>
      <c r="R19" s="54"/>
      <c r="AA19" s="153">
        <v>178</v>
      </c>
      <c r="AB19" s="153" t="str">
        <f>IF(F19=AA19,"",1)</f>
        <v/>
      </c>
      <c r="AC19" s="153"/>
      <c r="AD19" s="153">
        <v>185</v>
      </c>
      <c r="AE19" s="153" t="str">
        <f t="shared" ref="AE19" si="26">IF(J19=AD19,"",1)</f>
        <v/>
      </c>
      <c r="AF19" s="153"/>
      <c r="AG19" s="153">
        <v>26</v>
      </c>
      <c r="AH19" s="153" t="str">
        <f t="shared" ref="AH19" si="27">IF(N19=AG19,"",1)</f>
        <v/>
      </c>
      <c r="AI19" s="136"/>
    </row>
    <row r="20" spans="1:35" ht="12" customHeight="1">
      <c r="A20" s="203"/>
      <c r="B20" s="203"/>
      <c r="C20" s="40"/>
      <c r="D20" s="279"/>
      <c r="E20" s="39"/>
      <c r="F20" s="37">
        <f>IF(F19=0,0,F19/$F19)</f>
        <v>1</v>
      </c>
      <c r="G20" s="37">
        <f>IF(G19=0,0,G19/$F19)</f>
        <v>0.19101123595505617</v>
      </c>
      <c r="H20" s="37">
        <f>IF(H19=0,0,H19/$F19)</f>
        <v>0.7415730337078652</v>
      </c>
      <c r="I20" s="37">
        <f>IF(I19=0,0,I19/$F19)</f>
        <v>6.741573033707865E-2</v>
      </c>
      <c r="J20" s="37">
        <f>IF(J19=0,0,J19/J19)</f>
        <v>1</v>
      </c>
      <c r="K20" s="37">
        <f>IF(K19=0,0,K19/$J19)</f>
        <v>0.35675675675675678</v>
      </c>
      <c r="L20" s="37">
        <f>IF(L19=0,0,L19/$J19)</f>
        <v>0.59459459459459463</v>
      </c>
      <c r="M20" s="37">
        <f>IF(M19=0,0,M19/$J19)</f>
        <v>4.8648648648648651E-2</v>
      </c>
      <c r="N20" s="37">
        <f>IF(N19=0,0,N19/N19)</f>
        <v>1</v>
      </c>
      <c r="O20" s="37">
        <f>IF(O19=0,0,O19/$N19)</f>
        <v>0.5</v>
      </c>
      <c r="P20" s="37">
        <f>IF(P19=0,0,P19/$N19)</f>
        <v>0.38461538461538464</v>
      </c>
      <c r="Q20" s="37">
        <f>IF(Q19=0,0,Q19/$N19)</f>
        <v>0.11538461538461539</v>
      </c>
      <c r="AA20" s="152"/>
      <c r="AB20" s="152"/>
      <c r="AC20" s="152" t="str">
        <f t="shared" ref="AC20" si="28">IF(SUM(G20:I20)=0,"",IF(SUM(G20:I20)=1,"",1))</f>
        <v/>
      </c>
      <c r="AD20" s="152"/>
      <c r="AE20" s="152"/>
      <c r="AF20" s="152" t="str">
        <f t="shared" ref="AF20" si="29">IF(SUM(K20:M20)=0,"",IF(SUM(K20:M20)=1,"",1))</f>
        <v/>
      </c>
      <c r="AG20" s="152"/>
      <c r="AH20" s="152"/>
      <c r="AI20" s="136" t="str">
        <f t="shared" ref="AI20" si="30">IF(SUM(O20:Q20)=0,"",IF(SUM(O20:Q20)=1,"",1))</f>
        <v/>
      </c>
    </row>
    <row r="21" spans="1:35" ht="12" customHeight="1">
      <c r="A21" s="203"/>
      <c r="B21" s="203"/>
      <c r="C21" s="43"/>
      <c r="D21" s="278" t="s">
        <v>339</v>
      </c>
      <c r="E21" s="42"/>
      <c r="F21" s="41">
        <f>SUM(G21:I21)</f>
        <v>21</v>
      </c>
      <c r="G21" s="41">
        <v>4</v>
      </c>
      <c r="H21" s="41">
        <v>16</v>
      </c>
      <c r="I21" s="41">
        <v>1</v>
      </c>
      <c r="J21" s="41">
        <f>SUM(K21:M21)</f>
        <v>21</v>
      </c>
      <c r="K21" s="41">
        <v>11</v>
      </c>
      <c r="L21" s="41">
        <v>10</v>
      </c>
      <c r="M21" s="41">
        <v>0</v>
      </c>
      <c r="N21" s="41">
        <f>SUM(O21:Q21)</f>
        <v>1</v>
      </c>
      <c r="O21" s="41">
        <v>0</v>
      </c>
      <c r="P21" s="41">
        <v>1</v>
      </c>
      <c r="Q21" s="41">
        <v>0</v>
      </c>
      <c r="AA21" s="153">
        <v>21</v>
      </c>
      <c r="AB21" s="153" t="str">
        <f>IF(F21=AA21,"",1)</f>
        <v/>
      </c>
      <c r="AC21" s="153"/>
      <c r="AD21" s="153">
        <v>21</v>
      </c>
      <c r="AE21" s="153" t="str">
        <f t="shared" ref="AE21" si="31">IF(J21=AD21,"",1)</f>
        <v/>
      </c>
      <c r="AF21" s="153"/>
      <c r="AG21" s="153">
        <v>1</v>
      </c>
      <c r="AH21" s="153" t="str">
        <f t="shared" ref="AH21" si="32">IF(N21=AG21,"",1)</f>
        <v/>
      </c>
      <c r="AI21" s="136"/>
    </row>
    <row r="22" spans="1:35" ht="12" customHeight="1">
      <c r="A22" s="203"/>
      <c r="B22" s="203"/>
      <c r="C22" s="40"/>
      <c r="D22" s="279"/>
      <c r="E22" s="39"/>
      <c r="F22" s="37">
        <f>IF(F21=0,0,F21/$F21)</f>
        <v>1</v>
      </c>
      <c r="G22" s="37">
        <f>IF(G21=0,0,G21/$F21)</f>
        <v>0.19047619047619047</v>
      </c>
      <c r="H22" s="37">
        <f>IF(H21=0,0,H21/$F21)</f>
        <v>0.76190476190476186</v>
      </c>
      <c r="I22" s="37">
        <f>IF(I21=0,0,I21/$F21)</f>
        <v>4.7619047619047616E-2</v>
      </c>
      <c r="J22" s="37">
        <f>IF(J21=0,0,J21/J21)</f>
        <v>1</v>
      </c>
      <c r="K22" s="37">
        <f>IF(K21=0,0,K21/$J21)</f>
        <v>0.52380952380952384</v>
      </c>
      <c r="L22" s="37">
        <f>IF(L21=0,0,L21/$J21)</f>
        <v>0.47619047619047616</v>
      </c>
      <c r="M22" s="37">
        <f>IF(M21=0,0,M21/$J21)</f>
        <v>0</v>
      </c>
      <c r="N22" s="37">
        <f>IF(N21=0,0,N21/N21)</f>
        <v>1</v>
      </c>
      <c r="O22" s="37">
        <f>IF(O21=0,0,O21/$N21)</f>
        <v>0</v>
      </c>
      <c r="P22" s="37">
        <f>IF(P21=0,0,P21/$N21)</f>
        <v>1</v>
      </c>
      <c r="Q22" s="37">
        <f>IF(Q21=0,0,Q21/$N21)</f>
        <v>0</v>
      </c>
      <c r="AA22" s="152"/>
      <c r="AB22" s="152"/>
      <c r="AC22" s="152" t="str">
        <f t="shared" ref="AC22" si="33">IF(SUM(G22:I22)=0,"",IF(SUM(G22:I22)=1,"",1))</f>
        <v/>
      </c>
      <c r="AD22" s="152"/>
      <c r="AE22" s="152"/>
      <c r="AF22" s="152" t="str">
        <f t="shared" ref="AF22" si="34">IF(SUM(K22:M22)=0,"",IF(SUM(K22:M22)=1,"",1))</f>
        <v/>
      </c>
      <c r="AG22" s="152"/>
      <c r="AH22" s="152"/>
      <c r="AI22" s="136" t="str">
        <f t="shared" ref="AI22" si="35">IF(SUM(O22:Q22)=0,"",IF(SUM(O22:Q22)=1,"",1))</f>
        <v/>
      </c>
    </row>
    <row r="23" spans="1:35" ht="12" customHeight="1">
      <c r="A23" s="203"/>
      <c r="B23" s="203"/>
      <c r="C23" s="43"/>
      <c r="D23" s="278" t="s">
        <v>340</v>
      </c>
      <c r="E23" s="42"/>
      <c r="F23" s="41">
        <f>SUM(G23:I23)</f>
        <v>4</v>
      </c>
      <c r="G23" s="41">
        <v>0</v>
      </c>
      <c r="H23" s="41">
        <v>2</v>
      </c>
      <c r="I23" s="41">
        <v>2</v>
      </c>
      <c r="J23" s="41">
        <f>SUM(K23:M23)</f>
        <v>4</v>
      </c>
      <c r="K23" s="41">
        <v>1</v>
      </c>
      <c r="L23" s="41">
        <v>2</v>
      </c>
      <c r="M23" s="41">
        <v>1</v>
      </c>
      <c r="N23" s="41">
        <f>SUM(O23:Q23)</f>
        <v>0</v>
      </c>
      <c r="O23" s="41">
        <v>0</v>
      </c>
      <c r="P23" s="41">
        <v>0</v>
      </c>
      <c r="Q23" s="41">
        <v>0</v>
      </c>
      <c r="AA23" s="153">
        <v>4</v>
      </c>
      <c r="AB23" s="153" t="str">
        <f>IF(F23=AA23,"",1)</f>
        <v/>
      </c>
      <c r="AC23" s="153"/>
      <c r="AD23" s="153">
        <v>4</v>
      </c>
      <c r="AE23" s="153" t="str">
        <f t="shared" ref="AE23" si="36">IF(J23=AD23,"",1)</f>
        <v/>
      </c>
      <c r="AF23" s="153"/>
      <c r="AG23" s="153">
        <v>0</v>
      </c>
      <c r="AH23" s="153" t="str">
        <f t="shared" ref="AH23" si="37">IF(N23=AG23,"",1)</f>
        <v/>
      </c>
      <c r="AI23" s="136"/>
    </row>
    <row r="24" spans="1:35" ht="12" customHeight="1">
      <c r="A24" s="203"/>
      <c r="B24" s="203"/>
      <c r="C24" s="40"/>
      <c r="D24" s="279"/>
      <c r="E24" s="39"/>
      <c r="F24" s="37">
        <f>IF(F23=0,0,F23/$F23)</f>
        <v>1</v>
      </c>
      <c r="G24" s="37">
        <f>IF(G23=0,0,G23/$F23)</f>
        <v>0</v>
      </c>
      <c r="H24" s="37">
        <f>IF(H23=0,0,H23/$F23)</f>
        <v>0.5</v>
      </c>
      <c r="I24" s="37">
        <f>IF(I23=0,0,I23/$F23)</f>
        <v>0.5</v>
      </c>
      <c r="J24" s="37">
        <f>IF(J23=0,0,J23/J23)</f>
        <v>1</v>
      </c>
      <c r="K24" s="37">
        <f>IF(K23=0,0,K23/$J23)</f>
        <v>0.25</v>
      </c>
      <c r="L24" s="37">
        <f>IF(L23=0,0,L23/$J23)</f>
        <v>0.5</v>
      </c>
      <c r="M24" s="37">
        <f>IF(M23=0,0,M23/$J23)</f>
        <v>0.25</v>
      </c>
      <c r="N24" s="37">
        <f>IF(N23=0,0,N23/N23)</f>
        <v>0</v>
      </c>
      <c r="O24" s="37">
        <f>IF(O23=0,0,O23/$N23)</f>
        <v>0</v>
      </c>
      <c r="P24" s="37">
        <f>IF(P23=0,0,P23/$N23)</f>
        <v>0</v>
      </c>
      <c r="Q24" s="37">
        <f>IF(Q23=0,0,Q23/$N23)</f>
        <v>0</v>
      </c>
      <c r="AA24" s="152"/>
      <c r="AB24" s="152"/>
      <c r="AC24" s="152" t="str">
        <f t="shared" ref="AC24" si="38">IF(SUM(G24:I24)=0,"",IF(SUM(G24:I24)=1,"",1))</f>
        <v/>
      </c>
      <c r="AD24" s="152"/>
      <c r="AE24" s="152"/>
      <c r="AF24" s="152" t="str">
        <f t="shared" ref="AF24" si="39">IF(SUM(K24:M24)=0,"",IF(SUM(K24:M24)=1,"",1))</f>
        <v/>
      </c>
      <c r="AG24" s="152"/>
      <c r="AH24" s="152"/>
      <c r="AI24" s="136" t="str">
        <f t="shared" ref="AI24" si="40">IF(SUM(O24:Q24)=0,"",IF(SUM(O24:Q24)=1,"",1))</f>
        <v/>
      </c>
    </row>
    <row r="25" spans="1:35" ht="12" customHeight="1">
      <c r="A25" s="203"/>
      <c r="B25" s="203"/>
      <c r="C25" s="43"/>
      <c r="D25" s="295" t="s">
        <v>341</v>
      </c>
      <c r="E25" s="115"/>
      <c r="F25" s="104">
        <f>SUM(G25:I25)</f>
        <v>13</v>
      </c>
      <c r="G25" s="104">
        <v>3</v>
      </c>
      <c r="H25" s="104">
        <v>9</v>
      </c>
      <c r="I25" s="41">
        <v>1</v>
      </c>
      <c r="J25" s="41">
        <f>SUM(K25:M25)</f>
        <v>12</v>
      </c>
      <c r="K25" s="41">
        <v>3</v>
      </c>
      <c r="L25" s="41">
        <v>8</v>
      </c>
      <c r="M25" s="41">
        <v>1</v>
      </c>
      <c r="N25" s="41">
        <f>SUM(O25:Q25)</f>
        <v>0</v>
      </c>
      <c r="O25" s="41">
        <v>0</v>
      </c>
      <c r="P25" s="41">
        <v>0</v>
      </c>
      <c r="Q25" s="41">
        <v>0</v>
      </c>
      <c r="AA25" s="153">
        <v>13</v>
      </c>
      <c r="AB25" s="153" t="str">
        <f>IF(F25=AA25,"",1)</f>
        <v/>
      </c>
      <c r="AC25" s="153"/>
      <c r="AD25" s="153">
        <v>12</v>
      </c>
      <c r="AE25" s="153" t="str">
        <f t="shared" ref="AE25" si="41">IF(J25=AD25,"",1)</f>
        <v/>
      </c>
      <c r="AF25" s="153"/>
      <c r="AG25" s="153">
        <v>0</v>
      </c>
      <c r="AH25" s="153" t="str">
        <f t="shared" ref="AH25" si="42">IF(N25=AG25,"",1)</f>
        <v/>
      </c>
      <c r="AI25" s="136"/>
    </row>
    <row r="26" spans="1:35" ht="12" customHeight="1">
      <c r="A26" s="203"/>
      <c r="B26" s="203"/>
      <c r="C26" s="40"/>
      <c r="D26" s="296"/>
      <c r="E26" s="116"/>
      <c r="F26" s="107">
        <f>IF(F25=0,0,F25/$F25)</f>
        <v>1</v>
      </c>
      <c r="G26" s="107">
        <f>IF(G25=0,0,G25/$F25)</f>
        <v>0.23076923076923078</v>
      </c>
      <c r="H26" s="107">
        <f>IF(H25=0,0,H25/$F25)</f>
        <v>0.69230769230769229</v>
      </c>
      <c r="I26" s="37">
        <f>IF(I25=0,0,I25/$F25)</f>
        <v>7.6923076923076927E-2</v>
      </c>
      <c r="J26" s="37">
        <f>IF(J25=0,0,J25/J25)</f>
        <v>1</v>
      </c>
      <c r="K26" s="37">
        <f>IF(K25=0,0,K25/$J25)</f>
        <v>0.25</v>
      </c>
      <c r="L26" s="37">
        <f>IF(L25=0,0,L25/$J25)</f>
        <v>0.66666666666666663</v>
      </c>
      <c r="M26" s="37">
        <f>IF(M25=0,0,M25/$J25)</f>
        <v>8.3333333333333329E-2</v>
      </c>
      <c r="N26" s="37">
        <f>IF(N25=0,0,N25/N25)</f>
        <v>0</v>
      </c>
      <c r="O26" s="37">
        <f>IF(O25=0,0,O25/$N25)</f>
        <v>0</v>
      </c>
      <c r="P26" s="37">
        <f>IF(P25=0,0,P25/$N25)</f>
        <v>0</v>
      </c>
      <c r="Q26" s="37">
        <f>IF(Q25=0,0,Q25/$N25)</f>
        <v>0</v>
      </c>
      <c r="AA26" s="152"/>
      <c r="AB26" s="152"/>
      <c r="AC26" s="152" t="str">
        <f t="shared" ref="AC26" si="43">IF(SUM(G26:I26)=0,"",IF(SUM(G26:I26)=1,"",1))</f>
        <v/>
      </c>
      <c r="AD26" s="152"/>
      <c r="AE26" s="152"/>
      <c r="AF26" s="152" t="str">
        <f t="shared" ref="AF26" si="44">IF(SUM(K26:M26)=0,"",IF(SUM(K26:M26)=1,"",1))</f>
        <v/>
      </c>
      <c r="AG26" s="152"/>
      <c r="AH26" s="152"/>
      <c r="AI26" s="136" t="str">
        <f t="shared" ref="AI26" si="45">IF(SUM(O26:Q26)=0,"",IF(SUM(O26:Q26)=1,"",1))</f>
        <v/>
      </c>
    </row>
    <row r="27" spans="1:35" ht="12" customHeight="1">
      <c r="A27" s="203"/>
      <c r="B27" s="203"/>
      <c r="C27" s="43"/>
      <c r="D27" s="278" t="s">
        <v>342</v>
      </c>
      <c r="E27" s="42"/>
      <c r="F27" s="41">
        <f>SUM(G27:I27)</f>
        <v>1</v>
      </c>
      <c r="G27" s="41">
        <v>0</v>
      </c>
      <c r="H27" s="41">
        <v>1</v>
      </c>
      <c r="I27" s="41">
        <v>0</v>
      </c>
      <c r="J27" s="41">
        <f>SUM(K27:M27)</f>
        <v>2</v>
      </c>
      <c r="K27" s="41">
        <v>0</v>
      </c>
      <c r="L27" s="41">
        <v>2</v>
      </c>
      <c r="M27" s="41">
        <v>0</v>
      </c>
      <c r="N27" s="41">
        <f>SUM(O27:Q27)</f>
        <v>0</v>
      </c>
      <c r="O27" s="41">
        <v>0</v>
      </c>
      <c r="P27" s="41">
        <v>0</v>
      </c>
      <c r="Q27" s="41">
        <v>0</v>
      </c>
      <c r="AA27" s="153">
        <v>1</v>
      </c>
      <c r="AB27" s="153" t="str">
        <f>IF(F27=AA27,"",1)</f>
        <v/>
      </c>
      <c r="AC27" s="153"/>
      <c r="AD27" s="153">
        <v>2</v>
      </c>
      <c r="AE27" s="153" t="str">
        <f t="shared" ref="AE27" si="46">IF(J27=AD27,"",1)</f>
        <v/>
      </c>
      <c r="AF27" s="153"/>
      <c r="AG27" s="153">
        <v>0</v>
      </c>
      <c r="AH27" s="153" t="str">
        <f t="shared" ref="AH27" si="47">IF(N27=AG27,"",1)</f>
        <v/>
      </c>
      <c r="AI27" s="136"/>
    </row>
    <row r="28" spans="1:35" ht="12" customHeight="1">
      <c r="A28" s="203"/>
      <c r="B28" s="203"/>
      <c r="C28" s="40"/>
      <c r="D28" s="279"/>
      <c r="E28" s="39"/>
      <c r="F28" s="37">
        <f>IF(F27=0,0,F27/$F27)</f>
        <v>1</v>
      </c>
      <c r="G28" s="37">
        <f>IF(G27=0,0,G27/$F27)</f>
        <v>0</v>
      </c>
      <c r="H28" s="37">
        <f>IF(H27=0,0,H27/$F27)</f>
        <v>1</v>
      </c>
      <c r="I28" s="37">
        <f>IF(I27=0,0,I27/$F27)</f>
        <v>0</v>
      </c>
      <c r="J28" s="37">
        <f>IF(J27=0,0,J27/J27)</f>
        <v>1</v>
      </c>
      <c r="K28" s="37">
        <f>IF(K27=0,0,K27/$J27)</f>
        <v>0</v>
      </c>
      <c r="L28" s="37">
        <f>IF(L27=0,0,L27/$J27)</f>
        <v>1</v>
      </c>
      <c r="M28" s="37">
        <f>IF(M27=0,0,M27/$J27)</f>
        <v>0</v>
      </c>
      <c r="N28" s="37">
        <f>IF(N27=0,0,N27/N27)</f>
        <v>0</v>
      </c>
      <c r="O28" s="37">
        <f>IF(O27=0,0,O27/$N27)</f>
        <v>0</v>
      </c>
      <c r="P28" s="37">
        <f>IF(P27=0,0,P27/$N27)</f>
        <v>0</v>
      </c>
      <c r="Q28" s="37">
        <f>IF(Q27=0,0,Q27/$N27)</f>
        <v>0</v>
      </c>
      <c r="AA28" s="152"/>
      <c r="AB28" s="152"/>
      <c r="AC28" s="152" t="str">
        <f t="shared" ref="AC28" si="48">IF(SUM(G28:I28)=0,"",IF(SUM(G28:I28)=1,"",1))</f>
        <v/>
      </c>
      <c r="AD28" s="152"/>
      <c r="AE28" s="152"/>
      <c r="AF28" s="152" t="str">
        <f t="shared" ref="AF28" si="49">IF(SUM(K28:M28)=0,"",IF(SUM(K28:M28)=1,"",1))</f>
        <v/>
      </c>
      <c r="AG28" s="152"/>
      <c r="AH28" s="152"/>
      <c r="AI28" s="136" t="str">
        <f t="shared" ref="AI28" si="50">IF(SUM(O28:Q28)=0,"",IF(SUM(O28:Q28)=1,"",1))</f>
        <v/>
      </c>
    </row>
    <row r="29" spans="1:35" ht="12" customHeight="1">
      <c r="A29" s="203"/>
      <c r="B29" s="203"/>
      <c r="C29" s="43"/>
      <c r="D29" s="278" t="s">
        <v>343</v>
      </c>
      <c r="E29" s="42"/>
      <c r="F29" s="41">
        <f>SUM(G29:I29)</f>
        <v>5</v>
      </c>
      <c r="G29" s="41">
        <v>2</v>
      </c>
      <c r="H29" s="41">
        <v>3</v>
      </c>
      <c r="I29" s="41">
        <v>0</v>
      </c>
      <c r="J29" s="41">
        <f>SUM(K29:M29)</f>
        <v>5</v>
      </c>
      <c r="K29" s="41">
        <v>2</v>
      </c>
      <c r="L29" s="41">
        <v>3</v>
      </c>
      <c r="M29" s="41">
        <v>0</v>
      </c>
      <c r="N29" s="41">
        <f>SUM(O29:Q29)</f>
        <v>1</v>
      </c>
      <c r="O29" s="41">
        <v>0</v>
      </c>
      <c r="P29" s="41">
        <v>1</v>
      </c>
      <c r="Q29" s="41">
        <v>0</v>
      </c>
      <c r="AA29" s="153">
        <v>5</v>
      </c>
      <c r="AB29" s="153" t="str">
        <f>IF(F29=AA29,"",1)</f>
        <v/>
      </c>
      <c r="AC29" s="153"/>
      <c r="AD29" s="153">
        <v>5</v>
      </c>
      <c r="AE29" s="153" t="str">
        <f t="shared" ref="AE29" si="51">IF(J29=AD29,"",1)</f>
        <v/>
      </c>
      <c r="AF29" s="153"/>
      <c r="AG29" s="153">
        <v>1</v>
      </c>
      <c r="AH29" s="153" t="str">
        <f t="shared" ref="AH29" si="52">IF(N29=AG29,"",1)</f>
        <v/>
      </c>
      <c r="AI29" s="136"/>
    </row>
    <row r="30" spans="1:35" ht="12" customHeight="1">
      <c r="A30" s="203"/>
      <c r="B30" s="203"/>
      <c r="C30" s="40"/>
      <c r="D30" s="279"/>
      <c r="E30" s="39"/>
      <c r="F30" s="37">
        <f>IF(F29=0,0,F29/$F29)</f>
        <v>1</v>
      </c>
      <c r="G30" s="37">
        <f>IF(G29=0,0,G29/$F29)</f>
        <v>0.4</v>
      </c>
      <c r="H30" s="37">
        <f>IF(H29=0,0,H29/$F29)</f>
        <v>0.6</v>
      </c>
      <c r="I30" s="37">
        <f>IF(I29=0,0,I29/$F29)</f>
        <v>0</v>
      </c>
      <c r="J30" s="37">
        <f>IF(J29=0,0,J29/J29)</f>
        <v>1</v>
      </c>
      <c r="K30" s="37">
        <f>IF(K29=0,0,K29/$J29)</f>
        <v>0.4</v>
      </c>
      <c r="L30" s="37">
        <f>IF(L29=0,0,L29/$J29)</f>
        <v>0.6</v>
      </c>
      <c r="M30" s="37">
        <f>IF(M29=0,0,M29/$J29)</f>
        <v>0</v>
      </c>
      <c r="N30" s="37">
        <f>IF(N29=0,0,N29/N29)</f>
        <v>1</v>
      </c>
      <c r="O30" s="37">
        <f>IF(O29=0,0,O29/$N29)</f>
        <v>0</v>
      </c>
      <c r="P30" s="37">
        <f>IF(P29=0,0,P29/$N29)</f>
        <v>1</v>
      </c>
      <c r="Q30" s="37">
        <f>IF(Q29=0,0,Q29/$N29)</f>
        <v>0</v>
      </c>
      <c r="AA30" s="152"/>
      <c r="AB30" s="152"/>
      <c r="AC30" s="152" t="str">
        <f t="shared" ref="AC30" si="53">IF(SUM(G30:I30)=0,"",IF(SUM(G30:I30)=1,"",1))</f>
        <v/>
      </c>
      <c r="AD30" s="152"/>
      <c r="AE30" s="152"/>
      <c r="AF30" s="152" t="str">
        <f t="shared" ref="AF30" si="54">IF(SUM(K30:M30)=0,"",IF(SUM(K30:M30)=1,"",1))</f>
        <v/>
      </c>
      <c r="AG30" s="152"/>
      <c r="AH30" s="152"/>
      <c r="AI30" s="136" t="str">
        <f t="shared" ref="AI30" si="55">IF(SUM(O30:Q30)=0,"",IF(SUM(O30:Q30)=1,"",1))</f>
        <v/>
      </c>
    </row>
    <row r="31" spans="1:35" ht="12" customHeight="1">
      <c r="A31" s="203"/>
      <c r="B31" s="203"/>
      <c r="C31" s="43"/>
      <c r="D31" s="278" t="s">
        <v>344</v>
      </c>
      <c r="E31" s="42"/>
      <c r="F31" s="41">
        <f>SUM(G31:I31)</f>
        <v>0</v>
      </c>
      <c r="G31" s="41">
        <v>0</v>
      </c>
      <c r="H31" s="41">
        <v>0</v>
      </c>
      <c r="I31" s="41">
        <v>0</v>
      </c>
      <c r="J31" s="41">
        <f>SUM(K31:M31)</f>
        <v>0</v>
      </c>
      <c r="K31" s="41">
        <v>0</v>
      </c>
      <c r="L31" s="41">
        <v>0</v>
      </c>
      <c r="M31" s="41">
        <v>0</v>
      </c>
      <c r="N31" s="41">
        <f>SUM(O31:Q31)</f>
        <v>0</v>
      </c>
      <c r="O31" s="41">
        <v>0</v>
      </c>
      <c r="P31" s="41">
        <v>0</v>
      </c>
      <c r="Q31" s="41">
        <v>0</v>
      </c>
      <c r="AA31" s="153">
        <v>0</v>
      </c>
      <c r="AB31" s="153" t="str">
        <f>IF(F31=AA31,"",1)</f>
        <v/>
      </c>
      <c r="AC31" s="153"/>
      <c r="AD31" s="153">
        <v>0</v>
      </c>
      <c r="AE31" s="153" t="str">
        <f t="shared" ref="AE31" si="56">IF(J31=AD31,"",1)</f>
        <v/>
      </c>
      <c r="AF31" s="153"/>
      <c r="AG31" s="153">
        <v>0</v>
      </c>
      <c r="AH31" s="153" t="str">
        <f t="shared" ref="AH31" si="57">IF(N31=AG31,"",1)</f>
        <v/>
      </c>
      <c r="AI31" s="136"/>
    </row>
    <row r="32" spans="1:35" ht="12" customHeight="1">
      <c r="A32" s="203"/>
      <c r="B32" s="203"/>
      <c r="C32" s="40"/>
      <c r="D32" s="279"/>
      <c r="E32" s="39"/>
      <c r="F32" s="37">
        <f>IF(F31=0,0,F31/$F31)</f>
        <v>0</v>
      </c>
      <c r="G32" s="37">
        <f>IF(G31=0,0,G31/$F31)</f>
        <v>0</v>
      </c>
      <c r="H32" s="37">
        <f>IF(H31=0,0,H31/$F31)</f>
        <v>0</v>
      </c>
      <c r="I32" s="37">
        <f>IF(I31=0,0,I31/$F31)</f>
        <v>0</v>
      </c>
      <c r="J32" s="37">
        <f>IF(J31=0,0,J31/J31)</f>
        <v>0</v>
      </c>
      <c r="K32" s="37">
        <f>IF(K31=0,0,K31/$J31)</f>
        <v>0</v>
      </c>
      <c r="L32" s="37">
        <f>IF(L31=0,0,L31/$J31)</f>
        <v>0</v>
      </c>
      <c r="M32" s="37">
        <f>IF(M31=0,0,M31/$J31)</f>
        <v>0</v>
      </c>
      <c r="N32" s="37">
        <f>IF(N31=0,0,N31/N31)</f>
        <v>0</v>
      </c>
      <c r="O32" s="37">
        <f>IF(O31=0,0,O31/$N31)</f>
        <v>0</v>
      </c>
      <c r="P32" s="37">
        <f>IF(P31=0,0,P31/$N31)</f>
        <v>0</v>
      </c>
      <c r="Q32" s="37">
        <f>IF(Q31=0,0,Q31/$N31)</f>
        <v>0</v>
      </c>
      <c r="AA32" s="152"/>
      <c r="AB32" s="152"/>
      <c r="AC32" s="152" t="str">
        <f t="shared" ref="AC32" si="58">IF(SUM(G32:I32)=0,"",IF(SUM(G32:I32)=1,"",1))</f>
        <v/>
      </c>
      <c r="AD32" s="152"/>
      <c r="AE32" s="152"/>
      <c r="AF32" s="152" t="str">
        <f t="shared" ref="AF32" si="59">IF(SUM(K32:M32)=0,"",IF(SUM(K32:M32)=1,"",1))</f>
        <v/>
      </c>
      <c r="AG32" s="152"/>
      <c r="AH32" s="152"/>
      <c r="AI32" s="136" t="str">
        <f t="shared" ref="AI32" si="60">IF(SUM(O32:Q32)=0,"",IF(SUM(O32:Q32)=1,"",1))</f>
        <v/>
      </c>
    </row>
    <row r="33" spans="1:35" ht="12" customHeight="1">
      <c r="A33" s="203"/>
      <c r="B33" s="203"/>
      <c r="C33" s="43"/>
      <c r="D33" s="278" t="s">
        <v>345</v>
      </c>
      <c r="E33" s="42"/>
      <c r="F33" s="41">
        <f>SUM(G33:I33)</f>
        <v>5</v>
      </c>
      <c r="G33" s="41">
        <v>3</v>
      </c>
      <c r="H33" s="41">
        <v>2</v>
      </c>
      <c r="I33" s="41">
        <v>0</v>
      </c>
      <c r="J33" s="41">
        <f>SUM(K33:M33)</f>
        <v>5</v>
      </c>
      <c r="K33" s="41">
        <v>3</v>
      </c>
      <c r="L33" s="41">
        <v>2</v>
      </c>
      <c r="M33" s="41">
        <v>0</v>
      </c>
      <c r="N33" s="41">
        <f>SUM(O33:Q33)</f>
        <v>0</v>
      </c>
      <c r="O33" s="41">
        <v>0</v>
      </c>
      <c r="P33" s="41">
        <v>0</v>
      </c>
      <c r="Q33" s="41">
        <v>0</v>
      </c>
      <c r="AA33" s="153">
        <v>5</v>
      </c>
      <c r="AB33" s="153" t="str">
        <f>IF(F33=AA33,"",1)</f>
        <v/>
      </c>
      <c r="AC33" s="153"/>
      <c r="AD33" s="153">
        <v>5</v>
      </c>
      <c r="AE33" s="153" t="str">
        <f t="shared" ref="AE33" si="61">IF(J33=AD33,"",1)</f>
        <v/>
      </c>
      <c r="AF33" s="153"/>
      <c r="AG33" s="153">
        <v>0</v>
      </c>
      <c r="AH33" s="153" t="str">
        <f t="shared" ref="AH33" si="62">IF(N33=AG33,"",1)</f>
        <v/>
      </c>
      <c r="AI33" s="136"/>
    </row>
    <row r="34" spans="1:35" ht="12" customHeight="1">
      <c r="A34" s="203"/>
      <c r="B34" s="203"/>
      <c r="C34" s="40"/>
      <c r="D34" s="279"/>
      <c r="E34" s="39"/>
      <c r="F34" s="37">
        <f>IF(F33=0,0,F33/$F33)</f>
        <v>1</v>
      </c>
      <c r="G34" s="37">
        <f>IF(G33=0,0,G33/$F33)</f>
        <v>0.6</v>
      </c>
      <c r="H34" s="37">
        <f>IF(H33=0,0,H33/$F33)</f>
        <v>0.4</v>
      </c>
      <c r="I34" s="37">
        <f>IF(I33=0,0,I33/$F33)</f>
        <v>0</v>
      </c>
      <c r="J34" s="37">
        <f>IF(J33=0,0,J33/J33)</f>
        <v>1</v>
      </c>
      <c r="K34" s="37">
        <f>IF(K33=0,0,K33/$J33)</f>
        <v>0.6</v>
      </c>
      <c r="L34" s="37">
        <f>IF(L33=0,0,L33/$J33)</f>
        <v>0.4</v>
      </c>
      <c r="M34" s="37">
        <f>IF(M33=0,0,M33/$J33)</f>
        <v>0</v>
      </c>
      <c r="N34" s="37">
        <f>IF(N33=0,0,N33/N33)</f>
        <v>0</v>
      </c>
      <c r="O34" s="37">
        <f>IF(O33=0,0,O33/$N33)</f>
        <v>0</v>
      </c>
      <c r="P34" s="37">
        <f>IF(P33=0,0,P33/$N33)</f>
        <v>0</v>
      </c>
      <c r="Q34" s="37">
        <f>IF(Q33=0,0,Q33/$N33)</f>
        <v>0</v>
      </c>
      <c r="AA34" s="152"/>
      <c r="AB34" s="152"/>
      <c r="AC34" s="152" t="str">
        <f t="shared" ref="AC34" si="63">IF(SUM(G34:I34)=0,"",IF(SUM(G34:I34)=1,"",1))</f>
        <v/>
      </c>
      <c r="AD34" s="152"/>
      <c r="AE34" s="152"/>
      <c r="AF34" s="152" t="str">
        <f t="shared" ref="AF34" si="64">IF(SUM(K34:M34)=0,"",IF(SUM(K34:M34)=1,"",1))</f>
        <v/>
      </c>
      <c r="AG34" s="152"/>
      <c r="AH34" s="152"/>
      <c r="AI34" s="136" t="str">
        <f t="shared" ref="AI34" si="65">IF(SUM(O34:Q34)=0,"",IF(SUM(O34:Q34)=1,"",1))</f>
        <v/>
      </c>
    </row>
    <row r="35" spans="1:35" ht="12" customHeight="1">
      <c r="A35" s="203"/>
      <c r="B35" s="203"/>
      <c r="C35" s="43"/>
      <c r="D35" s="278" t="s">
        <v>346</v>
      </c>
      <c r="E35" s="42"/>
      <c r="F35" s="41">
        <f>SUM(G35:I35)</f>
        <v>7</v>
      </c>
      <c r="G35" s="41">
        <v>3</v>
      </c>
      <c r="H35" s="41">
        <v>3</v>
      </c>
      <c r="I35" s="41">
        <v>1</v>
      </c>
      <c r="J35" s="41">
        <f>SUM(K35:M35)</f>
        <v>7</v>
      </c>
      <c r="K35" s="41">
        <v>5</v>
      </c>
      <c r="L35" s="41">
        <v>2</v>
      </c>
      <c r="M35" s="41">
        <v>0</v>
      </c>
      <c r="N35" s="41">
        <f>SUM(O35:Q35)</f>
        <v>0</v>
      </c>
      <c r="O35" s="41">
        <v>0</v>
      </c>
      <c r="P35" s="41">
        <v>0</v>
      </c>
      <c r="Q35" s="41">
        <v>0</v>
      </c>
      <c r="AA35" s="153">
        <v>7</v>
      </c>
      <c r="AB35" s="153" t="str">
        <f>IF(F35=AA35,"",1)</f>
        <v/>
      </c>
      <c r="AC35" s="153"/>
      <c r="AD35" s="153">
        <v>7</v>
      </c>
      <c r="AE35" s="153" t="str">
        <f t="shared" ref="AE35" si="66">IF(J35=AD35,"",1)</f>
        <v/>
      </c>
      <c r="AF35" s="153"/>
      <c r="AG35" s="153">
        <v>0</v>
      </c>
      <c r="AH35" s="153" t="str">
        <f t="shared" ref="AH35" si="67">IF(N35=AG35,"",1)</f>
        <v/>
      </c>
      <c r="AI35" s="136"/>
    </row>
    <row r="36" spans="1:35" ht="12" customHeight="1">
      <c r="A36" s="203"/>
      <c r="B36" s="203"/>
      <c r="C36" s="40"/>
      <c r="D36" s="279"/>
      <c r="E36" s="39"/>
      <c r="F36" s="37">
        <f>IF(F35=0,0,F35/$F35)</f>
        <v>1</v>
      </c>
      <c r="G36" s="37">
        <f>IF(G35=0,0,G35/$F35)</f>
        <v>0.42857142857142855</v>
      </c>
      <c r="H36" s="37">
        <f>IF(H35=0,0,H35/$F35)</f>
        <v>0.42857142857142855</v>
      </c>
      <c r="I36" s="37">
        <f>IF(I35=0,0,I35/$F35)</f>
        <v>0.14285714285714285</v>
      </c>
      <c r="J36" s="37">
        <f>IF(J35=0,0,J35/J35)</f>
        <v>1</v>
      </c>
      <c r="K36" s="37">
        <f>IF(K35=0,0,K35/$J35)</f>
        <v>0.7142857142857143</v>
      </c>
      <c r="L36" s="37">
        <f>IF(L35=0,0,L35/$J35)</f>
        <v>0.2857142857142857</v>
      </c>
      <c r="M36" s="37">
        <f>IF(M35=0,0,M35/$J35)</f>
        <v>0</v>
      </c>
      <c r="N36" s="37">
        <f>IF(N35=0,0,N35/N35)</f>
        <v>0</v>
      </c>
      <c r="O36" s="37">
        <f>IF(O35=0,0,O35/$N35)</f>
        <v>0</v>
      </c>
      <c r="P36" s="37">
        <f>IF(P35=0,0,P35/$N35)</f>
        <v>0</v>
      </c>
      <c r="Q36" s="37">
        <f>IF(Q35=0,0,Q35/$N35)</f>
        <v>0</v>
      </c>
      <c r="AA36" s="152"/>
      <c r="AB36" s="152"/>
      <c r="AC36" s="152" t="str">
        <f t="shared" ref="AC36" si="68">IF(SUM(G36:I36)=0,"",IF(SUM(G36:I36)=1,"",1))</f>
        <v/>
      </c>
      <c r="AD36" s="152"/>
      <c r="AE36" s="152"/>
      <c r="AF36" s="152" t="str">
        <f t="shared" ref="AF36" si="69">IF(SUM(K36:M36)=0,"",IF(SUM(K36:M36)=1,"",1))</f>
        <v/>
      </c>
      <c r="AG36" s="152"/>
      <c r="AH36" s="152"/>
      <c r="AI36" s="136" t="str">
        <f t="shared" ref="AI36" si="70">IF(SUM(O36:Q36)=0,"",IF(SUM(O36:Q36)=1,"",1))</f>
        <v/>
      </c>
    </row>
    <row r="37" spans="1:35" ht="12" customHeight="1">
      <c r="A37" s="203"/>
      <c r="B37" s="203"/>
      <c r="C37" s="43"/>
      <c r="D37" s="278" t="s">
        <v>347</v>
      </c>
      <c r="E37" s="42"/>
      <c r="F37" s="41">
        <f>SUM(G37:I37)</f>
        <v>0</v>
      </c>
      <c r="G37" s="41">
        <v>0</v>
      </c>
      <c r="H37" s="41">
        <v>0</v>
      </c>
      <c r="I37" s="41">
        <v>0</v>
      </c>
      <c r="J37" s="41">
        <f>SUM(K37:M37)</f>
        <v>1</v>
      </c>
      <c r="K37" s="41">
        <v>0</v>
      </c>
      <c r="L37" s="41">
        <v>0</v>
      </c>
      <c r="M37" s="41">
        <v>1</v>
      </c>
      <c r="N37" s="41">
        <f>SUM(O37:Q37)</f>
        <v>0</v>
      </c>
      <c r="O37" s="41">
        <v>0</v>
      </c>
      <c r="P37" s="41">
        <v>0</v>
      </c>
      <c r="Q37" s="41">
        <v>0</v>
      </c>
      <c r="AA37" s="153">
        <v>0</v>
      </c>
      <c r="AB37" s="153" t="str">
        <f>IF(F37=AA37,"",1)</f>
        <v/>
      </c>
      <c r="AC37" s="153"/>
      <c r="AD37" s="153">
        <v>1</v>
      </c>
      <c r="AE37" s="153" t="str">
        <f t="shared" ref="AE37" si="71">IF(J37=AD37,"",1)</f>
        <v/>
      </c>
      <c r="AF37" s="153"/>
      <c r="AG37" s="153">
        <v>0</v>
      </c>
      <c r="AH37" s="153" t="str">
        <f t="shared" ref="AH37" si="72">IF(N37=AG37,"",1)</f>
        <v/>
      </c>
      <c r="AI37" s="136"/>
    </row>
    <row r="38" spans="1:35" ht="12" customHeight="1">
      <c r="A38" s="203"/>
      <c r="B38" s="203"/>
      <c r="C38" s="40"/>
      <c r="D38" s="279"/>
      <c r="E38" s="39"/>
      <c r="F38" s="37">
        <f>IF(F37=0,0,F37/$F37)</f>
        <v>0</v>
      </c>
      <c r="G38" s="37">
        <f>IF(G37=0,0,G37/$F37)</f>
        <v>0</v>
      </c>
      <c r="H38" s="37">
        <f>IF(H37=0,0,H37/$F37)</f>
        <v>0</v>
      </c>
      <c r="I38" s="37">
        <f>IF(I37=0,0,I37/$F37)</f>
        <v>0</v>
      </c>
      <c r="J38" s="37">
        <f>IF(J37=0,0,J37/J37)</f>
        <v>1</v>
      </c>
      <c r="K38" s="37">
        <f>IF(K37=0,0,K37/$J37)</f>
        <v>0</v>
      </c>
      <c r="L38" s="37">
        <f>IF(L37=0,0,L37/$J37)</f>
        <v>0</v>
      </c>
      <c r="M38" s="37">
        <f>IF(M37=0,0,M37/$J37)</f>
        <v>1</v>
      </c>
      <c r="N38" s="37">
        <f>IF(N37=0,0,N37/N37)</f>
        <v>0</v>
      </c>
      <c r="O38" s="37">
        <f>IF(O37=0,0,O37/$N37)</f>
        <v>0</v>
      </c>
      <c r="P38" s="37">
        <f>IF(P37=0,0,P37/$N37)</f>
        <v>0</v>
      </c>
      <c r="Q38" s="37">
        <f>IF(Q37=0,0,Q37/$N37)</f>
        <v>0</v>
      </c>
      <c r="AA38" s="152"/>
      <c r="AB38" s="152"/>
      <c r="AC38" s="152" t="str">
        <f t="shared" ref="AC38" si="73">IF(SUM(G38:I38)=0,"",IF(SUM(G38:I38)=1,"",1))</f>
        <v/>
      </c>
      <c r="AD38" s="152"/>
      <c r="AE38" s="152"/>
      <c r="AF38" s="152" t="str">
        <f t="shared" ref="AF38" si="74">IF(SUM(K38:M38)=0,"",IF(SUM(K38:M38)=1,"",1))</f>
        <v/>
      </c>
      <c r="AG38" s="152"/>
      <c r="AH38" s="152"/>
      <c r="AI38" s="136" t="str">
        <f t="shared" ref="AI38" si="75">IF(SUM(O38:Q38)=0,"",IF(SUM(O38:Q38)=1,"",1))</f>
        <v/>
      </c>
    </row>
    <row r="39" spans="1:35" ht="12" customHeight="1">
      <c r="A39" s="203"/>
      <c r="B39" s="203"/>
      <c r="C39" s="43"/>
      <c r="D39" s="278" t="s">
        <v>348</v>
      </c>
      <c r="E39" s="42"/>
      <c r="F39" s="41">
        <f>SUM(G39:I39)</f>
        <v>6</v>
      </c>
      <c r="G39" s="41">
        <v>0</v>
      </c>
      <c r="H39" s="41">
        <v>6</v>
      </c>
      <c r="I39" s="41">
        <v>0</v>
      </c>
      <c r="J39" s="41">
        <f>SUM(K39:M39)</f>
        <v>6</v>
      </c>
      <c r="K39" s="41">
        <v>1</v>
      </c>
      <c r="L39" s="41">
        <v>5</v>
      </c>
      <c r="M39" s="41">
        <v>0</v>
      </c>
      <c r="N39" s="41">
        <f>SUM(O39:Q39)</f>
        <v>0</v>
      </c>
      <c r="O39" s="41">
        <v>0</v>
      </c>
      <c r="P39" s="41">
        <v>0</v>
      </c>
      <c r="Q39" s="41">
        <v>0</v>
      </c>
      <c r="AA39" s="153">
        <v>6</v>
      </c>
      <c r="AB39" s="153" t="str">
        <f>IF(F39=AA39,"",1)</f>
        <v/>
      </c>
      <c r="AC39" s="153"/>
      <c r="AD39" s="153">
        <v>6</v>
      </c>
      <c r="AE39" s="153" t="str">
        <f t="shared" ref="AE39" si="76">IF(J39=AD39,"",1)</f>
        <v/>
      </c>
      <c r="AF39" s="153"/>
      <c r="AG39" s="153">
        <v>0</v>
      </c>
      <c r="AH39" s="153" t="str">
        <f t="shared" ref="AH39" si="77">IF(N39=AG39,"",1)</f>
        <v/>
      </c>
      <c r="AI39" s="136"/>
    </row>
    <row r="40" spans="1:35" ht="12" customHeight="1">
      <c r="A40" s="203"/>
      <c r="B40" s="203"/>
      <c r="C40" s="40"/>
      <c r="D40" s="279"/>
      <c r="E40" s="39"/>
      <c r="F40" s="37">
        <f>IF(F39=0,0,F39/$F39)</f>
        <v>1</v>
      </c>
      <c r="G40" s="37">
        <f>IF(G39=0,0,G39/$F39)</f>
        <v>0</v>
      </c>
      <c r="H40" s="37">
        <f>IF(H39=0,0,H39/$F39)</f>
        <v>1</v>
      </c>
      <c r="I40" s="37">
        <f>IF(I39=0,0,I39/$F39)</f>
        <v>0</v>
      </c>
      <c r="J40" s="37">
        <f>IF(J39=0,0,J39/J39)</f>
        <v>1</v>
      </c>
      <c r="K40" s="37">
        <f>IF(K39=0,0,K39/$J39)</f>
        <v>0.16666666666666666</v>
      </c>
      <c r="L40" s="37">
        <f>IF(L39=0,0,L39/$J39)</f>
        <v>0.83333333333333337</v>
      </c>
      <c r="M40" s="37">
        <f>IF(M39=0,0,M39/$J39)</f>
        <v>0</v>
      </c>
      <c r="N40" s="37">
        <f>IF(N39=0,0,N39/N39)</f>
        <v>0</v>
      </c>
      <c r="O40" s="37">
        <f>IF(O39=0,0,O39/$N39)</f>
        <v>0</v>
      </c>
      <c r="P40" s="37">
        <f>IF(P39=0,0,P39/$N39)</f>
        <v>0</v>
      </c>
      <c r="Q40" s="37">
        <f>IF(Q39=0,0,Q39/$N39)</f>
        <v>0</v>
      </c>
      <c r="AA40" s="152"/>
      <c r="AB40" s="152"/>
      <c r="AC40" s="152" t="str">
        <f t="shared" ref="AC40" si="78">IF(SUM(G40:I40)=0,"",IF(SUM(G40:I40)=1,"",1))</f>
        <v/>
      </c>
      <c r="AD40" s="152"/>
      <c r="AE40" s="152"/>
      <c r="AF40" s="152" t="str">
        <f t="shared" ref="AF40" si="79">IF(SUM(K40:M40)=0,"",IF(SUM(K40:M40)=1,"",1))</f>
        <v/>
      </c>
      <c r="AG40" s="152"/>
      <c r="AH40" s="152"/>
      <c r="AI40" s="136" t="str">
        <f t="shared" ref="AI40" si="80">IF(SUM(O40:Q40)=0,"",IF(SUM(O40:Q40)=1,"",1))</f>
        <v/>
      </c>
    </row>
    <row r="41" spans="1:35" ht="12" customHeight="1">
      <c r="A41" s="203"/>
      <c r="B41" s="203"/>
      <c r="C41" s="43"/>
      <c r="D41" s="278" t="s">
        <v>349</v>
      </c>
      <c r="E41" s="42"/>
      <c r="F41" s="41">
        <f>SUM(G41:I41)</f>
        <v>1</v>
      </c>
      <c r="G41" s="41">
        <v>0</v>
      </c>
      <c r="H41" s="41">
        <v>1</v>
      </c>
      <c r="I41" s="41">
        <v>0</v>
      </c>
      <c r="J41" s="41">
        <f>SUM(K41:M41)</f>
        <v>1</v>
      </c>
      <c r="K41" s="41">
        <v>0</v>
      </c>
      <c r="L41" s="41">
        <v>1</v>
      </c>
      <c r="M41" s="41">
        <v>0</v>
      </c>
      <c r="N41" s="41">
        <f>SUM(O41:Q41)</f>
        <v>0</v>
      </c>
      <c r="O41" s="41">
        <v>0</v>
      </c>
      <c r="P41" s="41">
        <v>0</v>
      </c>
      <c r="Q41" s="41">
        <v>0</v>
      </c>
      <c r="AA41" s="153">
        <v>1</v>
      </c>
      <c r="AB41" s="153" t="str">
        <f>IF(F41=AA41,"",1)</f>
        <v/>
      </c>
      <c r="AC41" s="153"/>
      <c r="AD41" s="153">
        <v>1</v>
      </c>
      <c r="AE41" s="153" t="str">
        <f t="shared" ref="AE41" si="81">IF(J41=AD41,"",1)</f>
        <v/>
      </c>
      <c r="AF41" s="153"/>
      <c r="AG41" s="153">
        <v>0</v>
      </c>
      <c r="AH41" s="153" t="str">
        <f t="shared" ref="AH41" si="82">IF(N41=AG41,"",1)</f>
        <v/>
      </c>
      <c r="AI41" s="136"/>
    </row>
    <row r="42" spans="1:35" ht="12" customHeight="1">
      <c r="A42" s="203"/>
      <c r="B42" s="203"/>
      <c r="C42" s="40"/>
      <c r="D42" s="279"/>
      <c r="E42" s="39"/>
      <c r="F42" s="37">
        <f>IF(F41=0,0,F41/$F41)</f>
        <v>1</v>
      </c>
      <c r="G42" s="37">
        <f>IF(G41=0,0,G41/$F41)</f>
        <v>0</v>
      </c>
      <c r="H42" s="37">
        <f>IF(H41=0,0,H41/$F41)</f>
        <v>1</v>
      </c>
      <c r="I42" s="37">
        <f>IF(I41=0,0,I41/$F41)</f>
        <v>0</v>
      </c>
      <c r="J42" s="37">
        <f>IF(J41=0,0,J41/J41)</f>
        <v>1</v>
      </c>
      <c r="K42" s="37">
        <f>IF(K41=0,0,K41/$J41)</f>
        <v>0</v>
      </c>
      <c r="L42" s="37">
        <f>IF(L41=0,0,L41/$J41)</f>
        <v>1</v>
      </c>
      <c r="M42" s="37">
        <f>IF(M41=0,0,M41/$J41)</f>
        <v>0</v>
      </c>
      <c r="N42" s="37">
        <f>IF(N41=0,0,N41/N41)</f>
        <v>0</v>
      </c>
      <c r="O42" s="37">
        <f>IF(O41=0,0,O41/$N41)</f>
        <v>0</v>
      </c>
      <c r="P42" s="37">
        <f>IF(P41=0,0,P41/$N41)</f>
        <v>0</v>
      </c>
      <c r="Q42" s="37">
        <f>IF(Q41=0,0,Q41/$N41)</f>
        <v>0</v>
      </c>
      <c r="AA42" s="152"/>
      <c r="AB42" s="152"/>
      <c r="AC42" s="152" t="str">
        <f t="shared" ref="AC42" si="83">IF(SUM(G42:I42)=0,"",IF(SUM(G42:I42)=1,"",1))</f>
        <v/>
      </c>
      <c r="AD42" s="152"/>
      <c r="AE42" s="152"/>
      <c r="AF42" s="152" t="str">
        <f t="shared" ref="AF42" si="84">IF(SUM(K42:M42)=0,"",IF(SUM(K42:M42)=1,"",1))</f>
        <v/>
      </c>
      <c r="AG42" s="152"/>
      <c r="AH42" s="152"/>
      <c r="AI42" s="136" t="str">
        <f t="shared" ref="AI42" si="85">IF(SUM(O42:Q42)=0,"",IF(SUM(O42:Q42)=1,"",1))</f>
        <v/>
      </c>
    </row>
    <row r="43" spans="1:35" ht="12" customHeight="1">
      <c r="A43" s="203"/>
      <c r="B43" s="203"/>
      <c r="C43" s="43"/>
      <c r="D43" s="278" t="s">
        <v>350</v>
      </c>
      <c r="E43" s="42"/>
      <c r="F43" s="41">
        <f>SUM(G43:I43)</f>
        <v>1</v>
      </c>
      <c r="G43" s="41">
        <v>0</v>
      </c>
      <c r="H43" s="41">
        <v>1</v>
      </c>
      <c r="I43" s="41">
        <v>0</v>
      </c>
      <c r="J43" s="41">
        <f>SUM(K43:M43)</f>
        <v>1</v>
      </c>
      <c r="K43" s="41">
        <v>1</v>
      </c>
      <c r="L43" s="41">
        <v>0</v>
      </c>
      <c r="M43" s="41">
        <v>0</v>
      </c>
      <c r="N43" s="41">
        <f>SUM(O43:Q43)</f>
        <v>0</v>
      </c>
      <c r="O43" s="41">
        <v>0</v>
      </c>
      <c r="P43" s="41">
        <v>0</v>
      </c>
      <c r="Q43" s="41">
        <v>0</v>
      </c>
      <c r="AA43" s="153">
        <v>1</v>
      </c>
      <c r="AB43" s="153" t="str">
        <f>IF(F43=AA43,"",1)</f>
        <v/>
      </c>
      <c r="AC43" s="153"/>
      <c r="AD43" s="153">
        <v>1</v>
      </c>
      <c r="AE43" s="153" t="str">
        <f t="shared" ref="AE43" si="86">IF(J43=AD43,"",1)</f>
        <v/>
      </c>
      <c r="AF43" s="153"/>
      <c r="AG43" s="153">
        <v>0</v>
      </c>
      <c r="AH43" s="153" t="str">
        <f t="shared" ref="AH43" si="87">IF(N43=AG43,"",1)</f>
        <v/>
      </c>
      <c r="AI43" s="136"/>
    </row>
    <row r="44" spans="1:35" ht="12" customHeight="1">
      <c r="A44" s="203"/>
      <c r="B44" s="203"/>
      <c r="C44" s="40"/>
      <c r="D44" s="279"/>
      <c r="E44" s="39"/>
      <c r="F44" s="37">
        <f>IF(F43=0,0,F43/$F43)</f>
        <v>1</v>
      </c>
      <c r="G44" s="37">
        <f>IF(G43=0,0,G43/$F43)</f>
        <v>0</v>
      </c>
      <c r="H44" s="37">
        <f>IF(H43=0,0,H43/$F43)</f>
        <v>1</v>
      </c>
      <c r="I44" s="37">
        <f>IF(I43=0,0,I43/$F43)</f>
        <v>0</v>
      </c>
      <c r="J44" s="37">
        <f>IF(J43=0,0,J43/J43)</f>
        <v>1</v>
      </c>
      <c r="K44" s="37">
        <f>IF(K43=0,0,K43/$J43)</f>
        <v>1</v>
      </c>
      <c r="L44" s="37">
        <f>IF(L43=0,0,L43/$J43)</f>
        <v>0</v>
      </c>
      <c r="M44" s="37">
        <f>IF(M43=0,0,M43/$J43)</f>
        <v>0</v>
      </c>
      <c r="N44" s="37">
        <f>IF(N43=0,0,N43/N43)</f>
        <v>0</v>
      </c>
      <c r="O44" s="37">
        <f>IF(O43=0,0,O43/$N43)</f>
        <v>0</v>
      </c>
      <c r="P44" s="37">
        <f>IF(P43=0,0,P43/$N43)</f>
        <v>0</v>
      </c>
      <c r="Q44" s="37">
        <f>IF(Q43=0,0,Q43/$N43)</f>
        <v>0</v>
      </c>
      <c r="AA44" s="152"/>
      <c r="AB44" s="152"/>
      <c r="AC44" s="152" t="str">
        <f t="shared" ref="AC44" si="88">IF(SUM(G44:I44)=0,"",IF(SUM(G44:I44)=1,"",1))</f>
        <v/>
      </c>
      <c r="AD44" s="152"/>
      <c r="AE44" s="152"/>
      <c r="AF44" s="152" t="str">
        <f t="shared" ref="AF44" si="89">IF(SUM(K44:M44)=0,"",IF(SUM(K44:M44)=1,"",1))</f>
        <v/>
      </c>
      <c r="AG44" s="152"/>
      <c r="AH44" s="152"/>
      <c r="AI44" s="136" t="str">
        <f t="shared" ref="AI44" si="90">IF(SUM(O44:Q44)=0,"",IF(SUM(O44:Q44)=1,"",1))</f>
        <v/>
      </c>
    </row>
    <row r="45" spans="1:35" ht="12" customHeight="1">
      <c r="A45" s="203"/>
      <c r="B45" s="203"/>
      <c r="C45" s="43"/>
      <c r="D45" s="278" t="s">
        <v>351</v>
      </c>
      <c r="E45" s="42"/>
      <c r="F45" s="41">
        <f>SUM(G45:I45)</f>
        <v>5</v>
      </c>
      <c r="G45" s="41">
        <v>1</v>
      </c>
      <c r="H45" s="41">
        <v>4</v>
      </c>
      <c r="I45" s="41">
        <v>0</v>
      </c>
      <c r="J45" s="41">
        <f>SUM(K45:M45)</f>
        <v>5</v>
      </c>
      <c r="K45" s="41">
        <v>2</v>
      </c>
      <c r="L45" s="41">
        <v>3</v>
      </c>
      <c r="M45" s="41">
        <v>0</v>
      </c>
      <c r="N45" s="41">
        <f>SUM(O45:Q45)</f>
        <v>0</v>
      </c>
      <c r="O45" s="41">
        <v>0</v>
      </c>
      <c r="P45" s="41">
        <v>0</v>
      </c>
      <c r="Q45" s="41">
        <v>0</v>
      </c>
      <c r="AA45" s="153">
        <v>5</v>
      </c>
      <c r="AB45" s="153" t="str">
        <f>IF(F45=AA45,"",1)</f>
        <v/>
      </c>
      <c r="AC45" s="153"/>
      <c r="AD45" s="153">
        <v>5</v>
      </c>
      <c r="AE45" s="153" t="str">
        <f t="shared" ref="AE45" si="91">IF(J45=AD45,"",1)</f>
        <v/>
      </c>
      <c r="AF45" s="153"/>
      <c r="AG45" s="153">
        <v>0</v>
      </c>
      <c r="AH45" s="153" t="str">
        <f t="shared" ref="AH45" si="92">IF(N45=AG45,"",1)</f>
        <v/>
      </c>
      <c r="AI45" s="136"/>
    </row>
    <row r="46" spans="1:35" ht="12" customHeight="1">
      <c r="A46" s="203"/>
      <c r="B46" s="203"/>
      <c r="C46" s="40"/>
      <c r="D46" s="279"/>
      <c r="E46" s="39"/>
      <c r="F46" s="37">
        <f>IF(F45=0,0,F45/$F45)</f>
        <v>1</v>
      </c>
      <c r="G46" s="37">
        <f>IF(G45=0,0,G45/$F45)</f>
        <v>0.2</v>
      </c>
      <c r="H46" s="37">
        <f>IF(H45=0,0,H45/$F45)</f>
        <v>0.8</v>
      </c>
      <c r="I46" s="37">
        <f>IF(I45=0,0,I45/$F45)</f>
        <v>0</v>
      </c>
      <c r="J46" s="37">
        <f>IF(J45=0,0,J45/J45)</f>
        <v>1</v>
      </c>
      <c r="K46" s="37">
        <f>IF(K45=0,0,K45/$J45)</f>
        <v>0.4</v>
      </c>
      <c r="L46" s="37">
        <f>IF(L45=0,0,L45/$J45)</f>
        <v>0.6</v>
      </c>
      <c r="M46" s="37">
        <f>IF(M45=0,0,M45/$J45)</f>
        <v>0</v>
      </c>
      <c r="N46" s="37">
        <f>IF(N45=0,0,N45/N45)</f>
        <v>0</v>
      </c>
      <c r="O46" s="37">
        <f>IF(O45=0,0,O45/$N45)</f>
        <v>0</v>
      </c>
      <c r="P46" s="37">
        <f>IF(P45=0,0,P45/$N45)</f>
        <v>0</v>
      </c>
      <c r="Q46" s="37">
        <f>IF(Q45=0,0,Q45/$N45)</f>
        <v>0</v>
      </c>
      <c r="AA46" s="152"/>
      <c r="AB46" s="152"/>
      <c r="AC46" s="152" t="str">
        <f t="shared" ref="AC46" si="93">IF(SUM(G46:I46)=0,"",IF(SUM(G46:I46)=1,"",1))</f>
        <v/>
      </c>
      <c r="AD46" s="152"/>
      <c r="AE46" s="152"/>
      <c r="AF46" s="152" t="str">
        <f t="shared" ref="AF46" si="94">IF(SUM(K46:M46)=0,"",IF(SUM(K46:M46)=1,"",1))</f>
        <v/>
      </c>
      <c r="AG46" s="152"/>
      <c r="AH46" s="152"/>
      <c r="AI46" s="136" t="str">
        <f t="shared" ref="AI46" si="95">IF(SUM(O46:Q46)=0,"",IF(SUM(O46:Q46)=1,"",1))</f>
        <v/>
      </c>
    </row>
    <row r="47" spans="1:35" ht="11.25" customHeight="1">
      <c r="A47" s="203"/>
      <c r="B47" s="203"/>
      <c r="C47" s="43"/>
      <c r="D47" s="278" t="s">
        <v>352</v>
      </c>
      <c r="E47" s="42"/>
      <c r="F47" s="41">
        <f>SUM(G47:I47)</f>
        <v>3</v>
      </c>
      <c r="G47" s="41">
        <v>1</v>
      </c>
      <c r="H47" s="41">
        <v>1</v>
      </c>
      <c r="I47" s="41">
        <v>1</v>
      </c>
      <c r="J47" s="41">
        <f>SUM(K47:M47)</f>
        <v>1</v>
      </c>
      <c r="K47" s="41">
        <v>0</v>
      </c>
      <c r="L47" s="41">
        <v>1</v>
      </c>
      <c r="M47" s="41">
        <v>0</v>
      </c>
      <c r="N47" s="41">
        <f>SUM(O47:Q47)</f>
        <v>1</v>
      </c>
      <c r="O47" s="41">
        <v>0</v>
      </c>
      <c r="P47" s="41">
        <v>1</v>
      </c>
      <c r="Q47" s="41">
        <v>0</v>
      </c>
      <c r="AA47" s="153">
        <v>3</v>
      </c>
      <c r="AB47" s="153" t="str">
        <f>IF(F47=AA47,"",1)</f>
        <v/>
      </c>
      <c r="AC47" s="153"/>
      <c r="AD47" s="153">
        <v>1</v>
      </c>
      <c r="AE47" s="153" t="str">
        <f t="shared" ref="AE47" si="96">IF(J47=AD47,"",1)</f>
        <v/>
      </c>
      <c r="AF47" s="153"/>
      <c r="AG47" s="153">
        <v>1</v>
      </c>
      <c r="AH47" s="153" t="str">
        <f t="shared" ref="AH47" si="97">IF(N47=AG47,"",1)</f>
        <v/>
      </c>
      <c r="AI47" s="136"/>
    </row>
    <row r="48" spans="1:35" ht="12" customHeight="1">
      <c r="A48" s="203"/>
      <c r="B48" s="203"/>
      <c r="C48" s="40"/>
      <c r="D48" s="279"/>
      <c r="E48" s="39"/>
      <c r="F48" s="37">
        <f>IF(F47=0,0,F47/$F47)</f>
        <v>1</v>
      </c>
      <c r="G48" s="37">
        <f>IF(G47=0,0,G47/$F47)</f>
        <v>0.33333333333333331</v>
      </c>
      <c r="H48" s="37">
        <f>IF(H47=0,0,H47/$F47)</f>
        <v>0.33333333333333331</v>
      </c>
      <c r="I48" s="37">
        <f>IF(I47=0,0,I47/$F47)</f>
        <v>0.33333333333333331</v>
      </c>
      <c r="J48" s="37">
        <f>IF(J47=0,0,J47/J47)</f>
        <v>1</v>
      </c>
      <c r="K48" s="37">
        <f>IF(K47=0,0,K47/$J47)</f>
        <v>0</v>
      </c>
      <c r="L48" s="37">
        <f>IF(L47=0,0,L47/$J47)</f>
        <v>1</v>
      </c>
      <c r="M48" s="37">
        <f>IF(M47=0,0,M47/$J47)</f>
        <v>0</v>
      </c>
      <c r="N48" s="37">
        <f>IF(N47=0,0,N47/N47)</f>
        <v>1</v>
      </c>
      <c r="O48" s="37">
        <f>IF(O47=0,0,O47/$N47)</f>
        <v>0</v>
      </c>
      <c r="P48" s="37">
        <f>IF(P47=0,0,P47/$N47)</f>
        <v>1</v>
      </c>
      <c r="Q48" s="37">
        <f>IF(Q47=0,0,Q47/$N47)</f>
        <v>0</v>
      </c>
      <c r="AA48" s="152"/>
      <c r="AB48" s="152"/>
      <c r="AC48" s="152" t="str">
        <f t="shared" ref="AC48" si="98">IF(SUM(G48:I48)=0,"",IF(SUM(G48:I48)=1,"",1))</f>
        <v/>
      </c>
      <c r="AD48" s="152"/>
      <c r="AE48" s="152"/>
      <c r="AF48" s="152" t="str">
        <f t="shared" ref="AF48" si="99">IF(SUM(K48:M48)=0,"",IF(SUM(K48:M48)=1,"",1))</f>
        <v/>
      </c>
      <c r="AG48" s="152"/>
      <c r="AH48" s="152"/>
      <c r="AI48" s="136" t="str">
        <f t="shared" ref="AI48" si="100">IF(SUM(O48:Q48)=0,"",IF(SUM(O48:Q48)=1,"",1))</f>
        <v/>
      </c>
    </row>
    <row r="49" spans="1:35" ht="12" customHeight="1">
      <c r="A49" s="203"/>
      <c r="B49" s="203"/>
      <c r="C49" s="43"/>
      <c r="D49" s="278" t="s">
        <v>353</v>
      </c>
      <c r="E49" s="42"/>
      <c r="F49" s="41">
        <f>SUM(G49:I49)</f>
        <v>3</v>
      </c>
      <c r="G49" s="41">
        <v>0</v>
      </c>
      <c r="H49" s="41">
        <v>3</v>
      </c>
      <c r="I49" s="41">
        <v>0</v>
      </c>
      <c r="J49" s="41">
        <f>SUM(K49:M49)</f>
        <v>3</v>
      </c>
      <c r="K49" s="41">
        <v>0</v>
      </c>
      <c r="L49" s="41">
        <v>3</v>
      </c>
      <c r="M49" s="41">
        <v>0</v>
      </c>
      <c r="N49" s="41">
        <f>SUM(O49:Q49)</f>
        <v>2</v>
      </c>
      <c r="O49" s="41">
        <v>1</v>
      </c>
      <c r="P49" s="41">
        <v>1</v>
      </c>
      <c r="Q49" s="41">
        <v>0</v>
      </c>
      <c r="AA49" s="153">
        <v>3</v>
      </c>
      <c r="AB49" s="153" t="str">
        <f>IF(F49=AA49,"",1)</f>
        <v/>
      </c>
      <c r="AC49" s="153"/>
      <c r="AD49" s="153">
        <v>3</v>
      </c>
      <c r="AE49" s="153" t="str">
        <f t="shared" ref="AE49" si="101">IF(J49=AD49,"",1)</f>
        <v/>
      </c>
      <c r="AF49" s="153"/>
      <c r="AG49" s="153">
        <v>2</v>
      </c>
      <c r="AH49" s="153" t="str">
        <f t="shared" ref="AH49" si="102">IF(N49=AG49,"",1)</f>
        <v/>
      </c>
      <c r="AI49" s="136"/>
    </row>
    <row r="50" spans="1:35" ht="12" customHeight="1">
      <c r="A50" s="203"/>
      <c r="B50" s="203"/>
      <c r="C50" s="40"/>
      <c r="D50" s="279"/>
      <c r="E50" s="39"/>
      <c r="F50" s="37">
        <f>IF(F49=0,0,F49/$F49)</f>
        <v>1</v>
      </c>
      <c r="G50" s="37">
        <f>IF(G49=0,0,G49/$F49)</f>
        <v>0</v>
      </c>
      <c r="H50" s="37">
        <f>IF(H49=0,0,H49/$F49)</f>
        <v>1</v>
      </c>
      <c r="I50" s="37">
        <f>IF(I49=0,0,I49/$F49)</f>
        <v>0</v>
      </c>
      <c r="J50" s="37">
        <f>IF(J49=0,0,J49/J49)</f>
        <v>1</v>
      </c>
      <c r="K50" s="37">
        <f>IF(K49=0,0,K49/$J49)</f>
        <v>0</v>
      </c>
      <c r="L50" s="37">
        <f>IF(L49=0,0,L49/$J49)</f>
        <v>1</v>
      </c>
      <c r="M50" s="37">
        <f>IF(M49=0,0,M49/$J49)</f>
        <v>0</v>
      </c>
      <c r="N50" s="37">
        <f>IF(N49=0,0,N49/N49)</f>
        <v>1</v>
      </c>
      <c r="O50" s="37">
        <f>IF(O49=0,0,O49/$N49)</f>
        <v>0.5</v>
      </c>
      <c r="P50" s="37">
        <f>IF(P49=0,0,P49/$N49)</f>
        <v>0.5</v>
      </c>
      <c r="Q50" s="37">
        <f>IF(Q49=0,0,Q49/$N49)</f>
        <v>0</v>
      </c>
      <c r="AA50" s="152"/>
      <c r="AB50" s="152"/>
      <c r="AC50" s="152" t="str">
        <f t="shared" ref="AC50" si="103">IF(SUM(G50:I50)=0,"",IF(SUM(G50:I50)=1,"",1))</f>
        <v/>
      </c>
      <c r="AD50" s="152"/>
      <c r="AE50" s="152"/>
      <c r="AF50" s="152" t="str">
        <f t="shared" ref="AF50" si="104">IF(SUM(K50:M50)=0,"",IF(SUM(K50:M50)=1,"",1))</f>
        <v/>
      </c>
      <c r="AG50" s="152"/>
      <c r="AH50" s="152"/>
      <c r="AI50" s="136" t="str">
        <f t="shared" ref="AI50" si="105">IF(SUM(O50:Q50)=0,"",IF(SUM(O50:Q50)=1,"",1))</f>
        <v/>
      </c>
    </row>
    <row r="51" spans="1:35" ht="12" customHeight="1">
      <c r="A51" s="203"/>
      <c r="B51" s="203"/>
      <c r="C51" s="43"/>
      <c r="D51" s="278" t="s">
        <v>354</v>
      </c>
      <c r="E51" s="42"/>
      <c r="F51" s="41">
        <f>SUM(G51:I51)</f>
        <v>10</v>
      </c>
      <c r="G51" s="41">
        <v>1</v>
      </c>
      <c r="H51" s="41">
        <v>9</v>
      </c>
      <c r="I51" s="41">
        <v>0</v>
      </c>
      <c r="J51" s="41">
        <f>SUM(K51:M51)</f>
        <v>11</v>
      </c>
      <c r="K51" s="41">
        <v>3</v>
      </c>
      <c r="L51" s="41">
        <v>8</v>
      </c>
      <c r="M51" s="41">
        <v>0</v>
      </c>
      <c r="N51" s="41">
        <f>SUM(O51:Q51)</f>
        <v>1</v>
      </c>
      <c r="O51" s="41">
        <v>0</v>
      </c>
      <c r="P51" s="41">
        <v>1</v>
      </c>
      <c r="Q51" s="41">
        <v>0</v>
      </c>
      <c r="AA51" s="153">
        <v>10</v>
      </c>
      <c r="AB51" s="153" t="str">
        <f>IF(F51=AA51,"",1)</f>
        <v/>
      </c>
      <c r="AC51" s="153"/>
      <c r="AD51" s="153">
        <v>11</v>
      </c>
      <c r="AE51" s="153" t="str">
        <f t="shared" ref="AE51" si="106">IF(J51=AD51,"",1)</f>
        <v/>
      </c>
      <c r="AF51" s="153"/>
      <c r="AG51" s="153">
        <v>1</v>
      </c>
      <c r="AH51" s="153" t="str">
        <f t="shared" ref="AH51" si="107">IF(N51=AG51,"",1)</f>
        <v/>
      </c>
      <c r="AI51" s="136"/>
    </row>
    <row r="52" spans="1:35" ht="12" customHeight="1">
      <c r="A52" s="203"/>
      <c r="B52" s="203"/>
      <c r="C52" s="40"/>
      <c r="D52" s="279"/>
      <c r="E52" s="39"/>
      <c r="F52" s="37">
        <f>IF(F51=0,0,F51/$F51)</f>
        <v>1</v>
      </c>
      <c r="G52" s="37">
        <f>IF(G51=0,0,G51/$F51)</f>
        <v>0.1</v>
      </c>
      <c r="H52" s="37">
        <f>IF(H51=0,0,H51/$F51)</f>
        <v>0.9</v>
      </c>
      <c r="I52" s="37">
        <f>IF(I51=0,0,I51/$F51)</f>
        <v>0</v>
      </c>
      <c r="J52" s="37">
        <f>IF(J51=0,0,J51/J51)</f>
        <v>1</v>
      </c>
      <c r="K52" s="37">
        <f>IF(K51=0,0,K51/$J51)</f>
        <v>0.27272727272727271</v>
      </c>
      <c r="L52" s="37">
        <f>IF(L51=0,0,L51/$J51)</f>
        <v>0.72727272727272729</v>
      </c>
      <c r="M52" s="37">
        <f>IF(M51=0,0,M51/$J51)</f>
        <v>0</v>
      </c>
      <c r="N52" s="37">
        <f>IF(N51=0,0,N51/N51)</f>
        <v>1</v>
      </c>
      <c r="O52" s="37">
        <f>IF(O51=0,0,O51/$N51)</f>
        <v>0</v>
      </c>
      <c r="P52" s="37">
        <f>IF(P51=0,0,P51/$N51)</f>
        <v>1</v>
      </c>
      <c r="Q52" s="37">
        <f>IF(Q51=0,0,Q51/$N51)</f>
        <v>0</v>
      </c>
      <c r="AA52" s="152"/>
      <c r="AB52" s="152"/>
      <c r="AC52" s="152" t="str">
        <f t="shared" ref="AC52" si="108">IF(SUM(G52:I52)=0,"",IF(SUM(G52:I52)=1,"",1))</f>
        <v/>
      </c>
      <c r="AD52" s="152"/>
      <c r="AE52" s="152"/>
      <c r="AF52" s="152" t="str">
        <f t="shared" ref="AF52" si="109">IF(SUM(K52:M52)=0,"",IF(SUM(K52:M52)=1,"",1))</f>
        <v/>
      </c>
      <c r="AG52" s="152"/>
      <c r="AH52" s="152"/>
      <c r="AI52" s="136" t="str">
        <f t="shared" ref="AI52" si="110">IF(SUM(O52:Q52)=0,"",IF(SUM(O52:Q52)=1,"",1))</f>
        <v/>
      </c>
    </row>
    <row r="53" spans="1:35" ht="12" customHeight="1">
      <c r="A53" s="203"/>
      <c r="B53" s="203"/>
      <c r="C53" s="43"/>
      <c r="D53" s="278" t="s">
        <v>355</v>
      </c>
      <c r="E53" s="42"/>
      <c r="F53" s="41">
        <f>SUM(G53:I53)</f>
        <v>3</v>
      </c>
      <c r="G53" s="41">
        <v>1</v>
      </c>
      <c r="H53" s="41">
        <v>2</v>
      </c>
      <c r="I53" s="41">
        <v>0</v>
      </c>
      <c r="J53" s="41">
        <f>SUM(K53:M53)</f>
        <v>3</v>
      </c>
      <c r="K53" s="41">
        <v>1</v>
      </c>
      <c r="L53" s="41">
        <v>2</v>
      </c>
      <c r="M53" s="41">
        <v>0</v>
      </c>
      <c r="N53" s="41">
        <f>SUM(O53:Q53)</f>
        <v>0</v>
      </c>
      <c r="O53" s="41">
        <v>0</v>
      </c>
      <c r="P53" s="41">
        <v>0</v>
      </c>
      <c r="Q53" s="41">
        <v>0</v>
      </c>
      <c r="AA53" s="153">
        <v>3</v>
      </c>
      <c r="AB53" s="153" t="str">
        <f>IF(F53=AA53,"",1)</f>
        <v/>
      </c>
      <c r="AC53" s="153"/>
      <c r="AD53" s="153">
        <v>3</v>
      </c>
      <c r="AE53" s="153" t="str">
        <f t="shared" ref="AE53" si="111">IF(J53=AD53,"",1)</f>
        <v/>
      </c>
      <c r="AF53" s="153"/>
      <c r="AG53" s="153">
        <v>0</v>
      </c>
      <c r="AH53" s="153" t="str">
        <f t="shared" ref="AH53" si="112">IF(N53=AG53,"",1)</f>
        <v/>
      </c>
      <c r="AI53" s="136"/>
    </row>
    <row r="54" spans="1:35" ht="12" customHeight="1">
      <c r="A54" s="203"/>
      <c r="B54" s="203"/>
      <c r="C54" s="40"/>
      <c r="D54" s="279"/>
      <c r="E54" s="39"/>
      <c r="F54" s="37">
        <f>IF(F53=0,0,F53/$F53)</f>
        <v>1</v>
      </c>
      <c r="G54" s="37">
        <f>IF(G53=0,0,G53/$F53)</f>
        <v>0.33333333333333331</v>
      </c>
      <c r="H54" s="37">
        <f>IF(H53=0,0,H53/$F53)</f>
        <v>0.66666666666666663</v>
      </c>
      <c r="I54" s="37">
        <f>IF(I53=0,0,I53/$F53)</f>
        <v>0</v>
      </c>
      <c r="J54" s="37">
        <f>IF(J53=0,0,J53/J53)</f>
        <v>1</v>
      </c>
      <c r="K54" s="37">
        <f>IF(K53=0,0,K53/$J53)</f>
        <v>0.33333333333333331</v>
      </c>
      <c r="L54" s="37">
        <f>IF(L53=0,0,L53/$J53)</f>
        <v>0.66666666666666663</v>
      </c>
      <c r="M54" s="37">
        <f>IF(M53=0,0,M53/$J53)</f>
        <v>0</v>
      </c>
      <c r="N54" s="37">
        <f>IF(N53=0,0,N53/N53)</f>
        <v>0</v>
      </c>
      <c r="O54" s="37">
        <f>IF(O53=0,0,O53/$N53)</f>
        <v>0</v>
      </c>
      <c r="P54" s="37">
        <f>IF(P53=0,0,P53/$N53)</f>
        <v>0</v>
      </c>
      <c r="Q54" s="37">
        <f>IF(Q53=0,0,Q53/$N53)</f>
        <v>0</v>
      </c>
      <c r="AA54" s="152"/>
      <c r="AB54" s="152"/>
      <c r="AC54" s="152" t="str">
        <f t="shared" ref="AC54" si="113">IF(SUM(G54:I54)=0,"",IF(SUM(G54:I54)=1,"",1))</f>
        <v/>
      </c>
      <c r="AD54" s="152"/>
      <c r="AE54" s="152"/>
      <c r="AF54" s="152" t="str">
        <f t="shared" ref="AF54" si="114">IF(SUM(K54:M54)=0,"",IF(SUM(K54:M54)=1,"",1))</f>
        <v/>
      </c>
      <c r="AG54" s="152"/>
      <c r="AH54" s="152"/>
      <c r="AI54" s="136" t="str">
        <f t="shared" ref="AI54" si="115">IF(SUM(O54:Q54)=0,"",IF(SUM(O54:Q54)=1,"",1))</f>
        <v/>
      </c>
    </row>
    <row r="55" spans="1:35" ht="12" customHeight="1">
      <c r="A55" s="203"/>
      <c r="B55" s="203"/>
      <c r="C55" s="43"/>
      <c r="D55" s="278" t="s">
        <v>356</v>
      </c>
      <c r="E55" s="42"/>
      <c r="F55" s="41">
        <f>SUM(G55:I55)</f>
        <v>23</v>
      </c>
      <c r="G55" s="41">
        <v>3</v>
      </c>
      <c r="H55" s="41">
        <v>18</v>
      </c>
      <c r="I55" s="41">
        <v>2</v>
      </c>
      <c r="J55" s="41">
        <f>SUM(K55:M55)</f>
        <v>24</v>
      </c>
      <c r="K55" s="41">
        <v>9</v>
      </c>
      <c r="L55" s="41">
        <v>13</v>
      </c>
      <c r="M55" s="41">
        <v>2</v>
      </c>
      <c r="N55" s="41">
        <f>SUM(O55:Q55)</f>
        <v>2</v>
      </c>
      <c r="O55" s="41">
        <v>1</v>
      </c>
      <c r="P55" s="41">
        <v>1</v>
      </c>
      <c r="Q55" s="41">
        <v>0</v>
      </c>
      <c r="AA55" s="153">
        <v>23</v>
      </c>
      <c r="AB55" s="153" t="str">
        <f>IF(F55=AA55,"",1)</f>
        <v/>
      </c>
      <c r="AC55" s="153"/>
      <c r="AD55" s="153">
        <v>24</v>
      </c>
      <c r="AE55" s="153" t="str">
        <f t="shared" ref="AE55" si="116">IF(J55=AD55,"",1)</f>
        <v/>
      </c>
      <c r="AF55" s="153"/>
      <c r="AG55" s="153">
        <v>2</v>
      </c>
      <c r="AH55" s="153" t="str">
        <f t="shared" ref="AH55" si="117">IF(N55=AG55,"",1)</f>
        <v/>
      </c>
      <c r="AI55" s="136"/>
    </row>
    <row r="56" spans="1:35" ht="12" customHeight="1">
      <c r="A56" s="203"/>
      <c r="B56" s="203"/>
      <c r="C56" s="40"/>
      <c r="D56" s="279"/>
      <c r="E56" s="39"/>
      <c r="F56" s="37">
        <f>IF(F55=0,0,F55/$F55)</f>
        <v>1</v>
      </c>
      <c r="G56" s="37">
        <f>IF(G55=0,0,G55/$F55)</f>
        <v>0.13043478260869565</v>
      </c>
      <c r="H56" s="37">
        <f>IF(H55=0,0,H55/$F55)</f>
        <v>0.78260869565217395</v>
      </c>
      <c r="I56" s="37">
        <f>IF(I55=0,0,I55/$F55)</f>
        <v>8.6956521739130432E-2</v>
      </c>
      <c r="J56" s="37">
        <f>IF(J55=0,0,J55/J55)</f>
        <v>1</v>
      </c>
      <c r="K56" s="37">
        <f>IF(K55=0,0,K55/$J55)</f>
        <v>0.375</v>
      </c>
      <c r="L56" s="37">
        <f>IF(L55=0,0,L55/$J55)</f>
        <v>0.54166666666666663</v>
      </c>
      <c r="M56" s="37">
        <f>IF(M55=0,0,M55/$J55)</f>
        <v>8.3333333333333329E-2</v>
      </c>
      <c r="N56" s="37">
        <f>IF(N55=0,0,N55/N55)</f>
        <v>1</v>
      </c>
      <c r="O56" s="37">
        <f>IF(O55=0,0,O55/$N55)</f>
        <v>0.5</v>
      </c>
      <c r="P56" s="37">
        <f>IF(P55=0,0,P55/$N55)</f>
        <v>0.5</v>
      </c>
      <c r="Q56" s="37">
        <f>IF(Q55=0,0,Q55/$N55)</f>
        <v>0</v>
      </c>
      <c r="AA56" s="152"/>
      <c r="AB56" s="152"/>
      <c r="AC56" s="152" t="str">
        <f t="shared" ref="AC56" si="118">IF(SUM(G56:I56)=0,"",IF(SUM(G56:I56)=1,"",1))</f>
        <v/>
      </c>
      <c r="AD56" s="152"/>
      <c r="AE56" s="152"/>
      <c r="AF56" s="152" t="str">
        <f t="shared" ref="AF56" si="119">IF(SUM(K56:M56)=0,"",IF(SUM(K56:M56)=1,"",1))</f>
        <v/>
      </c>
      <c r="AG56" s="152"/>
      <c r="AH56" s="152"/>
      <c r="AI56" s="136" t="str">
        <f t="shared" ref="AI56" si="120">IF(SUM(O56:Q56)=0,"",IF(SUM(O56:Q56)=1,"",1))</f>
        <v/>
      </c>
    </row>
    <row r="57" spans="1:35" ht="12" customHeight="1">
      <c r="A57" s="203"/>
      <c r="B57" s="203"/>
      <c r="C57" s="43"/>
      <c r="D57" s="278" t="s">
        <v>357</v>
      </c>
      <c r="E57" s="42"/>
      <c r="F57" s="41">
        <f>SUM(G57:I57)</f>
        <v>7</v>
      </c>
      <c r="G57" s="41">
        <v>3</v>
      </c>
      <c r="H57" s="41">
        <v>4</v>
      </c>
      <c r="I57" s="41">
        <v>0</v>
      </c>
      <c r="J57" s="41">
        <f>SUM(K57:M57)</f>
        <v>7</v>
      </c>
      <c r="K57" s="41">
        <v>4</v>
      </c>
      <c r="L57" s="41">
        <v>3</v>
      </c>
      <c r="M57" s="41">
        <v>0</v>
      </c>
      <c r="N57" s="41">
        <f>SUM(O57:Q57)</f>
        <v>1</v>
      </c>
      <c r="O57" s="41">
        <v>1</v>
      </c>
      <c r="P57" s="41">
        <v>0</v>
      </c>
      <c r="Q57" s="41">
        <v>0</v>
      </c>
      <c r="AA57" s="153">
        <v>7</v>
      </c>
      <c r="AB57" s="153" t="str">
        <f>IF(F57=AA57,"",1)</f>
        <v/>
      </c>
      <c r="AC57" s="153"/>
      <c r="AD57" s="153">
        <v>7</v>
      </c>
      <c r="AE57" s="153" t="str">
        <f t="shared" ref="AE57" si="121">IF(J57=AD57,"",1)</f>
        <v/>
      </c>
      <c r="AF57" s="153"/>
      <c r="AG57" s="153">
        <v>1</v>
      </c>
      <c r="AH57" s="153" t="str">
        <f t="shared" ref="AH57" si="122">IF(N57=AG57,"",1)</f>
        <v/>
      </c>
      <c r="AI57" s="136"/>
    </row>
    <row r="58" spans="1:35" ht="12" customHeight="1">
      <c r="A58" s="203"/>
      <c r="B58" s="203"/>
      <c r="C58" s="40"/>
      <c r="D58" s="279"/>
      <c r="E58" s="39"/>
      <c r="F58" s="37">
        <f>IF(F57=0,0,F57/$F57)</f>
        <v>1</v>
      </c>
      <c r="G58" s="37">
        <f>IF(G57=0,0,G57/$F57)</f>
        <v>0.42857142857142855</v>
      </c>
      <c r="H58" s="37">
        <f>IF(H57=0,0,H57/$F57)</f>
        <v>0.5714285714285714</v>
      </c>
      <c r="I58" s="37">
        <f>IF(I57=0,0,I57/$F57)</f>
        <v>0</v>
      </c>
      <c r="J58" s="37">
        <f>IF(J57=0,0,J57/J57)</f>
        <v>1</v>
      </c>
      <c r="K58" s="37">
        <f>IF(K57=0,0,K57/$J57)</f>
        <v>0.5714285714285714</v>
      </c>
      <c r="L58" s="37">
        <f>IF(L57=0,0,L57/$J57)</f>
        <v>0.42857142857142855</v>
      </c>
      <c r="M58" s="37">
        <f>IF(M57=0,0,M57/$J57)</f>
        <v>0</v>
      </c>
      <c r="N58" s="37">
        <f>IF(N57=0,0,N57/N57)</f>
        <v>1</v>
      </c>
      <c r="O58" s="37">
        <f>IF(O57=0,0,O57/$N57)</f>
        <v>1</v>
      </c>
      <c r="P58" s="37">
        <f>IF(P57=0,0,P57/$N57)</f>
        <v>0</v>
      </c>
      <c r="Q58" s="37">
        <f>IF(Q57=0,0,Q57/$N57)</f>
        <v>0</v>
      </c>
      <c r="AA58" s="152"/>
      <c r="AB58" s="152"/>
      <c r="AC58" s="152" t="str">
        <f t="shared" ref="AC58" si="123">IF(SUM(G58:I58)=0,"",IF(SUM(G58:I58)=1,"",1))</f>
        <v/>
      </c>
      <c r="AD58" s="152"/>
      <c r="AE58" s="152"/>
      <c r="AF58" s="152" t="str">
        <f t="shared" ref="AF58" si="124">IF(SUM(K58:M58)=0,"",IF(SUM(K58:M58)=1,"",1))</f>
        <v/>
      </c>
      <c r="AG58" s="152"/>
      <c r="AH58" s="152"/>
      <c r="AI58" s="136" t="str">
        <f t="shared" ref="AI58" si="125">IF(SUM(O58:Q58)=0,"",IF(SUM(O58:Q58)=1,"",1))</f>
        <v/>
      </c>
    </row>
    <row r="59" spans="1:35" ht="12.75" customHeight="1">
      <c r="A59" s="203"/>
      <c r="B59" s="203"/>
      <c r="C59" s="43"/>
      <c r="D59" s="278" t="s">
        <v>358</v>
      </c>
      <c r="E59" s="42"/>
      <c r="F59" s="41">
        <f>SUM(G59:I59)</f>
        <v>21</v>
      </c>
      <c r="G59" s="41">
        <v>3</v>
      </c>
      <c r="H59" s="41">
        <v>18</v>
      </c>
      <c r="I59" s="41">
        <v>0</v>
      </c>
      <c r="J59" s="41">
        <f>SUM(K59:M59)</f>
        <v>23</v>
      </c>
      <c r="K59" s="41">
        <v>7</v>
      </c>
      <c r="L59" s="41">
        <v>16</v>
      </c>
      <c r="M59" s="41">
        <v>0</v>
      </c>
      <c r="N59" s="41">
        <f>SUM(O59:Q59)</f>
        <v>10</v>
      </c>
      <c r="O59" s="41">
        <v>6</v>
      </c>
      <c r="P59" s="41">
        <v>2</v>
      </c>
      <c r="Q59" s="41">
        <v>2</v>
      </c>
      <c r="AA59" s="153">
        <v>21</v>
      </c>
      <c r="AB59" s="153" t="str">
        <f>IF(F59=AA59,"",1)</f>
        <v/>
      </c>
      <c r="AC59" s="153"/>
      <c r="AD59" s="153">
        <v>23</v>
      </c>
      <c r="AE59" s="153" t="str">
        <f t="shared" ref="AE59" si="126">IF(J59=AD59,"",1)</f>
        <v/>
      </c>
      <c r="AF59" s="153"/>
      <c r="AG59" s="153">
        <v>10</v>
      </c>
      <c r="AH59" s="153" t="str">
        <f t="shared" ref="AH59" si="127">IF(N59=AG59,"",1)</f>
        <v/>
      </c>
      <c r="AI59" s="136"/>
    </row>
    <row r="60" spans="1:35" ht="12.75" customHeight="1">
      <c r="A60" s="203"/>
      <c r="B60" s="203"/>
      <c r="C60" s="40"/>
      <c r="D60" s="279"/>
      <c r="E60" s="39"/>
      <c r="F60" s="37">
        <f>IF(F59=0,0,F59/$F59)</f>
        <v>1</v>
      </c>
      <c r="G60" s="37">
        <f>IF(G59=0,0,G59/$F59)</f>
        <v>0.14285714285714285</v>
      </c>
      <c r="H60" s="37">
        <f>IF(H59=0,0,H59/$F59)</f>
        <v>0.8571428571428571</v>
      </c>
      <c r="I60" s="37">
        <f>IF(I59=0,0,I59/$F59)</f>
        <v>0</v>
      </c>
      <c r="J60" s="37">
        <f>IF(J59=0,0,J59/J59)</f>
        <v>1</v>
      </c>
      <c r="K60" s="37">
        <f>IF(K59=0,0,K59/$J59)</f>
        <v>0.30434782608695654</v>
      </c>
      <c r="L60" s="37">
        <f>IF(L59=0,0,L59/$J59)</f>
        <v>0.69565217391304346</v>
      </c>
      <c r="M60" s="37">
        <f>IF(M59=0,0,M59/$J59)</f>
        <v>0</v>
      </c>
      <c r="N60" s="37">
        <f>IF(N59=0,0,N59/N59)</f>
        <v>1</v>
      </c>
      <c r="O60" s="37">
        <f>IF(O59=0,0,O59/$N59)</f>
        <v>0.6</v>
      </c>
      <c r="P60" s="37">
        <f>IF(P59=0,0,P59/$N59)</f>
        <v>0.2</v>
      </c>
      <c r="Q60" s="37">
        <f>IF(Q59=0,0,Q59/$N59)</f>
        <v>0.2</v>
      </c>
      <c r="AA60" s="152"/>
      <c r="AB60" s="152"/>
      <c r="AC60" s="152" t="str">
        <f t="shared" ref="AC60" si="128">IF(SUM(G60:I60)=0,"",IF(SUM(G60:I60)=1,"",1))</f>
        <v/>
      </c>
      <c r="AD60" s="152"/>
      <c r="AE60" s="152"/>
      <c r="AF60" s="152" t="str">
        <f t="shared" ref="AF60" si="129">IF(SUM(K60:M60)=0,"",IF(SUM(K60:M60)=1,"",1))</f>
        <v/>
      </c>
      <c r="AG60" s="152"/>
      <c r="AH60" s="152"/>
      <c r="AI60" s="136" t="str">
        <f t="shared" ref="AI60" si="130">IF(SUM(O60:Q60)=0,"",IF(SUM(O60:Q60)=1,"",1))</f>
        <v/>
      </c>
    </row>
    <row r="61" spans="1:35" ht="12" customHeight="1">
      <c r="A61" s="203"/>
      <c r="B61" s="203"/>
      <c r="C61" s="43"/>
      <c r="D61" s="278" t="s">
        <v>21</v>
      </c>
      <c r="E61" s="42"/>
      <c r="F61" s="41">
        <f>SUM(G61:I61)</f>
        <v>9</v>
      </c>
      <c r="G61" s="41">
        <v>3</v>
      </c>
      <c r="H61" s="41">
        <v>5</v>
      </c>
      <c r="I61" s="41">
        <v>1</v>
      </c>
      <c r="J61" s="41">
        <f>SUM(K61:M61)</f>
        <v>9</v>
      </c>
      <c r="K61" s="41">
        <v>2</v>
      </c>
      <c r="L61" s="41">
        <v>6</v>
      </c>
      <c r="M61" s="41">
        <v>1</v>
      </c>
      <c r="N61" s="41">
        <f>SUM(O61:Q61)</f>
        <v>0</v>
      </c>
      <c r="O61" s="41">
        <v>0</v>
      </c>
      <c r="P61" s="41">
        <v>0</v>
      </c>
      <c r="Q61" s="41">
        <v>0</v>
      </c>
      <c r="AA61" s="153">
        <v>9</v>
      </c>
      <c r="AB61" s="153" t="str">
        <f>IF(F61=AA61,"",1)</f>
        <v/>
      </c>
      <c r="AC61" s="153"/>
      <c r="AD61" s="153">
        <v>9</v>
      </c>
      <c r="AE61" s="153" t="str">
        <f t="shared" ref="AE61" si="131">IF(J61=AD61,"",1)</f>
        <v/>
      </c>
      <c r="AF61" s="153"/>
      <c r="AG61" s="153">
        <v>0</v>
      </c>
      <c r="AH61" s="153" t="str">
        <f t="shared" ref="AH61" si="132">IF(N61=AG61,"",1)</f>
        <v/>
      </c>
      <c r="AI61" s="136"/>
    </row>
    <row r="62" spans="1:35" ht="12" customHeight="1">
      <c r="A62" s="203"/>
      <c r="B62" s="203"/>
      <c r="C62" s="40"/>
      <c r="D62" s="279"/>
      <c r="E62" s="39"/>
      <c r="F62" s="37">
        <f>IF(F61=0,0,F61/$F61)</f>
        <v>1</v>
      </c>
      <c r="G62" s="37">
        <f>IF(G61=0,0,G61/$F61)</f>
        <v>0.33333333333333331</v>
      </c>
      <c r="H62" s="37">
        <f>IF(H61=0,0,H61/$F61)</f>
        <v>0.55555555555555558</v>
      </c>
      <c r="I62" s="37">
        <f>IF(I61=0,0,I61/$F61)</f>
        <v>0.1111111111111111</v>
      </c>
      <c r="J62" s="37">
        <f>IF(J61=0,0,J61/J61)</f>
        <v>1</v>
      </c>
      <c r="K62" s="37">
        <f>IF(K61=0,0,K61/$J61)</f>
        <v>0.22222222222222221</v>
      </c>
      <c r="L62" s="37">
        <f>IF(L61=0,0,L61/$J61)</f>
        <v>0.66666666666666663</v>
      </c>
      <c r="M62" s="37">
        <f>IF(M61=0,0,M61/$J61)</f>
        <v>0.1111111111111111</v>
      </c>
      <c r="N62" s="37">
        <f>IF(N61=0,0,N61/N61)</f>
        <v>0</v>
      </c>
      <c r="O62" s="37">
        <f>IF(O61=0,0,O61/$N61)</f>
        <v>0</v>
      </c>
      <c r="P62" s="37">
        <f>IF(P61=0,0,P61/$N61)</f>
        <v>0</v>
      </c>
      <c r="Q62" s="37">
        <f>IF(Q61=0,0,Q61/$N61)</f>
        <v>0</v>
      </c>
      <c r="AA62" s="152"/>
      <c r="AB62" s="152"/>
      <c r="AC62" s="152" t="str">
        <f t="shared" ref="AC62" si="133">IF(SUM(G62:I62)=0,"",IF(SUM(G62:I62)=1,"",1))</f>
        <v/>
      </c>
      <c r="AD62" s="152"/>
      <c r="AE62" s="152"/>
      <c r="AF62" s="152" t="str">
        <f t="shared" ref="AF62" si="134">IF(SUM(K62:M62)=0,"",IF(SUM(K62:M62)=1,"",1))</f>
        <v/>
      </c>
      <c r="AG62" s="152"/>
      <c r="AH62" s="152"/>
      <c r="AI62" s="136" t="str">
        <f t="shared" ref="AI62" si="135">IF(SUM(O62:Q62)=0,"",IF(SUM(O62:Q62)=1,"",1))</f>
        <v/>
      </c>
    </row>
    <row r="63" spans="1:35" ht="12" customHeight="1">
      <c r="A63" s="203"/>
      <c r="B63" s="203"/>
      <c r="C63" s="43"/>
      <c r="D63" s="278" t="s">
        <v>359</v>
      </c>
      <c r="E63" s="42"/>
      <c r="F63" s="41">
        <f>SUM(G63:I63)</f>
        <v>9</v>
      </c>
      <c r="G63" s="41">
        <v>0</v>
      </c>
      <c r="H63" s="41">
        <v>7</v>
      </c>
      <c r="I63" s="41">
        <v>2</v>
      </c>
      <c r="J63" s="41">
        <f>SUM(K63:M63)</f>
        <v>10</v>
      </c>
      <c r="K63" s="41">
        <v>4</v>
      </c>
      <c r="L63" s="41">
        <v>4</v>
      </c>
      <c r="M63" s="41">
        <v>2</v>
      </c>
      <c r="N63" s="41">
        <f>SUM(O63:Q63)</f>
        <v>3</v>
      </c>
      <c r="O63" s="41">
        <v>2</v>
      </c>
      <c r="P63" s="41">
        <v>0</v>
      </c>
      <c r="Q63" s="41">
        <v>1</v>
      </c>
      <c r="AA63" s="153">
        <v>9</v>
      </c>
      <c r="AB63" s="153" t="str">
        <f>IF(F63=AA63,"",1)</f>
        <v/>
      </c>
      <c r="AC63" s="153"/>
      <c r="AD63" s="153">
        <v>10</v>
      </c>
      <c r="AE63" s="153" t="str">
        <f t="shared" ref="AE63" si="136">IF(J63=AD63,"",1)</f>
        <v/>
      </c>
      <c r="AF63" s="153"/>
      <c r="AG63" s="153">
        <v>3</v>
      </c>
      <c r="AH63" s="153" t="str">
        <f t="shared" ref="AH63" si="137">IF(N63=AG63,"",1)</f>
        <v/>
      </c>
      <c r="AI63" s="136"/>
    </row>
    <row r="64" spans="1:35" ht="12" customHeight="1">
      <c r="A64" s="203"/>
      <c r="B64" s="203"/>
      <c r="C64" s="40"/>
      <c r="D64" s="279"/>
      <c r="E64" s="39"/>
      <c r="F64" s="37">
        <f>IF(F63=0,0,F63/$F63)</f>
        <v>1</v>
      </c>
      <c r="G64" s="37">
        <f>IF(G63=0,0,G63/$F63)</f>
        <v>0</v>
      </c>
      <c r="H64" s="37">
        <f>IF(H63=0,0,H63/$F63)</f>
        <v>0.77777777777777779</v>
      </c>
      <c r="I64" s="37">
        <f>IF(I63=0,0,I63/$F63)</f>
        <v>0.22222222222222221</v>
      </c>
      <c r="J64" s="37">
        <f>IF(J63=0,0,J63/J63)</f>
        <v>1</v>
      </c>
      <c r="K64" s="37">
        <f>IF(K63=0,0,K63/$J63)</f>
        <v>0.4</v>
      </c>
      <c r="L64" s="37">
        <f>IF(L63=0,0,L63/$J63)</f>
        <v>0.4</v>
      </c>
      <c r="M64" s="37">
        <f>IF(M63=0,0,M63/$J63)</f>
        <v>0.2</v>
      </c>
      <c r="N64" s="37">
        <f>IF(N63=0,0,N63/N63)</f>
        <v>1</v>
      </c>
      <c r="O64" s="37">
        <f>IF(O63=0,0,O63/$N63)</f>
        <v>0.66666666666666663</v>
      </c>
      <c r="P64" s="37">
        <f>IF(P63=0,0,P63/$N63)</f>
        <v>0</v>
      </c>
      <c r="Q64" s="37">
        <f>IF(Q63=0,0,Q63/$N63)</f>
        <v>0.33333333333333331</v>
      </c>
      <c r="AA64" s="152"/>
      <c r="AB64" s="152"/>
      <c r="AC64" s="152" t="str">
        <f t="shared" ref="AC64" si="138">IF(SUM(G64:I64)=0,"",IF(SUM(G64:I64)=1,"",1))</f>
        <v/>
      </c>
      <c r="AD64" s="152"/>
      <c r="AE64" s="152"/>
      <c r="AF64" s="152" t="str">
        <f t="shared" ref="AF64" si="139">IF(SUM(K64:M64)=0,"",IF(SUM(K64:M64)=1,"",1))</f>
        <v/>
      </c>
      <c r="AG64" s="152"/>
      <c r="AH64" s="152"/>
      <c r="AI64" s="136" t="str">
        <f t="shared" ref="AI64" si="140">IF(SUM(O64:Q64)=0,"",IF(SUM(O64:Q64)=1,"",1))</f>
        <v/>
      </c>
    </row>
    <row r="65" spans="1:35" ht="12" customHeight="1">
      <c r="A65" s="203"/>
      <c r="B65" s="203"/>
      <c r="C65" s="43"/>
      <c r="D65" s="278" t="s">
        <v>360</v>
      </c>
      <c r="E65" s="42"/>
      <c r="F65" s="41">
        <f>SUM(G65:I65)</f>
        <v>16</v>
      </c>
      <c r="G65" s="41">
        <v>2</v>
      </c>
      <c r="H65" s="41">
        <v>13</v>
      </c>
      <c r="I65" s="41">
        <v>1</v>
      </c>
      <c r="J65" s="41">
        <f>SUM(K65:M65)</f>
        <v>18</v>
      </c>
      <c r="K65" s="41">
        <v>5</v>
      </c>
      <c r="L65" s="41">
        <v>12</v>
      </c>
      <c r="M65" s="41">
        <v>1</v>
      </c>
      <c r="N65" s="41">
        <f>SUM(O65:Q65)</f>
        <v>3</v>
      </c>
      <c r="O65" s="41">
        <v>1</v>
      </c>
      <c r="P65" s="41">
        <v>2</v>
      </c>
      <c r="Q65" s="41">
        <v>0</v>
      </c>
      <c r="AA65" s="153">
        <v>16</v>
      </c>
      <c r="AB65" s="153" t="str">
        <f>IF(F65=AA65,"",1)</f>
        <v/>
      </c>
      <c r="AC65" s="153"/>
      <c r="AD65" s="153">
        <v>18</v>
      </c>
      <c r="AE65" s="153" t="str">
        <f t="shared" ref="AE65" si="141">IF(J65=AD65,"",1)</f>
        <v/>
      </c>
      <c r="AF65" s="153"/>
      <c r="AG65" s="153">
        <v>3</v>
      </c>
      <c r="AH65" s="153" t="str">
        <f t="shared" ref="AH65" si="142">IF(N65=AG65,"",1)</f>
        <v/>
      </c>
      <c r="AI65" s="136"/>
    </row>
    <row r="66" spans="1:35" ht="12" customHeight="1">
      <c r="A66" s="203"/>
      <c r="B66" s="203"/>
      <c r="C66" s="40"/>
      <c r="D66" s="279"/>
      <c r="E66" s="39"/>
      <c r="F66" s="37">
        <f>IF(F65=0,0,F65/$F65)</f>
        <v>1</v>
      </c>
      <c r="G66" s="37">
        <f>IF(G65=0,0,G65/$F65)</f>
        <v>0.125</v>
      </c>
      <c r="H66" s="37">
        <f>IF(H65=0,0,H65/$F65)</f>
        <v>0.8125</v>
      </c>
      <c r="I66" s="37">
        <f>IF(I65=0,0,I65/$F65)</f>
        <v>6.25E-2</v>
      </c>
      <c r="J66" s="37">
        <f>IF(J65=0,0,J65/J65)</f>
        <v>1</v>
      </c>
      <c r="K66" s="37">
        <f>IF(K65=0,0,K65/$J65)</f>
        <v>0.27777777777777779</v>
      </c>
      <c r="L66" s="37">
        <f>IF(L65=0,0,L65/$J65)</f>
        <v>0.66666666666666663</v>
      </c>
      <c r="M66" s="37">
        <f>IF(M65=0,0,M65/$J65)</f>
        <v>5.5555555555555552E-2</v>
      </c>
      <c r="N66" s="37">
        <f>IF(N65=0,0,N65/N65)</f>
        <v>1</v>
      </c>
      <c r="O66" s="37">
        <f>IF(O65=0,0,O65/$N65)</f>
        <v>0.33333333333333331</v>
      </c>
      <c r="P66" s="37">
        <f>IF(P65=0,0,P65/$N65)</f>
        <v>0.66666666666666663</v>
      </c>
      <c r="Q66" s="37">
        <f>IF(Q65=0,0,Q65/$N65)</f>
        <v>0</v>
      </c>
      <c r="AA66" s="152"/>
      <c r="AB66" s="152"/>
      <c r="AC66" s="152" t="str">
        <f t="shared" ref="AC66" si="143">IF(SUM(G66:I66)=0,"",IF(SUM(G66:I66)=1,"",1))</f>
        <v/>
      </c>
      <c r="AD66" s="152"/>
      <c r="AE66" s="152"/>
      <c r="AF66" s="152" t="str">
        <f t="shared" ref="AF66" si="144">IF(SUM(K66:M66)=0,"",IF(SUM(K66:M66)=1,"",1))</f>
        <v/>
      </c>
      <c r="AG66" s="152"/>
      <c r="AH66" s="152"/>
      <c r="AI66" s="136" t="str">
        <f t="shared" ref="AI66" si="145">IF(SUM(O66:Q66)=0,"",IF(SUM(O66:Q66)=1,"",1))</f>
        <v/>
      </c>
    </row>
    <row r="67" spans="1:35" ht="12" customHeight="1">
      <c r="A67" s="203"/>
      <c r="B67" s="203"/>
      <c r="C67" s="43"/>
      <c r="D67" s="278" t="s">
        <v>361</v>
      </c>
      <c r="E67" s="42"/>
      <c r="F67" s="41">
        <f>SUM(G67:I67)</f>
        <v>5</v>
      </c>
      <c r="G67" s="41">
        <v>1</v>
      </c>
      <c r="H67" s="41">
        <v>4</v>
      </c>
      <c r="I67" s="41">
        <v>0</v>
      </c>
      <c r="J67" s="41">
        <f>SUM(K67:M67)</f>
        <v>6</v>
      </c>
      <c r="K67" s="41">
        <v>2</v>
      </c>
      <c r="L67" s="41">
        <v>4</v>
      </c>
      <c r="M67" s="41">
        <v>0</v>
      </c>
      <c r="N67" s="41">
        <f>SUM(O67:Q67)</f>
        <v>1</v>
      </c>
      <c r="O67" s="41">
        <v>1</v>
      </c>
      <c r="P67" s="41">
        <v>0</v>
      </c>
      <c r="Q67" s="41">
        <v>0</v>
      </c>
      <c r="AA67" s="153">
        <v>5</v>
      </c>
      <c r="AB67" s="153" t="str">
        <f>IF(F67=AA67,"",1)</f>
        <v/>
      </c>
      <c r="AC67" s="153"/>
      <c r="AD67" s="153">
        <v>6</v>
      </c>
      <c r="AE67" s="153" t="str">
        <f t="shared" ref="AE67" si="146">IF(J67=AD67,"",1)</f>
        <v/>
      </c>
      <c r="AF67" s="153"/>
      <c r="AG67" s="153">
        <v>1</v>
      </c>
      <c r="AH67" s="153" t="str">
        <f t="shared" ref="AH67" si="147">IF(N67=AG67,"",1)</f>
        <v/>
      </c>
      <c r="AI67" s="136"/>
    </row>
    <row r="68" spans="1:35" ht="12" customHeight="1">
      <c r="A68" s="203"/>
      <c r="B68" s="204"/>
      <c r="C68" s="40"/>
      <c r="D68" s="279"/>
      <c r="E68" s="39"/>
      <c r="F68" s="37">
        <f>IF(F67=0,0,F67/$F67)</f>
        <v>1</v>
      </c>
      <c r="G68" s="37">
        <f>IF(G67=0,0,G67/$F67)</f>
        <v>0.2</v>
      </c>
      <c r="H68" s="37">
        <f>IF(H67=0,0,H67/$F67)</f>
        <v>0.8</v>
      </c>
      <c r="I68" s="37">
        <f>IF(I67=0,0,I67/$F67)</f>
        <v>0</v>
      </c>
      <c r="J68" s="37">
        <f>IF(J67=0,0,J67/J67)</f>
        <v>1</v>
      </c>
      <c r="K68" s="37">
        <f>IF(K67=0,0,K67/$J67)</f>
        <v>0.33333333333333331</v>
      </c>
      <c r="L68" s="37">
        <f>IF(L67=0,0,L67/$J67)</f>
        <v>0.66666666666666663</v>
      </c>
      <c r="M68" s="37">
        <f>IF(M67=0,0,M67/$J67)</f>
        <v>0</v>
      </c>
      <c r="N68" s="37">
        <f>IF(N67=0,0,N67/N67)</f>
        <v>1</v>
      </c>
      <c r="O68" s="37">
        <f>IF(O67=0,0,O67/$N67)</f>
        <v>1</v>
      </c>
      <c r="P68" s="37">
        <f>IF(P67=0,0,P67/$N67)</f>
        <v>0</v>
      </c>
      <c r="Q68" s="37">
        <f>IF(Q67=0,0,Q67/$N67)</f>
        <v>0</v>
      </c>
      <c r="AA68" s="152"/>
      <c r="AB68" s="152"/>
      <c r="AC68" s="152" t="str">
        <f t="shared" ref="AC68" si="148">IF(SUM(G68:I68)=0,"",IF(SUM(G68:I68)=1,"",1))</f>
        <v/>
      </c>
      <c r="AD68" s="152"/>
      <c r="AE68" s="152"/>
      <c r="AF68" s="152" t="str">
        <f t="shared" ref="AF68" si="149">IF(SUM(K68:M68)=0,"",IF(SUM(K68:M68)=1,"",1))</f>
        <v/>
      </c>
      <c r="AG68" s="152"/>
      <c r="AH68" s="152"/>
      <c r="AI68" s="136" t="str">
        <f t="shared" ref="AI68" si="150">IF(SUM(O68:Q68)=0,"",IF(SUM(O68:Q68)=1,"",1))</f>
        <v/>
      </c>
    </row>
    <row r="69" spans="1:35" ht="12" customHeight="1">
      <c r="A69" s="203"/>
      <c r="B69" s="202" t="s">
        <v>17</v>
      </c>
      <c r="C69" s="43"/>
      <c r="D69" s="278" t="s">
        <v>16</v>
      </c>
      <c r="E69" s="42"/>
      <c r="F69" s="41">
        <f>SUM(G69:I69)</f>
        <v>477</v>
      </c>
      <c r="G69" s="41">
        <f>SUM(G71,G73,G75,G77,G79,G81,G83,G85,G87,G89,G91,G93,G95,G97,G99)</f>
        <v>95</v>
      </c>
      <c r="H69" s="41">
        <f t="shared" ref="H69:I69" si="151">SUM(H71,H73,H75,H77,H79,H81,H83,H85,H87,H89,H91,H93,H95,H97,H99)</f>
        <v>340</v>
      </c>
      <c r="I69" s="41">
        <f t="shared" si="151"/>
        <v>42</v>
      </c>
      <c r="J69" s="41">
        <f>SUM(K69:M69)</f>
        <v>503</v>
      </c>
      <c r="K69" s="41">
        <f t="shared" ref="K69:M69" si="152">SUM(K71,K73,K75,K77,K79,K81,K83,K85,K87,K89,K91,K93,K95,K97,K99)</f>
        <v>137</v>
      </c>
      <c r="L69" s="41">
        <f t="shared" si="152"/>
        <v>323</v>
      </c>
      <c r="M69" s="41">
        <f t="shared" si="152"/>
        <v>43</v>
      </c>
      <c r="N69" s="41">
        <f>SUM(O69:Q69)</f>
        <v>77</v>
      </c>
      <c r="O69" s="41">
        <f t="shared" ref="O69:Q69" si="153">SUM(O71,O73,O75,O77,O79,O81,O83,O85,O87,O89,O91,O93,O95,O97,O99)</f>
        <v>27</v>
      </c>
      <c r="P69" s="41">
        <f t="shared" si="153"/>
        <v>35</v>
      </c>
      <c r="Q69" s="41">
        <f t="shared" si="153"/>
        <v>15</v>
      </c>
      <c r="AA69" s="153">
        <v>477</v>
      </c>
      <c r="AB69" s="153" t="str">
        <f>IF(F69=AA69,"",1)</f>
        <v/>
      </c>
      <c r="AC69" s="153"/>
      <c r="AD69" s="153">
        <v>503</v>
      </c>
      <c r="AE69" s="153" t="str">
        <f t="shared" ref="AE69" si="154">IF(J69=AD69,"",1)</f>
        <v/>
      </c>
      <c r="AF69" s="153"/>
      <c r="AG69" s="153">
        <v>77</v>
      </c>
      <c r="AH69" s="153" t="str">
        <f t="shared" ref="AH69" si="155">IF(N69=AG69,"",1)</f>
        <v/>
      </c>
      <c r="AI69" s="136"/>
    </row>
    <row r="70" spans="1:35" ht="12" customHeight="1">
      <c r="A70" s="203"/>
      <c r="B70" s="203"/>
      <c r="C70" s="40"/>
      <c r="D70" s="279"/>
      <c r="E70" s="39"/>
      <c r="F70" s="37">
        <f>IF(F69=0,0,F69/$F69)</f>
        <v>1</v>
      </c>
      <c r="G70" s="37">
        <f>IF(G69=0,0,G69/$F69)</f>
        <v>0.19916142557651992</v>
      </c>
      <c r="H70" s="37">
        <f>IF(H69=0,0,H69/$F69)</f>
        <v>0.71278825995807127</v>
      </c>
      <c r="I70" s="37">
        <f>IF(I69=0,0,I69/$F69)</f>
        <v>8.8050314465408799E-2</v>
      </c>
      <c r="J70" s="37">
        <f>IF(J69=0,0,J69/J69)</f>
        <v>1</v>
      </c>
      <c r="K70" s="37">
        <f>IF(K69=0,0,K69/$J69)</f>
        <v>0.27236580516898606</v>
      </c>
      <c r="L70" s="37">
        <f>IF(L69=0,0,L69/$J69)</f>
        <v>0.64214711729622265</v>
      </c>
      <c r="M70" s="37">
        <f>IF(M69=0,0,M69/$J69)</f>
        <v>8.5487077534791248E-2</v>
      </c>
      <c r="N70" s="37">
        <f>IF(N69=0,0,N69/N69)</f>
        <v>1</v>
      </c>
      <c r="O70" s="37">
        <f>IF(O69=0,0,O69/$N69)</f>
        <v>0.35064935064935066</v>
      </c>
      <c r="P70" s="37">
        <f>IF(P69=0,0,P69/$N69)</f>
        <v>0.45454545454545453</v>
      </c>
      <c r="Q70" s="37">
        <f>IF(Q69=0,0,Q69/$N69)</f>
        <v>0.19480519480519481</v>
      </c>
      <c r="AA70" s="152"/>
      <c r="AB70" s="152"/>
      <c r="AC70" s="152" t="str">
        <f t="shared" ref="AC70" si="156">IF(SUM(G70:I70)=0,"",IF(SUM(G70:I70)=1,"",1))</f>
        <v/>
      </c>
      <c r="AD70" s="152"/>
      <c r="AE70" s="152"/>
      <c r="AF70" s="152" t="str">
        <f t="shared" ref="AF70" si="157">IF(SUM(K70:M70)=0,"",IF(SUM(K70:M70)=1,"",1))</f>
        <v/>
      </c>
      <c r="AG70" s="152"/>
      <c r="AH70" s="152"/>
      <c r="AI70" s="136" t="str">
        <f t="shared" ref="AI70" si="158">IF(SUM(O70:Q70)=0,"",IF(SUM(O70:Q70)=1,"",1))</f>
        <v/>
      </c>
    </row>
    <row r="71" spans="1:35" ht="12" customHeight="1">
      <c r="A71" s="203"/>
      <c r="B71" s="203"/>
      <c r="C71" s="43"/>
      <c r="D71" s="278" t="s">
        <v>254</v>
      </c>
      <c r="E71" s="42"/>
      <c r="F71" s="41">
        <f>SUM(G71:I71)</f>
        <v>4</v>
      </c>
      <c r="G71" s="41">
        <v>0</v>
      </c>
      <c r="H71" s="41">
        <v>4</v>
      </c>
      <c r="I71" s="41">
        <v>0</v>
      </c>
      <c r="J71" s="41">
        <f>SUM(K71:M71)</f>
        <v>4</v>
      </c>
      <c r="K71" s="41">
        <v>0</v>
      </c>
      <c r="L71" s="41">
        <v>4</v>
      </c>
      <c r="M71" s="41">
        <v>0</v>
      </c>
      <c r="N71" s="41">
        <f>SUM(O71:Q71)</f>
        <v>2</v>
      </c>
      <c r="O71" s="41">
        <v>0</v>
      </c>
      <c r="P71" s="41">
        <v>2</v>
      </c>
      <c r="Q71" s="41">
        <v>0</v>
      </c>
      <c r="AA71" s="153">
        <v>4</v>
      </c>
      <c r="AB71" s="153" t="str">
        <f>IF(F71=AA71,"",1)</f>
        <v/>
      </c>
      <c r="AC71" s="153"/>
      <c r="AD71" s="153">
        <v>4</v>
      </c>
      <c r="AE71" s="153" t="str">
        <f t="shared" ref="AE71" si="159">IF(J71=AD71,"",1)</f>
        <v/>
      </c>
      <c r="AF71" s="153"/>
      <c r="AG71" s="153">
        <v>2</v>
      </c>
      <c r="AH71" s="153" t="str">
        <f t="shared" ref="AH71" si="160">IF(N71=AG71,"",1)</f>
        <v/>
      </c>
      <c r="AI71" s="136"/>
    </row>
    <row r="72" spans="1:35" ht="12" customHeight="1">
      <c r="A72" s="203"/>
      <c r="B72" s="203"/>
      <c r="C72" s="40"/>
      <c r="D72" s="279"/>
      <c r="E72" s="39"/>
      <c r="F72" s="37">
        <f>IF(F71=0,0,F71/$F71)</f>
        <v>1</v>
      </c>
      <c r="G72" s="37">
        <f>IF(G71=0,0,G71/$F71)</f>
        <v>0</v>
      </c>
      <c r="H72" s="37">
        <f>IF(H71=0,0,H71/$F71)</f>
        <v>1</v>
      </c>
      <c r="I72" s="37">
        <f>IF(I71=0,0,I71/$F71)</f>
        <v>0</v>
      </c>
      <c r="J72" s="37">
        <f>IF(J71=0,0,J71/J71)</f>
        <v>1</v>
      </c>
      <c r="K72" s="37">
        <f>IF(K71=0,0,K71/$J71)</f>
        <v>0</v>
      </c>
      <c r="L72" s="37">
        <f>IF(L71=0,0,L71/$J71)</f>
        <v>1</v>
      </c>
      <c r="M72" s="37">
        <f>IF(M71=0,0,M71/$J71)</f>
        <v>0</v>
      </c>
      <c r="N72" s="37">
        <f>IF(N71=0,0,N71/N71)</f>
        <v>1</v>
      </c>
      <c r="O72" s="37">
        <f>IF(O71=0,0,O71/$N71)</f>
        <v>0</v>
      </c>
      <c r="P72" s="37">
        <f>IF(P71=0,0,P71/$N71)</f>
        <v>1</v>
      </c>
      <c r="Q72" s="37">
        <f>IF(Q71=0,0,Q71/$N71)</f>
        <v>0</v>
      </c>
      <c r="AA72" s="152"/>
      <c r="AB72" s="152"/>
      <c r="AC72" s="152" t="str">
        <f t="shared" ref="AC72" si="161">IF(SUM(G72:I72)=0,"",IF(SUM(G72:I72)=1,"",1))</f>
        <v/>
      </c>
      <c r="AD72" s="152"/>
      <c r="AE72" s="152"/>
      <c r="AF72" s="152" t="str">
        <f t="shared" ref="AF72" si="162">IF(SUM(K72:M72)=0,"",IF(SUM(K72:M72)=1,"",1))</f>
        <v/>
      </c>
      <c r="AG72" s="152"/>
      <c r="AH72" s="152"/>
      <c r="AI72" s="136" t="str">
        <f t="shared" ref="AI72" si="163">IF(SUM(O72:Q72)=0,"",IF(SUM(O72:Q72)=1,"",1))</f>
        <v/>
      </c>
    </row>
    <row r="73" spans="1:35" ht="12" customHeight="1">
      <c r="A73" s="203"/>
      <c r="B73" s="203"/>
      <c r="C73" s="43"/>
      <c r="D73" s="278" t="s">
        <v>253</v>
      </c>
      <c r="E73" s="42"/>
      <c r="F73" s="41">
        <f>SUM(G73:I73)</f>
        <v>38</v>
      </c>
      <c r="G73" s="41">
        <v>5</v>
      </c>
      <c r="H73" s="41">
        <v>31</v>
      </c>
      <c r="I73" s="41">
        <v>2</v>
      </c>
      <c r="J73" s="41">
        <f>SUM(K73:M73)</f>
        <v>39</v>
      </c>
      <c r="K73" s="41">
        <v>6</v>
      </c>
      <c r="L73" s="41">
        <v>31</v>
      </c>
      <c r="M73" s="41">
        <v>2</v>
      </c>
      <c r="N73" s="41">
        <f>SUM(O73:Q73)</f>
        <v>3</v>
      </c>
      <c r="O73" s="41">
        <v>1</v>
      </c>
      <c r="P73" s="41">
        <v>2</v>
      </c>
      <c r="Q73" s="41">
        <v>0</v>
      </c>
      <c r="AA73" s="153">
        <v>38</v>
      </c>
      <c r="AB73" s="153" t="str">
        <f>IF(F73=AA73,"",1)</f>
        <v/>
      </c>
      <c r="AC73" s="153"/>
      <c r="AD73" s="153">
        <v>39</v>
      </c>
      <c r="AE73" s="153" t="str">
        <f t="shared" ref="AE73" si="164">IF(J73=AD73,"",1)</f>
        <v/>
      </c>
      <c r="AF73" s="153"/>
      <c r="AG73" s="153">
        <v>3</v>
      </c>
      <c r="AH73" s="153" t="str">
        <f t="shared" ref="AH73" si="165">IF(N73=AG73,"",1)</f>
        <v/>
      </c>
      <c r="AI73" s="136"/>
    </row>
    <row r="74" spans="1:35" ht="12" customHeight="1">
      <c r="A74" s="203"/>
      <c r="B74" s="203"/>
      <c r="C74" s="40"/>
      <c r="D74" s="279"/>
      <c r="E74" s="39"/>
      <c r="F74" s="37">
        <f>IF(F73=0,0,F73/$F73)</f>
        <v>1</v>
      </c>
      <c r="G74" s="37">
        <f>IF(G73=0,0,G73/$F73)</f>
        <v>0.13157894736842105</v>
      </c>
      <c r="H74" s="37">
        <f>IF(H73=0,0,H73/$F73)</f>
        <v>0.81578947368421051</v>
      </c>
      <c r="I74" s="37">
        <f>IF(I73=0,0,I73/$F73)</f>
        <v>5.2631578947368418E-2</v>
      </c>
      <c r="J74" s="37">
        <f>IF(J73=0,0,J73/J73)</f>
        <v>1</v>
      </c>
      <c r="K74" s="37">
        <f>IF(K73=0,0,K73/$J73)</f>
        <v>0.15384615384615385</v>
      </c>
      <c r="L74" s="37">
        <f>IF(L73=0,0,L73/$J73)</f>
        <v>0.79487179487179482</v>
      </c>
      <c r="M74" s="37">
        <f>IF(M73=0,0,M73/$J73)</f>
        <v>5.128205128205128E-2</v>
      </c>
      <c r="N74" s="37">
        <f>IF(N73=0,0,N73/N73)</f>
        <v>1</v>
      </c>
      <c r="O74" s="37">
        <f>IF(O73=0,0,O73/$N73)</f>
        <v>0.33333333333333331</v>
      </c>
      <c r="P74" s="37">
        <f>IF(P73=0,0,P73/$N73)</f>
        <v>0.66666666666666663</v>
      </c>
      <c r="Q74" s="37">
        <f>IF(Q73=0,0,Q73/$N73)</f>
        <v>0</v>
      </c>
      <c r="AA74" s="152"/>
      <c r="AB74" s="152"/>
      <c r="AC74" s="152" t="str">
        <f t="shared" ref="AC74" si="166">IF(SUM(G74:I74)=0,"",IF(SUM(G74:I74)=1,"",1))</f>
        <v/>
      </c>
      <c r="AD74" s="152"/>
      <c r="AE74" s="152"/>
      <c r="AF74" s="152" t="str">
        <f t="shared" ref="AF74" si="167">IF(SUM(K74:M74)=0,"",IF(SUM(K74:M74)=1,"",1))</f>
        <v/>
      </c>
      <c r="AG74" s="152"/>
      <c r="AH74" s="152"/>
      <c r="AI74" s="136" t="str">
        <f t="shared" ref="AI74" si="168">IF(SUM(O74:Q74)=0,"",IF(SUM(O74:Q74)=1,"",1))</f>
        <v/>
      </c>
    </row>
    <row r="75" spans="1:35" ht="12" customHeight="1">
      <c r="A75" s="203"/>
      <c r="B75" s="203"/>
      <c r="C75" s="43"/>
      <c r="D75" s="278" t="s">
        <v>13</v>
      </c>
      <c r="E75" s="42"/>
      <c r="F75" s="41">
        <f>SUM(G75:I75)</f>
        <v>17</v>
      </c>
      <c r="G75" s="41">
        <v>2</v>
      </c>
      <c r="H75" s="41">
        <v>11</v>
      </c>
      <c r="I75" s="41">
        <v>4</v>
      </c>
      <c r="J75" s="41">
        <f>SUM(K75:M75)</f>
        <v>18</v>
      </c>
      <c r="K75" s="41">
        <v>6</v>
      </c>
      <c r="L75" s="41">
        <v>9</v>
      </c>
      <c r="M75" s="41">
        <v>3</v>
      </c>
      <c r="N75" s="41">
        <f>SUM(O75:Q75)</f>
        <v>8</v>
      </c>
      <c r="O75" s="41">
        <v>3</v>
      </c>
      <c r="P75" s="41">
        <v>2</v>
      </c>
      <c r="Q75" s="41">
        <v>3</v>
      </c>
      <c r="AA75" s="153">
        <v>17</v>
      </c>
      <c r="AB75" s="153" t="str">
        <f>IF(F75=AA75,"",1)</f>
        <v/>
      </c>
      <c r="AC75" s="153"/>
      <c r="AD75" s="153">
        <v>18</v>
      </c>
      <c r="AE75" s="153" t="str">
        <f t="shared" ref="AE75" si="169">IF(J75=AD75,"",1)</f>
        <v/>
      </c>
      <c r="AF75" s="153"/>
      <c r="AG75" s="153">
        <v>8</v>
      </c>
      <c r="AH75" s="153" t="str">
        <f t="shared" ref="AH75" si="170">IF(N75=AG75,"",1)</f>
        <v/>
      </c>
      <c r="AI75" s="136"/>
    </row>
    <row r="76" spans="1:35" ht="12" customHeight="1">
      <c r="A76" s="203"/>
      <c r="B76" s="203"/>
      <c r="C76" s="40"/>
      <c r="D76" s="279"/>
      <c r="E76" s="39"/>
      <c r="F76" s="37">
        <f>IF(F75=0,0,F75/$F75)</f>
        <v>1</v>
      </c>
      <c r="G76" s="37">
        <f>IF(G75=0,0,G75/$F75)</f>
        <v>0.11764705882352941</v>
      </c>
      <c r="H76" s="37">
        <f>IF(H75=0,0,H75/$F75)</f>
        <v>0.6470588235294118</v>
      </c>
      <c r="I76" s="37">
        <f>IF(I75=0,0,I75/$F75)</f>
        <v>0.23529411764705882</v>
      </c>
      <c r="J76" s="37">
        <f>IF(J75=0,0,J75/J75)</f>
        <v>1</v>
      </c>
      <c r="K76" s="37">
        <f>IF(K75=0,0,K75/$J75)</f>
        <v>0.33333333333333331</v>
      </c>
      <c r="L76" s="37">
        <f>IF(L75=0,0,L75/$J75)</f>
        <v>0.5</v>
      </c>
      <c r="M76" s="37">
        <f>IF(M75=0,0,M75/$J75)</f>
        <v>0.16666666666666666</v>
      </c>
      <c r="N76" s="37">
        <f>IF(N75=0,0,N75/N75)</f>
        <v>1</v>
      </c>
      <c r="O76" s="37">
        <f>IF(O75=0,0,O75/$N75)</f>
        <v>0.375</v>
      </c>
      <c r="P76" s="37">
        <f>IF(P75=0,0,P75/$N75)</f>
        <v>0.25</v>
      </c>
      <c r="Q76" s="37">
        <f>IF(Q75=0,0,Q75/$N75)</f>
        <v>0.375</v>
      </c>
      <c r="AA76" s="152"/>
      <c r="AB76" s="152"/>
      <c r="AC76" s="152" t="str">
        <f t="shared" ref="AC76" si="171">IF(SUM(G76:I76)=0,"",IF(SUM(G76:I76)=1,"",1))</f>
        <v/>
      </c>
      <c r="AD76" s="152"/>
      <c r="AE76" s="152"/>
      <c r="AF76" s="152" t="str">
        <f t="shared" ref="AF76" si="172">IF(SUM(K76:M76)=0,"",IF(SUM(K76:M76)=1,"",1))</f>
        <v/>
      </c>
      <c r="AG76" s="152"/>
      <c r="AH76" s="152"/>
      <c r="AI76" s="136" t="str">
        <f t="shared" ref="AI76" si="173">IF(SUM(O76:Q76)=0,"",IF(SUM(O76:Q76)=1,"",1))</f>
        <v/>
      </c>
    </row>
    <row r="77" spans="1:35" ht="12" customHeight="1">
      <c r="A77" s="203"/>
      <c r="B77" s="203"/>
      <c r="C77" s="43"/>
      <c r="D77" s="278" t="s">
        <v>252</v>
      </c>
      <c r="E77" s="42"/>
      <c r="F77" s="41">
        <f>SUM(G77:I77)</f>
        <v>9</v>
      </c>
      <c r="G77" s="41">
        <v>3</v>
      </c>
      <c r="H77" s="41">
        <v>4</v>
      </c>
      <c r="I77" s="41">
        <v>2</v>
      </c>
      <c r="J77" s="41">
        <f>SUM(K77:M77)</f>
        <v>10</v>
      </c>
      <c r="K77" s="41">
        <v>4</v>
      </c>
      <c r="L77" s="41">
        <v>4</v>
      </c>
      <c r="M77" s="41">
        <v>2</v>
      </c>
      <c r="N77" s="41">
        <f>SUM(O77:Q77)</f>
        <v>2</v>
      </c>
      <c r="O77" s="41">
        <v>2</v>
      </c>
      <c r="P77" s="41">
        <v>0</v>
      </c>
      <c r="Q77" s="41">
        <v>0</v>
      </c>
      <c r="AA77" s="153">
        <v>9</v>
      </c>
      <c r="AB77" s="153" t="str">
        <f>IF(F77=AA77,"",1)</f>
        <v/>
      </c>
      <c r="AC77" s="153"/>
      <c r="AD77" s="153">
        <v>10</v>
      </c>
      <c r="AE77" s="153" t="str">
        <f t="shared" ref="AE77" si="174">IF(J77=AD77,"",1)</f>
        <v/>
      </c>
      <c r="AF77" s="153"/>
      <c r="AG77" s="153">
        <v>2</v>
      </c>
      <c r="AH77" s="153" t="str">
        <f t="shared" ref="AH77" si="175">IF(N77=AG77,"",1)</f>
        <v/>
      </c>
      <c r="AI77" s="136"/>
    </row>
    <row r="78" spans="1:35" ht="12" customHeight="1">
      <c r="A78" s="203"/>
      <c r="B78" s="203"/>
      <c r="C78" s="40"/>
      <c r="D78" s="279"/>
      <c r="E78" s="39"/>
      <c r="F78" s="37">
        <f>IF(F77=0,0,F77/$F77)</f>
        <v>1</v>
      </c>
      <c r="G78" s="37">
        <f>IF(G77=0,0,G77/$F77)</f>
        <v>0.33333333333333331</v>
      </c>
      <c r="H78" s="37">
        <f>IF(H77=0,0,H77/$F77)</f>
        <v>0.44444444444444442</v>
      </c>
      <c r="I78" s="37">
        <f>IF(I77=0,0,I77/$F77)</f>
        <v>0.22222222222222221</v>
      </c>
      <c r="J78" s="37">
        <f>IF(J77=0,0,J77/J77)</f>
        <v>1</v>
      </c>
      <c r="K78" s="37">
        <f>IF(K77=0,0,K77/$J77)</f>
        <v>0.4</v>
      </c>
      <c r="L78" s="37">
        <f>IF(L77=0,0,L77/$J77)</f>
        <v>0.4</v>
      </c>
      <c r="M78" s="37">
        <f>IF(M77=0,0,M77/$J77)</f>
        <v>0.2</v>
      </c>
      <c r="N78" s="37">
        <f>IF(N77=0,0,N77/N77)</f>
        <v>1</v>
      </c>
      <c r="O78" s="37">
        <f>IF(O77=0,0,O77/$N77)</f>
        <v>1</v>
      </c>
      <c r="P78" s="37">
        <f>IF(P77=0,0,P77/$N77)</f>
        <v>0</v>
      </c>
      <c r="Q78" s="37">
        <f>IF(Q77=0,0,Q77/$N77)</f>
        <v>0</v>
      </c>
      <c r="AA78" s="152"/>
      <c r="AB78" s="152"/>
      <c r="AC78" s="152" t="str">
        <f t="shared" ref="AC78" si="176">IF(SUM(G78:I78)=0,"",IF(SUM(G78:I78)=1,"",1))</f>
        <v/>
      </c>
      <c r="AD78" s="152"/>
      <c r="AE78" s="152"/>
      <c r="AF78" s="152" t="str">
        <f t="shared" ref="AF78" si="177">IF(SUM(K78:M78)=0,"",IF(SUM(K78:M78)=1,"",1))</f>
        <v/>
      </c>
      <c r="AG78" s="152"/>
      <c r="AH78" s="152"/>
      <c r="AI78" s="136" t="str">
        <f t="shared" ref="AI78" si="178">IF(SUM(O78:Q78)=0,"",IF(SUM(O78:Q78)=1,"",1))</f>
        <v/>
      </c>
    </row>
    <row r="79" spans="1:35" ht="12" customHeight="1">
      <c r="A79" s="203"/>
      <c r="B79" s="203"/>
      <c r="C79" s="43"/>
      <c r="D79" s="278" t="s">
        <v>251</v>
      </c>
      <c r="E79" s="42"/>
      <c r="F79" s="41">
        <f>SUM(G79:I79)</f>
        <v>22</v>
      </c>
      <c r="G79" s="41">
        <v>3</v>
      </c>
      <c r="H79" s="41">
        <v>18</v>
      </c>
      <c r="I79" s="41">
        <v>1</v>
      </c>
      <c r="J79" s="41">
        <f>SUM(K79:M79)</f>
        <v>23</v>
      </c>
      <c r="K79" s="41">
        <v>3</v>
      </c>
      <c r="L79" s="41">
        <v>20</v>
      </c>
      <c r="M79" s="41">
        <v>0</v>
      </c>
      <c r="N79" s="41">
        <f>SUM(O79:Q79)</f>
        <v>5</v>
      </c>
      <c r="O79" s="41">
        <v>2</v>
      </c>
      <c r="P79" s="41">
        <v>3</v>
      </c>
      <c r="Q79" s="41">
        <v>0</v>
      </c>
      <c r="AA79" s="153">
        <v>22</v>
      </c>
      <c r="AB79" s="153" t="str">
        <f>IF(F79=AA79,"",1)</f>
        <v/>
      </c>
      <c r="AC79" s="153"/>
      <c r="AD79" s="153">
        <v>23</v>
      </c>
      <c r="AE79" s="153" t="str">
        <f t="shared" ref="AE79" si="179">IF(J79=AD79,"",1)</f>
        <v/>
      </c>
      <c r="AF79" s="153"/>
      <c r="AG79" s="153">
        <v>5</v>
      </c>
      <c r="AH79" s="153" t="str">
        <f t="shared" ref="AH79" si="180">IF(N79=AG79,"",1)</f>
        <v/>
      </c>
      <c r="AI79" s="136"/>
    </row>
    <row r="80" spans="1:35" ht="12" customHeight="1">
      <c r="A80" s="203"/>
      <c r="B80" s="203"/>
      <c r="C80" s="40"/>
      <c r="D80" s="279"/>
      <c r="E80" s="39"/>
      <c r="F80" s="37">
        <f>IF(F79=0,0,F79/$F79)</f>
        <v>1</v>
      </c>
      <c r="G80" s="37">
        <f>IF(G79=0,0,G79/$F79)</f>
        <v>0.13636363636363635</v>
      </c>
      <c r="H80" s="37">
        <f>IF(H79=0,0,H79/$F79)</f>
        <v>0.81818181818181823</v>
      </c>
      <c r="I80" s="37">
        <f>IF(I79=0,0,I79/$F79)</f>
        <v>4.5454545454545456E-2</v>
      </c>
      <c r="J80" s="37">
        <f>IF(J79=0,0,J79/J79)</f>
        <v>1</v>
      </c>
      <c r="K80" s="37">
        <f>IF(K79=0,0,K79/$J79)</f>
        <v>0.13043478260869565</v>
      </c>
      <c r="L80" s="37">
        <f>IF(L79=0,0,L79/$J79)</f>
        <v>0.86956521739130432</v>
      </c>
      <c r="M80" s="37">
        <f>IF(M79=0,0,M79/$J79)</f>
        <v>0</v>
      </c>
      <c r="N80" s="37">
        <f>IF(N79=0,0,N79/N79)</f>
        <v>1</v>
      </c>
      <c r="O80" s="37">
        <f>IF(O79=0,0,O79/$N79)</f>
        <v>0.4</v>
      </c>
      <c r="P80" s="37">
        <f>IF(P79=0,0,P79/$N79)</f>
        <v>0.6</v>
      </c>
      <c r="Q80" s="37">
        <f>IF(Q79=0,0,Q79/$N79)</f>
        <v>0</v>
      </c>
      <c r="AA80" s="152"/>
      <c r="AB80" s="152"/>
      <c r="AC80" s="152" t="str">
        <f t="shared" ref="AC80" si="181">IF(SUM(G80:I80)=0,"",IF(SUM(G80:I80)=1,"",1))</f>
        <v/>
      </c>
      <c r="AD80" s="152"/>
      <c r="AE80" s="152"/>
      <c r="AF80" s="152" t="str">
        <f t="shared" ref="AF80" si="182">IF(SUM(K80:M80)=0,"",IF(SUM(K80:M80)=1,"",1))</f>
        <v/>
      </c>
      <c r="AG80" s="152"/>
      <c r="AH80" s="152"/>
      <c r="AI80" s="136" t="str">
        <f t="shared" ref="AI80" si="183">IF(SUM(O80:Q80)=0,"",IF(SUM(O80:Q80)=1,"",1))</f>
        <v/>
      </c>
    </row>
    <row r="81" spans="1:35" ht="12" customHeight="1">
      <c r="A81" s="203"/>
      <c r="B81" s="203"/>
      <c r="C81" s="43"/>
      <c r="D81" s="278" t="s">
        <v>10</v>
      </c>
      <c r="E81" s="42"/>
      <c r="F81" s="41">
        <f>SUM(G81:I81)</f>
        <v>114</v>
      </c>
      <c r="G81" s="41">
        <v>19</v>
      </c>
      <c r="H81" s="41">
        <v>79</v>
      </c>
      <c r="I81" s="41">
        <v>16</v>
      </c>
      <c r="J81" s="41">
        <f>SUM(K81:M81)</f>
        <v>126</v>
      </c>
      <c r="K81" s="41">
        <v>31</v>
      </c>
      <c r="L81" s="41">
        <v>75</v>
      </c>
      <c r="M81" s="41">
        <v>20</v>
      </c>
      <c r="N81" s="41">
        <f>SUM(O81:Q81)</f>
        <v>23</v>
      </c>
      <c r="O81" s="41">
        <v>6</v>
      </c>
      <c r="P81" s="41">
        <v>8</v>
      </c>
      <c r="Q81" s="41">
        <v>9</v>
      </c>
      <c r="AA81" s="153">
        <v>114</v>
      </c>
      <c r="AB81" s="153" t="str">
        <f>IF(F81=AA81,"",1)</f>
        <v/>
      </c>
      <c r="AC81" s="153"/>
      <c r="AD81" s="153">
        <v>126</v>
      </c>
      <c r="AE81" s="153" t="str">
        <f t="shared" ref="AE81" si="184">IF(J81=AD81,"",1)</f>
        <v/>
      </c>
      <c r="AF81" s="153"/>
      <c r="AG81" s="153">
        <v>23</v>
      </c>
      <c r="AH81" s="153" t="str">
        <f t="shared" ref="AH81" si="185">IF(N81=AG81,"",1)</f>
        <v/>
      </c>
      <c r="AI81" s="136"/>
    </row>
    <row r="82" spans="1:35" ht="12" customHeight="1">
      <c r="A82" s="203"/>
      <c r="B82" s="203"/>
      <c r="C82" s="40"/>
      <c r="D82" s="279"/>
      <c r="E82" s="39"/>
      <c r="F82" s="37">
        <f>IF(F81=0,0,F81/$F81)</f>
        <v>1</v>
      </c>
      <c r="G82" s="37">
        <f>IF(G81=0,0,G81/$F81)</f>
        <v>0.16666666666666666</v>
      </c>
      <c r="H82" s="37">
        <f>IF(H81=0,0,H81/$F81)</f>
        <v>0.69298245614035092</v>
      </c>
      <c r="I82" s="37">
        <f>IF(I81=0,0,I81/$F81)</f>
        <v>0.14035087719298245</v>
      </c>
      <c r="J82" s="37">
        <f>IF(J81=0,0,J81/J81)</f>
        <v>1</v>
      </c>
      <c r="K82" s="37">
        <f>IF(K81=0,0,K81/$J81)</f>
        <v>0.24603174603174602</v>
      </c>
      <c r="L82" s="37">
        <f>IF(L81=0,0,L81/$J81)</f>
        <v>0.59523809523809523</v>
      </c>
      <c r="M82" s="37">
        <f>IF(M81=0,0,M81/$J81)</f>
        <v>0.15873015873015872</v>
      </c>
      <c r="N82" s="37">
        <f>IF(N81=0,0,N81/N81)</f>
        <v>1</v>
      </c>
      <c r="O82" s="37">
        <f>IF(O81=0,0,O81/$N81)</f>
        <v>0.2608695652173913</v>
      </c>
      <c r="P82" s="37">
        <f>IF(P81=0,0,P81/$N81)</f>
        <v>0.34782608695652173</v>
      </c>
      <c r="Q82" s="37">
        <f>IF(Q81=0,0,Q81/$N81)</f>
        <v>0.39130434782608697</v>
      </c>
      <c r="AA82" s="152"/>
      <c r="AB82" s="152"/>
      <c r="AC82" s="152" t="str">
        <f t="shared" ref="AC82" si="186">IF(SUM(G82:I82)=0,"",IF(SUM(G82:I82)=1,"",1))</f>
        <v/>
      </c>
      <c r="AD82" s="152"/>
      <c r="AE82" s="152"/>
      <c r="AF82" s="152" t="str">
        <f t="shared" ref="AF82" si="187">IF(SUM(K82:M82)=0,"",IF(SUM(K82:M82)=1,"",1))</f>
        <v/>
      </c>
      <c r="AG82" s="152"/>
      <c r="AH82" s="152"/>
      <c r="AI82" s="136" t="str">
        <f t="shared" ref="AI82" si="188">IF(SUM(O82:Q82)=0,"",IF(SUM(O82:Q82)=1,"",1))</f>
        <v/>
      </c>
    </row>
    <row r="83" spans="1:35" ht="12" customHeight="1">
      <c r="A83" s="203"/>
      <c r="B83" s="203"/>
      <c r="C83" s="43"/>
      <c r="D83" s="278" t="s">
        <v>9</v>
      </c>
      <c r="E83" s="42"/>
      <c r="F83" s="41">
        <f>SUM(G83:I83)</f>
        <v>16</v>
      </c>
      <c r="G83" s="41">
        <v>1</v>
      </c>
      <c r="H83" s="41">
        <v>14</v>
      </c>
      <c r="I83" s="41">
        <v>1</v>
      </c>
      <c r="J83" s="41">
        <f>SUM(K83:M83)</f>
        <v>16</v>
      </c>
      <c r="K83" s="41">
        <v>4</v>
      </c>
      <c r="L83" s="41">
        <v>11</v>
      </c>
      <c r="M83" s="41">
        <v>1</v>
      </c>
      <c r="N83" s="41">
        <f>SUM(O83:Q83)</f>
        <v>6</v>
      </c>
      <c r="O83" s="41">
        <v>3</v>
      </c>
      <c r="P83" s="41">
        <v>2</v>
      </c>
      <c r="Q83" s="41">
        <v>1</v>
      </c>
      <c r="AA83" s="153">
        <v>16</v>
      </c>
      <c r="AB83" s="153" t="str">
        <f>IF(F83=AA83,"",1)</f>
        <v/>
      </c>
      <c r="AC83" s="153"/>
      <c r="AD83" s="153">
        <v>16</v>
      </c>
      <c r="AE83" s="153" t="str">
        <f t="shared" ref="AE83" si="189">IF(J83=AD83,"",1)</f>
        <v/>
      </c>
      <c r="AF83" s="153"/>
      <c r="AG83" s="153">
        <v>6</v>
      </c>
      <c r="AH83" s="153" t="str">
        <f t="shared" ref="AH83" si="190">IF(N83=AG83,"",1)</f>
        <v/>
      </c>
      <c r="AI83" s="136"/>
    </row>
    <row r="84" spans="1:35" ht="12" customHeight="1">
      <c r="A84" s="203"/>
      <c r="B84" s="203"/>
      <c r="C84" s="40"/>
      <c r="D84" s="279"/>
      <c r="E84" s="39"/>
      <c r="F84" s="37">
        <f>IF(F83=0,0,F83/$F83)</f>
        <v>1</v>
      </c>
      <c r="G84" s="37">
        <f>IF(G83=0,0,G83/$F83)</f>
        <v>6.25E-2</v>
      </c>
      <c r="H84" s="37">
        <f>IF(H83=0,0,H83/$F83)</f>
        <v>0.875</v>
      </c>
      <c r="I84" s="37">
        <f>IF(I83=0,0,I83/$F83)</f>
        <v>6.25E-2</v>
      </c>
      <c r="J84" s="37">
        <f>IF(J83=0,0,J83/J83)</f>
        <v>1</v>
      </c>
      <c r="K84" s="37">
        <f>IF(K83=0,0,K83/$J83)</f>
        <v>0.25</v>
      </c>
      <c r="L84" s="37">
        <f>IF(L83=0,0,L83/$J83)</f>
        <v>0.6875</v>
      </c>
      <c r="M84" s="37">
        <f>IF(M83=0,0,M83/$J83)</f>
        <v>6.25E-2</v>
      </c>
      <c r="N84" s="37">
        <f>IF(N83=0,0,N83/N83)</f>
        <v>1</v>
      </c>
      <c r="O84" s="37">
        <f>IF(O83=0,0,O83/$N83)</f>
        <v>0.5</v>
      </c>
      <c r="P84" s="37">
        <f>IF(P83=0,0,P83/$N83)</f>
        <v>0.33333333333333331</v>
      </c>
      <c r="Q84" s="37">
        <f>IF(Q83=0,0,Q83/$N83)</f>
        <v>0.16666666666666666</v>
      </c>
      <c r="AA84" s="152"/>
      <c r="AB84" s="152"/>
      <c r="AC84" s="152" t="str">
        <f t="shared" ref="AC84" si="191">IF(SUM(G84:I84)=0,"",IF(SUM(G84:I84)=1,"",1))</f>
        <v/>
      </c>
      <c r="AD84" s="152"/>
      <c r="AE84" s="152"/>
      <c r="AF84" s="152" t="str">
        <f t="shared" ref="AF84" si="192">IF(SUM(K84:M84)=0,"",IF(SUM(K84:M84)=1,"",1))</f>
        <v/>
      </c>
      <c r="AG84" s="152"/>
      <c r="AH84" s="152"/>
      <c r="AI84" s="136" t="str">
        <f t="shared" ref="AI84" si="193">IF(SUM(O84:Q84)=0,"",IF(SUM(O84:Q84)=1,"",1))</f>
        <v/>
      </c>
    </row>
    <row r="85" spans="1:35" ht="12" customHeight="1">
      <c r="A85" s="203"/>
      <c r="B85" s="203"/>
      <c r="C85" s="43"/>
      <c r="D85" s="278" t="s">
        <v>250</v>
      </c>
      <c r="E85" s="42"/>
      <c r="F85" s="41">
        <f>SUM(G85:I85)</f>
        <v>6</v>
      </c>
      <c r="G85" s="41">
        <v>1</v>
      </c>
      <c r="H85" s="41">
        <v>4</v>
      </c>
      <c r="I85" s="41">
        <v>1</v>
      </c>
      <c r="J85" s="41">
        <f>SUM(K85:M85)</f>
        <v>7</v>
      </c>
      <c r="K85" s="41">
        <v>3</v>
      </c>
      <c r="L85" s="41">
        <v>3</v>
      </c>
      <c r="M85" s="41">
        <v>1</v>
      </c>
      <c r="N85" s="41">
        <f>SUM(O85:Q85)</f>
        <v>2</v>
      </c>
      <c r="O85" s="41">
        <v>1</v>
      </c>
      <c r="P85" s="41">
        <v>1</v>
      </c>
      <c r="Q85" s="41">
        <v>0</v>
      </c>
      <c r="AA85" s="153">
        <v>6</v>
      </c>
      <c r="AB85" s="153" t="str">
        <f>IF(F85=AA85,"",1)</f>
        <v/>
      </c>
      <c r="AC85" s="153"/>
      <c r="AD85" s="153">
        <v>7</v>
      </c>
      <c r="AE85" s="153" t="str">
        <f t="shared" ref="AE85" si="194">IF(J85=AD85,"",1)</f>
        <v/>
      </c>
      <c r="AF85" s="153"/>
      <c r="AG85" s="153">
        <v>2</v>
      </c>
      <c r="AH85" s="153" t="str">
        <f t="shared" ref="AH85" si="195">IF(N85=AG85,"",1)</f>
        <v/>
      </c>
      <c r="AI85" s="136"/>
    </row>
    <row r="86" spans="1:35" ht="12" customHeight="1">
      <c r="A86" s="203"/>
      <c r="B86" s="203"/>
      <c r="C86" s="40"/>
      <c r="D86" s="279"/>
      <c r="E86" s="39"/>
      <c r="F86" s="37">
        <f>IF(F85=0,0,F85/$F85)</f>
        <v>1</v>
      </c>
      <c r="G86" s="37">
        <f>IF(G85=0,0,G85/$F85)</f>
        <v>0.16666666666666666</v>
      </c>
      <c r="H86" s="37">
        <f>IF(H85=0,0,H85/$F85)</f>
        <v>0.66666666666666663</v>
      </c>
      <c r="I86" s="37">
        <f>IF(I85=0,0,I85/$F85)</f>
        <v>0.16666666666666666</v>
      </c>
      <c r="J86" s="37">
        <f>IF(J85=0,0,J85/J85)</f>
        <v>1</v>
      </c>
      <c r="K86" s="37">
        <f>IF(K85=0,0,K85/$J85)</f>
        <v>0.42857142857142855</v>
      </c>
      <c r="L86" s="37">
        <f>IF(L85=0,0,L85/$J85)</f>
        <v>0.42857142857142855</v>
      </c>
      <c r="M86" s="37">
        <f>IF(M85=0,0,M85/$J85)</f>
        <v>0.14285714285714285</v>
      </c>
      <c r="N86" s="37">
        <f>IF(N85=0,0,N85/N85)</f>
        <v>1</v>
      </c>
      <c r="O86" s="37">
        <f>IF(O85=0,0,O85/$N85)</f>
        <v>0.5</v>
      </c>
      <c r="P86" s="37">
        <f>IF(P85=0,0,P85/$N85)</f>
        <v>0.5</v>
      </c>
      <c r="Q86" s="37">
        <f>IF(Q85=0,0,Q85/$N85)</f>
        <v>0</v>
      </c>
      <c r="AA86" s="152"/>
      <c r="AB86" s="152"/>
      <c r="AC86" s="152" t="str">
        <f t="shared" ref="AC86" si="196">IF(SUM(G86:I86)=0,"",IF(SUM(G86:I86)=1,"",1))</f>
        <v/>
      </c>
      <c r="AD86" s="152"/>
      <c r="AE86" s="152"/>
      <c r="AF86" s="152" t="str">
        <f t="shared" ref="AF86" si="197">IF(SUM(K86:M86)=0,"",IF(SUM(K86:M86)=1,"",1))</f>
        <v/>
      </c>
      <c r="AG86" s="152"/>
      <c r="AH86" s="152"/>
      <c r="AI86" s="136" t="str">
        <f t="shared" ref="AI86" si="198">IF(SUM(O86:Q86)=0,"",IF(SUM(O86:Q86)=1,"",1))</f>
        <v/>
      </c>
    </row>
    <row r="87" spans="1:35" ht="13.5" customHeight="1">
      <c r="A87" s="203"/>
      <c r="B87" s="203"/>
      <c r="C87" s="43"/>
      <c r="D87" s="297" t="s">
        <v>249</v>
      </c>
      <c r="E87" s="42"/>
      <c r="F87" s="41">
        <f>SUM(G87:I87)</f>
        <v>11</v>
      </c>
      <c r="G87" s="41">
        <v>3</v>
      </c>
      <c r="H87" s="41">
        <v>8</v>
      </c>
      <c r="I87" s="41">
        <v>0</v>
      </c>
      <c r="J87" s="41">
        <f>SUM(K87:M87)</f>
        <v>13</v>
      </c>
      <c r="K87" s="41">
        <v>4</v>
      </c>
      <c r="L87" s="41">
        <v>9</v>
      </c>
      <c r="M87" s="41">
        <v>0</v>
      </c>
      <c r="N87" s="41">
        <f>SUM(O87:Q87)</f>
        <v>2</v>
      </c>
      <c r="O87" s="41">
        <v>1</v>
      </c>
      <c r="P87" s="41">
        <v>1</v>
      </c>
      <c r="Q87" s="41">
        <v>0</v>
      </c>
      <c r="AA87" s="153">
        <v>11</v>
      </c>
      <c r="AB87" s="153" t="str">
        <f>IF(F87=AA87,"",1)</f>
        <v/>
      </c>
      <c r="AC87" s="153"/>
      <c r="AD87" s="153">
        <v>13</v>
      </c>
      <c r="AE87" s="153" t="str">
        <f t="shared" ref="AE87" si="199">IF(J87=AD87,"",1)</f>
        <v/>
      </c>
      <c r="AF87" s="153"/>
      <c r="AG87" s="153">
        <v>2</v>
      </c>
      <c r="AH87" s="153" t="str">
        <f t="shared" ref="AH87" si="200">IF(N87=AG87,"",1)</f>
        <v/>
      </c>
      <c r="AI87" s="136"/>
    </row>
    <row r="88" spans="1:35" ht="13.5" customHeight="1">
      <c r="A88" s="203"/>
      <c r="B88" s="203"/>
      <c r="C88" s="40"/>
      <c r="D88" s="279"/>
      <c r="E88" s="39"/>
      <c r="F88" s="37">
        <f>IF(F87=0,0,F87/$F87)</f>
        <v>1</v>
      </c>
      <c r="G88" s="37">
        <f>IF(G87=0,0,G87/$F87)</f>
        <v>0.27272727272727271</v>
      </c>
      <c r="H88" s="37">
        <f>IF(H87=0,0,H87/$F87)</f>
        <v>0.72727272727272729</v>
      </c>
      <c r="I88" s="37">
        <f>IF(I87=0,0,I87/$F87)</f>
        <v>0</v>
      </c>
      <c r="J88" s="37">
        <f>IF(J87=0,0,J87/J87)</f>
        <v>1</v>
      </c>
      <c r="K88" s="37">
        <f>IF(K87=0,0,K87/$J87)</f>
        <v>0.30769230769230771</v>
      </c>
      <c r="L88" s="37">
        <f>IF(L87=0,0,L87/$J87)</f>
        <v>0.69230769230769229</v>
      </c>
      <c r="M88" s="37">
        <f>IF(M87=0,0,M87/$J87)</f>
        <v>0</v>
      </c>
      <c r="N88" s="37">
        <f>IF(N87=0,0,N87/N87)</f>
        <v>1</v>
      </c>
      <c r="O88" s="37">
        <f>IF(O87=0,0,O87/$N87)</f>
        <v>0.5</v>
      </c>
      <c r="P88" s="37">
        <f>IF(P87=0,0,P87/$N87)</f>
        <v>0.5</v>
      </c>
      <c r="Q88" s="37">
        <f>IF(Q87=0,0,Q87/$N87)</f>
        <v>0</v>
      </c>
      <c r="AA88" s="152"/>
      <c r="AB88" s="152"/>
      <c r="AC88" s="152" t="str">
        <f t="shared" ref="AC88" si="201">IF(SUM(G88:I88)=0,"",IF(SUM(G88:I88)=1,"",1))</f>
        <v/>
      </c>
      <c r="AD88" s="152"/>
      <c r="AE88" s="152"/>
      <c r="AF88" s="152" t="str">
        <f t="shared" ref="AF88" si="202">IF(SUM(K88:M88)=0,"",IF(SUM(K88:M88)=1,"",1))</f>
        <v/>
      </c>
      <c r="AG88" s="152"/>
      <c r="AH88" s="152"/>
      <c r="AI88" s="136" t="str">
        <f t="shared" ref="AI88" si="203">IF(SUM(O88:Q88)=0,"",IF(SUM(O88:Q88)=1,"",1))</f>
        <v/>
      </c>
    </row>
    <row r="89" spans="1:35" ht="12" customHeight="1">
      <c r="A89" s="203"/>
      <c r="B89" s="203"/>
      <c r="C89" s="43"/>
      <c r="D89" s="278" t="s">
        <v>248</v>
      </c>
      <c r="E89" s="42"/>
      <c r="F89" s="41">
        <f>SUM(G89:I89)</f>
        <v>21</v>
      </c>
      <c r="G89" s="41">
        <v>6</v>
      </c>
      <c r="H89" s="41">
        <v>15</v>
      </c>
      <c r="I89" s="41">
        <v>0</v>
      </c>
      <c r="J89" s="41">
        <f>SUM(K89:M89)</f>
        <v>20</v>
      </c>
      <c r="K89" s="41">
        <v>8</v>
      </c>
      <c r="L89" s="41">
        <v>12</v>
      </c>
      <c r="M89" s="41">
        <v>0</v>
      </c>
      <c r="N89" s="41">
        <f>SUM(O89:Q89)</f>
        <v>2</v>
      </c>
      <c r="O89" s="41">
        <v>2</v>
      </c>
      <c r="P89" s="41">
        <v>0</v>
      </c>
      <c r="Q89" s="41">
        <v>0</v>
      </c>
      <c r="AA89" s="153">
        <v>21</v>
      </c>
      <c r="AB89" s="153" t="str">
        <f>IF(F89=AA89,"",1)</f>
        <v/>
      </c>
      <c r="AC89" s="153"/>
      <c r="AD89" s="153">
        <v>20</v>
      </c>
      <c r="AE89" s="153" t="str">
        <f t="shared" ref="AE89" si="204">IF(J89=AD89,"",1)</f>
        <v/>
      </c>
      <c r="AF89" s="153"/>
      <c r="AG89" s="153">
        <v>2</v>
      </c>
      <c r="AH89" s="153" t="str">
        <f t="shared" ref="AH89" si="205">IF(N89=AG89,"",1)</f>
        <v/>
      </c>
      <c r="AI89" s="136"/>
    </row>
    <row r="90" spans="1:35" ht="12" customHeight="1">
      <c r="A90" s="203"/>
      <c r="B90" s="203"/>
      <c r="C90" s="40"/>
      <c r="D90" s="279"/>
      <c r="E90" s="39"/>
      <c r="F90" s="37">
        <f>IF(F89=0,0,F89/$F89)</f>
        <v>1</v>
      </c>
      <c r="G90" s="37">
        <f>IF(G89=0,0,G89/$F89)</f>
        <v>0.2857142857142857</v>
      </c>
      <c r="H90" s="37">
        <f>IF(H89=0,0,H89/$F89)</f>
        <v>0.7142857142857143</v>
      </c>
      <c r="I90" s="37">
        <f>IF(I89=0,0,I89/$F89)</f>
        <v>0</v>
      </c>
      <c r="J90" s="37">
        <f>IF(J89=0,0,J89/J89)</f>
        <v>1</v>
      </c>
      <c r="K90" s="37">
        <f>IF(K89=0,0,K89/$J89)</f>
        <v>0.4</v>
      </c>
      <c r="L90" s="37">
        <f>IF(L89=0,0,L89/$J89)</f>
        <v>0.6</v>
      </c>
      <c r="M90" s="37">
        <f>IF(M89=0,0,M89/$J89)</f>
        <v>0</v>
      </c>
      <c r="N90" s="37">
        <f>IF(N89=0,0,N89/N89)</f>
        <v>1</v>
      </c>
      <c r="O90" s="37">
        <f>IF(O89=0,0,O89/$N89)</f>
        <v>1</v>
      </c>
      <c r="P90" s="37">
        <f>IF(P89=0,0,P89/$N89)</f>
        <v>0</v>
      </c>
      <c r="Q90" s="37">
        <f>IF(Q89=0,0,Q89/$N89)</f>
        <v>0</v>
      </c>
      <c r="AA90" s="152"/>
      <c r="AB90" s="152"/>
      <c r="AC90" s="152" t="str">
        <f t="shared" ref="AC90" si="206">IF(SUM(G90:I90)=0,"",IF(SUM(G90:I90)=1,"",1))</f>
        <v/>
      </c>
      <c r="AD90" s="152"/>
      <c r="AE90" s="152"/>
      <c r="AF90" s="152" t="str">
        <f t="shared" ref="AF90" si="207">IF(SUM(K90:M90)=0,"",IF(SUM(K90:M90)=1,"",1))</f>
        <v/>
      </c>
      <c r="AG90" s="152"/>
      <c r="AH90" s="152"/>
      <c r="AI90" s="136" t="str">
        <f t="shared" ref="AI90" si="208">IF(SUM(O90:Q90)=0,"",IF(SUM(O90:Q90)=1,"",1))</f>
        <v/>
      </c>
    </row>
    <row r="91" spans="1:35" ht="12" customHeight="1">
      <c r="A91" s="203"/>
      <c r="B91" s="203"/>
      <c r="C91" s="43"/>
      <c r="D91" s="278" t="s">
        <v>247</v>
      </c>
      <c r="E91" s="42"/>
      <c r="F91" s="41">
        <f>SUM(G91:I91)</f>
        <v>18</v>
      </c>
      <c r="G91" s="41">
        <v>3</v>
      </c>
      <c r="H91" s="41">
        <v>15</v>
      </c>
      <c r="I91" s="41">
        <v>0</v>
      </c>
      <c r="J91" s="41">
        <f>SUM(K91:M91)</f>
        <v>19</v>
      </c>
      <c r="K91" s="41">
        <v>3</v>
      </c>
      <c r="L91" s="41">
        <v>16</v>
      </c>
      <c r="M91" s="41">
        <v>0</v>
      </c>
      <c r="N91" s="41">
        <f>SUM(O91:Q91)</f>
        <v>3</v>
      </c>
      <c r="O91" s="41">
        <v>1</v>
      </c>
      <c r="P91" s="41">
        <v>2</v>
      </c>
      <c r="Q91" s="41">
        <v>0</v>
      </c>
      <c r="AA91" s="153">
        <v>18</v>
      </c>
      <c r="AB91" s="153" t="str">
        <f>IF(F91=AA91,"",1)</f>
        <v/>
      </c>
      <c r="AC91" s="153"/>
      <c r="AD91" s="153">
        <v>19</v>
      </c>
      <c r="AE91" s="153" t="str">
        <f t="shared" ref="AE91" si="209">IF(J91=AD91,"",1)</f>
        <v/>
      </c>
      <c r="AF91" s="153"/>
      <c r="AG91" s="153">
        <v>3</v>
      </c>
      <c r="AH91" s="153" t="str">
        <f t="shared" ref="AH91" si="210">IF(N91=AG91,"",1)</f>
        <v/>
      </c>
      <c r="AI91" s="136"/>
    </row>
    <row r="92" spans="1:35" ht="12" customHeight="1">
      <c r="A92" s="203"/>
      <c r="B92" s="203"/>
      <c r="C92" s="40"/>
      <c r="D92" s="279"/>
      <c r="E92" s="39"/>
      <c r="F92" s="37">
        <f>IF(F91=0,0,F91/$F91)</f>
        <v>1</v>
      </c>
      <c r="G92" s="37">
        <f>IF(G91=0,0,G91/$F91)</f>
        <v>0.16666666666666666</v>
      </c>
      <c r="H92" s="37">
        <f>IF(H91=0,0,H91/$F91)</f>
        <v>0.83333333333333337</v>
      </c>
      <c r="I92" s="37">
        <f>IF(I91=0,0,I91/$F91)</f>
        <v>0</v>
      </c>
      <c r="J92" s="37">
        <f>IF(J91=0,0,J91/J91)</f>
        <v>1</v>
      </c>
      <c r="K92" s="37">
        <f>IF(K91=0,0,K91/$J91)</f>
        <v>0.15789473684210525</v>
      </c>
      <c r="L92" s="37">
        <f>IF(L91=0,0,L91/$J91)</f>
        <v>0.84210526315789469</v>
      </c>
      <c r="M92" s="37">
        <f>IF(M91=0,0,M91/$J91)</f>
        <v>0</v>
      </c>
      <c r="N92" s="37">
        <f>IF(N91=0,0,N91/N91)</f>
        <v>1</v>
      </c>
      <c r="O92" s="37">
        <f>IF(O91=0,0,O91/$N91)</f>
        <v>0.33333333333333331</v>
      </c>
      <c r="P92" s="37">
        <f>IF(P91=0,0,P91/$N91)</f>
        <v>0.66666666666666663</v>
      </c>
      <c r="Q92" s="37">
        <f>IF(Q91=0,0,Q91/$N91)</f>
        <v>0</v>
      </c>
      <c r="AA92" s="152"/>
      <c r="AB92" s="152"/>
      <c r="AC92" s="152" t="str">
        <f t="shared" ref="AC92" si="211">IF(SUM(G92:I92)=0,"",IF(SUM(G92:I92)=1,"",1))</f>
        <v/>
      </c>
      <c r="AD92" s="152"/>
      <c r="AE92" s="152"/>
      <c r="AF92" s="152" t="str">
        <f t="shared" ref="AF92" si="212">IF(SUM(K92:M92)=0,"",IF(SUM(K92:M92)=1,"",1))</f>
        <v/>
      </c>
      <c r="AG92" s="152"/>
      <c r="AH92" s="152"/>
      <c r="AI92" s="136" t="str">
        <f t="shared" ref="AI92" si="213">IF(SUM(O92:Q92)=0,"",IF(SUM(O92:Q92)=1,"",1))</f>
        <v/>
      </c>
    </row>
    <row r="93" spans="1:35" ht="12" customHeight="1">
      <c r="A93" s="203"/>
      <c r="B93" s="203"/>
      <c r="C93" s="43"/>
      <c r="D93" s="278" t="s">
        <v>246</v>
      </c>
      <c r="E93" s="42"/>
      <c r="F93" s="41">
        <f>SUM(G93:I93)</f>
        <v>17</v>
      </c>
      <c r="G93" s="41">
        <v>3</v>
      </c>
      <c r="H93" s="41">
        <v>13</v>
      </c>
      <c r="I93" s="41">
        <v>1</v>
      </c>
      <c r="J93" s="41">
        <f>SUM(K93:M93)</f>
        <v>18</v>
      </c>
      <c r="K93" s="41">
        <v>3</v>
      </c>
      <c r="L93" s="41">
        <v>13</v>
      </c>
      <c r="M93" s="41">
        <v>2</v>
      </c>
      <c r="N93" s="41">
        <f>SUM(O93:Q93)</f>
        <v>3</v>
      </c>
      <c r="O93" s="41">
        <v>1</v>
      </c>
      <c r="P93" s="41">
        <v>2</v>
      </c>
      <c r="Q93" s="41">
        <v>0</v>
      </c>
      <c r="AA93" s="153">
        <v>17</v>
      </c>
      <c r="AB93" s="153" t="str">
        <f>IF(F93=AA93,"",1)</f>
        <v/>
      </c>
      <c r="AC93" s="153"/>
      <c r="AD93" s="153">
        <v>18</v>
      </c>
      <c r="AE93" s="153" t="str">
        <f t="shared" ref="AE93" si="214">IF(J93=AD93,"",1)</f>
        <v/>
      </c>
      <c r="AF93" s="153"/>
      <c r="AG93" s="153">
        <v>3</v>
      </c>
      <c r="AH93" s="153" t="str">
        <f t="shared" ref="AH93" si="215">IF(N93=AG93,"",1)</f>
        <v/>
      </c>
      <c r="AI93" s="136"/>
    </row>
    <row r="94" spans="1:35" ht="12" customHeight="1">
      <c r="A94" s="203"/>
      <c r="B94" s="203"/>
      <c r="C94" s="40"/>
      <c r="D94" s="279"/>
      <c r="E94" s="39"/>
      <c r="F94" s="37">
        <f>IF(F93=0,0,F93/$F93)</f>
        <v>1</v>
      </c>
      <c r="G94" s="37">
        <f>IF(G93=0,0,G93/$F93)</f>
        <v>0.17647058823529413</v>
      </c>
      <c r="H94" s="37">
        <f>IF(H93=0,0,H93/$F93)</f>
        <v>0.76470588235294112</v>
      </c>
      <c r="I94" s="37">
        <f>IF(I93=0,0,I93/$F93)</f>
        <v>5.8823529411764705E-2</v>
      </c>
      <c r="J94" s="37">
        <f>IF(J93=0,0,J93/J93)</f>
        <v>1</v>
      </c>
      <c r="K94" s="37">
        <f>IF(K93=0,0,K93/$J93)</f>
        <v>0.16666666666666666</v>
      </c>
      <c r="L94" s="37">
        <f>IF(L93=0,0,L93/$J93)</f>
        <v>0.72222222222222221</v>
      </c>
      <c r="M94" s="37">
        <f>IF(M93=0,0,M93/$J93)</f>
        <v>0.1111111111111111</v>
      </c>
      <c r="N94" s="37">
        <f>IF(N93=0,0,N93/N93)</f>
        <v>1</v>
      </c>
      <c r="O94" s="37">
        <f>IF(O93=0,0,O93/$N93)</f>
        <v>0.33333333333333331</v>
      </c>
      <c r="P94" s="37">
        <f>IF(P93=0,0,P93/$N93)</f>
        <v>0.66666666666666663</v>
      </c>
      <c r="Q94" s="37">
        <f>IF(Q93=0,0,Q93/$N93)</f>
        <v>0</v>
      </c>
      <c r="AA94" s="152"/>
      <c r="AB94" s="152"/>
      <c r="AC94" s="152" t="str">
        <f t="shared" ref="AC94" si="216">IF(SUM(G94:I94)=0,"",IF(SUM(G94:I94)=1,"",1))</f>
        <v/>
      </c>
      <c r="AD94" s="152"/>
      <c r="AE94" s="152"/>
      <c r="AF94" s="152" t="str">
        <f t="shared" ref="AF94" si="217">IF(SUM(K94:M94)=0,"",IF(SUM(K94:M94)=1,"",1))</f>
        <v/>
      </c>
      <c r="AG94" s="152"/>
      <c r="AH94" s="152"/>
      <c r="AI94" s="136" t="str">
        <f t="shared" ref="AI94" si="218">IF(SUM(O94:Q94)=0,"",IF(SUM(O94:Q94)=1,"",1))</f>
        <v/>
      </c>
    </row>
    <row r="95" spans="1:35" ht="12" customHeight="1">
      <c r="A95" s="203"/>
      <c r="B95" s="203"/>
      <c r="C95" s="43"/>
      <c r="D95" s="278" t="s">
        <v>245</v>
      </c>
      <c r="E95" s="42"/>
      <c r="F95" s="41">
        <f>SUM(G95:I95)</f>
        <v>127</v>
      </c>
      <c r="G95" s="41">
        <v>41</v>
      </c>
      <c r="H95" s="41">
        <v>77</v>
      </c>
      <c r="I95" s="41">
        <v>9</v>
      </c>
      <c r="J95" s="41">
        <f>SUM(K95:M95)</f>
        <v>132</v>
      </c>
      <c r="K95" s="41">
        <v>51</v>
      </c>
      <c r="L95" s="41">
        <v>74</v>
      </c>
      <c r="M95" s="41">
        <v>7</v>
      </c>
      <c r="N95" s="41">
        <f>SUM(O95:Q95)</f>
        <v>10</v>
      </c>
      <c r="O95" s="41">
        <v>4</v>
      </c>
      <c r="P95" s="41">
        <v>4</v>
      </c>
      <c r="Q95" s="41">
        <v>2</v>
      </c>
      <c r="AA95" s="153">
        <v>127</v>
      </c>
      <c r="AB95" s="153" t="str">
        <f>IF(F95=AA95,"",1)</f>
        <v/>
      </c>
      <c r="AC95" s="153"/>
      <c r="AD95" s="153">
        <v>132</v>
      </c>
      <c r="AE95" s="153" t="str">
        <f t="shared" ref="AE95" si="219">IF(J95=AD95,"",1)</f>
        <v/>
      </c>
      <c r="AF95" s="153"/>
      <c r="AG95" s="153">
        <v>10</v>
      </c>
      <c r="AH95" s="153" t="str">
        <f t="shared" ref="AH95" si="220">IF(N95=AG95,"",1)</f>
        <v/>
      </c>
      <c r="AI95" s="136"/>
    </row>
    <row r="96" spans="1:35" ht="12" customHeight="1">
      <c r="A96" s="203"/>
      <c r="B96" s="203"/>
      <c r="C96" s="40"/>
      <c r="D96" s="279"/>
      <c r="E96" s="39"/>
      <c r="F96" s="37">
        <f>IF(F95=0,0,F95/$F95)</f>
        <v>1</v>
      </c>
      <c r="G96" s="37">
        <f>IF(G95=0,0,G95/$F95)</f>
        <v>0.32283464566929132</v>
      </c>
      <c r="H96" s="37">
        <f>IF(H95=0,0,H95/$F95)</f>
        <v>0.60629921259842523</v>
      </c>
      <c r="I96" s="37">
        <f>IF(I95=0,0,I95/$F95)</f>
        <v>7.0866141732283464E-2</v>
      </c>
      <c r="J96" s="37">
        <f>IF(J95=0,0,J95/J95)</f>
        <v>1</v>
      </c>
      <c r="K96" s="37">
        <f>IF(K95=0,0,K95/$J95)</f>
        <v>0.38636363636363635</v>
      </c>
      <c r="L96" s="37">
        <f>IF(L95=0,0,L95/$J95)</f>
        <v>0.56060606060606055</v>
      </c>
      <c r="M96" s="37">
        <f>IF(M95=0,0,M95/$J95)</f>
        <v>5.3030303030303032E-2</v>
      </c>
      <c r="N96" s="37">
        <f>IF(N95=0,0,N95/N95)</f>
        <v>1</v>
      </c>
      <c r="O96" s="37">
        <f>IF(O95=0,0,O95/$N95)</f>
        <v>0.4</v>
      </c>
      <c r="P96" s="37">
        <f>IF(P95=0,0,P95/$N95)</f>
        <v>0.4</v>
      </c>
      <c r="Q96" s="37">
        <f>IF(Q95=0,0,Q95/$N95)</f>
        <v>0.2</v>
      </c>
      <c r="AA96" s="152"/>
      <c r="AB96" s="152"/>
      <c r="AC96" s="152" t="str">
        <f t="shared" ref="AC96" si="221">IF(SUM(G96:I96)=0,"",IF(SUM(G96:I96)=1,"",1))</f>
        <v/>
      </c>
      <c r="AD96" s="152"/>
      <c r="AE96" s="152"/>
      <c r="AF96" s="152" t="str">
        <f t="shared" ref="AF96" si="222">IF(SUM(K96:M96)=0,"",IF(SUM(K96:M96)=1,"",1))</f>
        <v/>
      </c>
      <c r="AG96" s="152"/>
      <c r="AH96" s="152"/>
      <c r="AI96" s="136" t="str">
        <f t="shared" ref="AI96" si="223">IF(SUM(O96:Q96)=0,"",IF(SUM(O96:Q96)=1,"",1))</f>
        <v/>
      </c>
    </row>
    <row r="97" spans="1:35" ht="12" customHeight="1">
      <c r="A97" s="203"/>
      <c r="B97" s="203"/>
      <c r="C97" s="43"/>
      <c r="D97" s="278" t="s">
        <v>244</v>
      </c>
      <c r="E97" s="42"/>
      <c r="F97" s="41">
        <f>SUM(G97:I97)</f>
        <v>19</v>
      </c>
      <c r="G97" s="41">
        <v>0</v>
      </c>
      <c r="H97" s="41">
        <v>16</v>
      </c>
      <c r="I97" s="41">
        <v>3</v>
      </c>
      <c r="J97" s="41">
        <f>SUM(K97:M97)</f>
        <v>20</v>
      </c>
      <c r="K97" s="41">
        <v>4</v>
      </c>
      <c r="L97" s="41">
        <v>13</v>
      </c>
      <c r="M97" s="41">
        <v>3</v>
      </c>
      <c r="N97" s="41">
        <f>SUM(O97:Q97)</f>
        <v>1</v>
      </c>
      <c r="O97" s="41">
        <v>0</v>
      </c>
      <c r="P97" s="41">
        <v>1</v>
      </c>
      <c r="Q97" s="41">
        <v>0</v>
      </c>
      <c r="AA97" s="153">
        <v>19</v>
      </c>
      <c r="AB97" s="153" t="str">
        <f>IF(F97=AA97,"",1)</f>
        <v/>
      </c>
      <c r="AC97" s="153"/>
      <c r="AD97" s="153">
        <v>20</v>
      </c>
      <c r="AE97" s="153" t="str">
        <f t="shared" ref="AE97" si="224">IF(J97=AD97,"",1)</f>
        <v/>
      </c>
      <c r="AF97" s="153"/>
      <c r="AG97" s="153">
        <v>1</v>
      </c>
      <c r="AH97" s="153" t="str">
        <f t="shared" ref="AH97" si="225">IF(N97=AG97,"",1)</f>
        <v/>
      </c>
      <c r="AI97" s="136"/>
    </row>
    <row r="98" spans="1:35" ht="12" customHeight="1">
      <c r="A98" s="203"/>
      <c r="B98" s="203"/>
      <c r="C98" s="40"/>
      <c r="D98" s="279"/>
      <c r="E98" s="39"/>
      <c r="F98" s="37">
        <f>IF(F97=0,0,F97/$F97)</f>
        <v>1</v>
      </c>
      <c r="G98" s="37">
        <f>IF(G97=0,0,G97/$F97)</f>
        <v>0</v>
      </c>
      <c r="H98" s="37">
        <f>IF(H97=0,0,H97/$F97)</f>
        <v>0.84210526315789469</v>
      </c>
      <c r="I98" s="37">
        <f>IF(I97=0,0,I97/$F97)</f>
        <v>0.15789473684210525</v>
      </c>
      <c r="J98" s="37">
        <f>IF(J97=0,0,J97/J97)</f>
        <v>1</v>
      </c>
      <c r="K98" s="37">
        <f>IF(K97=0,0,K97/$J97)</f>
        <v>0.2</v>
      </c>
      <c r="L98" s="37">
        <f>IF(L97=0,0,L97/$J97)</f>
        <v>0.65</v>
      </c>
      <c r="M98" s="37">
        <f>IF(M97=0,0,M97/$J97)</f>
        <v>0.15</v>
      </c>
      <c r="N98" s="37">
        <f>IF(N97=0,0,N97/N97)</f>
        <v>1</v>
      </c>
      <c r="O98" s="37">
        <f>IF(O97=0,0,O97/$N97)</f>
        <v>0</v>
      </c>
      <c r="P98" s="37">
        <f>IF(P97=0,0,P97/$N97)</f>
        <v>1</v>
      </c>
      <c r="Q98" s="37">
        <f>IF(Q97=0,0,Q97/$N97)</f>
        <v>0</v>
      </c>
      <c r="AA98" s="152"/>
      <c r="AB98" s="152"/>
      <c r="AC98" s="152" t="str">
        <f t="shared" ref="AC98" si="226">IF(SUM(G98:I98)=0,"",IF(SUM(G98:I98)=1,"",1))</f>
        <v/>
      </c>
      <c r="AD98" s="152"/>
      <c r="AE98" s="152"/>
      <c r="AF98" s="152" t="str">
        <f t="shared" ref="AF98" si="227">IF(SUM(K98:M98)=0,"",IF(SUM(K98:M98)=1,"",1))</f>
        <v/>
      </c>
      <c r="AG98" s="152"/>
      <c r="AH98" s="152"/>
      <c r="AI98" s="136" t="str">
        <f t="shared" ref="AI98" si="228">IF(SUM(O98:Q98)=0,"",IF(SUM(O98:Q98)=1,"",1))</f>
        <v/>
      </c>
    </row>
    <row r="99" spans="1:35" ht="12.75" customHeight="1">
      <c r="A99" s="203"/>
      <c r="B99" s="203"/>
      <c r="C99" s="43"/>
      <c r="D99" s="278" t="s">
        <v>243</v>
      </c>
      <c r="E99" s="42"/>
      <c r="F99" s="41">
        <f>SUM(G99:I99)</f>
        <v>38</v>
      </c>
      <c r="G99" s="41">
        <v>5</v>
      </c>
      <c r="H99" s="41">
        <v>31</v>
      </c>
      <c r="I99" s="41">
        <v>2</v>
      </c>
      <c r="J99" s="41">
        <f>SUM(K99:M99)</f>
        <v>38</v>
      </c>
      <c r="K99" s="41">
        <v>7</v>
      </c>
      <c r="L99" s="41">
        <v>29</v>
      </c>
      <c r="M99" s="41">
        <v>2</v>
      </c>
      <c r="N99" s="41">
        <f>SUM(O99:Q99)</f>
        <v>5</v>
      </c>
      <c r="O99" s="41">
        <v>0</v>
      </c>
      <c r="P99" s="41">
        <v>5</v>
      </c>
      <c r="Q99" s="41">
        <v>0</v>
      </c>
      <c r="AA99" s="153">
        <v>38</v>
      </c>
      <c r="AB99" s="153" t="str">
        <f>IF(F99=AA99,"",1)</f>
        <v/>
      </c>
      <c r="AC99" s="153"/>
      <c r="AD99" s="153">
        <v>38</v>
      </c>
      <c r="AE99" s="153" t="str">
        <f t="shared" ref="AE99" si="229">IF(J99=AD99,"",1)</f>
        <v/>
      </c>
      <c r="AF99" s="153"/>
      <c r="AG99" s="153">
        <v>5</v>
      </c>
      <c r="AH99" s="153" t="str">
        <f t="shared" ref="AH99" si="230">IF(N99=AG99,"",1)</f>
        <v/>
      </c>
      <c r="AI99" s="136"/>
    </row>
    <row r="100" spans="1:35" ht="12.75" customHeight="1" thickBot="1">
      <c r="A100" s="204"/>
      <c r="B100" s="204"/>
      <c r="C100" s="40"/>
      <c r="D100" s="279"/>
      <c r="E100" s="39"/>
      <c r="F100" s="37">
        <f>IF(F99=0,0,F99/$F99)</f>
        <v>1</v>
      </c>
      <c r="G100" s="37">
        <f>IF(G99=0,0,G99/$F99)</f>
        <v>0.13157894736842105</v>
      </c>
      <c r="H100" s="37">
        <f>IF(H99=0,0,H99/$F99)</f>
        <v>0.81578947368421051</v>
      </c>
      <c r="I100" s="37">
        <f>IF(I99=0,0,I99/$F99)</f>
        <v>5.2631578947368418E-2</v>
      </c>
      <c r="J100" s="37">
        <f>IF(J99=0,0,J99/J99)</f>
        <v>1</v>
      </c>
      <c r="K100" s="37">
        <f>IF(K99=0,0,K99/$J99)</f>
        <v>0.18421052631578946</v>
      </c>
      <c r="L100" s="37">
        <f>IF(L99=0,0,L99/$J99)</f>
        <v>0.76315789473684215</v>
      </c>
      <c r="M100" s="37">
        <f>IF(M99=0,0,M99/$J99)</f>
        <v>5.2631578947368418E-2</v>
      </c>
      <c r="N100" s="37">
        <f>IF(N99=0,0,N99/N99)</f>
        <v>1</v>
      </c>
      <c r="O100" s="37">
        <f>IF(O99=0,0,O99/$N99)</f>
        <v>0</v>
      </c>
      <c r="P100" s="37">
        <f>IF(P99=0,0,P99/$N99)</f>
        <v>1</v>
      </c>
      <c r="Q100" s="37">
        <f>IF(Q99=0,0,Q99/$N99)</f>
        <v>0</v>
      </c>
      <c r="AA100" s="155"/>
      <c r="AB100" s="156"/>
      <c r="AC100" s="156" t="str">
        <f t="shared" ref="AC100" si="231">IF(SUM(G100:I100)=0,"",IF(SUM(G100:I100)=1,"",1))</f>
        <v/>
      </c>
      <c r="AD100" s="155"/>
      <c r="AE100" s="156"/>
      <c r="AF100" s="156" t="str">
        <f t="shared" ref="AF100" si="232">IF(SUM(K100:M100)=0,"",IF(SUM(K100:M100)=1,"",1))</f>
        <v/>
      </c>
      <c r="AG100" s="155"/>
      <c r="AH100" s="156"/>
      <c r="AI100" s="137" t="str">
        <f t="shared" ref="AI100" si="233">IF(SUM(O100:Q100)=0,"",IF(SUM(O100:Q100)=1,"",1))</f>
        <v/>
      </c>
    </row>
    <row r="110" spans="1:35">
      <c r="D110" s="164" t="s">
        <v>495</v>
      </c>
      <c r="E110" s="162"/>
      <c r="F110" s="163">
        <v>655</v>
      </c>
      <c r="G110" s="163">
        <v>129</v>
      </c>
      <c r="H110" s="163">
        <v>472</v>
      </c>
      <c r="I110" s="163">
        <v>54</v>
      </c>
      <c r="J110" s="163">
        <v>688</v>
      </c>
      <c r="K110" s="163">
        <v>203</v>
      </c>
      <c r="L110" s="163">
        <v>433</v>
      </c>
      <c r="M110" s="163">
        <v>52</v>
      </c>
      <c r="N110" s="163">
        <v>103</v>
      </c>
      <c r="O110" s="163">
        <v>40</v>
      </c>
      <c r="P110" s="163">
        <v>45</v>
      </c>
      <c r="Q110" s="163">
        <v>18</v>
      </c>
      <c r="R110" s="163"/>
      <c r="S110" s="71"/>
      <c r="T110" s="71"/>
      <c r="U110" s="71"/>
      <c r="V110" s="71"/>
      <c r="W110" s="71"/>
      <c r="X110" s="71"/>
      <c r="Y110" s="71"/>
      <c r="Z110" s="71"/>
      <c r="AA110" s="71"/>
      <c r="AB110" s="71"/>
      <c r="AC110" s="71"/>
      <c r="AD110" s="71"/>
      <c r="AE110" s="71"/>
      <c r="AF110" s="71"/>
      <c r="AG110" s="3"/>
      <c r="AH110" s="3"/>
    </row>
    <row r="111" spans="1:35">
      <c r="D111" s="165" t="s">
        <v>49</v>
      </c>
      <c r="E111" s="162"/>
      <c r="F111" s="166">
        <f>IF(F110="","",SUM(F9,F11,F13,F15,F17))</f>
        <v>655</v>
      </c>
      <c r="G111" s="166">
        <f t="shared" ref="G111:R111" si="234">IF(G110="","",SUM(G9,G11,G13,G15,G17))</f>
        <v>129</v>
      </c>
      <c r="H111" s="166">
        <f t="shared" si="234"/>
        <v>472</v>
      </c>
      <c r="I111" s="166">
        <f t="shared" si="234"/>
        <v>54</v>
      </c>
      <c r="J111" s="166">
        <f t="shared" si="234"/>
        <v>688</v>
      </c>
      <c r="K111" s="166">
        <f t="shared" si="234"/>
        <v>203</v>
      </c>
      <c r="L111" s="166">
        <f t="shared" si="234"/>
        <v>433</v>
      </c>
      <c r="M111" s="166">
        <f t="shared" si="234"/>
        <v>52</v>
      </c>
      <c r="N111" s="166">
        <f t="shared" si="234"/>
        <v>103</v>
      </c>
      <c r="O111" s="166">
        <f t="shared" si="234"/>
        <v>40</v>
      </c>
      <c r="P111" s="166">
        <f t="shared" si="234"/>
        <v>45</v>
      </c>
      <c r="Q111" s="166">
        <f t="shared" si="234"/>
        <v>18</v>
      </c>
      <c r="R111" s="166" t="str">
        <f t="shared" si="234"/>
        <v/>
      </c>
      <c r="S111" s="74"/>
      <c r="T111" s="71"/>
      <c r="U111" s="74"/>
      <c r="V111" s="71"/>
      <c r="W111" s="74"/>
      <c r="X111" s="71"/>
      <c r="Y111" s="74"/>
      <c r="Z111" s="71"/>
      <c r="AA111" s="74"/>
      <c r="AB111" s="71"/>
      <c r="AC111" s="71"/>
      <c r="AD111" s="74"/>
      <c r="AE111" s="71"/>
      <c r="AF111" s="71"/>
      <c r="AG111" s="3"/>
      <c r="AH111" s="3"/>
    </row>
    <row r="112" spans="1:35">
      <c r="D112" s="165" t="s">
        <v>43</v>
      </c>
      <c r="E112" s="162"/>
      <c r="F112" s="166">
        <f>IF(F110="","",SUM(F19,F69))</f>
        <v>655</v>
      </c>
      <c r="G112" s="166">
        <f t="shared" ref="G112:R112" si="235">IF(G110="","",SUM(G19,G69))</f>
        <v>129</v>
      </c>
      <c r="H112" s="166">
        <f t="shared" si="235"/>
        <v>472</v>
      </c>
      <c r="I112" s="166">
        <f t="shared" si="235"/>
        <v>54</v>
      </c>
      <c r="J112" s="166">
        <f t="shared" si="235"/>
        <v>688</v>
      </c>
      <c r="K112" s="166">
        <f t="shared" si="235"/>
        <v>203</v>
      </c>
      <c r="L112" s="166">
        <f t="shared" si="235"/>
        <v>433</v>
      </c>
      <c r="M112" s="166">
        <f t="shared" si="235"/>
        <v>52</v>
      </c>
      <c r="N112" s="166">
        <f t="shared" si="235"/>
        <v>103</v>
      </c>
      <c r="O112" s="166">
        <f t="shared" si="235"/>
        <v>40</v>
      </c>
      <c r="P112" s="166">
        <f t="shared" si="235"/>
        <v>45</v>
      </c>
      <c r="Q112" s="166">
        <f t="shared" si="235"/>
        <v>18</v>
      </c>
      <c r="R112" s="166" t="str">
        <f t="shared" si="235"/>
        <v/>
      </c>
      <c r="S112" s="74"/>
      <c r="T112" s="71"/>
      <c r="U112" s="74"/>
      <c r="V112" s="71"/>
      <c r="W112" s="74"/>
      <c r="X112" s="71"/>
      <c r="Y112" s="74"/>
      <c r="Z112" s="71"/>
      <c r="AA112" s="74"/>
      <c r="AB112" s="71"/>
      <c r="AC112" s="71"/>
      <c r="AD112" s="74"/>
      <c r="AE112" s="71"/>
      <c r="AF112" s="71"/>
      <c r="AG112" s="3"/>
      <c r="AH112" s="3"/>
    </row>
    <row r="113" spans="4:34">
      <c r="D113" s="167" t="s">
        <v>42</v>
      </c>
      <c r="F113" s="166">
        <f>IF(F110="","",SUM(F21,F23,F25,F27,F29,F31,F33,F35,F37,F39,F41,F43,F45,F47,F49,F51,F53,F55,F57,F59,F61,F63,F65,F67))</f>
        <v>178</v>
      </c>
      <c r="G113" s="166">
        <f t="shared" ref="G113:R113" si="236">IF(G110="","",SUM(G21,G23,G25,G27,G29,G31,G33,G35,G37,G39,G41,G43,G45,G47,G49,G51,G53,G55,G57,G59,G61,G63,G65,G67))</f>
        <v>34</v>
      </c>
      <c r="H113" s="166">
        <f t="shared" si="236"/>
        <v>132</v>
      </c>
      <c r="I113" s="166">
        <f t="shared" si="236"/>
        <v>12</v>
      </c>
      <c r="J113" s="166">
        <f t="shared" si="236"/>
        <v>185</v>
      </c>
      <c r="K113" s="166">
        <f t="shared" si="236"/>
        <v>66</v>
      </c>
      <c r="L113" s="166">
        <f t="shared" si="236"/>
        <v>110</v>
      </c>
      <c r="M113" s="166">
        <f t="shared" si="236"/>
        <v>9</v>
      </c>
      <c r="N113" s="166">
        <f t="shared" si="236"/>
        <v>26</v>
      </c>
      <c r="O113" s="166">
        <f t="shared" si="236"/>
        <v>13</v>
      </c>
      <c r="P113" s="166">
        <f t="shared" si="236"/>
        <v>10</v>
      </c>
      <c r="Q113" s="166">
        <f t="shared" si="236"/>
        <v>3</v>
      </c>
      <c r="R113" s="166" t="str">
        <f t="shared" si="236"/>
        <v/>
      </c>
      <c r="S113" s="74"/>
      <c r="T113" s="71"/>
      <c r="U113" s="74"/>
      <c r="V113" s="71"/>
      <c r="W113" s="74"/>
      <c r="X113" s="71"/>
      <c r="Y113" s="74"/>
      <c r="Z113" s="71"/>
      <c r="AA113" s="74"/>
      <c r="AB113" s="71"/>
      <c r="AC113" s="71"/>
      <c r="AD113" s="74"/>
      <c r="AE113" s="71"/>
      <c r="AF113" s="71"/>
      <c r="AG113" s="3"/>
      <c r="AH113" s="3"/>
    </row>
    <row r="114" spans="4:34">
      <c r="D114" s="168" t="s">
        <v>496</v>
      </c>
      <c r="F114" s="166">
        <f>IF(F110="","",SUM(F71,F73,F75,F77,F79,F81,F83,F85,F87,F89,F91,F93,F95,F97,F99))</f>
        <v>477</v>
      </c>
      <c r="G114" s="166">
        <f t="shared" ref="G114:R114" si="237">IF(G110="","",SUM(G71,G73,G75,G77,G79,G81,G83,G85,G87,G89,G91,G93,G95,G97,G99))</f>
        <v>95</v>
      </c>
      <c r="H114" s="166">
        <f t="shared" si="237"/>
        <v>340</v>
      </c>
      <c r="I114" s="166">
        <f t="shared" si="237"/>
        <v>42</v>
      </c>
      <c r="J114" s="166">
        <f t="shared" si="237"/>
        <v>503</v>
      </c>
      <c r="K114" s="166">
        <f t="shared" si="237"/>
        <v>137</v>
      </c>
      <c r="L114" s="166">
        <f t="shared" si="237"/>
        <v>323</v>
      </c>
      <c r="M114" s="166">
        <f t="shared" si="237"/>
        <v>43</v>
      </c>
      <c r="N114" s="166">
        <f t="shared" si="237"/>
        <v>77</v>
      </c>
      <c r="O114" s="166">
        <f t="shared" si="237"/>
        <v>27</v>
      </c>
      <c r="P114" s="166">
        <f t="shared" si="237"/>
        <v>35</v>
      </c>
      <c r="Q114" s="166">
        <f t="shared" si="237"/>
        <v>15</v>
      </c>
      <c r="R114" s="166" t="str">
        <f t="shared" si="237"/>
        <v/>
      </c>
      <c r="S114" s="74"/>
      <c r="T114" s="71"/>
      <c r="U114" s="74"/>
      <c r="V114" s="71"/>
      <c r="W114" s="74"/>
      <c r="X114" s="71"/>
      <c r="Y114" s="74"/>
      <c r="Z114" s="71"/>
      <c r="AA114" s="74"/>
      <c r="AB114" s="71"/>
      <c r="AC114" s="71"/>
      <c r="AD114" s="74"/>
      <c r="AE114" s="71"/>
      <c r="AF114" s="71"/>
      <c r="AG114" s="3"/>
      <c r="AH114" s="3"/>
    </row>
    <row r="115" spans="4:34">
      <c r="S115" s="71"/>
      <c r="T115" s="71"/>
      <c r="U115" s="71"/>
      <c r="V115" s="71"/>
      <c r="W115" s="71"/>
      <c r="X115" s="71"/>
      <c r="Y115" s="71"/>
      <c r="Z115" s="71"/>
      <c r="AA115" s="71"/>
      <c r="AB115" s="71"/>
      <c r="AC115" s="71"/>
      <c r="AD115" s="71"/>
      <c r="AE115" s="71"/>
      <c r="AF115" s="71"/>
      <c r="AG115" s="3"/>
      <c r="AH115" s="3"/>
    </row>
    <row r="116" spans="4:34">
      <c r="D116" s="164" t="s">
        <v>495</v>
      </c>
      <c r="F116" s="163" t="str">
        <f>IF(F110="","",IF(F7=F110,"",1))</f>
        <v/>
      </c>
      <c r="G116" s="163" t="str">
        <f t="shared" ref="G116:R116" si="238">IF(G110="","",IF(G7=G110,"",1))</f>
        <v/>
      </c>
      <c r="H116" s="163" t="str">
        <f t="shared" si="238"/>
        <v/>
      </c>
      <c r="I116" s="163" t="str">
        <f t="shared" si="238"/>
        <v/>
      </c>
      <c r="J116" s="163" t="str">
        <f t="shared" si="238"/>
        <v/>
      </c>
      <c r="K116" s="163" t="str">
        <f t="shared" si="238"/>
        <v/>
      </c>
      <c r="L116" s="163" t="str">
        <f t="shared" si="238"/>
        <v/>
      </c>
      <c r="M116" s="163" t="str">
        <f t="shared" si="238"/>
        <v/>
      </c>
      <c r="N116" s="163" t="str">
        <f t="shared" si="238"/>
        <v/>
      </c>
      <c r="O116" s="163" t="str">
        <f t="shared" si="238"/>
        <v/>
      </c>
      <c r="P116" s="163" t="str">
        <f t="shared" si="238"/>
        <v/>
      </c>
      <c r="Q116" s="163" t="str">
        <f t="shared" si="238"/>
        <v/>
      </c>
      <c r="R116" s="163" t="str">
        <f t="shared" si="238"/>
        <v/>
      </c>
      <c r="S116" s="71"/>
      <c r="T116" s="71"/>
      <c r="U116" s="71"/>
      <c r="V116" s="71"/>
      <c r="W116" s="71"/>
      <c r="X116" s="71"/>
      <c r="Y116" s="71"/>
      <c r="Z116" s="71"/>
      <c r="AA116" s="71"/>
      <c r="AB116" s="71"/>
      <c r="AC116" s="71"/>
      <c r="AD116" s="71"/>
      <c r="AE116" s="71"/>
      <c r="AF116" s="71"/>
      <c r="AG116" s="3"/>
      <c r="AH116" s="3"/>
    </row>
    <row r="117" spans="4:34">
      <c r="D117" s="165" t="s">
        <v>49</v>
      </c>
      <c r="F117" s="163" t="str">
        <f>IF(F110="","",IF(F110=F111,"",1))</f>
        <v/>
      </c>
      <c r="G117" s="163" t="str">
        <f t="shared" ref="G117:R117" si="239">IF(G110="","",IF(G110=G111,"",1))</f>
        <v/>
      </c>
      <c r="H117" s="163" t="str">
        <f t="shared" si="239"/>
        <v/>
      </c>
      <c r="I117" s="163" t="str">
        <f t="shared" si="239"/>
        <v/>
      </c>
      <c r="J117" s="163" t="str">
        <f t="shared" si="239"/>
        <v/>
      </c>
      <c r="K117" s="163" t="str">
        <f t="shared" si="239"/>
        <v/>
      </c>
      <c r="L117" s="163" t="str">
        <f t="shared" si="239"/>
        <v/>
      </c>
      <c r="M117" s="163" t="str">
        <f t="shared" si="239"/>
        <v/>
      </c>
      <c r="N117" s="163" t="str">
        <f t="shared" si="239"/>
        <v/>
      </c>
      <c r="O117" s="163" t="str">
        <f t="shared" si="239"/>
        <v/>
      </c>
      <c r="P117" s="163" t="str">
        <f t="shared" si="239"/>
        <v/>
      </c>
      <c r="Q117" s="163" t="str">
        <f t="shared" si="239"/>
        <v/>
      </c>
      <c r="R117" s="163" t="str">
        <f t="shared" si="239"/>
        <v/>
      </c>
      <c r="S117" s="71"/>
      <c r="T117" s="71"/>
      <c r="U117" s="71"/>
      <c r="V117" s="71"/>
      <c r="W117" s="71"/>
      <c r="X117" s="71"/>
      <c r="Y117" s="71"/>
      <c r="Z117" s="71"/>
      <c r="AA117" s="71"/>
      <c r="AB117" s="71"/>
      <c r="AC117" s="71"/>
      <c r="AD117" s="71"/>
      <c r="AE117" s="71"/>
      <c r="AF117" s="71"/>
      <c r="AG117" s="3"/>
      <c r="AH117" s="3"/>
    </row>
    <row r="118" spans="4:34">
      <c r="D118" s="165" t="s">
        <v>43</v>
      </c>
      <c r="F118" s="163" t="str">
        <f>IF(F110="","",IF(F110=F112,"",1))</f>
        <v/>
      </c>
      <c r="G118" s="163" t="str">
        <f t="shared" ref="G118:R118" si="240">IF(G110="","",IF(G110=G112,"",1))</f>
        <v/>
      </c>
      <c r="H118" s="163" t="str">
        <f t="shared" si="240"/>
        <v/>
      </c>
      <c r="I118" s="163" t="str">
        <f t="shared" si="240"/>
        <v/>
      </c>
      <c r="J118" s="163" t="str">
        <f t="shared" si="240"/>
        <v/>
      </c>
      <c r="K118" s="163" t="str">
        <f t="shared" si="240"/>
        <v/>
      </c>
      <c r="L118" s="163" t="str">
        <f t="shared" si="240"/>
        <v/>
      </c>
      <c r="M118" s="163" t="str">
        <f t="shared" si="240"/>
        <v/>
      </c>
      <c r="N118" s="163" t="str">
        <f t="shared" si="240"/>
        <v/>
      </c>
      <c r="O118" s="163" t="str">
        <f t="shared" si="240"/>
        <v/>
      </c>
      <c r="P118" s="163" t="str">
        <f t="shared" si="240"/>
        <v/>
      </c>
      <c r="Q118" s="163" t="str">
        <f t="shared" si="240"/>
        <v/>
      </c>
      <c r="R118" s="163" t="str">
        <f t="shared" si="240"/>
        <v/>
      </c>
      <c r="S118" s="71"/>
      <c r="T118" s="71"/>
      <c r="U118" s="71"/>
      <c r="V118" s="71"/>
      <c r="W118" s="71"/>
      <c r="X118" s="71"/>
      <c r="Y118" s="71"/>
      <c r="Z118" s="71"/>
      <c r="AA118" s="71"/>
      <c r="AB118" s="71"/>
      <c r="AC118" s="71"/>
      <c r="AD118" s="71"/>
      <c r="AE118" s="71"/>
      <c r="AF118" s="71"/>
      <c r="AG118" s="3"/>
      <c r="AH118" s="3"/>
    </row>
    <row r="119" spans="4:34">
      <c r="D119" s="167" t="s">
        <v>42</v>
      </c>
      <c r="F119" s="163" t="str">
        <f>IF(F110="","",IF(F19=F113,"",1))</f>
        <v/>
      </c>
      <c r="G119" s="163" t="str">
        <f t="shared" ref="G119:R119" si="241">IF(G110="","",IF(G19=G113,"",1))</f>
        <v/>
      </c>
      <c r="H119" s="163" t="str">
        <f t="shared" si="241"/>
        <v/>
      </c>
      <c r="I119" s="163" t="str">
        <f t="shared" si="241"/>
        <v/>
      </c>
      <c r="J119" s="163" t="str">
        <f t="shared" si="241"/>
        <v/>
      </c>
      <c r="K119" s="163" t="str">
        <f t="shared" si="241"/>
        <v/>
      </c>
      <c r="L119" s="163" t="str">
        <f t="shared" si="241"/>
        <v/>
      </c>
      <c r="M119" s="163" t="str">
        <f t="shared" si="241"/>
        <v/>
      </c>
      <c r="N119" s="163" t="str">
        <f t="shared" si="241"/>
        <v/>
      </c>
      <c r="O119" s="163" t="str">
        <f t="shared" si="241"/>
        <v/>
      </c>
      <c r="P119" s="163" t="str">
        <f t="shared" si="241"/>
        <v/>
      </c>
      <c r="Q119" s="163" t="str">
        <f t="shared" si="241"/>
        <v/>
      </c>
      <c r="R119" s="163" t="str">
        <f t="shared" si="241"/>
        <v/>
      </c>
      <c r="S119" s="71"/>
      <c r="T119" s="71"/>
      <c r="U119" s="71"/>
      <c r="V119" s="71"/>
      <c r="W119" s="71"/>
      <c r="X119" s="71"/>
      <c r="Y119" s="71"/>
      <c r="Z119" s="71"/>
      <c r="AA119" s="71"/>
      <c r="AB119" s="71"/>
      <c r="AC119" s="71"/>
      <c r="AD119" s="71"/>
      <c r="AE119" s="71"/>
      <c r="AF119" s="71"/>
      <c r="AG119" s="3"/>
      <c r="AH119" s="3"/>
    </row>
    <row r="120" spans="4:34">
      <c r="D120" s="168" t="s">
        <v>496</v>
      </c>
      <c r="F120" s="163" t="str">
        <f>IF(F110="","",IF(F69=F114,"",1))</f>
        <v/>
      </c>
      <c r="G120" s="163" t="str">
        <f t="shared" ref="G120:R120" si="242">IF(G110="","",IF(G69=G114,"",1))</f>
        <v/>
      </c>
      <c r="H120" s="163" t="str">
        <f t="shared" si="242"/>
        <v/>
      </c>
      <c r="I120" s="163" t="str">
        <f t="shared" si="242"/>
        <v/>
      </c>
      <c r="J120" s="163" t="str">
        <f t="shared" si="242"/>
        <v/>
      </c>
      <c r="K120" s="163" t="str">
        <f t="shared" si="242"/>
        <v/>
      </c>
      <c r="L120" s="163" t="str">
        <f t="shared" si="242"/>
        <v/>
      </c>
      <c r="M120" s="163" t="str">
        <f t="shared" si="242"/>
        <v/>
      </c>
      <c r="N120" s="163" t="str">
        <f t="shared" si="242"/>
        <v/>
      </c>
      <c r="O120" s="163" t="str">
        <f t="shared" si="242"/>
        <v/>
      </c>
      <c r="P120" s="163" t="str">
        <f t="shared" si="242"/>
        <v/>
      </c>
      <c r="Q120" s="163" t="str">
        <f t="shared" si="242"/>
        <v/>
      </c>
      <c r="R120" s="163" t="str">
        <f t="shared" si="242"/>
        <v/>
      </c>
      <c r="S120" s="71"/>
      <c r="T120" s="71"/>
      <c r="U120" s="71"/>
      <c r="V120" s="71"/>
      <c r="W120" s="71"/>
      <c r="X120" s="71"/>
      <c r="Y120" s="71"/>
      <c r="Z120" s="71"/>
      <c r="AA120" s="71"/>
      <c r="AB120" s="71"/>
      <c r="AC120" s="71"/>
      <c r="AD120" s="71"/>
      <c r="AE120" s="71"/>
      <c r="AF120" s="71"/>
      <c r="AG120" s="3"/>
      <c r="AH120" s="3"/>
    </row>
  </sheetData>
  <mergeCells count="67">
    <mergeCell ref="D55:D56"/>
    <mergeCell ref="D43:D44"/>
    <mergeCell ref="D45:D46"/>
    <mergeCell ref="D35:D36"/>
    <mergeCell ref="D37:D38"/>
    <mergeCell ref="D39:D40"/>
    <mergeCell ref="D41:D42"/>
    <mergeCell ref="D47:D48"/>
    <mergeCell ref="D49:D50"/>
    <mergeCell ref="D51:D52"/>
    <mergeCell ref="D25:D26"/>
    <mergeCell ref="D27:D28"/>
    <mergeCell ref="D29:D30"/>
    <mergeCell ref="D31:D32"/>
    <mergeCell ref="D33:D34"/>
    <mergeCell ref="A9:A18"/>
    <mergeCell ref="B9:E10"/>
    <mergeCell ref="B11:E12"/>
    <mergeCell ref="B13:E14"/>
    <mergeCell ref="B15:E16"/>
    <mergeCell ref="B17:E18"/>
    <mergeCell ref="A19:A100"/>
    <mergeCell ref="B19:B68"/>
    <mergeCell ref="D19:D20"/>
    <mergeCell ref="D21:D22"/>
    <mergeCell ref="D23:D24"/>
    <mergeCell ref="D95:D96"/>
    <mergeCell ref="D97:D98"/>
    <mergeCell ref="D99:D100"/>
    <mergeCell ref="D77:D78"/>
    <mergeCell ref="D79:D80"/>
    <mergeCell ref="D81:D82"/>
    <mergeCell ref="D83:D84"/>
    <mergeCell ref="D85:D86"/>
    <mergeCell ref="D65:D66"/>
    <mergeCell ref="D67:D68"/>
    <mergeCell ref="D53:D54"/>
    <mergeCell ref="B69:B100"/>
    <mergeCell ref="D69:D70"/>
    <mergeCell ref="D71:D72"/>
    <mergeCell ref="D73:D74"/>
    <mergeCell ref="D75:D76"/>
    <mergeCell ref="D91:D92"/>
    <mergeCell ref="D93:D94"/>
    <mergeCell ref="D89:D90"/>
    <mergeCell ref="D87:D88"/>
    <mergeCell ref="D59:D60"/>
    <mergeCell ref="D61:D62"/>
    <mergeCell ref="D63:D64"/>
    <mergeCell ref="D57:D58"/>
    <mergeCell ref="J3:M4"/>
    <mergeCell ref="J5:J6"/>
    <mergeCell ref="K5:K6"/>
    <mergeCell ref="L5:L6"/>
    <mergeCell ref="M5:M6"/>
    <mergeCell ref="F3:I4"/>
    <mergeCell ref="F5:F6"/>
    <mergeCell ref="G5:G6"/>
    <mergeCell ref="H5:H6"/>
    <mergeCell ref="I5:I6"/>
    <mergeCell ref="A3:E6"/>
    <mergeCell ref="A7:E8"/>
    <mergeCell ref="N3:Q4"/>
    <mergeCell ref="N5:N6"/>
    <mergeCell ref="O5:O6"/>
    <mergeCell ref="P5:P6"/>
    <mergeCell ref="Q5:Q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120"/>
  <sheetViews>
    <sheetView showGridLines="0" view="pageBreakPreview" zoomScaleNormal="100" zoomScaleSheetLayoutView="100" workbookViewId="0">
      <selection activeCell="G15" sqref="G15"/>
    </sheetView>
  </sheetViews>
  <sheetFormatPr defaultRowHeight="13.5"/>
  <cols>
    <col min="1" max="2" width="2.625" style="4" customWidth="1"/>
    <col min="3" max="3" width="1.375" style="4" customWidth="1"/>
    <col min="4" max="4" width="27.625" style="4" customWidth="1"/>
    <col min="5" max="5" width="1.375" style="4" customWidth="1"/>
    <col min="6" max="6" width="9.625" style="3" customWidth="1"/>
    <col min="7" max="9" width="7.625" style="3" customWidth="1"/>
    <col min="10" max="10" width="9.625" style="3" customWidth="1"/>
    <col min="11" max="13" width="7.625" style="3" customWidth="1"/>
    <col min="14" max="14" width="9.625" style="3" customWidth="1"/>
    <col min="15" max="17" width="7.625" style="3" customWidth="1"/>
    <col min="18" max="26" width="9" style="3"/>
    <col min="27" max="27" width="9" style="83"/>
    <col min="28" max="29" width="6.25" style="83" customWidth="1"/>
    <col min="30" max="30" width="9" style="83"/>
    <col min="31" max="32" width="6.25" style="83" customWidth="1"/>
    <col min="33" max="33" width="9" style="83"/>
    <col min="34" max="34" width="6.25" style="83" customWidth="1"/>
    <col min="35" max="16384" width="9" style="3"/>
  </cols>
  <sheetData>
    <row r="1" spans="1:35" ht="14.25">
      <c r="A1" s="18" t="s">
        <v>539</v>
      </c>
    </row>
    <row r="2" spans="1:35">
      <c r="Q2" s="46" t="s">
        <v>157</v>
      </c>
    </row>
    <row r="3" spans="1:35" ht="18.75" customHeight="1">
      <c r="A3" s="280" t="s">
        <v>64</v>
      </c>
      <c r="B3" s="281"/>
      <c r="C3" s="281"/>
      <c r="D3" s="281"/>
      <c r="E3" s="282"/>
      <c r="F3" s="240" t="s">
        <v>259</v>
      </c>
      <c r="G3" s="254"/>
      <c r="H3" s="254"/>
      <c r="I3" s="241"/>
      <c r="J3" s="240" t="s">
        <v>258</v>
      </c>
      <c r="K3" s="254"/>
      <c r="L3" s="254"/>
      <c r="M3" s="241"/>
      <c r="N3" s="240" t="s">
        <v>515</v>
      </c>
      <c r="O3" s="254"/>
      <c r="P3" s="254"/>
      <c r="Q3" s="241"/>
    </row>
    <row r="4" spans="1:35" ht="18.75" customHeight="1">
      <c r="A4" s="283"/>
      <c r="B4" s="284"/>
      <c r="C4" s="284"/>
      <c r="D4" s="284"/>
      <c r="E4" s="285"/>
      <c r="F4" s="369"/>
      <c r="G4" s="380"/>
      <c r="H4" s="380"/>
      <c r="I4" s="381"/>
      <c r="J4" s="369"/>
      <c r="K4" s="380"/>
      <c r="L4" s="380"/>
      <c r="M4" s="381"/>
      <c r="N4" s="369"/>
      <c r="O4" s="380"/>
      <c r="P4" s="380"/>
      <c r="Q4" s="381"/>
    </row>
    <row r="5" spans="1:35" ht="44.25" customHeight="1" thickBot="1">
      <c r="A5" s="283"/>
      <c r="B5" s="284"/>
      <c r="C5" s="284"/>
      <c r="D5" s="284"/>
      <c r="E5" s="285"/>
      <c r="F5" s="304" t="s">
        <v>520</v>
      </c>
      <c r="G5" s="275" t="s">
        <v>257</v>
      </c>
      <c r="H5" s="275" t="s">
        <v>256</v>
      </c>
      <c r="I5" s="275" t="s">
        <v>141</v>
      </c>
      <c r="J5" s="304" t="s">
        <v>520</v>
      </c>
      <c r="K5" s="275" t="s">
        <v>257</v>
      </c>
      <c r="L5" s="275" t="s">
        <v>256</v>
      </c>
      <c r="M5" s="275" t="s">
        <v>141</v>
      </c>
      <c r="N5" s="304" t="s">
        <v>520</v>
      </c>
      <c r="O5" s="275" t="s">
        <v>257</v>
      </c>
      <c r="P5" s="275" t="s">
        <v>256</v>
      </c>
      <c r="Q5" s="275" t="s">
        <v>141</v>
      </c>
    </row>
    <row r="6" spans="1:35" ht="24.75" customHeight="1" thickBot="1">
      <c r="A6" s="286"/>
      <c r="B6" s="287"/>
      <c r="C6" s="287"/>
      <c r="D6" s="287"/>
      <c r="E6" s="288"/>
      <c r="F6" s="228"/>
      <c r="G6" s="277"/>
      <c r="H6" s="277"/>
      <c r="I6" s="277"/>
      <c r="J6" s="228"/>
      <c r="K6" s="277"/>
      <c r="L6" s="277"/>
      <c r="M6" s="277"/>
      <c r="N6" s="228"/>
      <c r="O6" s="277"/>
      <c r="P6" s="277"/>
      <c r="Q6" s="277"/>
      <c r="AA6" s="157">
        <f>SUM(AB7:AC100,AE7:AF100,AH7:AI100,F116:R120)</f>
        <v>0</v>
      </c>
      <c r="AB6" s="187"/>
      <c r="AC6" s="187"/>
      <c r="AD6" s="187"/>
      <c r="AE6" s="187"/>
      <c r="AF6" s="187"/>
      <c r="AG6" s="187"/>
      <c r="AH6" s="187"/>
      <c r="AI6" s="144"/>
    </row>
    <row r="7" spans="1:35" ht="12" customHeight="1">
      <c r="A7" s="216" t="s">
        <v>50</v>
      </c>
      <c r="B7" s="217"/>
      <c r="C7" s="217"/>
      <c r="D7" s="217"/>
      <c r="E7" s="218"/>
      <c r="F7" s="41">
        <f t="shared" ref="F7:Q7" si="0">SUM(F9,F11,F13,F15,F17)</f>
        <v>310</v>
      </c>
      <c r="G7" s="41">
        <f t="shared" si="0"/>
        <v>102</v>
      </c>
      <c r="H7" s="41">
        <f t="shared" si="0"/>
        <v>175</v>
      </c>
      <c r="I7" s="41">
        <f t="shared" si="0"/>
        <v>33</v>
      </c>
      <c r="J7" s="41">
        <f t="shared" si="0"/>
        <v>75</v>
      </c>
      <c r="K7" s="41">
        <f t="shared" si="0"/>
        <v>44</v>
      </c>
      <c r="L7" s="41">
        <f t="shared" si="0"/>
        <v>24</v>
      </c>
      <c r="M7" s="41">
        <f t="shared" si="0"/>
        <v>7</v>
      </c>
      <c r="N7" s="41">
        <f t="shared" si="0"/>
        <v>106</v>
      </c>
      <c r="O7" s="41">
        <f t="shared" si="0"/>
        <v>20</v>
      </c>
      <c r="P7" s="41">
        <f t="shared" si="0"/>
        <v>65</v>
      </c>
      <c r="Q7" s="41">
        <f t="shared" si="0"/>
        <v>21</v>
      </c>
      <c r="AA7" s="153">
        <v>310</v>
      </c>
      <c r="AB7" s="153" t="str">
        <f>IF(F7=AA7,"",1)</f>
        <v/>
      </c>
      <c r="AC7" s="153"/>
      <c r="AD7" s="153">
        <v>75</v>
      </c>
      <c r="AE7" s="153" t="str">
        <f>IF(J7=AD7,"",1)</f>
        <v/>
      </c>
      <c r="AF7" s="153"/>
      <c r="AG7" s="153">
        <v>106</v>
      </c>
      <c r="AH7" s="153" t="str">
        <f>IF(N7=AG7,"",1)</f>
        <v/>
      </c>
      <c r="AI7" s="186"/>
    </row>
    <row r="8" spans="1:35" ht="12" customHeight="1">
      <c r="A8" s="219"/>
      <c r="B8" s="220"/>
      <c r="C8" s="220"/>
      <c r="D8" s="220"/>
      <c r="E8" s="221"/>
      <c r="F8" s="37">
        <f>IF(F7=0,0,F7/$F7)</f>
        <v>1</v>
      </c>
      <c r="G8" s="37">
        <f>IF(G7=0,0,G7/$F7)</f>
        <v>0.32903225806451614</v>
      </c>
      <c r="H8" s="37">
        <f>IF(H7=0,0,H7/$F7)</f>
        <v>0.56451612903225812</v>
      </c>
      <c r="I8" s="37">
        <f>IF(I7=0,0,I7/$F7)</f>
        <v>0.1064516129032258</v>
      </c>
      <c r="J8" s="37">
        <f>IF(J7=0,0,J7/J7)</f>
        <v>1</v>
      </c>
      <c r="K8" s="37">
        <f>IF(K7=0,0,K7/$J7)</f>
        <v>0.58666666666666667</v>
      </c>
      <c r="L8" s="37">
        <f>IF(L7=0,0,L7/$J7)</f>
        <v>0.32</v>
      </c>
      <c r="M8" s="37">
        <f>IF(M7=0,0,M7/$J7)</f>
        <v>9.3333333333333338E-2</v>
      </c>
      <c r="N8" s="37">
        <f>IF(N7=0,0,N7/N7)</f>
        <v>1</v>
      </c>
      <c r="O8" s="37">
        <f>IF(O7=0,0,O7/$N7)</f>
        <v>0.18867924528301888</v>
      </c>
      <c r="P8" s="37">
        <f>IF(P7=0,0,P7/$N7)</f>
        <v>0.6132075471698113</v>
      </c>
      <c r="Q8" s="37">
        <f>IF(Q7=0,0,Q7/$N7)</f>
        <v>0.19811320754716982</v>
      </c>
      <c r="AA8" s="152"/>
      <c r="AB8" s="152"/>
      <c r="AC8" s="185" t="str">
        <f>IF(SUM(G8:I8)=0,"",IF(SUM(G8:I8)=1,"",1))</f>
        <v/>
      </c>
      <c r="AD8" s="152"/>
      <c r="AE8" s="152"/>
      <c r="AF8" s="185" t="str">
        <f>IF(SUM(K8:M8)=0,"",IF(SUM(K8:M8)=1,"",1))</f>
        <v/>
      </c>
      <c r="AG8" s="152"/>
      <c r="AH8" s="185" t="str">
        <f>IF(SUM(O8:Q8)=1,"",1)</f>
        <v/>
      </c>
      <c r="AI8" s="186" t="str">
        <f>IF(SUM(O8:Q8)=0,"",IF(SUM(O8:Q8)=1,"",1))</f>
        <v/>
      </c>
    </row>
    <row r="9" spans="1:35" ht="12" customHeight="1">
      <c r="A9" s="205" t="s">
        <v>49</v>
      </c>
      <c r="B9" s="289" t="s">
        <v>48</v>
      </c>
      <c r="C9" s="290"/>
      <c r="D9" s="290"/>
      <c r="E9" s="291"/>
      <c r="F9" s="41">
        <f>SUM(G9:I9)</f>
        <v>60</v>
      </c>
      <c r="G9" s="41">
        <v>21</v>
      </c>
      <c r="H9" s="41">
        <v>32</v>
      </c>
      <c r="I9" s="41">
        <v>7</v>
      </c>
      <c r="J9" s="41">
        <f>SUM(K9:M9)</f>
        <v>5</v>
      </c>
      <c r="K9" s="41">
        <v>1</v>
      </c>
      <c r="L9" s="41">
        <v>3</v>
      </c>
      <c r="M9" s="41">
        <v>1</v>
      </c>
      <c r="N9" s="41">
        <f>SUM(O9:Q9)</f>
        <v>12</v>
      </c>
      <c r="O9" s="41">
        <v>0</v>
      </c>
      <c r="P9" s="41">
        <v>8</v>
      </c>
      <c r="Q9" s="41">
        <v>4</v>
      </c>
      <c r="AA9" s="153">
        <v>60</v>
      </c>
      <c r="AB9" s="153" t="str">
        <f>IF(F9=AA9,"",1)</f>
        <v/>
      </c>
      <c r="AC9" s="153"/>
      <c r="AD9" s="153">
        <v>5</v>
      </c>
      <c r="AE9" s="153" t="str">
        <f t="shared" ref="AE9" si="1">IF(J9=AD9,"",1)</f>
        <v/>
      </c>
      <c r="AF9" s="153"/>
      <c r="AG9" s="153">
        <v>12</v>
      </c>
      <c r="AH9" s="153" t="str">
        <f t="shared" ref="AH9" si="2">IF(N9=AG9,"",1)</f>
        <v/>
      </c>
      <c r="AI9" s="136"/>
    </row>
    <row r="10" spans="1:35" ht="12" customHeight="1">
      <c r="A10" s="206"/>
      <c r="B10" s="292"/>
      <c r="C10" s="293"/>
      <c r="D10" s="293"/>
      <c r="E10" s="294"/>
      <c r="F10" s="37">
        <f>IF(F9=0,0,F9/$F9)</f>
        <v>1</v>
      </c>
      <c r="G10" s="37">
        <f>IF(G9=0,0,G9/$F9)</f>
        <v>0.35</v>
      </c>
      <c r="H10" s="37">
        <f>IF(H9=0,0,H9/$F9)</f>
        <v>0.53333333333333333</v>
      </c>
      <c r="I10" s="37">
        <f>IF(I9=0,0,I9/$F9)</f>
        <v>0.11666666666666667</v>
      </c>
      <c r="J10" s="37">
        <f>IF(J9=0,0,J9/J9)</f>
        <v>1</v>
      </c>
      <c r="K10" s="37">
        <f>IF(K9=0,0,K9/$J9)</f>
        <v>0.2</v>
      </c>
      <c r="L10" s="37">
        <f>IF(L9=0,0,L9/$J9)</f>
        <v>0.6</v>
      </c>
      <c r="M10" s="37">
        <f>IF(M9=0,0,M9/$J9)</f>
        <v>0.2</v>
      </c>
      <c r="N10" s="37">
        <f>IF(N9=0,0,N9/N9)</f>
        <v>1</v>
      </c>
      <c r="O10" s="37">
        <f>IF(O9=0,0,O9/$N9)</f>
        <v>0</v>
      </c>
      <c r="P10" s="37">
        <f>IF(P9=0,0,P9/$N9)</f>
        <v>0.66666666666666663</v>
      </c>
      <c r="Q10" s="37">
        <f>IF(Q9=0,0,Q9/$N9)</f>
        <v>0.33333333333333331</v>
      </c>
      <c r="AA10" s="152"/>
      <c r="AB10" s="152"/>
      <c r="AC10" s="152" t="str">
        <f t="shared" ref="AC10" si="3">IF(SUM(G10:I10)=0,"",IF(SUM(G10:I10)=1,"",1))</f>
        <v/>
      </c>
      <c r="AD10" s="152"/>
      <c r="AE10" s="152"/>
      <c r="AF10" s="152" t="str">
        <f t="shared" ref="AF10" si="4">IF(SUM(K10:M10)=0,"",IF(SUM(K10:M10)=1,"",1))</f>
        <v/>
      </c>
      <c r="AG10" s="152"/>
      <c r="AH10" s="152"/>
      <c r="AI10" s="136" t="str">
        <f t="shared" ref="AI10" si="5">IF(SUM(O10:Q10)=0,"",IF(SUM(O10:Q10)=1,"",1))</f>
        <v/>
      </c>
    </row>
    <row r="11" spans="1:35" ht="12" customHeight="1">
      <c r="A11" s="206"/>
      <c r="B11" s="289" t="s">
        <v>47</v>
      </c>
      <c r="C11" s="290"/>
      <c r="D11" s="290"/>
      <c r="E11" s="291"/>
      <c r="F11" s="41">
        <f>SUM(G11:I11)</f>
        <v>45</v>
      </c>
      <c r="G11" s="41">
        <v>14</v>
      </c>
      <c r="H11" s="41">
        <v>27</v>
      </c>
      <c r="I11" s="41">
        <v>4</v>
      </c>
      <c r="J11" s="41">
        <f>SUM(K11:M11)</f>
        <v>4</v>
      </c>
      <c r="K11" s="41">
        <v>2</v>
      </c>
      <c r="L11" s="41">
        <v>1</v>
      </c>
      <c r="M11" s="41">
        <v>1</v>
      </c>
      <c r="N11" s="41">
        <f>SUM(O11:Q11)</f>
        <v>13</v>
      </c>
      <c r="O11" s="41">
        <v>2</v>
      </c>
      <c r="P11" s="41">
        <v>10</v>
      </c>
      <c r="Q11" s="41">
        <v>1</v>
      </c>
      <c r="AA11" s="153">
        <v>45</v>
      </c>
      <c r="AB11" s="153" t="str">
        <f>IF(F11=AA11,"",1)</f>
        <v/>
      </c>
      <c r="AC11" s="153"/>
      <c r="AD11" s="153">
        <v>4</v>
      </c>
      <c r="AE11" s="153" t="str">
        <f t="shared" ref="AE11" si="6">IF(J11=AD11,"",1)</f>
        <v/>
      </c>
      <c r="AF11" s="153"/>
      <c r="AG11" s="153">
        <v>13</v>
      </c>
      <c r="AH11" s="153" t="str">
        <f t="shared" ref="AH11" si="7">IF(N11=AG11,"",1)</f>
        <v/>
      </c>
      <c r="AI11" s="136"/>
    </row>
    <row r="12" spans="1:35" ht="12" customHeight="1">
      <c r="A12" s="206"/>
      <c r="B12" s="292"/>
      <c r="C12" s="293"/>
      <c r="D12" s="293"/>
      <c r="E12" s="294"/>
      <c r="F12" s="37">
        <f>IF(F11=0,0,F11/$F11)</f>
        <v>1</v>
      </c>
      <c r="G12" s="37">
        <f>IF(G11=0,0,G11/$F11)</f>
        <v>0.31111111111111112</v>
      </c>
      <c r="H12" s="37">
        <f>IF(H11=0,0,H11/$F11)</f>
        <v>0.6</v>
      </c>
      <c r="I12" s="37">
        <f>IF(I11=0,0,I11/$F11)</f>
        <v>8.8888888888888892E-2</v>
      </c>
      <c r="J12" s="37">
        <f>IF(J11=0,0,J11/J11)</f>
        <v>1</v>
      </c>
      <c r="K12" s="37">
        <f>IF(K11=0,0,K11/$J11)</f>
        <v>0.5</v>
      </c>
      <c r="L12" s="37">
        <f>IF(L11=0,0,L11/$J11)</f>
        <v>0.25</v>
      </c>
      <c r="M12" s="37">
        <f>IF(M11=0,0,M11/$J11)</f>
        <v>0.25</v>
      </c>
      <c r="N12" s="37">
        <f>IF(N11=0,0,N11/N11)</f>
        <v>1</v>
      </c>
      <c r="O12" s="37">
        <f>IF(O11=0,0,O11/$N11)</f>
        <v>0.15384615384615385</v>
      </c>
      <c r="P12" s="37">
        <f>IF(P11=0,0,P11/$N11)</f>
        <v>0.76923076923076927</v>
      </c>
      <c r="Q12" s="37">
        <f>IF(Q11=0,0,Q11/$N11)</f>
        <v>7.6923076923076927E-2</v>
      </c>
      <c r="AA12" s="152"/>
      <c r="AB12" s="152"/>
      <c r="AC12" s="152" t="str">
        <f t="shared" ref="AC12" si="8">IF(SUM(G12:I12)=0,"",IF(SUM(G12:I12)=1,"",1))</f>
        <v/>
      </c>
      <c r="AD12" s="152"/>
      <c r="AE12" s="152"/>
      <c r="AF12" s="152" t="str">
        <f t="shared" ref="AF12" si="9">IF(SUM(K12:M12)=0,"",IF(SUM(K12:M12)=1,"",1))</f>
        <v/>
      </c>
      <c r="AG12" s="152"/>
      <c r="AH12" s="152"/>
      <c r="AI12" s="136" t="str">
        <f t="shared" ref="AI12" si="10">IF(SUM(O12:Q12)=0,"",IF(SUM(O12:Q12)=1,"",1))</f>
        <v/>
      </c>
    </row>
    <row r="13" spans="1:35" ht="12" customHeight="1">
      <c r="A13" s="206"/>
      <c r="B13" s="289" t="s">
        <v>46</v>
      </c>
      <c r="C13" s="290"/>
      <c r="D13" s="290"/>
      <c r="E13" s="291"/>
      <c r="F13" s="41">
        <f>SUM(G13:I13)</f>
        <v>70</v>
      </c>
      <c r="G13" s="41">
        <v>25</v>
      </c>
      <c r="H13" s="41">
        <v>42</v>
      </c>
      <c r="I13" s="41">
        <v>3</v>
      </c>
      <c r="J13" s="41">
        <f>SUM(K13:M13)</f>
        <v>13</v>
      </c>
      <c r="K13" s="41">
        <v>9</v>
      </c>
      <c r="L13" s="41">
        <v>4</v>
      </c>
      <c r="M13" s="41">
        <v>0</v>
      </c>
      <c r="N13" s="41">
        <f>SUM(O13:Q13)</f>
        <v>12</v>
      </c>
      <c r="O13" s="41">
        <v>0</v>
      </c>
      <c r="P13" s="41">
        <v>10</v>
      </c>
      <c r="Q13" s="41">
        <v>2</v>
      </c>
      <c r="AA13" s="153">
        <v>70</v>
      </c>
      <c r="AB13" s="153" t="str">
        <f>IF(F13=AA13,"",1)</f>
        <v/>
      </c>
      <c r="AC13" s="153"/>
      <c r="AD13" s="153">
        <v>13</v>
      </c>
      <c r="AE13" s="153" t="str">
        <f t="shared" ref="AE13" si="11">IF(J13=AD13,"",1)</f>
        <v/>
      </c>
      <c r="AF13" s="153"/>
      <c r="AG13" s="153">
        <v>12</v>
      </c>
      <c r="AH13" s="153" t="str">
        <f t="shared" ref="AH13" si="12">IF(N13=AG13,"",1)</f>
        <v/>
      </c>
      <c r="AI13" s="136"/>
    </row>
    <row r="14" spans="1:35" ht="12" customHeight="1">
      <c r="A14" s="206"/>
      <c r="B14" s="292"/>
      <c r="C14" s="293"/>
      <c r="D14" s="293"/>
      <c r="E14" s="294"/>
      <c r="F14" s="37">
        <f>IF(F13=0,0,F13/$F13)</f>
        <v>1</v>
      </c>
      <c r="G14" s="37">
        <f>IF(G13=0,0,G13/$F13)</f>
        <v>0.35714285714285715</v>
      </c>
      <c r="H14" s="37">
        <f>IF(H13=0,0,H13/$F13)</f>
        <v>0.6</v>
      </c>
      <c r="I14" s="37">
        <f>IF(I13=0,0,I13/$F13)</f>
        <v>4.2857142857142858E-2</v>
      </c>
      <c r="J14" s="37">
        <f>IF(J13=0,0,J13/J13)</f>
        <v>1</v>
      </c>
      <c r="K14" s="37">
        <f>IF(K13=0,0,K13/$J13)</f>
        <v>0.69230769230769229</v>
      </c>
      <c r="L14" s="37">
        <f>IF(L13=0,0,L13/$J13)</f>
        <v>0.30769230769230771</v>
      </c>
      <c r="M14" s="37">
        <f>IF(M13=0,0,M13/$J13)</f>
        <v>0</v>
      </c>
      <c r="N14" s="37">
        <f>IF(N13=0,0,N13/N13)</f>
        <v>1</v>
      </c>
      <c r="O14" s="37">
        <f>IF(O13=0,0,O13/$N13)</f>
        <v>0</v>
      </c>
      <c r="P14" s="37">
        <f>IF(P13=0,0,P13/$N13)</f>
        <v>0.83333333333333337</v>
      </c>
      <c r="Q14" s="37">
        <f>IF(Q13=0,0,Q13/$N13)</f>
        <v>0.16666666666666666</v>
      </c>
      <c r="AA14" s="152"/>
      <c r="AB14" s="152"/>
      <c r="AC14" s="152" t="str">
        <f t="shared" ref="AC14" si="13">IF(SUM(G14:I14)=0,"",IF(SUM(G14:I14)=1,"",1))</f>
        <v/>
      </c>
      <c r="AD14" s="152"/>
      <c r="AE14" s="152"/>
      <c r="AF14" s="152" t="str">
        <f t="shared" ref="AF14" si="14">IF(SUM(K14:M14)=0,"",IF(SUM(K14:M14)=1,"",1))</f>
        <v/>
      </c>
      <c r="AG14" s="152"/>
      <c r="AH14" s="152"/>
      <c r="AI14" s="136" t="str">
        <f t="shared" ref="AI14" si="15">IF(SUM(O14:Q14)=0,"",IF(SUM(O14:Q14)=1,"",1))</f>
        <v/>
      </c>
    </row>
    <row r="15" spans="1:35" ht="12" customHeight="1">
      <c r="A15" s="206"/>
      <c r="B15" s="289" t="s">
        <v>45</v>
      </c>
      <c r="C15" s="290"/>
      <c r="D15" s="290"/>
      <c r="E15" s="291"/>
      <c r="F15" s="41">
        <f>SUM(G15:I15)</f>
        <v>35</v>
      </c>
      <c r="G15" s="41">
        <v>10</v>
      </c>
      <c r="H15" s="41">
        <v>22</v>
      </c>
      <c r="I15" s="41">
        <v>3</v>
      </c>
      <c r="J15" s="41">
        <f>SUM(K15:M15)</f>
        <v>7</v>
      </c>
      <c r="K15" s="41">
        <v>3</v>
      </c>
      <c r="L15" s="41">
        <v>3</v>
      </c>
      <c r="M15" s="41">
        <v>1</v>
      </c>
      <c r="N15" s="41">
        <f>SUM(O15:Q15)</f>
        <v>8</v>
      </c>
      <c r="O15" s="41">
        <v>2</v>
      </c>
      <c r="P15" s="41">
        <v>6</v>
      </c>
      <c r="Q15" s="41">
        <v>0</v>
      </c>
      <c r="AA15" s="153">
        <v>35</v>
      </c>
      <c r="AB15" s="153" t="str">
        <f>IF(F15=AA15,"",1)</f>
        <v/>
      </c>
      <c r="AC15" s="153"/>
      <c r="AD15" s="153">
        <v>7</v>
      </c>
      <c r="AE15" s="153" t="str">
        <f t="shared" ref="AE15" si="16">IF(J15=AD15,"",1)</f>
        <v/>
      </c>
      <c r="AF15" s="153"/>
      <c r="AG15" s="153">
        <v>8</v>
      </c>
      <c r="AH15" s="153" t="str">
        <f t="shared" ref="AH15" si="17">IF(N15=AG15,"",1)</f>
        <v/>
      </c>
      <c r="AI15" s="136"/>
    </row>
    <row r="16" spans="1:35" ht="12" customHeight="1">
      <c r="A16" s="206"/>
      <c r="B16" s="292"/>
      <c r="C16" s="293"/>
      <c r="D16" s="293"/>
      <c r="E16" s="294"/>
      <c r="F16" s="37">
        <f>IF(F15=0,0,F15/$F15)</f>
        <v>1</v>
      </c>
      <c r="G16" s="37">
        <f>IF(G15=0,0,G15/$F15)</f>
        <v>0.2857142857142857</v>
      </c>
      <c r="H16" s="37">
        <f>IF(H15=0,0,H15/$F15)</f>
        <v>0.62857142857142856</v>
      </c>
      <c r="I16" s="37">
        <f>IF(I15=0,0,I15/$F15)</f>
        <v>8.5714285714285715E-2</v>
      </c>
      <c r="J16" s="37">
        <f>IF(J15=0,0,J15/J15)</f>
        <v>1</v>
      </c>
      <c r="K16" s="37">
        <f>IF(K15=0,0,K15/$J15)</f>
        <v>0.42857142857142855</v>
      </c>
      <c r="L16" s="37">
        <f>IF(L15=0,0,L15/$J15)</f>
        <v>0.42857142857142855</v>
      </c>
      <c r="M16" s="37">
        <f>IF(M15=0,0,M15/$J15)</f>
        <v>0.14285714285714285</v>
      </c>
      <c r="N16" s="37">
        <f>IF(N15=0,0,N15/N15)</f>
        <v>1</v>
      </c>
      <c r="O16" s="37">
        <f>IF(O15=0,0,O15/$N15)</f>
        <v>0.25</v>
      </c>
      <c r="P16" s="37">
        <f>IF(P15=0,0,P15/$N15)</f>
        <v>0.75</v>
      </c>
      <c r="Q16" s="37">
        <f>IF(Q15=0,0,Q15/$N15)</f>
        <v>0</v>
      </c>
      <c r="AA16" s="152"/>
      <c r="AB16" s="152"/>
      <c r="AC16" s="152" t="str">
        <f t="shared" ref="AC16" si="18">IF(SUM(G16:I16)=0,"",IF(SUM(G16:I16)=1,"",1))</f>
        <v/>
      </c>
      <c r="AD16" s="152"/>
      <c r="AE16" s="152"/>
      <c r="AF16" s="152" t="str">
        <f t="shared" ref="AF16" si="19">IF(SUM(K16:M16)=0,"",IF(SUM(K16:M16)=1,"",1))</f>
        <v/>
      </c>
      <c r="AG16" s="152"/>
      <c r="AH16" s="152"/>
      <c r="AI16" s="136" t="str">
        <f t="shared" ref="AI16" si="20">IF(SUM(O16:Q16)=0,"",IF(SUM(O16:Q16)=1,"",1))</f>
        <v/>
      </c>
    </row>
    <row r="17" spans="1:35" ht="12" customHeight="1">
      <c r="A17" s="206"/>
      <c r="B17" s="289" t="s">
        <v>44</v>
      </c>
      <c r="C17" s="290"/>
      <c r="D17" s="290"/>
      <c r="E17" s="291"/>
      <c r="F17" s="41">
        <f>SUM(G17:I17)</f>
        <v>100</v>
      </c>
      <c r="G17" s="41">
        <v>32</v>
      </c>
      <c r="H17" s="41">
        <v>52</v>
      </c>
      <c r="I17" s="41">
        <v>16</v>
      </c>
      <c r="J17" s="41">
        <f>SUM(K17:M17)</f>
        <v>46</v>
      </c>
      <c r="K17" s="41">
        <v>29</v>
      </c>
      <c r="L17" s="41">
        <v>13</v>
      </c>
      <c r="M17" s="41">
        <v>4</v>
      </c>
      <c r="N17" s="41">
        <f>SUM(O17:Q17)</f>
        <v>61</v>
      </c>
      <c r="O17" s="41">
        <v>16</v>
      </c>
      <c r="P17" s="41">
        <v>31</v>
      </c>
      <c r="Q17" s="41">
        <v>14</v>
      </c>
      <c r="AA17" s="153">
        <v>100</v>
      </c>
      <c r="AB17" s="153" t="str">
        <f>IF(F17=AA17,"",1)</f>
        <v/>
      </c>
      <c r="AC17" s="153"/>
      <c r="AD17" s="153">
        <v>46</v>
      </c>
      <c r="AE17" s="153" t="str">
        <f t="shared" ref="AE17" si="21">IF(J17=AD17,"",1)</f>
        <v/>
      </c>
      <c r="AF17" s="153"/>
      <c r="AG17" s="153">
        <v>61</v>
      </c>
      <c r="AH17" s="153" t="str">
        <f t="shared" ref="AH17" si="22">IF(N17=AG17,"",1)</f>
        <v/>
      </c>
      <c r="AI17" s="136"/>
    </row>
    <row r="18" spans="1:35" ht="12" customHeight="1">
      <c r="A18" s="207"/>
      <c r="B18" s="292"/>
      <c r="C18" s="293"/>
      <c r="D18" s="293"/>
      <c r="E18" s="294"/>
      <c r="F18" s="37">
        <f>IF(F17=0,0,F17/$F17)</f>
        <v>1</v>
      </c>
      <c r="G18" s="37">
        <f>IF(G17=0,0,G17/$F17)</f>
        <v>0.32</v>
      </c>
      <c r="H18" s="37">
        <f>IF(H17=0,0,H17/$F17)</f>
        <v>0.52</v>
      </c>
      <c r="I18" s="37">
        <f>IF(I17=0,0,I17/$F17)</f>
        <v>0.16</v>
      </c>
      <c r="J18" s="37">
        <f>IF(J17=0,0,J17/J17)</f>
        <v>1</v>
      </c>
      <c r="K18" s="37">
        <f>IF(K17=0,0,K17/$J17)</f>
        <v>0.63043478260869568</v>
      </c>
      <c r="L18" s="37">
        <f>IF(L17=0,0,L17/$J17)</f>
        <v>0.28260869565217389</v>
      </c>
      <c r="M18" s="37">
        <f>IF(M17=0,0,M17/$J17)</f>
        <v>8.6956521739130432E-2</v>
      </c>
      <c r="N18" s="37">
        <f>IF(N17=0,0,N17/N17)</f>
        <v>1</v>
      </c>
      <c r="O18" s="37">
        <f>IF(O17=0,0,O17/$N17)</f>
        <v>0.26229508196721313</v>
      </c>
      <c r="P18" s="37">
        <f>IF(P17=0,0,P17/$N17)</f>
        <v>0.50819672131147542</v>
      </c>
      <c r="Q18" s="37">
        <f>IF(Q17=0,0,Q17/$N17)</f>
        <v>0.22950819672131148</v>
      </c>
      <c r="AA18" s="154"/>
      <c r="AB18" s="152"/>
      <c r="AC18" s="152" t="str">
        <f t="shared" ref="AC18" si="23">IF(SUM(G18:I18)=0,"",IF(SUM(G18:I18)=1,"",1))</f>
        <v/>
      </c>
      <c r="AD18" s="154"/>
      <c r="AE18" s="152"/>
      <c r="AF18" s="152" t="str">
        <f t="shared" ref="AF18" si="24">IF(SUM(K18:M18)=0,"",IF(SUM(K18:M18)=1,"",1))</f>
        <v/>
      </c>
      <c r="AG18" s="154"/>
      <c r="AH18" s="152"/>
      <c r="AI18" s="136" t="str">
        <f t="shared" ref="AI18" si="25">IF(SUM(O18:Q18)=0,"",IF(SUM(O18:Q18)=1,"",1))</f>
        <v/>
      </c>
    </row>
    <row r="19" spans="1:35" ht="12" customHeight="1">
      <c r="A19" s="202" t="s">
        <v>43</v>
      </c>
      <c r="B19" s="202" t="s">
        <v>42</v>
      </c>
      <c r="C19" s="43"/>
      <c r="D19" s="278" t="s">
        <v>16</v>
      </c>
      <c r="E19" s="42"/>
      <c r="F19" s="41">
        <f>SUM(G19:I19)</f>
        <v>79</v>
      </c>
      <c r="G19" s="41">
        <f>SUM(G21,G23,G25,G27,G29,G31,G33,G35,G37,G39,G41,G43,G45,G47,G49,G51,G53,G55,G57,G59,G61,G63,G65,G67)</f>
        <v>24</v>
      </c>
      <c r="H19" s="41">
        <f>SUM(H21,H23,H25,H27,H29,H31,H33,H35,H37,H39,H41,H43,H45,H47,H49,H51,H53,H55,H57,H59,H61,H63,H65,H67)</f>
        <v>51</v>
      </c>
      <c r="I19" s="41">
        <f>SUM(I21,I23,I25,I27,I29,I31,I33,I35,I37,I39,I41,I43,I45,I47,I49,I51,I53,I55,I57,I59,I61,I63,I65,I67)</f>
        <v>4</v>
      </c>
      <c r="J19" s="41">
        <f>SUM(K19:M19)</f>
        <v>13</v>
      </c>
      <c r="K19" s="41">
        <f>SUM(K21,K23,K25,K27,K29,K31,K33,K35,K37,K39,K41,K43,K45,K47,K49,K51,K53,K55,K57,K59,K61,K63,K65,K67)</f>
        <v>10</v>
      </c>
      <c r="L19" s="41">
        <f>SUM(L21,L23,L25,L27,L29,L31,L33,L35,L37,L39,L41,L43,L45,L47,L49,L51,L53,L55,L57,L59,L61,L63,L65,L67)</f>
        <v>2</v>
      </c>
      <c r="M19" s="41">
        <f>SUM(M21,M23,M25,M27,M29,M31,M33,M35,M37,M39,M41,M43,M45,M47,M49,M51,M53,M55,M57,M59,M61,M63,M65,M67)</f>
        <v>1</v>
      </c>
      <c r="N19" s="41">
        <f>SUM(O19:Q19)</f>
        <v>21</v>
      </c>
      <c r="O19" s="41">
        <f>SUM(O21,O23,O25,O27,O29,O31,O33,O35,O37,O39,O41,O43,O45,O47,O49,O51,O53,O55,O57,O59,O61,O63,O65,O67)</f>
        <v>3</v>
      </c>
      <c r="P19" s="41">
        <f>SUM(P21,P23,P25,P27,P29,P31,P33,P35,P37,P39,P41,P43,P45,P47,P49,P51,P53,P55,P57,P59,P61,P63,P65,P67)</f>
        <v>14</v>
      </c>
      <c r="Q19" s="41">
        <f>SUM(Q21,Q23,Q25,Q27,Q29,Q31,Q33,Q35,Q37,Q39,Q41,Q43,Q45,Q47,Q49,Q51,Q53,Q55,Q57,Q59,Q61,Q63,Q65,Q67)</f>
        <v>4</v>
      </c>
      <c r="AA19" s="153">
        <v>79</v>
      </c>
      <c r="AB19" s="153" t="str">
        <f>IF(F19=AA19,"",1)</f>
        <v/>
      </c>
      <c r="AC19" s="153"/>
      <c r="AD19" s="153">
        <v>13</v>
      </c>
      <c r="AE19" s="153" t="str">
        <f t="shared" ref="AE19" si="26">IF(J19=AD19,"",1)</f>
        <v/>
      </c>
      <c r="AF19" s="153"/>
      <c r="AG19" s="153">
        <v>21</v>
      </c>
      <c r="AH19" s="153" t="str">
        <f t="shared" ref="AH19" si="27">IF(N19=AG19,"",1)</f>
        <v/>
      </c>
      <c r="AI19" s="136"/>
    </row>
    <row r="20" spans="1:35" ht="12" customHeight="1">
      <c r="A20" s="203"/>
      <c r="B20" s="203"/>
      <c r="C20" s="40"/>
      <c r="D20" s="279"/>
      <c r="E20" s="39"/>
      <c r="F20" s="37">
        <f>IF(F19=0,0,F19/$F19)</f>
        <v>1</v>
      </c>
      <c r="G20" s="37">
        <f>IF(G19=0,0,G19/$F19)</f>
        <v>0.30379746835443039</v>
      </c>
      <c r="H20" s="37">
        <f>IF(H19=0,0,H19/$F19)</f>
        <v>0.64556962025316456</v>
      </c>
      <c r="I20" s="37">
        <f>IF(I19=0,0,I19/$F19)</f>
        <v>5.0632911392405063E-2</v>
      </c>
      <c r="J20" s="37">
        <f>IF(J19=0,0,J19/J19)</f>
        <v>1</v>
      </c>
      <c r="K20" s="37">
        <f>IF(K19=0,0,K19/$J19)</f>
        <v>0.76923076923076927</v>
      </c>
      <c r="L20" s="37">
        <f>IF(L19=0,0,L19/$J19)</f>
        <v>0.15384615384615385</v>
      </c>
      <c r="M20" s="37">
        <f>IF(M19=0,0,M19/$J19)</f>
        <v>7.6923076923076927E-2</v>
      </c>
      <c r="N20" s="37">
        <f>IF(N19=0,0,N19/N19)</f>
        <v>1</v>
      </c>
      <c r="O20" s="37">
        <f>IF(O19=0,0,O19/$N19)</f>
        <v>0.14285714285714285</v>
      </c>
      <c r="P20" s="37">
        <f>IF(P19=0,0,P19/$N19)</f>
        <v>0.66666666666666663</v>
      </c>
      <c r="Q20" s="37">
        <f>IF(Q19=0,0,Q19/$N19)</f>
        <v>0.19047619047619047</v>
      </c>
      <c r="AA20" s="152"/>
      <c r="AB20" s="152"/>
      <c r="AC20" s="152" t="str">
        <f t="shared" ref="AC20" si="28">IF(SUM(G20:I20)=0,"",IF(SUM(G20:I20)=1,"",1))</f>
        <v/>
      </c>
      <c r="AD20" s="152"/>
      <c r="AE20" s="152"/>
      <c r="AF20" s="152" t="str">
        <f t="shared" ref="AF20" si="29">IF(SUM(K20:M20)=0,"",IF(SUM(K20:M20)=1,"",1))</f>
        <v/>
      </c>
      <c r="AG20" s="152"/>
      <c r="AH20" s="152"/>
      <c r="AI20" s="136" t="str">
        <f t="shared" ref="AI20" si="30">IF(SUM(O20:Q20)=0,"",IF(SUM(O20:Q20)=1,"",1))</f>
        <v/>
      </c>
    </row>
    <row r="21" spans="1:35" ht="12" customHeight="1">
      <c r="A21" s="203"/>
      <c r="B21" s="203"/>
      <c r="C21" s="43"/>
      <c r="D21" s="278" t="s">
        <v>339</v>
      </c>
      <c r="E21" s="42"/>
      <c r="F21" s="41">
        <f>SUM(G21:I21)</f>
        <v>9</v>
      </c>
      <c r="G21" s="41">
        <v>6</v>
      </c>
      <c r="H21" s="41">
        <v>3</v>
      </c>
      <c r="I21" s="41">
        <v>0</v>
      </c>
      <c r="J21" s="41">
        <f>SUM(K21:M21)</f>
        <v>6</v>
      </c>
      <c r="K21" s="41">
        <v>4</v>
      </c>
      <c r="L21" s="41">
        <v>2</v>
      </c>
      <c r="M21" s="41">
        <v>0</v>
      </c>
      <c r="N21" s="41">
        <f>SUM(O21:Q21)</f>
        <v>5</v>
      </c>
      <c r="O21" s="41">
        <v>1</v>
      </c>
      <c r="P21" s="41">
        <v>4</v>
      </c>
      <c r="Q21" s="41">
        <v>0</v>
      </c>
      <c r="AA21" s="153">
        <v>9</v>
      </c>
      <c r="AB21" s="153" t="str">
        <f>IF(F21=AA21,"",1)</f>
        <v/>
      </c>
      <c r="AC21" s="153"/>
      <c r="AD21" s="153">
        <v>6</v>
      </c>
      <c r="AE21" s="153" t="str">
        <f t="shared" ref="AE21" si="31">IF(J21=AD21,"",1)</f>
        <v/>
      </c>
      <c r="AF21" s="153"/>
      <c r="AG21" s="153">
        <v>5</v>
      </c>
      <c r="AH21" s="153" t="str">
        <f t="shared" ref="AH21" si="32">IF(N21=AG21,"",1)</f>
        <v/>
      </c>
      <c r="AI21" s="136"/>
    </row>
    <row r="22" spans="1:35" ht="12" customHeight="1">
      <c r="A22" s="203"/>
      <c r="B22" s="203"/>
      <c r="C22" s="40"/>
      <c r="D22" s="279"/>
      <c r="E22" s="39"/>
      <c r="F22" s="37">
        <f>IF(F21=0,0,F21/$F21)</f>
        <v>1</v>
      </c>
      <c r="G22" s="37">
        <f>IF(G21=0,0,G21/$F21)</f>
        <v>0.66666666666666663</v>
      </c>
      <c r="H22" s="37">
        <f>IF(H21=0,0,H21/$F21)</f>
        <v>0.33333333333333331</v>
      </c>
      <c r="I22" s="37">
        <f>IF(I21=0,0,I21/$F21)</f>
        <v>0</v>
      </c>
      <c r="J22" s="37">
        <f>IF(J21=0,0,J21/J21)</f>
        <v>1</v>
      </c>
      <c r="K22" s="37">
        <f>IF(K21=0,0,K21/$J21)</f>
        <v>0.66666666666666663</v>
      </c>
      <c r="L22" s="37">
        <f>IF(L21=0,0,L21/$J21)</f>
        <v>0.33333333333333331</v>
      </c>
      <c r="M22" s="37">
        <f>IF(M21=0,0,M21/$J21)</f>
        <v>0</v>
      </c>
      <c r="N22" s="37">
        <f>IF(N21=0,0,N21/N21)</f>
        <v>1</v>
      </c>
      <c r="O22" s="37">
        <f>IF(O21=0,0,O21/$N21)</f>
        <v>0.2</v>
      </c>
      <c r="P22" s="37">
        <f>IF(P21=0,0,P21/$N21)</f>
        <v>0.8</v>
      </c>
      <c r="Q22" s="37">
        <f>IF(Q21=0,0,Q21/$N21)</f>
        <v>0</v>
      </c>
      <c r="AA22" s="152"/>
      <c r="AB22" s="152"/>
      <c r="AC22" s="152" t="str">
        <f t="shared" ref="AC22" si="33">IF(SUM(G22:I22)=0,"",IF(SUM(G22:I22)=1,"",1))</f>
        <v/>
      </c>
      <c r="AD22" s="152"/>
      <c r="AE22" s="152"/>
      <c r="AF22" s="152" t="str">
        <f t="shared" ref="AF22" si="34">IF(SUM(K22:M22)=0,"",IF(SUM(K22:M22)=1,"",1))</f>
        <v/>
      </c>
      <c r="AG22" s="152"/>
      <c r="AH22" s="152"/>
      <c r="AI22" s="136" t="str">
        <f t="shared" ref="AI22" si="35">IF(SUM(O22:Q22)=0,"",IF(SUM(O22:Q22)=1,"",1))</f>
        <v/>
      </c>
    </row>
    <row r="23" spans="1:35" ht="12" customHeight="1">
      <c r="A23" s="203"/>
      <c r="B23" s="203"/>
      <c r="C23" s="43"/>
      <c r="D23" s="278" t="s">
        <v>340</v>
      </c>
      <c r="E23" s="42"/>
      <c r="F23" s="41">
        <f>SUM(G23:I23)</f>
        <v>1</v>
      </c>
      <c r="G23" s="41">
        <v>0</v>
      </c>
      <c r="H23" s="41">
        <v>1</v>
      </c>
      <c r="I23" s="41">
        <v>0</v>
      </c>
      <c r="J23" s="41">
        <f>SUM(K23:M23)</f>
        <v>0</v>
      </c>
      <c r="K23" s="41">
        <v>0</v>
      </c>
      <c r="L23" s="41">
        <v>0</v>
      </c>
      <c r="M23" s="41">
        <v>0</v>
      </c>
      <c r="N23" s="41">
        <f>SUM(O23:Q23)</f>
        <v>0</v>
      </c>
      <c r="O23" s="41">
        <v>0</v>
      </c>
      <c r="P23" s="41">
        <v>0</v>
      </c>
      <c r="Q23" s="41">
        <v>0</v>
      </c>
      <c r="AA23" s="153">
        <v>1</v>
      </c>
      <c r="AB23" s="153" t="str">
        <f>IF(F23=AA23,"",1)</f>
        <v/>
      </c>
      <c r="AC23" s="153"/>
      <c r="AD23" s="153">
        <v>0</v>
      </c>
      <c r="AE23" s="153" t="str">
        <f t="shared" ref="AE23" si="36">IF(J23=AD23,"",1)</f>
        <v/>
      </c>
      <c r="AF23" s="153"/>
      <c r="AG23" s="153">
        <v>0</v>
      </c>
      <c r="AH23" s="153" t="str">
        <f t="shared" ref="AH23" si="37">IF(N23=AG23,"",1)</f>
        <v/>
      </c>
      <c r="AI23" s="136"/>
    </row>
    <row r="24" spans="1:35" ht="12" customHeight="1">
      <c r="A24" s="203"/>
      <c r="B24" s="203"/>
      <c r="C24" s="40"/>
      <c r="D24" s="279"/>
      <c r="E24" s="39"/>
      <c r="F24" s="37">
        <f>IF(F23=0,0,F23/$F23)</f>
        <v>1</v>
      </c>
      <c r="G24" s="37">
        <f>IF(G23=0,0,G23/$F23)</f>
        <v>0</v>
      </c>
      <c r="H24" s="37">
        <f>IF(H23=0,0,H23/$F23)</f>
        <v>1</v>
      </c>
      <c r="I24" s="37">
        <f>IF(I23=0,0,I23/$F23)</f>
        <v>0</v>
      </c>
      <c r="J24" s="37">
        <f>IF(J23=0,0,J23/J23)</f>
        <v>0</v>
      </c>
      <c r="K24" s="37">
        <f>IF(K23=0,0,K23/$J23)</f>
        <v>0</v>
      </c>
      <c r="L24" s="37">
        <f>IF(L23=0,0,L23/$J23)</f>
        <v>0</v>
      </c>
      <c r="M24" s="37">
        <f>IF(M23=0,0,M23/$J23)</f>
        <v>0</v>
      </c>
      <c r="N24" s="37">
        <f>IF(N23=0,0,N23/N23)</f>
        <v>0</v>
      </c>
      <c r="O24" s="37">
        <f>IF(O23=0,0,O23/$N23)</f>
        <v>0</v>
      </c>
      <c r="P24" s="37">
        <f>IF(P23=0,0,P23/$N23)</f>
        <v>0</v>
      </c>
      <c r="Q24" s="37">
        <f>IF(Q23=0,0,Q23/$N23)</f>
        <v>0</v>
      </c>
      <c r="AA24" s="152"/>
      <c r="AB24" s="152"/>
      <c r="AC24" s="152" t="str">
        <f t="shared" ref="AC24" si="38">IF(SUM(G24:I24)=0,"",IF(SUM(G24:I24)=1,"",1))</f>
        <v/>
      </c>
      <c r="AD24" s="152"/>
      <c r="AE24" s="152"/>
      <c r="AF24" s="152" t="str">
        <f t="shared" ref="AF24" si="39">IF(SUM(K24:M24)=0,"",IF(SUM(K24:M24)=1,"",1))</f>
        <v/>
      </c>
      <c r="AG24" s="152"/>
      <c r="AH24" s="152"/>
      <c r="AI24" s="136" t="str">
        <f t="shared" ref="AI24" si="40">IF(SUM(O24:Q24)=0,"",IF(SUM(O24:Q24)=1,"",1))</f>
        <v/>
      </c>
    </row>
    <row r="25" spans="1:35" ht="12" customHeight="1">
      <c r="A25" s="203"/>
      <c r="B25" s="203"/>
      <c r="C25" s="43"/>
      <c r="D25" s="295" t="s">
        <v>341</v>
      </c>
      <c r="E25" s="115"/>
      <c r="F25" s="104">
        <f>SUM(G25:I25)</f>
        <v>5</v>
      </c>
      <c r="G25" s="104">
        <v>0</v>
      </c>
      <c r="H25" s="104">
        <v>4</v>
      </c>
      <c r="I25" s="41">
        <v>1</v>
      </c>
      <c r="J25" s="41">
        <f>SUM(K25:M25)</f>
        <v>0</v>
      </c>
      <c r="K25" s="41">
        <v>0</v>
      </c>
      <c r="L25" s="41">
        <v>0</v>
      </c>
      <c r="M25" s="41">
        <v>0</v>
      </c>
      <c r="N25" s="41">
        <f>SUM(O25:Q25)</f>
        <v>1</v>
      </c>
      <c r="O25" s="41">
        <v>0</v>
      </c>
      <c r="P25" s="41">
        <v>0</v>
      </c>
      <c r="Q25" s="41">
        <v>1</v>
      </c>
      <c r="AA25" s="153">
        <v>5</v>
      </c>
      <c r="AB25" s="153" t="str">
        <f>IF(F25=AA25,"",1)</f>
        <v/>
      </c>
      <c r="AC25" s="153"/>
      <c r="AD25" s="153">
        <v>0</v>
      </c>
      <c r="AE25" s="153" t="str">
        <f t="shared" ref="AE25" si="41">IF(J25=AD25,"",1)</f>
        <v/>
      </c>
      <c r="AF25" s="153"/>
      <c r="AG25" s="153">
        <v>1</v>
      </c>
      <c r="AH25" s="153" t="str">
        <f t="shared" ref="AH25" si="42">IF(N25=AG25,"",1)</f>
        <v/>
      </c>
      <c r="AI25" s="136"/>
    </row>
    <row r="26" spans="1:35" ht="12" customHeight="1">
      <c r="A26" s="203"/>
      <c r="B26" s="203"/>
      <c r="C26" s="40"/>
      <c r="D26" s="296"/>
      <c r="E26" s="116"/>
      <c r="F26" s="107">
        <f>IF(F25=0,0,F25/$F25)</f>
        <v>1</v>
      </c>
      <c r="G26" s="107">
        <f>IF(G25=0,0,G25/$F25)</f>
        <v>0</v>
      </c>
      <c r="H26" s="107">
        <f>IF(H25=0,0,H25/$F25)</f>
        <v>0.8</v>
      </c>
      <c r="I26" s="37">
        <f>IF(I25=0,0,I25/$F25)</f>
        <v>0.2</v>
      </c>
      <c r="J26" s="37">
        <f>IF(J25=0,0,J25/J25)</f>
        <v>0</v>
      </c>
      <c r="K26" s="37">
        <f>IF(K25=0,0,K25/$J25)</f>
        <v>0</v>
      </c>
      <c r="L26" s="37">
        <f>IF(L25=0,0,L25/$J25)</f>
        <v>0</v>
      </c>
      <c r="M26" s="37">
        <f>IF(M25=0,0,M25/$J25)</f>
        <v>0</v>
      </c>
      <c r="N26" s="37">
        <f>IF(N25=0,0,N25/N25)</f>
        <v>1</v>
      </c>
      <c r="O26" s="37">
        <f>IF(O25=0,0,O25/$N25)</f>
        <v>0</v>
      </c>
      <c r="P26" s="37">
        <f>IF(P25=0,0,P25/$N25)</f>
        <v>0</v>
      </c>
      <c r="Q26" s="37">
        <f>IF(Q25=0,0,Q25/$N25)</f>
        <v>1</v>
      </c>
      <c r="AA26" s="152"/>
      <c r="AB26" s="152"/>
      <c r="AC26" s="152" t="str">
        <f t="shared" ref="AC26" si="43">IF(SUM(G26:I26)=0,"",IF(SUM(G26:I26)=1,"",1))</f>
        <v/>
      </c>
      <c r="AD26" s="152"/>
      <c r="AE26" s="152"/>
      <c r="AF26" s="152" t="str">
        <f t="shared" ref="AF26" si="44">IF(SUM(K26:M26)=0,"",IF(SUM(K26:M26)=1,"",1))</f>
        <v/>
      </c>
      <c r="AG26" s="152"/>
      <c r="AH26" s="152"/>
      <c r="AI26" s="136" t="str">
        <f t="shared" ref="AI26" si="45">IF(SUM(O26:Q26)=0,"",IF(SUM(O26:Q26)=1,"",1))</f>
        <v/>
      </c>
    </row>
    <row r="27" spans="1:35" ht="12" customHeight="1">
      <c r="A27" s="203"/>
      <c r="B27" s="203"/>
      <c r="C27" s="43"/>
      <c r="D27" s="278" t="s">
        <v>342</v>
      </c>
      <c r="E27" s="42"/>
      <c r="F27" s="41">
        <f>SUM(G27:I27)</f>
        <v>2</v>
      </c>
      <c r="G27" s="41">
        <v>0</v>
      </c>
      <c r="H27" s="41">
        <v>2</v>
      </c>
      <c r="I27" s="41">
        <v>0</v>
      </c>
      <c r="J27" s="41">
        <f>SUM(K27:M27)</f>
        <v>0</v>
      </c>
      <c r="K27" s="41">
        <v>0</v>
      </c>
      <c r="L27" s="41">
        <v>0</v>
      </c>
      <c r="M27" s="41">
        <v>0</v>
      </c>
      <c r="N27" s="41">
        <f>SUM(O27:Q27)</f>
        <v>0</v>
      </c>
      <c r="O27" s="41">
        <v>0</v>
      </c>
      <c r="P27" s="41">
        <v>0</v>
      </c>
      <c r="Q27" s="41">
        <v>0</v>
      </c>
      <c r="AA27" s="153">
        <v>2</v>
      </c>
      <c r="AB27" s="153" t="str">
        <f>IF(F27=AA27,"",1)</f>
        <v/>
      </c>
      <c r="AC27" s="153"/>
      <c r="AD27" s="153">
        <v>0</v>
      </c>
      <c r="AE27" s="153" t="str">
        <f t="shared" ref="AE27" si="46">IF(J27=AD27,"",1)</f>
        <v/>
      </c>
      <c r="AF27" s="153"/>
      <c r="AG27" s="153">
        <v>0</v>
      </c>
      <c r="AH27" s="153" t="str">
        <f t="shared" ref="AH27" si="47">IF(N27=AG27,"",1)</f>
        <v/>
      </c>
      <c r="AI27" s="136"/>
    </row>
    <row r="28" spans="1:35" ht="12" customHeight="1">
      <c r="A28" s="203"/>
      <c r="B28" s="203"/>
      <c r="C28" s="40"/>
      <c r="D28" s="279"/>
      <c r="E28" s="39"/>
      <c r="F28" s="37">
        <f>IF(F27=0,0,F27/$F27)</f>
        <v>1</v>
      </c>
      <c r="G28" s="37">
        <f>IF(G27=0,0,G27/$F27)</f>
        <v>0</v>
      </c>
      <c r="H28" s="37">
        <f>IF(H27=0,0,H27/$F27)</f>
        <v>1</v>
      </c>
      <c r="I28" s="37">
        <f>IF(I27=0,0,I27/$F27)</f>
        <v>0</v>
      </c>
      <c r="J28" s="37">
        <f>IF(J27=0,0,J27/J27)</f>
        <v>0</v>
      </c>
      <c r="K28" s="37">
        <f>IF(K27=0,0,K27/$J27)</f>
        <v>0</v>
      </c>
      <c r="L28" s="37">
        <f>IF(L27=0,0,L27/$J27)</f>
        <v>0</v>
      </c>
      <c r="M28" s="37">
        <f>IF(M27=0,0,M27/$J27)</f>
        <v>0</v>
      </c>
      <c r="N28" s="37">
        <f>IF(N27=0,0,N27/N27)</f>
        <v>0</v>
      </c>
      <c r="O28" s="37">
        <f>IF(O27=0,0,O27/$N27)</f>
        <v>0</v>
      </c>
      <c r="P28" s="37">
        <f>IF(P27=0,0,P27/$N27)</f>
        <v>0</v>
      </c>
      <c r="Q28" s="37">
        <f>IF(Q27=0,0,Q27/$N27)</f>
        <v>0</v>
      </c>
      <c r="AA28" s="152"/>
      <c r="AB28" s="152"/>
      <c r="AC28" s="152" t="str">
        <f t="shared" ref="AC28" si="48">IF(SUM(G28:I28)=0,"",IF(SUM(G28:I28)=1,"",1))</f>
        <v/>
      </c>
      <c r="AD28" s="152"/>
      <c r="AE28" s="152"/>
      <c r="AF28" s="152" t="str">
        <f t="shared" ref="AF28" si="49">IF(SUM(K28:M28)=0,"",IF(SUM(K28:M28)=1,"",1))</f>
        <v/>
      </c>
      <c r="AG28" s="152"/>
      <c r="AH28" s="152"/>
      <c r="AI28" s="136" t="str">
        <f t="shared" ref="AI28" si="50">IF(SUM(O28:Q28)=0,"",IF(SUM(O28:Q28)=1,"",1))</f>
        <v/>
      </c>
    </row>
    <row r="29" spans="1:35" ht="12" customHeight="1">
      <c r="A29" s="203"/>
      <c r="B29" s="203"/>
      <c r="C29" s="43"/>
      <c r="D29" s="278" t="s">
        <v>343</v>
      </c>
      <c r="E29" s="42"/>
      <c r="F29" s="41">
        <f>SUM(G29:I29)</f>
        <v>4</v>
      </c>
      <c r="G29" s="41">
        <v>1</v>
      </c>
      <c r="H29" s="41">
        <v>3</v>
      </c>
      <c r="I29" s="41">
        <v>0</v>
      </c>
      <c r="J29" s="41">
        <f>SUM(K29:M29)</f>
        <v>0</v>
      </c>
      <c r="K29" s="41">
        <v>0</v>
      </c>
      <c r="L29" s="41">
        <v>0</v>
      </c>
      <c r="M29" s="41">
        <v>0</v>
      </c>
      <c r="N29" s="41">
        <f>SUM(O29:Q29)</f>
        <v>2</v>
      </c>
      <c r="O29" s="41">
        <v>0</v>
      </c>
      <c r="P29" s="41">
        <v>2</v>
      </c>
      <c r="Q29" s="41">
        <v>0</v>
      </c>
      <c r="AA29" s="153">
        <v>4</v>
      </c>
      <c r="AB29" s="153" t="str">
        <f>IF(F29=AA29,"",1)</f>
        <v/>
      </c>
      <c r="AC29" s="153"/>
      <c r="AD29" s="153">
        <v>0</v>
      </c>
      <c r="AE29" s="153" t="str">
        <f t="shared" ref="AE29" si="51">IF(J29=AD29,"",1)</f>
        <v/>
      </c>
      <c r="AF29" s="153"/>
      <c r="AG29" s="153">
        <v>2</v>
      </c>
      <c r="AH29" s="153" t="str">
        <f t="shared" ref="AH29" si="52">IF(N29=AG29,"",1)</f>
        <v/>
      </c>
      <c r="AI29" s="136"/>
    </row>
    <row r="30" spans="1:35" ht="12" customHeight="1">
      <c r="A30" s="203"/>
      <c r="B30" s="203"/>
      <c r="C30" s="40"/>
      <c r="D30" s="279"/>
      <c r="E30" s="39"/>
      <c r="F30" s="37">
        <f>IF(F29=0,0,F29/$F29)</f>
        <v>1</v>
      </c>
      <c r="G30" s="37">
        <f>IF(G29=0,0,G29/$F29)</f>
        <v>0.25</v>
      </c>
      <c r="H30" s="37">
        <f>IF(H29=0,0,H29/$F29)</f>
        <v>0.75</v>
      </c>
      <c r="I30" s="37">
        <f>IF(I29=0,0,I29/$F29)</f>
        <v>0</v>
      </c>
      <c r="J30" s="37">
        <f>IF(J29=0,0,J29/J29)</f>
        <v>0</v>
      </c>
      <c r="K30" s="37">
        <f>IF(K29=0,0,K29/$J29)</f>
        <v>0</v>
      </c>
      <c r="L30" s="37">
        <f>IF(L29=0,0,L29/$J29)</f>
        <v>0</v>
      </c>
      <c r="M30" s="37">
        <f>IF(M29=0,0,M29/$J29)</f>
        <v>0</v>
      </c>
      <c r="N30" s="37">
        <f>IF(N29=0,0,N29/N29)</f>
        <v>1</v>
      </c>
      <c r="O30" s="37">
        <f>IF(O29=0,0,O29/$N29)</f>
        <v>0</v>
      </c>
      <c r="P30" s="37">
        <f>IF(P29=0,0,P29/$N29)</f>
        <v>1</v>
      </c>
      <c r="Q30" s="37">
        <f>IF(Q29=0,0,Q29/$N29)</f>
        <v>0</v>
      </c>
      <c r="AA30" s="152"/>
      <c r="AB30" s="152"/>
      <c r="AC30" s="152" t="str">
        <f t="shared" ref="AC30" si="53">IF(SUM(G30:I30)=0,"",IF(SUM(G30:I30)=1,"",1))</f>
        <v/>
      </c>
      <c r="AD30" s="152"/>
      <c r="AE30" s="152"/>
      <c r="AF30" s="152" t="str">
        <f t="shared" ref="AF30" si="54">IF(SUM(K30:M30)=0,"",IF(SUM(K30:M30)=1,"",1))</f>
        <v/>
      </c>
      <c r="AG30" s="152"/>
      <c r="AH30" s="152"/>
      <c r="AI30" s="136" t="str">
        <f t="shared" ref="AI30" si="55">IF(SUM(O30:Q30)=0,"",IF(SUM(O30:Q30)=1,"",1))</f>
        <v/>
      </c>
    </row>
    <row r="31" spans="1:35" ht="12" customHeight="1">
      <c r="A31" s="203"/>
      <c r="B31" s="203"/>
      <c r="C31" s="43"/>
      <c r="D31" s="278" t="s">
        <v>344</v>
      </c>
      <c r="E31" s="42"/>
      <c r="F31" s="41">
        <f>SUM(G31:I31)</f>
        <v>0</v>
      </c>
      <c r="G31" s="41">
        <v>0</v>
      </c>
      <c r="H31" s="41">
        <v>0</v>
      </c>
      <c r="I31" s="41">
        <v>0</v>
      </c>
      <c r="J31" s="41">
        <f>SUM(K31:M31)</f>
        <v>0</v>
      </c>
      <c r="K31" s="41">
        <v>0</v>
      </c>
      <c r="L31" s="41">
        <v>0</v>
      </c>
      <c r="M31" s="41">
        <v>0</v>
      </c>
      <c r="N31" s="41">
        <f>SUM(O31:Q31)</f>
        <v>0</v>
      </c>
      <c r="O31" s="41">
        <v>0</v>
      </c>
      <c r="P31" s="41">
        <v>0</v>
      </c>
      <c r="Q31" s="41">
        <v>0</v>
      </c>
      <c r="AA31" s="153">
        <v>0</v>
      </c>
      <c r="AB31" s="153" t="str">
        <f>IF(F31=AA31,"",1)</f>
        <v/>
      </c>
      <c r="AC31" s="153"/>
      <c r="AD31" s="153">
        <v>0</v>
      </c>
      <c r="AE31" s="153" t="str">
        <f t="shared" ref="AE31" si="56">IF(J31=AD31,"",1)</f>
        <v/>
      </c>
      <c r="AF31" s="153"/>
      <c r="AG31" s="153">
        <v>0</v>
      </c>
      <c r="AH31" s="153" t="str">
        <f t="shared" ref="AH31" si="57">IF(N31=AG31,"",1)</f>
        <v/>
      </c>
      <c r="AI31" s="136"/>
    </row>
    <row r="32" spans="1:35" ht="12" customHeight="1">
      <c r="A32" s="203"/>
      <c r="B32" s="203"/>
      <c r="C32" s="40"/>
      <c r="D32" s="279"/>
      <c r="E32" s="39"/>
      <c r="F32" s="37">
        <f>IF(F31=0,0,F31/$F31)</f>
        <v>0</v>
      </c>
      <c r="G32" s="37">
        <f>IF(G31=0,0,G31/$F31)</f>
        <v>0</v>
      </c>
      <c r="H32" s="37">
        <f>IF(H31=0,0,H31/$F31)</f>
        <v>0</v>
      </c>
      <c r="I32" s="37">
        <f>IF(I31=0,0,I31/$F31)</f>
        <v>0</v>
      </c>
      <c r="J32" s="37">
        <f>IF(J31=0,0,J31/J31)</f>
        <v>0</v>
      </c>
      <c r="K32" s="37">
        <f>IF(K31=0,0,K31/$J31)</f>
        <v>0</v>
      </c>
      <c r="L32" s="37">
        <f>IF(L31=0,0,L31/$J31)</f>
        <v>0</v>
      </c>
      <c r="M32" s="37">
        <f>IF(M31=0,0,M31/$J31)</f>
        <v>0</v>
      </c>
      <c r="N32" s="37">
        <f>IF(N31=0,0,N31/N31)</f>
        <v>0</v>
      </c>
      <c r="O32" s="37">
        <f>IF(O31=0,0,O31/$N31)</f>
        <v>0</v>
      </c>
      <c r="P32" s="37">
        <f>IF(P31=0,0,P31/$N31)</f>
        <v>0</v>
      </c>
      <c r="Q32" s="37">
        <f>IF(Q31=0,0,Q31/$N31)</f>
        <v>0</v>
      </c>
      <c r="AA32" s="152"/>
      <c r="AB32" s="152"/>
      <c r="AC32" s="152" t="str">
        <f t="shared" ref="AC32" si="58">IF(SUM(G32:I32)=0,"",IF(SUM(G32:I32)=1,"",1))</f>
        <v/>
      </c>
      <c r="AD32" s="152"/>
      <c r="AE32" s="152"/>
      <c r="AF32" s="152" t="str">
        <f t="shared" ref="AF32" si="59">IF(SUM(K32:M32)=0,"",IF(SUM(K32:M32)=1,"",1))</f>
        <v/>
      </c>
      <c r="AG32" s="152"/>
      <c r="AH32" s="152"/>
      <c r="AI32" s="136" t="str">
        <f t="shared" ref="AI32" si="60">IF(SUM(O32:Q32)=0,"",IF(SUM(O32:Q32)=1,"",1))</f>
        <v/>
      </c>
    </row>
    <row r="33" spans="1:35" ht="12" customHeight="1">
      <c r="A33" s="203"/>
      <c r="B33" s="203"/>
      <c r="C33" s="43"/>
      <c r="D33" s="278" t="s">
        <v>345</v>
      </c>
      <c r="E33" s="42"/>
      <c r="F33" s="41">
        <f>SUM(G33:I33)</f>
        <v>2</v>
      </c>
      <c r="G33" s="41">
        <v>1</v>
      </c>
      <c r="H33" s="41">
        <v>1</v>
      </c>
      <c r="I33" s="41">
        <v>0</v>
      </c>
      <c r="J33" s="41">
        <f>SUM(K33:M33)</f>
        <v>0</v>
      </c>
      <c r="K33" s="41">
        <v>0</v>
      </c>
      <c r="L33" s="41">
        <v>0</v>
      </c>
      <c r="M33" s="41">
        <v>0</v>
      </c>
      <c r="N33" s="41">
        <f>SUM(O33:Q33)</f>
        <v>0</v>
      </c>
      <c r="O33" s="41">
        <v>0</v>
      </c>
      <c r="P33" s="41">
        <v>0</v>
      </c>
      <c r="Q33" s="41">
        <v>0</v>
      </c>
      <c r="AA33" s="153">
        <v>2</v>
      </c>
      <c r="AB33" s="153" t="str">
        <f>IF(F33=AA33,"",1)</f>
        <v/>
      </c>
      <c r="AC33" s="153"/>
      <c r="AD33" s="153">
        <v>0</v>
      </c>
      <c r="AE33" s="153" t="str">
        <f t="shared" ref="AE33" si="61">IF(J33=AD33,"",1)</f>
        <v/>
      </c>
      <c r="AF33" s="153"/>
      <c r="AG33" s="153">
        <v>0</v>
      </c>
      <c r="AH33" s="153" t="str">
        <f t="shared" ref="AH33" si="62">IF(N33=AG33,"",1)</f>
        <v/>
      </c>
      <c r="AI33" s="136"/>
    </row>
    <row r="34" spans="1:35" ht="12" customHeight="1">
      <c r="A34" s="203"/>
      <c r="B34" s="203"/>
      <c r="C34" s="40"/>
      <c r="D34" s="279"/>
      <c r="E34" s="39"/>
      <c r="F34" s="37">
        <f>IF(F33=0,0,F33/$F33)</f>
        <v>1</v>
      </c>
      <c r="G34" s="37">
        <f>IF(G33=0,0,G33/$F33)</f>
        <v>0.5</v>
      </c>
      <c r="H34" s="37">
        <f>IF(H33=0,0,H33/$F33)</f>
        <v>0.5</v>
      </c>
      <c r="I34" s="37">
        <f>IF(I33=0,0,I33/$F33)</f>
        <v>0</v>
      </c>
      <c r="J34" s="37">
        <f>IF(J33=0,0,J33/J33)</f>
        <v>0</v>
      </c>
      <c r="K34" s="37">
        <f>IF(K33=0,0,K33/$J33)</f>
        <v>0</v>
      </c>
      <c r="L34" s="37">
        <f>IF(L33=0,0,L33/$J33)</f>
        <v>0</v>
      </c>
      <c r="M34" s="37">
        <f>IF(M33=0,0,M33/$J33)</f>
        <v>0</v>
      </c>
      <c r="N34" s="37">
        <f>IF(N33=0,0,N33/N33)</f>
        <v>0</v>
      </c>
      <c r="O34" s="37">
        <f>IF(O33=0,0,O33/$N33)</f>
        <v>0</v>
      </c>
      <c r="P34" s="37">
        <f>IF(P33=0,0,P33/$N33)</f>
        <v>0</v>
      </c>
      <c r="Q34" s="37">
        <f>IF(Q33=0,0,Q33/$N33)</f>
        <v>0</v>
      </c>
      <c r="AA34" s="152"/>
      <c r="AB34" s="152"/>
      <c r="AC34" s="152" t="str">
        <f t="shared" ref="AC34" si="63">IF(SUM(G34:I34)=0,"",IF(SUM(G34:I34)=1,"",1))</f>
        <v/>
      </c>
      <c r="AD34" s="152"/>
      <c r="AE34" s="152"/>
      <c r="AF34" s="152" t="str">
        <f t="shared" ref="AF34" si="64">IF(SUM(K34:M34)=0,"",IF(SUM(K34:M34)=1,"",1))</f>
        <v/>
      </c>
      <c r="AG34" s="152"/>
      <c r="AH34" s="152"/>
      <c r="AI34" s="136" t="str">
        <f t="shared" ref="AI34" si="65">IF(SUM(O34:Q34)=0,"",IF(SUM(O34:Q34)=1,"",1))</f>
        <v/>
      </c>
    </row>
    <row r="35" spans="1:35" ht="12" customHeight="1">
      <c r="A35" s="203"/>
      <c r="B35" s="203"/>
      <c r="C35" s="43"/>
      <c r="D35" s="278" t="s">
        <v>346</v>
      </c>
      <c r="E35" s="42"/>
      <c r="F35" s="41">
        <f>SUM(G35:I35)</f>
        <v>3</v>
      </c>
      <c r="G35" s="41">
        <v>1</v>
      </c>
      <c r="H35" s="41">
        <v>2</v>
      </c>
      <c r="I35" s="41">
        <v>0</v>
      </c>
      <c r="J35" s="41">
        <f>SUM(K35:M35)</f>
        <v>3</v>
      </c>
      <c r="K35" s="41">
        <v>3</v>
      </c>
      <c r="L35" s="41">
        <v>0</v>
      </c>
      <c r="M35" s="41">
        <v>0</v>
      </c>
      <c r="N35" s="41">
        <f>SUM(O35:Q35)</f>
        <v>1</v>
      </c>
      <c r="O35" s="41">
        <v>0</v>
      </c>
      <c r="P35" s="41">
        <v>0</v>
      </c>
      <c r="Q35" s="41">
        <v>1</v>
      </c>
      <c r="AA35" s="153">
        <v>3</v>
      </c>
      <c r="AB35" s="153" t="str">
        <f>IF(F35=AA35,"",1)</f>
        <v/>
      </c>
      <c r="AC35" s="153"/>
      <c r="AD35" s="153">
        <v>3</v>
      </c>
      <c r="AE35" s="153" t="str">
        <f t="shared" ref="AE35" si="66">IF(J35=AD35,"",1)</f>
        <v/>
      </c>
      <c r="AF35" s="153"/>
      <c r="AG35" s="153">
        <v>1</v>
      </c>
      <c r="AH35" s="153" t="str">
        <f t="shared" ref="AH35" si="67">IF(N35=AG35,"",1)</f>
        <v/>
      </c>
      <c r="AI35" s="136"/>
    </row>
    <row r="36" spans="1:35" ht="12" customHeight="1">
      <c r="A36" s="203"/>
      <c r="B36" s="203"/>
      <c r="C36" s="40"/>
      <c r="D36" s="279"/>
      <c r="E36" s="39"/>
      <c r="F36" s="37">
        <f>IF(F35=0,0,F35/$F35)</f>
        <v>1</v>
      </c>
      <c r="G36" s="37">
        <f>IF(G35=0,0,G35/$F35)</f>
        <v>0.33333333333333331</v>
      </c>
      <c r="H36" s="37">
        <f>IF(H35=0,0,H35/$F35)</f>
        <v>0.66666666666666663</v>
      </c>
      <c r="I36" s="37">
        <f>IF(I35=0,0,I35/$F35)</f>
        <v>0</v>
      </c>
      <c r="J36" s="37">
        <f>IF(J35=0,0,J35/J35)</f>
        <v>1</v>
      </c>
      <c r="K36" s="37">
        <f>IF(K35=0,0,K35/$J35)</f>
        <v>1</v>
      </c>
      <c r="L36" s="37">
        <f>IF(L35=0,0,L35/$J35)</f>
        <v>0</v>
      </c>
      <c r="M36" s="37">
        <f>IF(M35=0,0,M35/$J35)</f>
        <v>0</v>
      </c>
      <c r="N36" s="37">
        <f>IF(N35=0,0,N35/N35)</f>
        <v>1</v>
      </c>
      <c r="O36" s="37">
        <f>IF(O35=0,0,O35/$N35)</f>
        <v>0</v>
      </c>
      <c r="P36" s="37">
        <f>IF(P35=0,0,P35/$N35)</f>
        <v>0</v>
      </c>
      <c r="Q36" s="37">
        <f>IF(Q35=0,0,Q35/$N35)</f>
        <v>1</v>
      </c>
      <c r="AA36" s="152"/>
      <c r="AB36" s="152"/>
      <c r="AC36" s="152" t="str">
        <f t="shared" ref="AC36" si="68">IF(SUM(G36:I36)=0,"",IF(SUM(G36:I36)=1,"",1))</f>
        <v/>
      </c>
      <c r="AD36" s="152"/>
      <c r="AE36" s="152"/>
      <c r="AF36" s="152" t="str">
        <f t="shared" ref="AF36" si="69">IF(SUM(K36:M36)=0,"",IF(SUM(K36:M36)=1,"",1))</f>
        <v/>
      </c>
      <c r="AG36" s="152"/>
      <c r="AH36" s="152"/>
      <c r="AI36" s="136" t="str">
        <f t="shared" ref="AI36" si="70">IF(SUM(O36:Q36)=0,"",IF(SUM(O36:Q36)=1,"",1))</f>
        <v/>
      </c>
    </row>
    <row r="37" spans="1:35" ht="12" customHeight="1">
      <c r="A37" s="203"/>
      <c r="B37" s="203"/>
      <c r="C37" s="43"/>
      <c r="D37" s="278" t="s">
        <v>347</v>
      </c>
      <c r="E37" s="42"/>
      <c r="F37" s="41">
        <f>SUM(G37:I37)</f>
        <v>0</v>
      </c>
      <c r="G37" s="41">
        <v>0</v>
      </c>
      <c r="H37" s="41">
        <v>0</v>
      </c>
      <c r="I37" s="41">
        <v>0</v>
      </c>
      <c r="J37" s="41">
        <f>SUM(K37:M37)</f>
        <v>0</v>
      </c>
      <c r="K37" s="41">
        <v>0</v>
      </c>
      <c r="L37" s="41">
        <v>0</v>
      </c>
      <c r="M37" s="41">
        <v>0</v>
      </c>
      <c r="N37" s="41">
        <f>SUM(O37:Q37)</f>
        <v>0</v>
      </c>
      <c r="O37" s="41">
        <v>0</v>
      </c>
      <c r="P37" s="41">
        <v>0</v>
      </c>
      <c r="Q37" s="41">
        <v>0</v>
      </c>
      <c r="AA37" s="153">
        <v>0</v>
      </c>
      <c r="AB37" s="153" t="str">
        <f>IF(F37=AA37,"",1)</f>
        <v/>
      </c>
      <c r="AC37" s="153"/>
      <c r="AD37" s="153">
        <v>0</v>
      </c>
      <c r="AE37" s="153" t="str">
        <f t="shared" ref="AE37" si="71">IF(J37=AD37,"",1)</f>
        <v/>
      </c>
      <c r="AF37" s="153"/>
      <c r="AG37" s="153">
        <v>0</v>
      </c>
      <c r="AH37" s="153" t="str">
        <f t="shared" ref="AH37" si="72">IF(N37=AG37,"",1)</f>
        <v/>
      </c>
      <c r="AI37" s="136"/>
    </row>
    <row r="38" spans="1:35" ht="12" customHeight="1">
      <c r="A38" s="203"/>
      <c r="B38" s="203"/>
      <c r="C38" s="40"/>
      <c r="D38" s="279"/>
      <c r="E38" s="39"/>
      <c r="F38" s="37">
        <f>IF(F37=0,0,F37/$F37)</f>
        <v>0</v>
      </c>
      <c r="G38" s="37">
        <f>IF(G37=0,0,G37/$F37)</f>
        <v>0</v>
      </c>
      <c r="H38" s="37">
        <f>IF(H37=0,0,H37/$F37)</f>
        <v>0</v>
      </c>
      <c r="I38" s="37">
        <f>IF(I37=0,0,I37/$F37)</f>
        <v>0</v>
      </c>
      <c r="J38" s="37">
        <f>IF(J37=0,0,J37/J37)</f>
        <v>0</v>
      </c>
      <c r="K38" s="37">
        <f>IF(K37=0,0,K37/$J37)</f>
        <v>0</v>
      </c>
      <c r="L38" s="37">
        <f>IF(L37=0,0,L37/$J37)</f>
        <v>0</v>
      </c>
      <c r="M38" s="37">
        <f>IF(M37=0,0,M37/$J37)</f>
        <v>0</v>
      </c>
      <c r="N38" s="37">
        <f>IF(N37=0,0,N37/N37)</f>
        <v>0</v>
      </c>
      <c r="O38" s="37">
        <f>IF(O37=0,0,O37/$N37)</f>
        <v>0</v>
      </c>
      <c r="P38" s="37">
        <f>IF(P37=0,0,P37/$N37)</f>
        <v>0</v>
      </c>
      <c r="Q38" s="37">
        <f>IF(Q37=0,0,Q37/$N37)</f>
        <v>0</v>
      </c>
      <c r="AA38" s="152"/>
      <c r="AB38" s="152"/>
      <c r="AC38" s="152" t="str">
        <f t="shared" ref="AC38" si="73">IF(SUM(G38:I38)=0,"",IF(SUM(G38:I38)=1,"",1))</f>
        <v/>
      </c>
      <c r="AD38" s="152"/>
      <c r="AE38" s="152"/>
      <c r="AF38" s="152" t="str">
        <f t="shared" ref="AF38" si="74">IF(SUM(K38:M38)=0,"",IF(SUM(K38:M38)=1,"",1))</f>
        <v/>
      </c>
      <c r="AG38" s="152"/>
      <c r="AH38" s="152"/>
      <c r="AI38" s="136" t="str">
        <f t="shared" ref="AI38" si="75">IF(SUM(O38:Q38)=0,"",IF(SUM(O38:Q38)=1,"",1))</f>
        <v/>
      </c>
    </row>
    <row r="39" spans="1:35" ht="12" customHeight="1">
      <c r="A39" s="203"/>
      <c r="B39" s="203"/>
      <c r="C39" s="43"/>
      <c r="D39" s="278" t="s">
        <v>348</v>
      </c>
      <c r="E39" s="42"/>
      <c r="F39" s="41">
        <f>SUM(G39:I39)</f>
        <v>1</v>
      </c>
      <c r="G39" s="41">
        <v>0</v>
      </c>
      <c r="H39" s="41">
        <v>1</v>
      </c>
      <c r="I39" s="41">
        <v>0</v>
      </c>
      <c r="J39" s="41">
        <f>SUM(K39:M39)</f>
        <v>0</v>
      </c>
      <c r="K39" s="41">
        <v>0</v>
      </c>
      <c r="L39" s="41">
        <v>0</v>
      </c>
      <c r="M39" s="41">
        <v>0</v>
      </c>
      <c r="N39" s="41">
        <f>SUM(O39:Q39)</f>
        <v>0</v>
      </c>
      <c r="O39" s="41">
        <v>0</v>
      </c>
      <c r="P39" s="41">
        <v>0</v>
      </c>
      <c r="Q39" s="41">
        <v>0</v>
      </c>
      <c r="AA39" s="153">
        <v>1</v>
      </c>
      <c r="AB39" s="153" t="str">
        <f>IF(F39=AA39,"",1)</f>
        <v/>
      </c>
      <c r="AC39" s="153"/>
      <c r="AD39" s="153">
        <v>0</v>
      </c>
      <c r="AE39" s="153" t="str">
        <f t="shared" ref="AE39" si="76">IF(J39=AD39,"",1)</f>
        <v/>
      </c>
      <c r="AF39" s="153"/>
      <c r="AG39" s="153">
        <v>0</v>
      </c>
      <c r="AH39" s="153" t="str">
        <f t="shared" ref="AH39" si="77">IF(N39=AG39,"",1)</f>
        <v/>
      </c>
      <c r="AI39" s="136"/>
    </row>
    <row r="40" spans="1:35" ht="12" customHeight="1">
      <c r="A40" s="203"/>
      <c r="B40" s="203"/>
      <c r="C40" s="40"/>
      <c r="D40" s="279"/>
      <c r="E40" s="39"/>
      <c r="F40" s="37">
        <f>IF(F39=0,0,F39/$F39)</f>
        <v>1</v>
      </c>
      <c r="G40" s="37">
        <f>IF(G39=0,0,G39/$F39)</f>
        <v>0</v>
      </c>
      <c r="H40" s="37">
        <f>IF(H39=0,0,H39/$F39)</f>
        <v>1</v>
      </c>
      <c r="I40" s="37">
        <f>IF(I39=0,0,I39/$F39)</f>
        <v>0</v>
      </c>
      <c r="J40" s="37">
        <f>IF(J39=0,0,J39/J39)</f>
        <v>0</v>
      </c>
      <c r="K40" s="37">
        <f>IF(K39=0,0,K39/$J39)</f>
        <v>0</v>
      </c>
      <c r="L40" s="37">
        <f>IF(L39=0,0,L39/$J39)</f>
        <v>0</v>
      </c>
      <c r="M40" s="37">
        <f>IF(M39=0,0,M39/$J39)</f>
        <v>0</v>
      </c>
      <c r="N40" s="37">
        <f>IF(N39=0,0,N39/N39)</f>
        <v>0</v>
      </c>
      <c r="O40" s="37">
        <f>IF(O39=0,0,O39/$N39)</f>
        <v>0</v>
      </c>
      <c r="P40" s="37">
        <f>IF(P39=0,0,P39/$N39)</f>
        <v>0</v>
      </c>
      <c r="Q40" s="37">
        <f>IF(Q39=0,0,Q39/$N39)</f>
        <v>0</v>
      </c>
      <c r="AA40" s="152"/>
      <c r="AB40" s="152"/>
      <c r="AC40" s="152" t="str">
        <f t="shared" ref="AC40" si="78">IF(SUM(G40:I40)=0,"",IF(SUM(G40:I40)=1,"",1))</f>
        <v/>
      </c>
      <c r="AD40" s="152"/>
      <c r="AE40" s="152"/>
      <c r="AF40" s="152" t="str">
        <f t="shared" ref="AF40" si="79">IF(SUM(K40:M40)=0,"",IF(SUM(K40:M40)=1,"",1))</f>
        <v/>
      </c>
      <c r="AG40" s="152"/>
      <c r="AH40" s="152"/>
      <c r="AI40" s="136" t="str">
        <f t="shared" ref="AI40" si="80">IF(SUM(O40:Q40)=0,"",IF(SUM(O40:Q40)=1,"",1))</f>
        <v/>
      </c>
    </row>
    <row r="41" spans="1:35" ht="12" customHeight="1">
      <c r="A41" s="203"/>
      <c r="B41" s="203"/>
      <c r="C41" s="43"/>
      <c r="D41" s="278" t="s">
        <v>349</v>
      </c>
      <c r="E41" s="42"/>
      <c r="F41" s="41">
        <f>SUM(G41:I41)</f>
        <v>0</v>
      </c>
      <c r="G41" s="41">
        <v>0</v>
      </c>
      <c r="H41" s="41">
        <v>0</v>
      </c>
      <c r="I41" s="41">
        <v>0</v>
      </c>
      <c r="J41" s="41">
        <f>SUM(K41:M41)</f>
        <v>0</v>
      </c>
      <c r="K41" s="41">
        <v>0</v>
      </c>
      <c r="L41" s="41">
        <v>0</v>
      </c>
      <c r="M41" s="41">
        <v>0</v>
      </c>
      <c r="N41" s="41">
        <f>SUM(O41:Q41)</f>
        <v>0</v>
      </c>
      <c r="O41" s="41">
        <v>0</v>
      </c>
      <c r="P41" s="41">
        <v>0</v>
      </c>
      <c r="Q41" s="41">
        <v>0</v>
      </c>
      <c r="AA41" s="153">
        <v>0</v>
      </c>
      <c r="AB41" s="153" t="str">
        <f>IF(F41=AA41,"",1)</f>
        <v/>
      </c>
      <c r="AC41" s="153"/>
      <c r="AD41" s="153">
        <v>0</v>
      </c>
      <c r="AE41" s="153" t="str">
        <f t="shared" ref="AE41" si="81">IF(J41=AD41,"",1)</f>
        <v/>
      </c>
      <c r="AF41" s="153"/>
      <c r="AG41" s="153">
        <v>0</v>
      </c>
      <c r="AH41" s="153" t="str">
        <f t="shared" ref="AH41" si="82">IF(N41=AG41,"",1)</f>
        <v/>
      </c>
      <c r="AI41" s="136"/>
    </row>
    <row r="42" spans="1:35" ht="12" customHeight="1">
      <c r="A42" s="203"/>
      <c r="B42" s="203"/>
      <c r="C42" s="40"/>
      <c r="D42" s="279"/>
      <c r="E42" s="39"/>
      <c r="F42" s="37">
        <f>IF(F41=0,0,F41/$F41)</f>
        <v>0</v>
      </c>
      <c r="G42" s="37">
        <f>IF(G41=0,0,G41/$F41)</f>
        <v>0</v>
      </c>
      <c r="H42" s="37">
        <f>IF(H41=0,0,H41/$F41)</f>
        <v>0</v>
      </c>
      <c r="I42" s="37">
        <f>IF(I41=0,0,I41/$F41)</f>
        <v>0</v>
      </c>
      <c r="J42" s="37">
        <f>IF(J41=0,0,J41/J41)</f>
        <v>0</v>
      </c>
      <c r="K42" s="37">
        <f>IF(K41=0,0,K41/$J41)</f>
        <v>0</v>
      </c>
      <c r="L42" s="37">
        <f>IF(L41=0,0,L41/$J41)</f>
        <v>0</v>
      </c>
      <c r="M42" s="37">
        <f>IF(M41=0,0,M41/$J41)</f>
        <v>0</v>
      </c>
      <c r="N42" s="37">
        <f>IF(N41=0,0,N41/N41)</f>
        <v>0</v>
      </c>
      <c r="O42" s="37">
        <f>IF(O41=0,0,O41/$N41)</f>
        <v>0</v>
      </c>
      <c r="P42" s="37">
        <f>IF(P41=0,0,P41/$N41)</f>
        <v>0</v>
      </c>
      <c r="Q42" s="37">
        <f>IF(Q41=0,0,Q41/$N41)</f>
        <v>0</v>
      </c>
      <c r="AA42" s="152"/>
      <c r="AB42" s="152"/>
      <c r="AC42" s="152" t="str">
        <f t="shared" ref="AC42" si="83">IF(SUM(G42:I42)=0,"",IF(SUM(G42:I42)=1,"",1))</f>
        <v/>
      </c>
      <c r="AD42" s="152"/>
      <c r="AE42" s="152"/>
      <c r="AF42" s="152" t="str">
        <f t="shared" ref="AF42" si="84">IF(SUM(K42:M42)=0,"",IF(SUM(K42:M42)=1,"",1))</f>
        <v/>
      </c>
      <c r="AG42" s="152"/>
      <c r="AH42" s="152"/>
      <c r="AI42" s="136" t="str">
        <f t="shared" ref="AI42" si="85">IF(SUM(O42:Q42)=0,"",IF(SUM(O42:Q42)=1,"",1))</f>
        <v/>
      </c>
    </row>
    <row r="43" spans="1:35" ht="12" customHeight="1">
      <c r="A43" s="203"/>
      <c r="B43" s="203"/>
      <c r="C43" s="43"/>
      <c r="D43" s="278" t="s">
        <v>350</v>
      </c>
      <c r="E43" s="42"/>
      <c r="F43" s="41">
        <f>SUM(G43:I43)</f>
        <v>1</v>
      </c>
      <c r="G43" s="41">
        <v>1</v>
      </c>
      <c r="H43" s="41">
        <v>0</v>
      </c>
      <c r="I43" s="41">
        <v>0</v>
      </c>
      <c r="J43" s="41">
        <f>SUM(K43:M43)</f>
        <v>0</v>
      </c>
      <c r="K43" s="41">
        <v>0</v>
      </c>
      <c r="L43" s="41">
        <v>0</v>
      </c>
      <c r="M43" s="41">
        <v>0</v>
      </c>
      <c r="N43" s="41">
        <f>SUM(O43:Q43)</f>
        <v>0</v>
      </c>
      <c r="O43" s="41">
        <v>0</v>
      </c>
      <c r="P43" s="41">
        <v>0</v>
      </c>
      <c r="Q43" s="41">
        <v>0</v>
      </c>
      <c r="AA43" s="153">
        <v>1</v>
      </c>
      <c r="AB43" s="153" t="str">
        <f>IF(F43=AA43,"",1)</f>
        <v/>
      </c>
      <c r="AC43" s="153"/>
      <c r="AD43" s="153">
        <v>0</v>
      </c>
      <c r="AE43" s="153" t="str">
        <f t="shared" ref="AE43" si="86">IF(J43=AD43,"",1)</f>
        <v/>
      </c>
      <c r="AF43" s="153"/>
      <c r="AG43" s="153">
        <v>0</v>
      </c>
      <c r="AH43" s="153" t="str">
        <f t="shared" ref="AH43" si="87">IF(N43=AG43,"",1)</f>
        <v/>
      </c>
      <c r="AI43" s="136"/>
    </row>
    <row r="44" spans="1:35" ht="12" customHeight="1">
      <c r="A44" s="203"/>
      <c r="B44" s="203"/>
      <c r="C44" s="40"/>
      <c r="D44" s="279"/>
      <c r="E44" s="39"/>
      <c r="F44" s="37">
        <f>IF(F43=0,0,F43/$F43)</f>
        <v>1</v>
      </c>
      <c r="G44" s="37">
        <f>IF(G43=0,0,G43/$F43)</f>
        <v>1</v>
      </c>
      <c r="H44" s="37">
        <f>IF(H43=0,0,H43/$F43)</f>
        <v>0</v>
      </c>
      <c r="I44" s="37">
        <f>IF(I43=0,0,I43/$F43)</f>
        <v>0</v>
      </c>
      <c r="J44" s="37">
        <f>IF(J43=0,0,J43/J43)</f>
        <v>0</v>
      </c>
      <c r="K44" s="37">
        <f>IF(K43=0,0,K43/$J43)</f>
        <v>0</v>
      </c>
      <c r="L44" s="37">
        <f>IF(L43=0,0,L43/$J43)</f>
        <v>0</v>
      </c>
      <c r="M44" s="37">
        <f>IF(M43=0,0,M43/$J43)</f>
        <v>0</v>
      </c>
      <c r="N44" s="37">
        <f>IF(N43=0,0,N43/N43)</f>
        <v>0</v>
      </c>
      <c r="O44" s="37">
        <f>IF(O43=0,0,O43/$N43)</f>
        <v>0</v>
      </c>
      <c r="P44" s="37">
        <f>IF(P43=0,0,P43/$N43)</f>
        <v>0</v>
      </c>
      <c r="Q44" s="37">
        <f>IF(Q43=0,0,Q43/$N43)</f>
        <v>0</v>
      </c>
      <c r="AA44" s="152"/>
      <c r="AB44" s="152"/>
      <c r="AC44" s="152" t="str">
        <f t="shared" ref="AC44" si="88">IF(SUM(G44:I44)=0,"",IF(SUM(G44:I44)=1,"",1))</f>
        <v/>
      </c>
      <c r="AD44" s="152"/>
      <c r="AE44" s="152"/>
      <c r="AF44" s="152" t="str">
        <f t="shared" ref="AF44" si="89">IF(SUM(K44:M44)=0,"",IF(SUM(K44:M44)=1,"",1))</f>
        <v/>
      </c>
      <c r="AG44" s="152"/>
      <c r="AH44" s="152"/>
      <c r="AI44" s="136" t="str">
        <f t="shared" ref="AI44" si="90">IF(SUM(O44:Q44)=0,"",IF(SUM(O44:Q44)=1,"",1))</f>
        <v/>
      </c>
    </row>
    <row r="45" spans="1:35" ht="12" customHeight="1">
      <c r="A45" s="203"/>
      <c r="B45" s="203"/>
      <c r="C45" s="43"/>
      <c r="D45" s="278" t="s">
        <v>351</v>
      </c>
      <c r="E45" s="42"/>
      <c r="F45" s="41">
        <f>SUM(G45:I45)</f>
        <v>3</v>
      </c>
      <c r="G45" s="41">
        <v>1</v>
      </c>
      <c r="H45" s="41">
        <v>2</v>
      </c>
      <c r="I45" s="41">
        <v>0</v>
      </c>
      <c r="J45" s="41">
        <f>SUM(K45:M45)</f>
        <v>0</v>
      </c>
      <c r="K45" s="41">
        <v>0</v>
      </c>
      <c r="L45" s="41">
        <v>0</v>
      </c>
      <c r="M45" s="41">
        <v>0</v>
      </c>
      <c r="N45" s="41">
        <f>SUM(O45:Q45)</f>
        <v>1</v>
      </c>
      <c r="O45" s="41">
        <v>0</v>
      </c>
      <c r="P45" s="41">
        <v>1</v>
      </c>
      <c r="Q45" s="41">
        <v>0</v>
      </c>
      <c r="AA45" s="153">
        <v>3</v>
      </c>
      <c r="AB45" s="153" t="str">
        <f>IF(F45=AA45,"",1)</f>
        <v/>
      </c>
      <c r="AC45" s="153"/>
      <c r="AD45" s="153">
        <v>0</v>
      </c>
      <c r="AE45" s="153" t="str">
        <f t="shared" ref="AE45" si="91">IF(J45=AD45,"",1)</f>
        <v/>
      </c>
      <c r="AF45" s="153"/>
      <c r="AG45" s="153">
        <v>1</v>
      </c>
      <c r="AH45" s="153" t="str">
        <f t="shared" ref="AH45" si="92">IF(N45=AG45,"",1)</f>
        <v/>
      </c>
      <c r="AI45" s="136"/>
    </row>
    <row r="46" spans="1:35" ht="12" customHeight="1">
      <c r="A46" s="203"/>
      <c r="B46" s="203"/>
      <c r="C46" s="40"/>
      <c r="D46" s="279"/>
      <c r="E46" s="39"/>
      <c r="F46" s="37">
        <f>IF(F45=0,0,F45/$F45)</f>
        <v>1</v>
      </c>
      <c r="G46" s="37">
        <f>IF(G45=0,0,G45/$F45)</f>
        <v>0.33333333333333331</v>
      </c>
      <c r="H46" s="37">
        <f>IF(H45=0,0,H45/$F45)</f>
        <v>0.66666666666666663</v>
      </c>
      <c r="I46" s="37">
        <f>IF(I45=0,0,I45/$F45)</f>
        <v>0</v>
      </c>
      <c r="J46" s="37">
        <f>IF(J45=0,0,J45/J45)</f>
        <v>0</v>
      </c>
      <c r="K46" s="37">
        <f>IF(K45=0,0,K45/$J45)</f>
        <v>0</v>
      </c>
      <c r="L46" s="37">
        <f>IF(L45=0,0,L45/$J45)</f>
        <v>0</v>
      </c>
      <c r="M46" s="37">
        <f>IF(M45=0,0,M45/$J45)</f>
        <v>0</v>
      </c>
      <c r="N46" s="37">
        <f>IF(N45=0,0,N45/N45)</f>
        <v>1</v>
      </c>
      <c r="O46" s="37">
        <f>IF(O45=0,0,O45/$N45)</f>
        <v>0</v>
      </c>
      <c r="P46" s="37">
        <f>IF(P45=0,0,P45/$N45)</f>
        <v>1</v>
      </c>
      <c r="Q46" s="37">
        <f>IF(Q45=0,0,Q45/$N45)</f>
        <v>0</v>
      </c>
      <c r="AA46" s="152"/>
      <c r="AB46" s="152"/>
      <c r="AC46" s="152" t="str">
        <f t="shared" ref="AC46" si="93">IF(SUM(G46:I46)=0,"",IF(SUM(G46:I46)=1,"",1))</f>
        <v/>
      </c>
      <c r="AD46" s="152"/>
      <c r="AE46" s="152"/>
      <c r="AF46" s="152" t="str">
        <f t="shared" ref="AF46" si="94">IF(SUM(K46:M46)=0,"",IF(SUM(K46:M46)=1,"",1))</f>
        <v/>
      </c>
      <c r="AG46" s="152"/>
      <c r="AH46" s="152"/>
      <c r="AI46" s="136" t="str">
        <f t="shared" ref="AI46" si="95">IF(SUM(O46:Q46)=0,"",IF(SUM(O46:Q46)=1,"",1))</f>
        <v/>
      </c>
    </row>
    <row r="47" spans="1:35" ht="11.25" customHeight="1">
      <c r="A47" s="203"/>
      <c r="B47" s="203"/>
      <c r="C47" s="43"/>
      <c r="D47" s="278" t="s">
        <v>352</v>
      </c>
      <c r="E47" s="42"/>
      <c r="F47" s="41">
        <f>SUM(G47:I47)</f>
        <v>1</v>
      </c>
      <c r="G47" s="41">
        <v>0</v>
      </c>
      <c r="H47" s="41">
        <v>1</v>
      </c>
      <c r="I47" s="41">
        <v>0</v>
      </c>
      <c r="J47" s="41">
        <f>SUM(K47:M47)</f>
        <v>0</v>
      </c>
      <c r="K47" s="41">
        <v>0</v>
      </c>
      <c r="L47" s="41">
        <v>0</v>
      </c>
      <c r="M47" s="41">
        <v>0</v>
      </c>
      <c r="N47" s="41">
        <f>SUM(O47:Q47)</f>
        <v>0</v>
      </c>
      <c r="O47" s="41">
        <v>0</v>
      </c>
      <c r="P47" s="41">
        <v>0</v>
      </c>
      <c r="Q47" s="41">
        <v>0</v>
      </c>
      <c r="AA47" s="153">
        <v>1</v>
      </c>
      <c r="AB47" s="153" t="str">
        <f>IF(F47=AA47,"",1)</f>
        <v/>
      </c>
      <c r="AC47" s="153"/>
      <c r="AD47" s="153">
        <v>0</v>
      </c>
      <c r="AE47" s="153" t="str">
        <f t="shared" ref="AE47" si="96">IF(J47=AD47,"",1)</f>
        <v/>
      </c>
      <c r="AF47" s="153"/>
      <c r="AG47" s="153">
        <v>0</v>
      </c>
      <c r="AH47" s="153" t="str">
        <f t="shared" ref="AH47" si="97">IF(N47=AG47,"",1)</f>
        <v/>
      </c>
      <c r="AI47" s="136"/>
    </row>
    <row r="48" spans="1:35" ht="12" customHeight="1">
      <c r="A48" s="203"/>
      <c r="B48" s="203"/>
      <c r="C48" s="40"/>
      <c r="D48" s="279"/>
      <c r="E48" s="39"/>
      <c r="F48" s="37">
        <f>IF(F47=0,0,F47/$F47)</f>
        <v>1</v>
      </c>
      <c r="G48" s="37">
        <f>IF(G47=0,0,G47/$F47)</f>
        <v>0</v>
      </c>
      <c r="H48" s="37">
        <f>IF(H47=0,0,H47/$F47)</f>
        <v>1</v>
      </c>
      <c r="I48" s="37">
        <f>IF(I47=0,0,I47/$F47)</f>
        <v>0</v>
      </c>
      <c r="J48" s="37">
        <f>IF(J47=0,0,J47/J47)</f>
        <v>0</v>
      </c>
      <c r="K48" s="37">
        <f>IF(K47=0,0,K47/$J47)</f>
        <v>0</v>
      </c>
      <c r="L48" s="37">
        <f>IF(L47=0,0,L47/$J47)</f>
        <v>0</v>
      </c>
      <c r="M48" s="37">
        <f>IF(M47=0,0,M47/$J47)</f>
        <v>0</v>
      </c>
      <c r="N48" s="37">
        <f>IF(N47=0,0,N47/N47)</f>
        <v>0</v>
      </c>
      <c r="O48" s="37">
        <f>IF(O47=0,0,O47/$N47)</f>
        <v>0</v>
      </c>
      <c r="P48" s="37">
        <f>IF(P47=0,0,P47/$N47)</f>
        <v>0</v>
      </c>
      <c r="Q48" s="37">
        <f>IF(Q47=0,0,Q47/$N47)</f>
        <v>0</v>
      </c>
      <c r="AA48" s="152"/>
      <c r="AB48" s="152"/>
      <c r="AC48" s="152" t="str">
        <f t="shared" ref="AC48" si="98">IF(SUM(G48:I48)=0,"",IF(SUM(G48:I48)=1,"",1))</f>
        <v/>
      </c>
      <c r="AD48" s="152"/>
      <c r="AE48" s="152"/>
      <c r="AF48" s="152" t="str">
        <f t="shared" ref="AF48" si="99">IF(SUM(K48:M48)=0,"",IF(SUM(K48:M48)=1,"",1))</f>
        <v/>
      </c>
      <c r="AG48" s="152"/>
      <c r="AH48" s="152"/>
      <c r="AI48" s="136" t="str">
        <f t="shared" ref="AI48" si="100">IF(SUM(O48:Q48)=0,"",IF(SUM(O48:Q48)=1,"",1))</f>
        <v/>
      </c>
    </row>
    <row r="49" spans="1:35" ht="12" customHeight="1">
      <c r="A49" s="203"/>
      <c r="B49" s="203"/>
      <c r="C49" s="43"/>
      <c r="D49" s="278" t="s">
        <v>353</v>
      </c>
      <c r="E49" s="42"/>
      <c r="F49" s="41">
        <f>SUM(G49:I49)</f>
        <v>2</v>
      </c>
      <c r="G49" s="41">
        <v>0</v>
      </c>
      <c r="H49" s="41">
        <v>2</v>
      </c>
      <c r="I49" s="41">
        <v>0</v>
      </c>
      <c r="J49" s="41">
        <f>SUM(K49:M49)</f>
        <v>0</v>
      </c>
      <c r="K49" s="41">
        <v>0</v>
      </c>
      <c r="L49" s="41">
        <v>0</v>
      </c>
      <c r="M49" s="41">
        <v>0</v>
      </c>
      <c r="N49" s="41">
        <f>SUM(O49:Q49)</f>
        <v>0</v>
      </c>
      <c r="O49" s="41">
        <v>0</v>
      </c>
      <c r="P49" s="41">
        <v>0</v>
      </c>
      <c r="Q49" s="41">
        <v>0</v>
      </c>
      <c r="AA49" s="153">
        <v>2</v>
      </c>
      <c r="AB49" s="153" t="str">
        <f>IF(F49=AA49,"",1)</f>
        <v/>
      </c>
      <c r="AC49" s="153"/>
      <c r="AD49" s="153">
        <v>0</v>
      </c>
      <c r="AE49" s="153" t="str">
        <f t="shared" ref="AE49" si="101">IF(J49=AD49,"",1)</f>
        <v/>
      </c>
      <c r="AF49" s="153"/>
      <c r="AG49" s="153">
        <v>0</v>
      </c>
      <c r="AH49" s="153" t="str">
        <f t="shared" ref="AH49" si="102">IF(N49=AG49,"",1)</f>
        <v/>
      </c>
      <c r="AI49" s="136"/>
    </row>
    <row r="50" spans="1:35" ht="12" customHeight="1">
      <c r="A50" s="203"/>
      <c r="B50" s="203"/>
      <c r="C50" s="40"/>
      <c r="D50" s="279"/>
      <c r="E50" s="39"/>
      <c r="F50" s="37">
        <f>IF(F49=0,0,F49/$F49)</f>
        <v>1</v>
      </c>
      <c r="G50" s="37">
        <f>IF(G49=0,0,G49/$F49)</f>
        <v>0</v>
      </c>
      <c r="H50" s="37">
        <f>IF(H49=0,0,H49/$F49)</f>
        <v>1</v>
      </c>
      <c r="I50" s="37">
        <f>IF(I49=0,0,I49/$F49)</f>
        <v>0</v>
      </c>
      <c r="J50" s="37">
        <f>IF(J49=0,0,J49/J49)</f>
        <v>0</v>
      </c>
      <c r="K50" s="37">
        <f>IF(K49=0,0,K49/$J49)</f>
        <v>0</v>
      </c>
      <c r="L50" s="37">
        <f>IF(L49=0,0,L49/$J49)</f>
        <v>0</v>
      </c>
      <c r="M50" s="37">
        <f>IF(M49=0,0,M49/$J49)</f>
        <v>0</v>
      </c>
      <c r="N50" s="37">
        <f>IF(N49=0,0,N49/N49)</f>
        <v>0</v>
      </c>
      <c r="O50" s="37">
        <f>IF(O49=0,0,O49/$N49)</f>
        <v>0</v>
      </c>
      <c r="P50" s="37">
        <f>IF(P49=0,0,P49/$N49)</f>
        <v>0</v>
      </c>
      <c r="Q50" s="37">
        <f>IF(Q49=0,0,Q49/$N49)</f>
        <v>0</v>
      </c>
      <c r="AA50" s="152"/>
      <c r="AB50" s="152"/>
      <c r="AC50" s="152" t="str">
        <f t="shared" ref="AC50" si="103">IF(SUM(G50:I50)=0,"",IF(SUM(G50:I50)=1,"",1))</f>
        <v/>
      </c>
      <c r="AD50" s="152"/>
      <c r="AE50" s="152"/>
      <c r="AF50" s="152" t="str">
        <f t="shared" ref="AF50" si="104">IF(SUM(K50:M50)=0,"",IF(SUM(K50:M50)=1,"",1))</f>
        <v/>
      </c>
      <c r="AG50" s="152"/>
      <c r="AH50" s="152"/>
      <c r="AI50" s="136" t="str">
        <f t="shared" ref="AI50" si="105">IF(SUM(O50:Q50)=0,"",IF(SUM(O50:Q50)=1,"",1))</f>
        <v/>
      </c>
    </row>
    <row r="51" spans="1:35" ht="12" customHeight="1">
      <c r="A51" s="203"/>
      <c r="B51" s="203"/>
      <c r="C51" s="43"/>
      <c r="D51" s="278" t="s">
        <v>354</v>
      </c>
      <c r="E51" s="42"/>
      <c r="F51" s="41">
        <f>SUM(G51:I51)</f>
        <v>6</v>
      </c>
      <c r="G51" s="41">
        <v>2</v>
      </c>
      <c r="H51" s="41">
        <v>3</v>
      </c>
      <c r="I51" s="41">
        <v>1</v>
      </c>
      <c r="J51" s="41">
        <f>SUM(K51:M51)</f>
        <v>2</v>
      </c>
      <c r="K51" s="41">
        <v>2</v>
      </c>
      <c r="L51" s="41">
        <v>0</v>
      </c>
      <c r="M51" s="41">
        <v>0</v>
      </c>
      <c r="N51" s="41">
        <f>SUM(O51:Q51)</f>
        <v>2</v>
      </c>
      <c r="O51" s="41">
        <v>0</v>
      </c>
      <c r="P51" s="41">
        <v>2</v>
      </c>
      <c r="Q51" s="41">
        <v>0</v>
      </c>
      <c r="AA51" s="153">
        <v>6</v>
      </c>
      <c r="AB51" s="153" t="str">
        <f>IF(F51=AA51,"",1)</f>
        <v/>
      </c>
      <c r="AC51" s="153"/>
      <c r="AD51" s="153">
        <v>2</v>
      </c>
      <c r="AE51" s="153" t="str">
        <f t="shared" ref="AE51" si="106">IF(J51=AD51,"",1)</f>
        <v/>
      </c>
      <c r="AF51" s="153"/>
      <c r="AG51" s="153">
        <v>2</v>
      </c>
      <c r="AH51" s="153" t="str">
        <f t="shared" ref="AH51" si="107">IF(N51=AG51,"",1)</f>
        <v/>
      </c>
      <c r="AI51" s="136"/>
    </row>
    <row r="52" spans="1:35" ht="12" customHeight="1">
      <c r="A52" s="203"/>
      <c r="B52" s="203"/>
      <c r="C52" s="40"/>
      <c r="D52" s="279"/>
      <c r="E52" s="39"/>
      <c r="F52" s="37">
        <f>IF(F51=0,0,F51/$F51)</f>
        <v>1</v>
      </c>
      <c r="G52" s="37">
        <f>IF(G51=0,0,G51/$F51)</f>
        <v>0.33333333333333331</v>
      </c>
      <c r="H52" s="37">
        <f>IF(H51=0,0,H51/$F51)</f>
        <v>0.5</v>
      </c>
      <c r="I52" s="37">
        <f>IF(I51=0,0,I51/$F51)</f>
        <v>0.16666666666666666</v>
      </c>
      <c r="J52" s="37">
        <f>IF(J51=0,0,J51/J51)</f>
        <v>1</v>
      </c>
      <c r="K52" s="37">
        <f>IF(K51=0,0,K51/$J51)</f>
        <v>1</v>
      </c>
      <c r="L52" s="37">
        <f>IF(L51=0,0,L51/$J51)</f>
        <v>0</v>
      </c>
      <c r="M52" s="37">
        <f>IF(M51=0,0,M51/$J51)</f>
        <v>0</v>
      </c>
      <c r="N52" s="37">
        <f>IF(N51=0,0,N51/N51)</f>
        <v>1</v>
      </c>
      <c r="O52" s="37">
        <f>IF(O51=0,0,O51/$N51)</f>
        <v>0</v>
      </c>
      <c r="P52" s="37">
        <f>IF(P51=0,0,P51/$N51)</f>
        <v>1</v>
      </c>
      <c r="Q52" s="37">
        <f>IF(Q51=0,0,Q51/$N51)</f>
        <v>0</v>
      </c>
      <c r="AA52" s="152"/>
      <c r="AB52" s="152"/>
      <c r="AC52" s="152" t="str">
        <f t="shared" ref="AC52" si="108">IF(SUM(G52:I52)=0,"",IF(SUM(G52:I52)=1,"",1))</f>
        <v/>
      </c>
      <c r="AD52" s="152"/>
      <c r="AE52" s="152"/>
      <c r="AF52" s="152" t="str">
        <f t="shared" ref="AF52" si="109">IF(SUM(K52:M52)=0,"",IF(SUM(K52:M52)=1,"",1))</f>
        <v/>
      </c>
      <c r="AG52" s="152"/>
      <c r="AH52" s="152"/>
      <c r="AI52" s="136" t="str">
        <f t="shared" ref="AI52" si="110">IF(SUM(O52:Q52)=0,"",IF(SUM(O52:Q52)=1,"",1))</f>
        <v/>
      </c>
    </row>
    <row r="53" spans="1:35" ht="12" customHeight="1">
      <c r="A53" s="203"/>
      <c r="B53" s="203"/>
      <c r="C53" s="43"/>
      <c r="D53" s="278" t="s">
        <v>355</v>
      </c>
      <c r="E53" s="42"/>
      <c r="F53" s="41">
        <f>SUM(G53:I53)</f>
        <v>1</v>
      </c>
      <c r="G53" s="41">
        <v>0</v>
      </c>
      <c r="H53" s="41">
        <v>1</v>
      </c>
      <c r="I53" s="41">
        <v>0</v>
      </c>
      <c r="J53" s="41">
        <f>SUM(K53:M53)</f>
        <v>0</v>
      </c>
      <c r="K53" s="41">
        <v>0</v>
      </c>
      <c r="L53" s="41">
        <v>0</v>
      </c>
      <c r="M53" s="41">
        <v>0</v>
      </c>
      <c r="N53" s="41">
        <f>SUM(O53:Q53)</f>
        <v>0</v>
      </c>
      <c r="O53" s="41">
        <v>0</v>
      </c>
      <c r="P53" s="41">
        <v>0</v>
      </c>
      <c r="Q53" s="41">
        <v>0</v>
      </c>
      <c r="AA53" s="153">
        <v>1</v>
      </c>
      <c r="AB53" s="153" t="str">
        <f>IF(F53=AA53,"",1)</f>
        <v/>
      </c>
      <c r="AC53" s="153"/>
      <c r="AD53" s="153">
        <v>0</v>
      </c>
      <c r="AE53" s="153" t="str">
        <f t="shared" ref="AE53" si="111">IF(J53=AD53,"",1)</f>
        <v/>
      </c>
      <c r="AF53" s="153"/>
      <c r="AG53" s="153">
        <v>0</v>
      </c>
      <c r="AH53" s="153" t="str">
        <f t="shared" ref="AH53" si="112">IF(N53=AG53,"",1)</f>
        <v/>
      </c>
      <c r="AI53" s="136"/>
    </row>
    <row r="54" spans="1:35" ht="12" customHeight="1">
      <c r="A54" s="203"/>
      <c r="B54" s="203"/>
      <c r="C54" s="40"/>
      <c r="D54" s="279"/>
      <c r="E54" s="39"/>
      <c r="F54" s="37">
        <f>IF(F53=0,0,F53/$F53)</f>
        <v>1</v>
      </c>
      <c r="G54" s="37">
        <f>IF(G53=0,0,G53/$F53)</f>
        <v>0</v>
      </c>
      <c r="H54" s="37">
        <f>IF(H53=0,0,H53/$F53)</f>
        <v>1</v>
      </c>
      <c r="I54" s="37">
        <f>IF(I53=0,0,I53/$F53)</f>
        <v>0</v>
      </c>
      <c r="J54" s="37">
        <f>IF(J53=0,0,J53/J53)</f>
        <v>0</v>
      </c>
      <c r="K54" s="37">
        <f>IF(K53=0,0,K53/$J53)</f>
        <v>0</v>
      </c>
      <c r="L54" s="37">
        <f>IF(L53=0,0,L53/$J53)</f>
        <v>0</v>
      </c>
      <c r="M54" s="37">
        <f>IF(M53=0,0,M53/$J53)</f>
        <v>0</v>
      </c>
      <c r="N54" s="37">
        <f>IF(N53=0,0,N53/N53)</f>
        <v>0</v>
      </c>
      <c r="O54" s="37">
        <f>IF(O53=0,0,O53/$N53)</f>
        <v>0</v>
      </c>
      <c r="P54" s="37">
        <f>IF(P53=0,0,P53/$N53)</f>
        <v>0</v>
      </c>
      <c r="Q54" s="37">
        <f>IF(Q53=0,0,Q53/$N53)</f>
        <v>0</v>
      </c>
      <c r="AA54" s="152"/>
      <c r="AB54" s="152"/>
      <c r="AC54" s="152" t="str">
        <f t="shared" ref="AC54" si="113">IF(SUM(G54:I54)=0,"",IF(SUM(G54:I54)=1,"",1))</f>
        <v/>
      </c>
      <c r="AD54" s="152"/>
      <c r="AE54" s="152"/>
      <c r="AF54" s="152" t="str">
        <f t="shared" ref="AF54" si="114">IF(SUM(K54:M54)=0,"",IF(SUM(K54:M54)=1,"",1))</f>
        <v/>
      </c>
      <c r="AG54" s="152"/>
      <c r="AH54" s="152"/>
      <c r="AI54" s="136" t="str">
        <f t="shared" ref="AI54" si="115">IF(SUM(O54:Q54)=0,"",IF(SUM(O54:Q54)=1,"",1))</f>
        <v/>
      </c>
    </row>
    <row r="55" spans="1:35" ht="12" customHeight="1">
      <c r="A55" s="203"/>
      <c r="B55" s="203"/>
      <c r="C55" s="43"/>
      <c r="D55" s="278" t="s">
        <v>356</v>
      </c>
      <c r="E55" s="42"/>
      <c r="F55" s="41">
        <f>SUM(G55:I55)</f>
        <v>7</v>
      </c>
      <c r="G55" s="41">
        <v>1</v>
      </c>
      <c r="H55" s="41">
        <v>6</v>
      </c>
      <c r="I55" s="41">
        <v>0</v>
      </c>
      <c r="J55" s="41">
        <f>SUM(K55:M55)</f>
        <v>0</v>
      </c>
      <c r="K55" s="41">
        <v>0</v>
      </c>
      <c r="L55" s="41">
        <v>0</v>
      </c>
      <c r="M55" s="41">
        <v>0</v>
      </c>
      <c r="N55" s="41">
        <f>SUM(O55:Q55)</f>
        <v>2</v>
      </c>
      <c r="O55" s="41">
        <v>0</v>
      </c>
      <c r="P55" s="41">
        <v>2</v>
      </c>
      <c r="Q55" s="41">
        <v>0</v>
      </c>
      <c r="AA55" s="153">
        <v>7</v>
      </c>
      <c r="AB55" s="153" t="str">
        <f>IF(F55=AA55,"",1)</f>
        <v/>
      </c>
      <c r="AC55" s="153"/>
      <c r="AD55" s="153">
        <v>0</v>
      </c>
      <c r="AE55" s="153" t="str">
        <f t="shared" ref="AE55" si="116">IF(J55=AD55,"",1)</f>
        <v/>
      </c>
      <c r="AF55" s="153"/>
      <c r="AG55" s="153">
        <v>2</v>
      </c>
      <c r="AH55" s="153" t="str">
        <f t="shared" ref="AH55" si="117">IF(N55=AG55,"",1)</f>
        <v/>
      </c>
      <c r="AI55" s="136"/>
    </row>
    <row r="56" spans="1:35" ht="12" customHeight="1">
      <c r="A56" s="203"/>
      <c r="B56" s="203"/>
      <c r="C56" s="40"/>
      <c r="D56" s="279"/>
      <c r="E56" s="39"/>
      <c r="F56" s="37">
        <f>IF(F55=0,0,F55/$F55)</f>
        <v>1</v>
      </c>
      <c r="G56" s="37">
        <f>IF(G55=0,0,G55/$F55)</f>
        <v>0.14285714285714285</v>
      </c>
      <c r="H56" s="37">
        <f>IF(H55=0,0,H55/$F55)</f>
        <v>0.8571428571428571</v>
      </c>
      <c r="I56" s="37">
        <f>IF(I55=0,0,I55/$F55)</f>
        <v>0</v>
      </c>
      <c r="J56" s="37">
        <f>IF(J55=0,0,J55/J55)</f>
        <v>0</v>
      </c>
      <c r="K56" s="37">
        <f>IF(K55=0,0,K55/$J55)</f>
        <v>0</v>
      </c>
      <c r="L56" s="37">
        <f>IF(L55=0,0,L55/$J55)</f>
        <v>0</v>
      </c>
      <c r="M56" s="37">
        <f>IF(M55=0,0,M55/$J55)</f>
        <v>0</v>
      </c>
      <c r="N56" s="37">
        <f>IF(N55=0,0,N55/N55)</f>
        <v>1</v>
      </c>
      <c r="O56" s="37">
        <f>IF(O55=0,0,O55/$N55)</f>
        <v>0</v>
      </c>
      <c r="P56" s="37">
        <f>IF(P55=0,0,P55/$N55)</f>
        <v>1</v>
      </c>
      <c r="Q56" s="37">
        <f>IF(Q55=0,0,Q55/$N55)</f>
        <v>0</v>
      </c>
      <c r="AA56" s="152"/>
      <c r="AB56" s="152"/>
      <c r="AC56" s="152" t="str">
        <f t="shared" ref="AC56" si="118">IF(SUM(G56:I56)=0,"",IF(SUM(G56:I56)=1,"",1))</f>
        <v/>
      </c>
      <c r="AD56" s="152"/>
      <c r="AE56" s="152"/>
      <c r="AF56" s="152" t="str">
        <f t="shared" ref="AF56" si="119">IF(SUM(K56:M56)=0,"",IF(SUM(K56:M56)=1,"",1))</f>
        <v/>
      </c>
      <c r="AG56" s="152"/>
      <c r="AH56" s="152"/>
      <c r="AI56" s="136" t="str">
        <f t="shared" ref="AI56" si="120">IF(SUM(O56:Q56)=0,"",IF(SUM(O56:Q56)=1,"",1))</f>
        <v/>
      </c>
    </row>
    <row r="57" spans="1:35" ht="12" customHeight="1">
      <c r="A57" s="203"/>
      <c r="B57" s="203"/>
      <c r="C57" s="43"/>
      <c r="D57" s="278" t="s">
        <v>357</v>
      </c>
      <c r="E57" s="42"/>
      <c r="F57" s="41">
        <f>SUM(G57:I57)</f>
        <v>4</v>
      </c>
      <c r="G57" s="41">
        <v>3</v>
      </c>
      <c r="H57" s="41">
        <v>1</v>
      </c>
      <c r="I57" s="41">
        <v>0</v>
      </c>
      <c r="J57" s="41">
        <f>SUM(K57:M57)</f>
        <v>0</v>
      </c>
      <c r="K57" s="41">
        <v>0</v>
      </c>
      <c r="L57" s="41">
        <v>0</v>
      </c>
      <c r="M57" s="41">
        <v>0</v>
      </c>
      <c r="N57" s="41">
        <f>SUM(O57:Q57)</f>
        <v>2</v>
      </c>
      <c r="O57" s="41">
        <v>0</v>
      </c>
      <c r="P57" s="41">
        <v>2</v>
      </c>
      <c r="Q57" s="41">
        <v>0</v>
      </c>
      <c r="AA57" s="153">
        <v>4</v>
      </c>
      <c r="AB57" s="153" t="str">
        <f>IF(F57=AA57,"",1)</f>
        <v/>
      </c>
      <c r="AC57" s="153"/>
      <c r="AD57" s="153">
        <v>0</v>
      </c>
      <c r="AE57" s="153" t="str">
        <f t="shared" ref="AE57" si="121">IF(J57=AD57,"",1)</f>
        <v/>
      </c>
      <c r="AF57" s="153"/>
      <c r="AG57" s="153">
        <v>2</v>
      </c>
      <c r="AH57" s="153" t="str">
        <f t="shared" ref="AH57" si="122">IF(N57=AG57,"",1)</f>
        <v/>
      </c>
      <c r="AI57" s="136"/>
    </row>
    <row r="58" spans="1:35" ht="12" customHeight="1">
      <c r="A58" s="203"/>
      <c r="B58" s="203"/>
      <c r="C58" s="40"/>
      <c r="D58" s="279"/>
      <c r="E58" s="39"/>
      <c r="F58" s="37">
        <f>IF(F57=0,0,F57/$F57)</f>
        <v>1</v>
      </c>
      <c r="G58" s="37">
        <f>IF(G57=0,0,G57/$F57)</f>
        <v>0.75</v>
      </c>
      <c r="H58" s="37">
        <f>IF(H57=0,0,H57/$F57)</f>
        <v>0.25</v>
      </c>
      <c r="I58" s="37">
        <f>IF(I57=0,0,I57/$F57)</f>
        <v>0</v>
      </c>
      <c r="J58" s="37">
        <f>IF(J57=0,0,J57/J57)</f>
        <v>0</v>
      </c>
      <c r="K58" s="37">
        <f>IF(K57=0,0,K57/$J57)</f>
        <v>0</v>
      </c>
      <c r="L58" s="37">
        <f>IF(L57=0,0,L57/$J57)</f>
        <v>0</v>
      </c>
      <c r="M58" s="37">
        <f>IF(M57=0,0,M57/$J57)</f>
        <v>0</v>
      </c>
      <c r="N58" s="37">
        <f>IF(N57=0,0,N57/N57)</f>
        <v>1</v>
      </c>
      <c r="O58" s="37">
        <f>IF(O57=0,0,O57/$N57)</f>
        <v>0</v>
      </c>
      <c r="P58" s="37">
        <f>IF(P57=0,0,P57/$N57)</f>
        <v>1</v>
      </c>
      <c r="Q58" s="37">
        <f>IF(Q57=0,0,Q57/$N57)</f>
        <v>0</v>
      </c>
      <c r="AA58" s="152"/>
      <c r="AB58" s="152"/>
      <c r="AC58" s="152" t="str">
        <f t="shared" ref="AC58" si="123">IF(SUM(G58:I58)=0,"",IF(SUM(G58:I58)=1,"",1))</f>
        <v/>
      </c>
      <c r="AD58" s="152"/>
      <c r="AE58" s="152"/>
      <c r="AF58" s="152" t="str">
        <f t="shared" ref="AF58" si="124">IF(SUM(K58:M58)=0,"",IF(SUM(K58:M58)=1,"",1))</f>
        <v/>
      </c>
      <c r="AG58" s="152"/>
      <c r="AH58" s="152"/>
      <c r="AI58" s="136" t="str">
        <f t="shared" ref="AI58" si="125">IF(SUM(O58:Q58)=0,"",IF(SUM(O58:Q58)=1,"",1))</f>
        <v/>
      </c>
    </row>
    <row r="59" spans="1:35" ht="12.75" customHeight="1">
      <c r="A59" s="203"/>
      <c r="B59" s="203"/>
      <c r="C59" s="43"/>
      <c r="D59" s="278" t="s">
        <v>358</v>
      </c>
      <c r="E59" s="42"/>
      <c r="F59" s="41">
        <f>SUM(G59:I59)</f>
        <v>10</v>
      </c>
      <c r="G59" s="41">
        <v>3</v>
      </c>
      <c r="H59" s="41">
        <v>6</v>
      </c>
      <c r="I59" s="41">
        <v>1</v>
      </c>
      <c r="J59" s="41">
        <f>SUM(K59:M59)</f>
        <v>0</v>
      </c>
      <c r="K59" s="41">
        <v>0</v>
      </c>
      <c r="L59" s="41">
        <v>0</v>
      </c>
      <c r="M59" s="41">
        <v>0</v>
      </c>
      <c r="N59" s="41">
        <f>SUM(O59:Q59)</f>
        <v>1</v>
      </c>
      <c r="O59" s="41">
        <v>0</v>
      </c>
      <c r="P59" s="41">
        <v>1</v>
      </c>
      <c r="Q59" s="41">
        <v>0</v>
      </c>
      <c r="AA59" s="153">
        <v>10</v>
      </c>
      <c r="AB59" s="153" t="str">
        <f>IF(F59=AA59,"",1)</f>
        <v/>
      </c>
      <c r="AC59" s="153"/>
      <c r="AD59" s="153">
        <v>0</v>
      </c>
      <c r="AE59" s="153" t="str">
        <f t="shared" ref="AE59" si="126">IF(J59=AD59,"",1)</f>
        <v/>
      </c>
      <c r="AF59" s="153"/>
      <c r="AG59" s="153">
        <v>1</v>
      </c>
      <c r="AH59" s="153" t="str">
        <f t="shared" ref="AH59" si="127">IF(N59=AG59,"",1)</f>
        <v/>
      </c>
      <c r="AI59" s="136"/>
    </row>
    <row r="60" spans="1:35" ht="12.75" customHeight="1">
      <c r="A60" s="203"/>
      <c r="B60" s="203"/>
      <c r="C60" s="40"/>
      <c r="D60" s="279"/>
      <c r="E60" s="39"/>
      <c r="F60" s="37">
        <f>IF(F59=0,0,F59/$F59)</f>
        <v>1</v>
      </c>
      <c r="G60" s="37">
        <f>IF(G59=0,0,G59/$F59)</f>
        <v>0.3</v>
      </c>
      <c r="H60" s="37">
        <f>IF(H59=0,0,H59/$F59)</f>
        <v>0.6</v>
      </c>
      <c r="I60" s="37">
        <f>IF(I59=0,0,I59/$F59)</f>
        <v>0.1</v>
      </c>
      <c r="J60" s="37">
        <f>IF(J59=0,0,J59/J59)</f>
        <v>0</v>
      </c>
      <c r="K60" s="37">
        <f>IF(K59=0,0,K59/$J59)</f>
        <v>0</v>
      </c>
      <c r="L60" s="37">
        <f>IF(L59=0,0,L59/$J59)</f>
        <v>0</v>
      </c>
      <c r="M60" s="37">
        <f>IF(M59=0,0,M59/$J59)</f>
        <v>0</v>
      </c>
      <c r="N60" s="37">
        <f>IF(N59=0,0,N59/N59)</f>
        <v>1</v>
      </c>
      <c r="O60" s="37">
        <f>IF(O59=0,0,O59/$N59)</f>
        <v>0</v>
      </c>
      <c r="P60" s="37">
        <f>IF(P59=0,0,P59/$N59)</f>
        <v>1</v>
      </c>
      <c r="Q60" s="37">
        <f>IF(Q59=0,0,Q59/$N59)</f>
        <v>0</v>
      </c>
      <c r="AA60" s="152"/>
      <c r="AB60" s="152"/>
      <c r="AC60" s="152" t="str">
        <f t="shared" ref="AC60" si="128">IF(SUM(G60:I60)=0,"",IF(SUM(G60:I60)=1,"",1))</f>
        <v/>
      </c>
      <c r="AD60" s="152"/>
      <c r="AE60" s="152"/>
      <c r="AF60" s="152" t="str">
        <f t="shared" ref="AF60" si="129">IF(SUM(K60:M60)=0,"",IF(SUM(K60:M60)=1,"",1))</f>
        <v/>
      </c>
      <c r="AG60" s="152"/>
      <c r="AH60" s="152"/>
      <c r="AI60" s="136" t="str">
        <f t="shared" ref="AI60" si="130">IF(SUM(O60:Q60)=0,"",IF(SUM(O60:Q60)=1,"",1))</f>
        <v/>
      </c>
    </row>
    <row r="61" spans="1:35" ht="12" customHeight="1">
      <c r="A61" s="203"/>
      <c r="B61" s="203"/>
      <c r="C61" s="43"/>
      <c r="D61" s="278" t="s">
        <v>21</v>
      </c>
      <c r="E61" s="42"/>
      <c r="F61" s="41">
        <f>SUM(G61:I61)</f>
        <v>5</v>
      </c>
      <c r="G61" s="41">
        <v>1</v>
      </c>
      <c r="H61" s="41">
        <v>3</v>
      </c>
      <c r="I61" s="41">
        <v>1</v>
      </c>
      <c r="J61" s="41">
        <f>SUM(K61:M61)</f>
        <v>0</v>
      </c>
      <c r="K61" s="41">
        <v>0</v>
      </c>
      <c r="L61" s="41">
        <v>0</v>
      </c>
      <c r="M61" s="41">
        <v>0</v>
      </c>
      <c r="N61" s="41">
        <f>SUM(O61:Q61)</f>
        <v>1</v>
      </c>
      <c r="O61" s="41">
        <v>1</v>
      </c>
      <c r="P61" s="41">
        <v>0</v>
      </c>
      <c r="Q61" s="41">
        <v>0</v>
      </c>
      <c r="AA61" s="153">
        <v>5</v>
      </c>
      <c r="AB61" s="153" t="str">
        <f>IF(F61=AA61,"",1)</f>
        <v/>
      </c>
      <c r="AC61" s="153"/>
      <c r="AD61" s="153">
        <v>0</v>
      </c>
      <c r="AE61" s="153" t="str">
        <f t="shared" ref="AE61" si="131">IF(J61=AD61,"",1)</f>
        <v/>
      </c>
      <c r="AF61" s="153"/>
      <c r="AG61" s="153">
        <v>1</v>
      </c>
      <c r="AH61" s="153" t="str">
        <f t="shared" ref="AH61" si="132">IF(N61=AG61,"",1)</f>
        <v/>
      </c>
      <c r="AI61" s="136"/>
    </row>
    <row r="62" spans="1:35" ht="12" customHeight="1">
      <c r="A62" s="203"/>
      <c r="B62" s="203"/>
      <c r="C62" s="40"/>
      <c r="D62" s="279"/>
      <c r="E62" s="39"/>
      <c r="F62" s="37">
        <f>IF(F61=0,0,F61/$F61)</f>
        <v>1</v>
      </c>
      <c r="G62" s="37">
        <f>IF(G61=0,0,G61/$F61)</f>
        <v>0.2</v>
      </c>
      <c r="H62" s="37">
        <f>IF(H61=0,0,H61/$F61)</f>
        <v>0.6</v>
      </c>
      <c r="I62" s="37">
        <f>IF(I61=0,0,I61/$F61)</f>
        <v>0.2</v>
      </c>
      <c r="J62" s="37">
        <f>IF(J61=0,0,J61/J61)</f>
        <v>0</v>
      </c>
      <c r="K62" s="37">
        <f>IF(K61=0,0,K61/$J61)</f>
        <v>0</v>
      </c>
      <c r="L62" s="37">
        <f>IF(L61=0,0,L61/$J61)</f>
        <v>0</v>
      </c>
      <c r="M62" s="37">
        <f>IF(M61=0,0,M61/$J61)</f>
        <v>0</v>
      </c>
      <c r="N62" s="37">
        <f>IF(N61=0,0,N61/N61)</f>
        <v>1</v>
      </c>
      <c r="O62" s="37">
        <f>IF(O61=0,0,O61/$N61)</f>
        <v>1</v>
      </c>
      <c r="P62" s="37">
        <f>IF(P61=0,0,P61/$N61)</f>
        <v>0</v>
      </c>
      <c r="Q62" s="37">
        <f>IF(Q61=0,0,Q61/$N61)</f>
        <v>0</v>
      </c>
      <c r="AA62" s="152"/>
      <c r="AB62" s="152"/>
      <c r="AC62" s="152" t="str">
        <f t="shared" ref="AC62" si="133">IF(SUM(G62:I62)=0,"",IF(SUM(G62:I62)=1,"",1))</f>
        <v/>
      </c>
      <c r="AD62" s="152"/>
      <c r="AE62" s="152"/>
      <c r="AF62" s="152" t="str">
        <f t="shared" ref="AF62" si="134">IF(SUM(K62:M62)=0,"",IF(SUM(K62:M62)=1,"",1))</f>
        <v/>
      </c>
      <c r="AG62" s="152"/>
      <c r="AH62" s="152"/>
      <c r="AI62" s="136" t="str">
        <f t="shared" ref="AI62" si="135">IF(SUM(O62:Q62)=0,"",IF(SUM(O62:Q62)=1,"",1))</f>
        <v/>
      </c>
    </row>
    <row r="63" spans="1:35" ht="12" customHeight="1">
      <c r="A63" s="203"/>
      <c r="B63" s="203"/>
      <c r="C63" s="43"/>
      <c r="D63" s="278" t="s">
        <v>359</v>
      </c>
      <c r="E63" s="42"/>
      <c r="F63" s="41">
        <f>SUM(G63:I63)</f>
        <v>1</v>
      </c>
      <c r="G63" s="41">
        <v>0</v>
      </c>
      <c r="H63" s="41">
        <v>1</v>
      </c>
      <c r="I63" s="41">
        <v>0</v>
      </c>
      <c r="J63" s="41">
        <f>SUM(K63:M63)</f>
        <v>1</v>
      </c>
      <c r="K63" s="41">
        <v>0</v>
      </c>
      <c r="L63" s="41">
        <v>0</v>
      </c>
      <c r="M63" s="41">
        <v>1</v>
      </c>
      <c r="N63" s="41">
        <f>SUM(O63:Q63)</f>
        <v>1</v>
      </c>
      <c r="O63" s="41">
        <v>0</v>
      </c>
      <c r="P63" s="41">
        <v>0</v>
      </c>
      <c r="Q63" s="41">
        <v>1</v>
      </c>
      <c r="AA63" s="153">
        <v>1</v>
      </c>
      <c r="AB63" s="153" t="str">
        <f>IF(F63=AA63,"",1)</f>
        <v/>
      </c>
      <c r="AC63" s="153"/>
      <c r="AD63" s="153">
        <v>1</v>
      </c>
      <c r="AE63" s="153" t="str">
        <f t="shared" ref="AE63" si="136">IF(J63=AD63,"",1)</f>
        <v/>
      </c>
      <c r="AF63" s="153"/>
      <c r="AG63" s="153">
        <v>1</v>
      </c>
      <c r="AH63" s="153" t="str">
        <f t="shared" ref="AH63" si="137">IF(N63=AG63,"",1)</f>
        <v/>
      </c>
      <c r="AI63" s="136"/>
    </row>
    <row r="64" spans="1:35" ht="12" customHeight="1">
      <c r="A64" s="203"/>
      <c r="B64" s="203"/>
      <c r="C64" s="40"/>
      <c r="D64" s="279"/>
      <c r="E64" s="39"/>
      <c r="F64" s="37">
        <f>IF(F63=0,0,F63/$F63)</f>
        <v>1</v>
      </c>
      <c r="G64" s="37">
        <f>IF(G63=0,0,G63/$F63)</f>
        <v>0</v>
      </c>
      <c r="H64" s="37">
        <f>IF(H63=0,0,H63/$F63)</f>
        <v>1</v>
      </c>
      <c r="I64" s="37">
        <f>IF(I63=0,0,I63/$F63)</f>
        <v>0</v>
      </c>
      <c r="J64" s="37">
        <f>IF(J63=0,0,J63/J63)</f>
        <v>1</v>
      </c>
      <c r="K64" s="37">
        <f>IF(K63=0,0,K63/$J63)</f>
        <v>0</v>
      </c>
      <c r="L64" s="37">
        <f>IF(L63=0,0,L63/$J63)</f>
        <v>0</v>
      </c>
      <c r="M64" s="37">
        <f>IF(M63=0,0,M63/$J63)</f>
        <v>1</v>
      </c>
      <c r="N64" s="37">
        <f>IF(N63=0,0,N63/N63)</f>
        <v>1</v>
      </c>
      <c r="O64" s="37">
        <f>IF(O63=0,0,O63/$N63)</f>
        <v>0</v>
      </c>
      <c r="P64" s="37">
        <f>IF(P63=0,0,P63/$N63)</f>
        <v>0</v>
      </c>
      <c r="Q64" s="37">
        <f>IF(Q63=0,0,Q63/$N63)</f>
        <v>1</v>
      </c>
      <c r="AA64" s="152"/>
      <c r="AB64" s="152"/>
      <c r="AC64" s="152" t="str">
        <f t="shared" ref="AC64" si="138">IF(SUM(G64:I64)=0,"",IF(SUM(G64:I64)=1,"",1))</f>
        <v/>
      </c>
      <c r="AD64" s="152"/>
      <c r="AE64" s="152"/>
      <c r="AF64" s="152" t="str">
        <f t="shared" ref="AF64" si="139">IF(SUM(K64:M64)=0,"",IF(SUM(K64:M64)=1,"",1))</f>
        <v/>
      </c>
      <c r="AG64" s="152"/>
      <c r="AH64" s="152"/>
      <c r="AI64" s="136" t="str">
        <f t="shared" ref="AI64" si="140">IF(SUM(O64:Q64)=0,"",IF(SUM(O64:Q64)=1,"",1))</f>
        <v/>
      </c>
    </row>
    <row r="65" spans="1:35" ht="12" customHeight="1">
      <c r="A65" s="203"/>
      <c r="B65" s="203"/>
      <c r="C65" s="43"/>
      <c r="D65" s="278" t="s">
        <v>360</v>
      </c>
      <c r="E65" s="42"/>
      <c r="F65" s="41">
        <f>SUM(G65:I65)</f>
        <v>9</v>
      </c>
      <c r="G65" s="41">
        <v>2</v>
      </c>
      <c r="H65" s="41">
        <v>7</v>
      </c>
      <c r="I65" s="41">
        <v>0</v>
      </c>
      <c r="J65" s="41">
        <f>SUM(K65:M65)</f>
        <v>0</v>
      </c>
      <c r="K65" s="41">
        <v>0</v>
      </c>
      <c r="L65" s="41">
        <v>0</v>
      </c>
      <c r="M65" s="41">
        <v>0</v>
      </c>
      <c r="N65" s="41">
        <f>SUM(O65:Q65)</f>
        <v>1</v>
      </c>
      <c r="O65" s="41">
        <v>1</v>
      </c>
      <c r="P65" s="41">
        <v>0</v>
      </c>
      <c r="Q65" s="41">
        <v>0</v>
      </c>
      <c r="AA65" s="153">
        <v>9</v>
      </c>
      <c r="AB65" s="153" t="str">
        <f>IF(F65=AA65,"",1)</f>
        <v/>
      </c>
      <c r="AC65" s="153"/>
      <c r="AD65" s="153">
        <v>0</v>
      </c>
      <c r="AE65" s="153" t="str">
        <f t="shared" ref="AE65" si="141">IF(J65=AD65,"",1)</f>
        <v/>
      </c>
      <c r="AF65" s="153"/>
      <c r="AG65" s="153">
        <v>1</v>
      </c>
      <c r="AH65" s="153" t="str">
        <f t="shared" ref="AH65" si="142">IF(N65=AG65,"",1)</f>
        <v/>
      </c>
      <c r="AI65" s="136"/>
    </row>
    <row r="66" spans="1:35" ht="12" customHeight="1">
      <c r="A66" s="203"/>
      <c r="B66" s="203"/>
      <c r="C66" s="40"/>
      <c r="D66" s="279"/>
      <c r="E66" s="39"/>
      <c r="F66" s="37">
        <f>IF(F65=0,0,F65/$F65)</f>
        <v>1</v>
      </c>
      <c r="G66" s="37">
        <f>IF(G65=0,0,G65/$F65)</f>
        <v>0.22222222222222221</v>
      </c>
      <c r="H66" s="37">
        <f>IF(H65=0,0,H65/$F65)</f>
        <v>0.77777777777777779</v>
      </c>
      <c r="I66" s="37">
        <f>IF(I65=0,0,I65/$F65)</f>
        <v>0</v>
      </c>
      <c r="J66" s="37">
        <f>IF(J65=0,0,J65/J65)</f>
        <v>0</v>
      </c>
      <c r="K66" s="37">
        <f>IF(K65=0,0,K65/$J65)</f>
        <v>0</v>
      </c>
      <c r="L66" s="37">
        <f>IF(L65=0,0,L65/$J65)</f>
        <v>0</v>
      </c>
      <c r="M66" s="37">
        <f>IF(M65=0,0,M65/$J65)</f>
        <v>0</v>
      </c>
      <c r="N66" s="37">
        <f>IF(N65=0,0,N65/N65)</f>
        <v>1</v>
      </c>
      <c r="O66" s="37">
        <f>IF(O65=0,0,O65/$N65)</f>
        <v>1</v>
      </c>
      <c r="P66" s="37">
        <f>IF(P65=0,0,P65/$N65)</f>
        <v>0</v>
      </c>
      <c r="Q66" s="37">
        <f>IF(Q65=0,0,Q65/$N65)</f>
        <v>0</v>
      </c>
      <c r="AA66" s="152"/>
      <c r="AB66" s="152"/>
      <c r="AC66" s="152" t="str">
        <f t="shared" ref="AC66" si="143">IF(SUM(G66:I66)=0,"",IF(SUM(G66:I66)=1,"",1))</f>
        <v/>
      </c>
      <c r="AD66" s="152"/>
      <c r="AE66" s="152"/>
      <c r="AF66" s="152" t="str">
        <f t="shared" ref="AF66" si="144">IF(SUM(K66:M66)=0,"",IF(SUM(K66:M66)=1,"",1))</f>
        <v/>
      </c>
      <c r="AG66" s="152"/>
      <c r="AH66" s="152"/>
      <c r="AI66" s="136" t="str">
        <f t="shared" ref="AI66" si="145">IF(SUM(O66:Q66)=0,"",IF(SUM(O66:Q66)=1,"",1))</f>
        <v/>
      </c>
    </row>
    <row r="67" spans="1:35" ht="12" customHeight="1">
      <c r="A67" s="203"/>
      <c r="B67" s="203"/>
      <c r="C67" s="43"/>
      <c r="D67" s="278" t="s">
        <v>361</v>
      </c>
      <c r="E67" s="42"/>
      <c r="F67" s="41">
        <f>SUM(G67:I67)</f>
        <v>2</v>
      </c>
      <c r="G67" s="41">
        <v>1</v>
      </c>
      <c r="H67" s="41">
        <v>1</v>
      </c>
      <c r="I67" s="41">
        <v>0</v>
      </c>
      <c r="J67" s="41">
        <f>SUM(K67:M67)</f>
        <v>1</v>
      </c>
      <c r="K67" s="41">
        <v>1</v>
      </c>
      <c r="L67" s="41">
        <v>0</v>
      </c>
      <c r="M67" s="41">
        <v>0</v>
      </c>
      <c r="N67" s="41">
        <f>SUM(O67:Q67)</f>
        <v>1</v>
      </c>
      <c r="O67" s="41">
        <v>0</v>
      </c>
      <c r="P67" s="41">
        <v>0</v>
      </c>
      <c r="Q67" s="41">
        <v>1</v>
      </c>
      <c r="AA67" s="153">
        <v>2</v>
      </c>
      <c r="AB67" s="153" t="str">
        <f>IF(F67=AA67,"",1)</f>
        <v/>
      </c>
      <c r="AC67" s="153"/>
      <c r="AD67" s="153">
        <v>1</v>
      </c>
      <c r="AE67" s="153" t="str">
        <f t="shared" ref="AE67" si="146">IF(J67=AD67,"",1)</f>
        <v/>
      </c>
      <c r="AF67" s="153"/>
      <c r="AG67" s="153">
        <v>1</v>
      </c>
      <c r="AH67" s="153" t="str">
        <f t="shared" ref="AH67" si="147">IF(N67=AG67,"",1)</f>
        <v/>
      </c>
      <c r="AI67" s="136"/>
    </row>
    <row r="68" spans="1:35" ht="12" customHeight="1">
      <c r="A68" s="203"/>
      <c r="B68" s="204"/>
      <c r="C68" s="40"/>
      <c r="D68" s="279"/>
      <c r="E68" s="39"/>
      <c r="F68" s="37">
        <f>IF(F67=0,0,F67/$F67)</f>
        <v>1</v>
      </c>
      <c r="G68" s="37">
        <f>IF(G67=0,0,G67/$F67)</f>
        <v>0.5</v>
      </c>
      <c r="H68" s="37">
        <f>IF(H67=0,0,H67/$F67)</f>
        <v>0.5</v>
      </c>
      <c r="I68" s="37">
        <f>IF(I67=0,0,I67/$F67)</f>
        <v>0</v>
      </c>
      <c r="J68" s="37">
        <f>IF(J67=0,0,J67/J67)</f>
        <v>1</v>
      </c>
      <c r="K68" s="37">
        <f>IF(K67=0,0,K67/$J67)</f>
        <v>1</v>
      </c>
      <c r="L68" s="37">
        <f>IF(L67=0,0,L67/$J67)</f>
        <v>0</v>
      </c>
      <c r="M68" s="37">
        <f>IF(M67=0,0,M67/$J67)</f>
        <v>0</v>
      </c>
      <c r="N68" s="37">
        <f>IF(N67=0,0,N67/N67)</f>
        <v>1</v>
      </c>
      <c r="O68" s="37">
        <f>IF(O67=0,0,O67/$N67)</f>
        <v>0</v>
      </c>
      <c r="P68" s="37">
        <f>IF(P67=0,0,P67/$N67)</f>
        <v>0</v>
      </c>
      <c r="Q68" s="37">
        <f>IF(Q67=0,0,Q67/$N67)</f>
        <v>1</v>
      </c>
      <c r="AA68" s="152"/>
      <c r="AB68" s="152"/>
      <c r="AC68" s="152" t="str">
        <f t="shared" ref="AC68" si="148">IF(SUM(G68:I68)=0,"",IF(SUM(G68:I68)=1,"",1))</f>
        <v/>
      </c>
      <c r="AD68" s="152"/>
      <c r="AE68" s="152"/>
      <c r="AF68" s="152" t="str">
        <f t="shared" ref="AF68" si="149">IF(SUM(K68:M68)=0,"",IF(SUM(K68:M68)=1,"",1))</f>
        <v/>
      </c>
      <c r="AG68" s="152"/>
      <c r="AH68" s="152"/>
      <c r="AI68" s="136" t="str">
        <f t="shared" ref="AI68" si="150">IF(SUM(O68:Q68)=0,"",IF(SUM(O68:Q68)=1,"",1))</f>
        <v/>
      </c>
    </row>
    <row r="69" spans="1:35" ht="12" customHeight="1">
      <c r="A69" s="203"/>
      <c r="B69" s="202" t="s">
        <v>17</v>
      </c>
      <c r="C69" s="43"/>
      <c r="D69" s="278" t="s">
        <v>16</v>
      </c>
      <c r="E69" s="42"/>
      <c r="F69" s="41">
        <f>SUM(G69:I69)</f>
        <v>231</v>
      </c>
      <c r="G69" s="41">
        <f>SUM(G71,G73,G75,G77,G79,G81,G83,G85,G87,G89,G91,G93,G95,G97,G99)</f>
        <v>78</v>
      </c>
      <c r="H69" s="41">
        <f>SUM(H71,H73,H75,H77,H79,H81,H83,H85,H87,H89,H91,H93,H95,H97,H99)</f>
        <v>124</v>
      </c>
      <c r="I69" s="41">
        <f>SUM(I71,I73,I75,I77,I79,I81,I83,I85,I87,I89,I91,I93,I95,I97,I99)</f>
        <v>29</v>
      </c>
      <c r="J69" s="41">
        <f>SUM(K69:M69)</f>
        <v>62</v>
      </c>
      <c r="K69" s="41">
        <f>SUM(K71,K73,K75,K77,K79,K81,K83,K85,K87,K89,K91,K93,K95,K97,K99)</f>
        <v>34</v>
      </c>
      <c r="L69" s="41">
        <f>SUM(L71,L73,L75,L77,L79,L81,L83,L85,L87,L89,L91,L93,L95,L97,L99)</f>
        <v>22</v>
      </c>
      <c r="M69" s="41">
        <f>SUM(M71,M73,M75,M77,M79,M81,M83,M85,M87,M89,M91,M93,M95,M97,M99)</f>
        <v>6</v>
      </c>
      <c r="N69" s="41">
        <f>SUM(O69:Q69)</f>
        <v>85</v>
      </c>
      <c r="O69" s="41">
        <f>SUM(O71,O73,O75,O77,O79,O81,O83,O85,O87,O89,O91,O93,O95,O97,O99)</f>
        <v>17</v>
      </c>
      <c r="P69" s="41">
        <f>SUM(P71,P73,P75,P77,P79,P81,P83,P85,P87,P89,P91,P93,P95,P97,P99)</f>
        <v>51</v>
      </c>
      <c r="Q69" s="41">
        <f>SUM(Q71,Q73,Q75,Q77,Q79,Q81,Q83,Q85,Q87,Q89,Q91,Q93,Q95,Q97,Q99)</f>
        <v>17</v>
      </c>
      <c r="AA69" s="153">
        <v>231</v>
      </c>
      <c r="AB69" s="153" t="str">
        <f>IF(F69=AA69,"",1)</f>
        <v/>
      </c>
      <c r="AC69" s="153"/>
      <c r="AD69" s="153">
        <v>62</v>
      </c>
      <c r="AE69" s="153" t="str">
        <f t="shared" ref="AE69" si="151">IF(J69=AD69,"",1)</f>
        <v/>
      </c>
      <c r="AF69" s="153"/>
      <c r="AG69" s="153">
        <v>85</v>
      </c>
      <c r="AH69" s="153" t="str">
        <f t="shared" ref="AH69" si="152">IF(N69=AG69,"",1)</f>
        <v/>
      </c>
      <c r="AI69" s="136"/>
    </row>
    <row r="70" spans="1:35" ht="12" customHeight="1">
      <c r="A70" s="203"/>
      <c r="B70" s="203"/>
      <c r="C70" s="40"/>
      <c r="D70" s="279"/>
      <c r="E70" s="39"/>
      <c r="F70" s="37">
        <f>IF(F69=0,0,F69/$F69)</f>
        <v>1</v>
      </c>
      <c r="G70" s="37">
        <f>IF(G69=0,0,G69/$F69)</f>
        <v>0.33766233766233766</v>
      </c>
      <c r="H70" s="37">
        <f>IF(H69=0,0,H69/$F69)</f>
        <v>0.53679653679653683</v>
      </c>
      <c r="I70" s="37">
        <f>IF(I69=0,0,I69/$F69)</f>
        <v>0.12554112554112554</v>
      </c>
      <c r="J70" s="37">
        <f>IF(J69=0,0,J69/J69)</f>
        <v>1</v>
      </c>
      <c r="K70" s="37">
        <f>IF(K69=0,0,K69/$J69)</f>
        <v>0.54838709677419351</v>
      </c>
      <c r="L70" s="37">
        <f>IF(L69=0,0,L69/$J69)</f>
        <v>0.35483870967741937</v>
      </c>
      <c r="M70" s="37">
        <f>IF(M69=0,0,M69/$J69)</f>
        <v>9.6774193548387094E-2</v>
      </c>
      <c r="N70" s="37">
        <f>IF(N69=0,0,N69/N69)</f>
        <v>1</v>
      </c>
      <c r="O70" s="37">
        <f>IF(O69=0,0,O69/$N69)</f>
        <v>0.2</v>
      </c>
      <c r="P70" s="37">
        <f>IF(P69=0,0,P69/$N69)</f>
        <v>0.6</v>
      </c>
      <c r="Q70" s="37">
        <f>IF(Q69=0,0,Q69/$N69)</f>
        <v>0.2</v>
      </c>
      <c r="AA70" s="152"/>
      <c r="AB70" s="152"/>
      <c r="AC70" s="152" t="str">
        <f t="shared" ref="AC70" si="153">IF(SUM(G70:I70)=0,"",IF(SUM(G70:I70)=1,"",1))</f>
        <v/>
      </c>
      <c r="AD70" s="152"/>
      <c r="AE70" s="152"/>
      <c r="AF70" s="152" t="str">
        <f t="shared" ref="AF70" si="154">IF(SUM(K70:M70)=0,"",IF(SUM(K70:M70)=1,"",1))</f>
        <v/>
      </c>
      <c r="AG70" s="152"/>
      <c r="AH70" s="152"/>
      <c r="AI70" s="136" t="str">
        <f t="shared" ref="AI70" si="155">IF(SUM(O70:Q70)=0,"",IF(SUM(O70:Q70)=1,"",1))</f>
        <v/>
      </c>
    </row>
    <row r="71" spans="1:35" ht="12" customHeight="1">
      <c r="A71" s="203"/>
      <c r="B71" s="203"/>
      <c r="C71" s="43"/>
      <c r="D71" s="278" t="s">
        <v>254</v>
      </c>
      <c r="E71" s="42"/>
      <c r="F71" s="41">
        <f>SUM(G71:I71)</f>
        <v>2</v>
      </c>
      <c r="G71" s="41">
        <v>0</v>
      </c>
      <c r="H71" s="41">
        <v>2</v>
      </c>
      <c r="I71" s="41">
        <v>0</v>
      </c>
      <c r="J71" s="41">
        <f>SUM(K71:M71)</f>
        <v>0</v>
      </c>
      <c r="K71" s="41">
        <v>0</v>
      </c>
      <c r="L71" s="41">
        <v>0</v>
      </c>
      <c r="M71" s="41">
        <v>0</v>
      </c>
      <c r="N71" s="41">
        <f>SUM(O71:Q71)</f>
        <v>0</v>
      </c>
      <c r="O71" s="41">
        <v>0</v>
      </c>
      <c r="P71" s="41">
        <v>0</v>
      </c>
      <c r="Q71" s="41">
        <v>0</v>
      </c>
      <c r="AA71" s="153">
        <v>2</v>
      </c>
      <c r="AB71" s="153" t="str">
        <f>IF(F71=AA71,"",1)</f>
        <v/>
      </c>
      <c r="AC71" s="153"/>
      <c r="AD71" s="153">
        <v>0</v>
      </c>
      <c r="AE71" s="153" t="str">
        <f t="shared" ref="AE71" si="156">IF(J71=AD71,"",1)</f>
        <v/>
      </c>
      <c r="AF71" s="153"/>
      <c r="AG71" s="153">
        <v>0</v>
      </c>
      <c r="AH71" s="153" t="str">
        <f t="shared" ref="AH71" si="157">IF(N71=AG71,"",1)</f>
        <v/>
      </c>
      <c r="AI71" s="136"/>
    </row>
    <row r="72" spans="1:35" ht="12" customHeight="1">
      <c r="A72" s="203"/>
      <c r="B72" s="203"/>
      <c r="C72" s="40"/>
      <c r="D72" s="279"/>
      <c r="E72" s="39"/>
      <c r="F72" s="37">
        <f>IF(F71=0,0,F71/$F71)</f>
        <v>1</v>
      </c>
      <c r="G72" s="37">
        <f>IF(G71=0,0,G71/$F71)</f>
        <v>0</v>
      </c>
      <c r="H72" s="37">
        <f>IF(H71=0,0,H71/$F71)</f>
        <v>1</v>
      </c>
      <c r="I72" s="37">
        <f>IF(I71=0,0,I71/$F71)</f>
        <v>0</v>
      </c>
      <c r="J72" s="37">
        <f>IF(J71=0,0,J71/J71)</f>
        <v>0</v>
      </c>
      <c r="K72" s="37">
        <f>IF(K71=0,0,K71/$J71)</f>
        <v>0</v>
      </c>
      <c r="L72" s="37">
        <f>IF(L71=0,0,L71/$J71)</f>
        <v>0</v>
      </c>
      <c r="M72" s="37">
        <f>IF(M71=0,0,M71/$J71)</f>
        <v>0</v>
      </c>
      <c r="N72" s="37">
        <f>IF(N71=0,0,N71/N71)</f>
        <v>0</v>
      </c>
      <c r="O72" s="37">
        <f>IF(O71=0,0,O71/$N71)</f>
        <v>0</v>
      </c>
      <c r="P72" s="37">
        <f>IF(P71=0,0,P71/$N71)</f>
        <v>0</v>
      </c>
      <c r="Q72" s="37">
        <f>IF(Q71=0,0,Q71/$N71)</f>
        <v>0</v>
      </c>
      <c r="AA72" s="152"/>
      <c r="AB72" s="152"/>
      <c r="AC72" s="152" t="str">
        <f t="shared" ref="AC72" si="158">IF(SUM(G72:I72)=0,"",IF(SUM(G72:I72)=1,"",1))</f>
        <v/>
      </c>
      <c r="AD72" s="152"/>
      <c r="AE72" s="152"/>
      <c r="AF72" s="152" t="str">
        <f t="shared" ref="AF72" si="159">IF(SUM(K72:M72)=0,"",IF(SUM(K72:M72)=1,"",1))</f>
        <v/>
      </c>
      <c r="AG72" s="152"/>
      <c r="AH72" s="152"/>
      <c r="AI72" s="136" t="str">
        <f t="shared" ref="AI72" si="160">IF(SUM(O72:Q72)=0,"",IF(SUM(O72:Q72)=1,"",1))</f>
        <v/>
      </c>
    </row>
    <row r="73" spans="1:35" ht="12" customHeight="1">
      <c r="A73" s="203"/>
      <c r="B73" s="203"/>
      <c r="C73" s="43"/>
      <c r="D73" s="278" t="s">
        <v>253</v>
      </c>
      <c r="E73" s="42"/>
      <c r="F73" s="41">
        <f>SUM(G73:I73)</f>
        <v>13</v>
      </c>
      <c r="G73" s="41">
        <v>5</v>
      </c>
      <c r="H73" s="41">
        <v>7</v>
      </c>
      <c r="I73" s="41">
        <v>1</v>
      </c>
      <c r="J73" s="41">
        <f>SUM(K73:M73)</f>
        <v>1</v>
      </c>
      <c r="K73" s="41">
        <v>0</v>
      </c>
      <c r="L73" s="41">
        <v>1</v>
      </c>
      <c r="M73" s="41">
        <v>0</v>
      </c>
      <c r="N73" s="41">
        <f>SUM(O73:Q73)</f>
        <v>1</v>
      </c>
      <c r="O73" s="41">
        <v>1</v>
      </c>
      <c r="P73" s="41">
        <v>0</v>
      </c>
      <c r="Q73" s="41">
        <v>0</v>
      </c>
      <c r="AA73" s="153">
        <v>13</v>
      </c>
      <c r="AB73" s="153" t="str">
        <f>IF(F73=AA73,"",1)</f>
        <v/>
      </c>
      <c r="AC73" s="153"/>
      <c r="AD73" s="153">
        <v>1</v>
      </c>
      <c r="AE73" s="153" t="str">
        <f t="shared" ref="AE73" si="161">IF(J73=AD73,"",1)</f>
        <v/>
      </c>
      <c r="AF73" s="153"/>
      <c r="AG73" s="153">
        <v>1</v>
      </c>
      <c r="AH73" s="153" t="str">
        <f t="shared" ref="AH73" si="162">IF(N73=AG73,"",1)</f>
        <v/>
      </c>
      <c r="AI73" s="136"/>
    </row>
    <row r="74" spans="1:35" ht="12" customHeight="1">
      <c r="A74" s="203"/>
      <c r="B74" s="203"/>
      <c r="C74" s="40"/>
      <c r="D74" s="279"/>
      <c r="E74" s="39"/>
      <c r="F74" s="37">
        <f>IF(F73=0,0,F73/$F73)</f>
        <v>1</v>
      </c>
      <c r="G74" s="37">
        <f>IF(G73=0,0,G73/$F73)</f>
        <v>0.38461538461538464</v>
      </c>
      <c r="H74" s="37">
        <f>IF(H73=0,0,H73/$F73)</f>
        <v>0.53846153846153844</v>
      </c>
      <c r="I74" s="37">
        <f>IF(I73=0,0,I73/$F73)</f>
        <v>7.6923076923076927E-2</v>
      </c>
      <c r="J74" s="37">
        <f>IF(J73=0,0,J73/J73)</f>
        <v>1</v>
      </c>
      <c r="K74" s="37">
        <f>IF(K73=0,0,K73/$J73)</f>
        <v>0</v>
      </c>
      <c r="L74" s="37">
        <f>IF(L73=0,0,L73/$J73)</f>
        <v>1</v>
      </c>
      <c r="M74" s="37">
        <f>IF(M73=0,0,M73/$J73)</f>
        <v>0</v>
      </c>
      <c r="N74" s="37">
        <f>IF(N73=0,0,N73/N73)</f>
        <v>1</v>
      </c>
      <c r="O74" s="37">
        <f>IF(O73=0,0,O73/$N73)</f>
        <v>1</v>
      </c>
      <c r="P74" s="37">
        <f>IF(P73=0,0,P73/$N73)</f>
        <v>0</v>
      </c>
      <c r="Q74" s="37">
        <f>IF(Q73=0,0,Q73/$N73)</f>
        <v>0</v>
      </c>
      <c r="AA74" s="152"/>
      <c r="AB74" s="152"/>
      <c r="AC74" s="152" t="str">
        <f t="shared" ref="AC74" si="163">IF(SUM(G74:I74)=0,"",IF(SUM(G74:I74)=1,"",1))</f>
        <v/>
      </c>
      <c r="AD74" s="152"/>
      <c r="AE74" s="152"/>
      <c r="AF74" s="152" t="str">
        <f t="shared" ref="AF74" si="164">IF(SUM(K74:M74)=0,"",IF(SUM(K74:M74)=1,"",1))</f>
        <v/>
      </c>
      <c r="AG74" s="152"/>
      <c r="AH74" s="152"/>
      <c r="AI74" s="136" t="str">
        <f t="shared" ref="AI74" si="165">IF(SUM(O74:Q74)=0,"",IF(SUM(O74:Q74)=1,"",1))</f>
        <v/>
      </c>
    </row>
    <row r="75" spans="1:35" ht="12" customHeight="1">
      <c r="A75" s="203"/>
      <c r="B75" s="203"/>
      <c r="C75" s="43"/>
      <c r="D75" s="278" t="s">
        <v>13</v>
      </c>
      <c r="E75" s="42"/>
      <c r="F75" s="41">
        <f>SUM(G75:I75)</f>
        <v>7</v>
      </c>
      <c r="G75" s="41">
        <v>1</v>
      </c>
      <c r="H75" s="41">
        <v>5</v>
      </c>
      <c r="I75" s="41">
        <v>1</v>
      </c>
      <c r="J75" s="41">
        <f>SUM(K75:M75)</f>
        <v>0</v>
      </c>
      <c r="K75" s="41">
        <v>0</v>
      </c>
      <c r="L75" s="41">
        <v>0</v>
      </c>
      <c r="M75" s="41">
        <v>0</v>
      </c>
      <c r="N75" s="41">
        <f>SUM(O75:Q75)</f>
        <v>8</v>
      </c>
      <c r="O75" s="41">
        <v>0</v>
      </c>
      <c r="P75" s="41">
        <v>5</v>
      </c>
      <c r="Q75" s="41">
        <v>3</v>
      </c>
      <c r="AA75" s="153">
        <v>7</v>
      </c>
      <c r="AB75" s="153" t="str">
        <f>IF(F75=AA75,"",1)</f>
        <v/>
      </c>
      <c r="AC75" s="153"/>
      <c r="AD75" s="153">
        <v>0</v>
      </c>
      <c r="AE75" s="153" t="str">
        <f t="shared" ref="AE75" si="166">IF(J75=AD75,"",1)</f>
        <v/>
      </c>
      <c r="AF75" s="153"/>
      <c r="AG75" s="153">
        <v>8</v>
      </c>
      <c r="AH75" s="153" t="str">
        <f t="shared" ref="AH75" si="167">IF(N75=AG75,"",1)</f>
        <v/>
      </c>
      <c r="AI75" s="136"/>
    </row>
    <row r="76" spans="1:35" ht="12" customHeight="1">
      <c r="A76" s="203"/>
      <c r="B76" s="203"/>
      <c r="C76" s="40"/>
      <c r="D76" s="279"/>
      <c r="E76" s="39"/>
      <c r="F76" s="37">
        <f>IF(F75=0,0,F75/$F75)</f>
        <v>1</v>
      </c>
      <c r="G76" s="37">
        <f>IF(G75=0,0,G75/$F75)</f>
        <v>0.14285714285714285</v>
      </c>
      <c r="H76" s="37">
        <f>IF(H75=0,0,H75/$F75)</f>
        <v>0.7142857142857143</v>
      </c>
      <c r="I76" s="37">
        <f>IF(I75=0,0,I75/$F75)</f>
        <v>0.14285714285714285</v>
      </c>
      <c r="J76" s="37">
        <f>IF(J75=0,0,J75/J75)</f>
        <v>0</v>
      </c>
      <c r="K76" s="37">
        <f>IF(K75=0,0,K75/$J75)</f>
        <v>0</v>
      </c>
      <c r="L76" s="37">
        <f>IF(L75=0,0,L75/$J75)</f>
        <v>0</v>
      </c>
      <c r="M76" s="37">
        <f>IF(M75=0,0,M75/$J75)</f>
        <v>0</v>
      </c>
      <c r="N76" s="37">
        <f>IF(N75=0,0,N75/N75)</f>
        <v>1</v>
      </c>
      <c r="O76" s="37">
        <f>IF(O75=0,0,O75/$N75)</f>
        <v>0</v>
      </c>
      <c r="P76" s="37">
        <f>IF(P75=0,0,P75/$N75)</f>
        <v>0.625</v>
      </c>
      <c r="Q76" s="37">
        <f>IF(Q75=0,0,Q75/$N75)</f>
        <v>0.375</v>
      </c>
      <c r="AA76" s="152"/>
      <c r="AB76" s="152"/>
      <c r="AC76" s="152" t="str">
        <f t="shared" ref="AC76" si="168">IF(SUM(G76:I76)=0,"",IF(SUM(G76:I76)=1,"",1))</f>
        <v/>
      </c>
      <c r="AD76" s="152"/>
      <c r="AE76" s="152"/>
      <c r="AF76" s="152" t="str">
        <f t="shared" ref="AF76" si="169">IF(SUM(K76:M76)=0,"",IF(SUM(K76:M76)=1,"",1))</f>
        <v/>
      </c>
      <c r="AG76" s="152"/>
      <c r="AH76" s="152"/>
      <c r="AI76" s="136" t="str">
        <f t="shared" ref="AI76" si="170">IF(SUM(O76:Q76)=0,"",IF(SUM(O76:Q76)=1,"",1))</f>
        <v/>
      </c>
    </row>
    <row r="77" spans="1:35" ht="12" customHeight="1">
      <c r="A77" s="203"/>
      <c r="B77" s="203"/>
      <c r="C77" s="43"/>
      <c r="D77" s="278" t="s">
        <v>252</v>
      </c>
      <c r="E77" s="42"/>
      <c r="F77" s="41">
        <f>SUM(G77:I77)</f>
        <v>3</v>
      </c>
      <c r="G77" s="41">
        <v>2</v>
      </c>
      <c r="H77" s="41">
        <v>1</v>
      </c>
      <c r="I77" s="41">
        <v>0</v>
      </c>
      <c r="J77" s="41">
        <f>SUM(K77:M77)</f>
        <v>1</v>
      </c>
      <c r="K77" s="41">
        <v>0</v>
      </c>
      <c r="L77" s="41">
        <v>1</v>
      </c>
      <c r="M77" s="41">
        <v>0</v>
      </c>
      <c r="N77" s="41">
        <f>SUM(O77:Q77)</f>
        <v>1</v>
      </c>
      <c r="O77" s="41">
        <v>1</v>
      </c>
      <c r="P77" s="41">
        <v>0</v>
      </c>
      <c r="Q77" s="41">
        <v>0</v>
      </c>
      <c r="AA77" s="153">
        <v>3</v>
      </c>
      <c r="AB77" s="153" t="str">
        <f>IF(F77=AA77,"",1)</f>
        <v/>
      </c>
      <c r="AC77" s="153"/>
      <c r="AD77" s="153">
        <v>1</v>
      </c>
      <c r="AE77" s="153" t="str">
        <f t="shared" ref="AE77" si="171">IF(J77=AD77,"",1)</f>
        <v/>
      </c>
      <c r="AF77" s="153"/>
      <c r="AG77" s="153">
        <v>1</v>
      </c>
      <c r="AH77" s="153" t="str">
        <f t="shared" ref="AH77" si="172">IF(N77=AG77,"",1)</f>
        <v/>
      </c>
      <c r="AI77" s="136"/>
    </row>
    <row r="78" spans="1:35" ht="12" customHeight="1">
      <c r="A78" s="203"/>
      <c r="B78" s="203"/>
      <c r="C78" s="40"/>
      <c r="D78" s="279"/>
      <c r="E78" s="39"/>
      <c r="F78" s="37">
        <f>IF(F77=0,0,F77/$F77)</f>
        <v>1</v>
      </c>
      <c r="G78" s="37">
        <f>IF(G77=0,0,G77/$F77)</f>
        <v>0.66666666666666663</v>
      </c>
      <c r="H78" s="37">
        <f>IF(H77=0,0,H77/$F77)</f>
        <v>0.33333333333333331</v>
      </c>
      <c r="I78" s="37">
        <f>IF(I77=0,0,I77/$F77)</f>
        <v>0</v>
      </c>
      <c r="J78" s="37">
        <f>IF(J77=0,0,J77/J77)</f>
        <v>1</v>
      </c>
      <c r="K78" s="37">
        <f>IF(K77=0,0,K77/$J77)</f>
        <v>0</v>
      </c>
      <c r="L78" s="37">
        <f>IF(L77=0,0,L77/$J77)</f>
        <v>1</v>
      </c>
      <c r="M78" s="37">
        <f>IF(M77=0,0,M77/$J77)</f>
        <v>0</v>
      </c>
      <c r="N78" s="37">
        <f>IF(N77=0,0,N77/N77)</f>
        <v>1</v>
      </c>
      <c r="O78" s="37">
        <f>IF(O77=0,0,O77/$N77)</f>
        <v>1</v>
      </c>
      <c r="P78" s="37">
        <f>IF(P77=0,0,P77/$N77)</f>
        <v>0</v>
      </c>
      <c r="Q78" s="37">
        <f>IF(Q77=0,0,Q77/$N77)</f>
        <v>0</v>
      </c>
      <c r="AA78" s="152"/>
      <c r="AB78" s="152"/>
      <c r="AC78" s="152" t="str">
        <f t="shared" ref="AC78" si="173">IF(SUM(G78:I78)=0,"",IF(SUM(G78:I78)=1,"",1))</f>
        <v/>
      </c>
      <c r="AD78" s="152"/>
      <c r="AE78" s="152"/>
      <c r="AF78" s="152" t="str">
        <f t="shared" ref="AF78" si="174">IF(SUM(K78:M78)=0,"",IF(SUM(K78:M78)=1,"",1))</f>
        <v/>
      </c>
      <c r="AG78" s="152"/>
      <c r="AH78" s="152"/>
      <c r="AI78" s="136" t="str">
        <f t="shared" ref="AI78" si="175">IF(SUM(O78:Q78)=0,"",IF(SUM(O78:Q78)=1,"",1))</f>
        <v/>
      </c>
    </row>
    <row r="79" spans="1:35" ht="12" customHeight="1">
      <c r="A79" s="203"/>
      <c r="B79" s="203"/>
      <c r="C79" s="43"/>
      <c r="D79" s="278" t="s">
        <v>251</v>
      </c>
      <c r="E79" s="42"/>
      <c r="F79" s="41">
        <f>SUM(G79:I79)</f>
        <v>10</v>
      </c>
      <c r="G79" s="41">
        <v>2</v>
      </c>
      <c r="H79" s="41">
        <v>7</v>
      </c>
      <c r="I79" s="41">
        <v>1</v>
      </c>
      <c r="J79" s="41">
        <f>SUM(K79:M79)</f>
        <v>2</v>
      </c>
      <c r="K79" s="41">
        <v>0</v>
      </c>
      <c r="L79" s="41">
        <v>2</v>
      </c>
      <c r="M79" s="41">
        <v>0</v>
      </c>
      <c r="N79" s="41">
        <f>SUM(O79:Q79)</f>
        <v>4</v>
      </c>
      <c r="O79" s="41">
        <v>2</v>
      </c>
      <c r="P79" s="41">
        <v>2</v>
      </c>
      <c r="Q79" s="41">
        <v>0</v>
      </c>
      <c r="AA79" s="153">
        <v>10</v>
      </c>
      <c r="AB79" s="153" t="str">
        <f>IF(F79=AA79,"",1)</f>
        <v/>
      </c>
      <c r="AC79" s="153"/>
      <c r="AD79" s="153">
        <v>2</v>
      </c>
      <c r="AE79" s="153" t="str">
        <f t="shared" ref="AE79" si="176">IF(J79=AD79,"",1)</f>
        <v/>
      </c>
      <c r="AF79" s="153"/>
      <c r="AG79" s="153">
        <v>4</v>
      </c>
      <c r="AH79" s="153" t="str">
        <f t="shared" ref="AH79" si="177">IF(N79=AG79,"",1)</f>
        <v/>
      </c>
      <c r="AI79" s="136"/>
    </row>
    <row r="80" spans="1:35" ht="12" customHeight="1">
      <c r="A80" s="203"/>
      <c r="B80" s="203"/>
      <c r="C80" s="40"/>
      <c r="D80" s="279"/>
      <c r="E80" s="39"/>
      <c r="F80" s="37">
        <f>IF(F79=0,0,F79/$F79)</f>
        <v>1</v>
      </c>
      <c r="G80" s="37">
        <f>IF(G79=0,0,G79/$F79)</f>
        <v>0.2</v>
      </c>
      <c r="H80" s="37">
        <f>IF(H79=0,0,H79/$F79)</f>
        <v>0.7</v>
      </c>
      <c r="I80" s="37">
        <f>IF(I79=0,0,I79/$F79)</f>
        <v>0.1</v>
      </c>
      <c r="J80" s="37">
        <f>IF(J79=0,0,J79/J79)</f>
        <v>1</v>
      </c>
      <c r="K80" s="37">
        <f>IF(K79=0,0,K79/$J79)</f>
        <v>0</v>
      </c>
      <c r="L80" s="37">
        <f>IF(L79=0,0,L79/$J79)</f>
        <v>1</v>
      </c>
      <c r="M80" s="37">
        <f>IF(M79=0,0,M79/$J79)</f>
        <v>0</v>
      </c>
      <c r="N80" s="37">
        <f>IF(N79=0,0,N79/N79)</f>
        <v>1</v>
      </c>
      <c r="O80" s="37">
        <f>IF(O79=0,0,O79/$N79)</f>
        <v>0.5</v>
      </c>
      <c r="P80" s="37">
        <f>IF(P79=0,0,P79/$N79)</f>
        <v>0.5</v>
      </c>
      <c r="Q80" s="37">
        <f>IF(Q79=0,0,Q79/$N79)</f>
        <v>0</v>
      </c>
      <c r="AA80" s="152"/>
      <c r="AB80" s="152"/>
      <c r="AC80" s="152" t="str">
        <f t="shared" ref="AC80" si="178">IF(SUM(G80:I80)=0,"",IF(SUM(G80:I80)=1,"",1))</f>
        <v/>
      </c>
      <c r="AD80" s="152"/>
      <c r="AE80" s="152"/>
      <c r="AF80" s="152" t="str">
        <f t="shared" ref="AF80" si="179">IF(SUM(K80:M80)=0,"",IF(SUM(K80:M80)=1,"",1))</f>
        <v/>
      </c>
      <c r="AG80" s="152"/>
      <c r="AH80" s="152"/>
      <c r="AI80" s="136" t="str">
        <f t="shared" ref="AI80" si="180">IF(SUM(O80:Q80)=0,"",IF(SUM(O80:Q80)=1,"",1))</f>
        <v/>
      </c>
    </row>
    <row r="81" spans="1:35" ht="12" customHeight="1">
      <c r="A81" s="203"/>
      <c r="B81" s="203"/>
      <c r="C81" s="43"/>
      <c r="D81" s="278" t="s">
        <v>10</v>
      </c>
      <c r="E81" s="42"/>
      <c r="F81" s="41">
        <f>SUM(G81:I81)</f>
        <v>61</v>
      </c>
      <c r="G81" s="41">
        <v>17</v>
      </c>
      <c r="H81" s="41">
        <v>28</v>
      </c>
      <c r="I81" s="41">
        <v>16</v>
      </c>
      <c r="J81" s="41">
        <f>SUM(K81:M81)</f>
        <v>7</v>
      </c>
      <c r="K81" s="41">
        <v>2</v>
      </c>
      <c r="L81" s="41">
        <v>3</v>
      </c>
      <c r="M81" s="41">
        <v>2</v>
      </c>
      <c r="N81" s="41">
        <f>SUM(O81:Q81)</f>
        <v>22</v>
      </c>
      <c r="O81" s="41">
        <v>6</v>
      </c>
      <c r="P81" s="41">
        <v>8</v>
      </c>
      <c r="Q81" s="41">
        <v>8</v>
      </c>
      <c r="AA81" s="153">
        <v>61</v>
      </c>
      <c r="AB81" s="153" t="str">
        <f>IF(F81=AA81,"",1)</f>
        <v/>
      </c>
      <c r="AC81" s="153"/>
      <c r="AD81" s="153">
        <v>7</v>
      </c>
      <c r="AE81" s="153" t="str">
        <f t="shared" ref="AE81" si="181">IF(J81=AD81,"",1)</f>
        <v/>
      </c>
      <c r="AF81" s="153"/>
      <c r="AG81" s="153">
        <v>22</v>
      </c>
      <c r="AH81" s="153" t="str">
        <f t="shared" ref="AH81" si="182">IF(N81=AG81,"",1)</f>
        <v/>
      </c>
      <c r="AI81" s="136"/>
    </row>
    <row r="82" spans="1:35" ht="12" customHeight="1">
      <c r="A82" s="203"/>
      <c r="B82" s="203"/>
      <c r="C82" s="40"/>
      <c r="D82" s="279"/>
      <c r="E82" s="39"/>
      <c r="F82" s="37">
        <f>IF(F81=0,0,F81/$F81)</f>
        <v>1</v>
      </c>
      <c r="G82" s="37">
        <f>IF(G81=0,0,G81/$F81)</f>
        <v>0.27868852459016391</v>
      </c>
      <c r="H82" s="37">
        <f>IF(H81=0,0,H81/$F81)</f>
        <v>0.45901639344262296</v>
      </c>
      <c r="I82" s="37">
        <f>IF(I81=0,0,I81/$F81)</f>
        <v>0.26229508196721313</v>
      </c>
      <c r="J82" s="37">
        <f>IF(J81=0,0,J81/J81)</f>
        <v>1</v>
      </c>
      <c r="K82" s="37">
        <f>IF(K81=0,0,K81/$J81)</f>
        <v>0.2857142857142857</v>
      </c>
      <c r="L82" s="37">
        <f>IF(L81=0,0,L81/$J81)</f>
        <v>0.42857142857142855</v>
      </c>
      <c r="M82" s="37">
        <f>IF(M81=0,0,M81/$J81)</f>
        <v>0.2857142857142857</v>
      </c>
      <c r="N82" s="37">
        <f>IF(N81=0,0,N81/N81)</f>
        <v>1</v>
      </c>
      <c r="O82" s="37">
        <f>IF(O81=0,0,O81/$N81)</f>
        <v>0.27272727272727271</v>
      </c>
      <c r="P82" s="37">
        <f>IF(P81=0,0,P81/$N81)</f>
        <v>0.36363636363636365</v>
      </c>
      <c r="Q82" s="37">
        <f>IF(Q81=0,0,Q81/$N81)</f>
        <v>0.36363636363636365</v>
      </c>
      <c r="AA82" s="152"/>
      <c r="AB82" s="152"/>
      <c r="AC82" s="152" t="str">
        <f t="shared" ref="AC82" si="183">IF(SUM(G82:I82)=0,"",IF(SUM(G82:I82)=1,"",1))</f>
        <v/>
      </c>
      <c r="AD82" s="152"/>
      <c r="AE82" s="152"/>
      <c r="AF82" s="152" t="str">
        <f t="shared" ref="AF82" si="184">IF(SUM(K82:M82)=0,"",IF(SUM(K82:M82)=1,"",1))</f>
        <v/>
      </c>
      <c r="AG82" s="152"/>
      <c r="AH82" s="152"/>
      <c r="AI82" s="136" t="str">
        <f t="shared" ref="AI82" si="185">IF(SUM(O82:Q82)=0,"",IF(SUM(O82:Q82)=1,"",1))</f>
        <v/>
      </c>
    </row>
    <row r="83" spans="1:35" ht="12" customHeight="1">
      <c r="A83" s="203"/>
      <c r="B83" s="203"/>
      <c r="C83" s="43"/>
      <c r="D83" s="278" t="s">
        <v>9</v>
      </c>
      <c r="E83" s="42"/>
      <c r="F83" s="41">
        <f>SUM(G83:I83)</f>
        <v>6</v>
      </c>
      <c r="G83" s="41">
        <v>0</v>
      </c>
      <c r="H83" s="41">
        <v>5</v>
      </c>
      <c r="I83" s="41">
        <v>1</v>
      </c>
      <c r="J83" s="41">
        <f>SUM(K83:M83)</f>
        <v>7</v>
      </c>
      <c r="K83" s="41">
        <v>4</v>
      </c>
      <c r="L83" s="41">
        <v>2</v>
      </c>
      <c r="M83" s="41">
        <v>1</v>
      </c>
      <c r="N83" s="41">
        <f>SUM(O83:Q83)</f>
        <v>1</v>
      </c>
      <c r="O83" s="41">
        <v>0</v>
      </c>
      <c r="P83" s="41">
        <v>1</v>
      </c>
      <c r="Q83" s="41">
        <v>0</v>
      </c>
      <c r="AA83" s="153">
        <v>6</v>
      </c>
      <c r="AB83" s="153" t="str">
        <f>IF(F83=AA83,"",1)</f>
        <v/>
      </c>
      <c r="AC83" s="153"/>
      <c r="AD83" s="153">
        <v>7</v>
      </c>
      <c r="AE83" s="153" t="str">
        <f t="shared" ref="AE83" si="186">IF(J83=AD83,"",1)</f>
        <v/>
      </c>
      <c r="AF83" s="153"/>
      <c r="AG83" s="153">
        <v>1</v>
      </c>
      <c r="AH83" s="153" t="str">
        <f t="shared" ref="AH83" si="187">IF(N83=AG83,"",1)</f>
        <v/>
      </c>
      <c r="AI83" s="136"/>
    </row>
    <row r="84" spans="1:35" ht="12" customHeight="1">
      <c r="A84" s="203"/>
      <c r="B84" s="203"/>
      <c r="C84" s="40"/>
      <c r="D84" s="279"/>
      <c r="E84" s="39"/>
      <c r="F84" s="37">
        <f>IF(F83=0,0,F83/$F83)</f>
        <v>1</v>
      </c>
      <c r="G84" s="37">
        <f>IF(G83=0,0,G83/$F83)</f>
        <v>0</v>
      </c>
      <c r="H84" s="37">
        <f>IF(H83=0,0,H83/$F83)</f>
        <v>0.83333333333333337</v>
      </c>
      <c r="I84" s="37">
        <f>IF(I83=0,0,I83/$F83)</f>
        <v>0.16666666666666666</v>
      </c>
      <c r="J84" s="37">
        <f>IF(J83=0,0,J83/J83)</f>
        <v>1</v>
      </c>
      <c r="K84" s="37">
        <f>IF(K83=0,0,K83/$J83)</f>
        <v>0.5714285714285714</v>
      </c>
      <c r="L84" s="37">
        <f>IF(L83=0,0,L83/$J83)</f>
        <v>0.2857142857142857</v>
      </c>
      <c r="M84" s="37">
        <f>IF(M83=0,0,M83/$J83)</f>
        <v>0.14285714285714285</v>
      </c>
      <c r="N84" s="37">
        <f>IF(N83=0,0,N83/N83)</f>
        <v>1</v>
      </c>
      <c r="O84" s="37">
        <f>IF(O83=0,0,O83/$N83)</f>
        <v>0</v>
      </c>
      <c r="P84" s="37">
        <f>IF(P83=0,0,P83/$N83)</f>
        <v>1</v>
      </c>
      <c r="Q84" s="37">
        <f>IF(Q83=0,0,Q83/$N83)</f>
        <v>0</v>
      </c>
      <c r="AA84" s="152"/>
      <c r="AB84" s="152"/>
      <c r="AC84" s="152" t="str">
        <f t="shared" ref="AC84" si="188">IF(SUM(G84:I84)=0,"",IF(SUM(G84:I84)=1,"",1))</f>
        <v/>
      </c>
      <c r="AD84" s="152"/>
      <c r="AE84" s="152"/>
      <c r="AF84" s="152" t="str">
        <f t="shared" ref="AF84" si="189">IF(SUM(K84:M84)=0,"",IF(SUM(K84:M84)=1,"",1))</f>
        <v/>
      </c>
      <c r="AG84" s="152"/>
      <c r="AH84" s="152"/>
      <c r="AI84" s="136" t="str">
        <f t="shared" ref="AI84" si="190">IF(SUM(O84:Q84)=0,"",IF(SUM(O84:Q84)=1,"",1))</f>
        <v/>
      </c>
    </row>
    <row r="85" spans="1:35" ht="12" customHeight="1">
      <c r="A85" s="203"/>
      <c r="B85" s="203"/>
      <c r="C85" s="43"/>
      <c r="D85" s="278" t="s">
        <v>250</v>
      </c>
      <c r="E85" s="42"/>
      <c r="F85" s="41">
        <f>SUM(G85:I85)</f>
        <v>4</v>
      </c>
      <c r="G85" s="41">
        <v>2</v>
      </c>
      <c r="H85" s="41">
        <v>1</v>
      </c>
      <c r="I85" s="41">
        <v>1</v>
      </c>
      <c r="J85" s="41">
        <f>SUM(K85:M85)</f>
        <v>2</v>
      </c>
      <c r="K85" s="41">
        <v>1</v>
      </c>
      <c r="L85" s="41">
        <v>1</v>
      </c>
      <c r="M85" s="41">
        <v>0</v>
      </c>
      <c r="N85" s="41">
        <f>SUM(O85:Q85)</f>
        <v>1</v>
      </c>
      <c r="O85" s="41">
        <v>0</v>
      </c>
      <c r="P85" s="41">
        <v>1</v>
      </c>
      <c r="Q85" s="41">
        <v>0</v>
      </c>
      <c r="AA85" s="153">
        <v>4</v>
      </c>
      <c r="AB85" s="153" t="str">
        <f>IF(F85=AA85,"",1)</f>
        <v/>
      </c>
      <c r="AC85" s="153"/>
      <c r="AD85" s="153">
        <v>2</v>
      </c>
      <c r="AE85" s="153" t="str">
        <f t="shared" ref="AE85" si="191">IF(J85=AD85,"",1)</f>
        <v/>
      </c>
      <c r="AF85" s="153"/>
      <c r="AG85" s="153">
        <v>1</v>
      </c>
      <c r="AH85" s="153" t="str">
        <f t="shared" ref="AH85" si="192">IF(N85=AG85,"",1)</f>
        <v/>
      </c>
      <c r="AI85" s="136"/>
    </row>
    <row r="86" spans="1:35" ht="12" customHeight="1">
      <c r="A86" s="203"/>
      <c r="B86" s="203"/>
      <c r="C86" s="40"/>
      <c r="D86" s="279"/>
      <c r="E86" s="39"/>
      <c r="F86" s="37">
        <f>IF(F85=0,0,F85/$F85)</f>
        <v>1</v>
      </c>
      <c r="G86" s="37">
        <f>IF(G85=0,0,G85/$F85)</f>
        <v>0.5</v>
      </c>
      <c r="H86" s="37">
        <f>IF(H85=0,0,H85/$F85)</f>
        <v>0.25</v>
      </c>
      <c r="I86" s="37">
        <f>IF(I85=0,0,I85/$F85)</f>
        <v>0.25</v>
      </c>
      <c r="J86" s="37">
        <f>IF(J85=0,0,J85/J85)</f>
        <v>1</v>
      </c>
      <c r="K86" s="37">
        <f>IF(K85=0,0,K85/$J85)</f>
        <v>0.5</v>
      </c>
      <c r="L86" s="37">
        <f>IF(L85=0,0,L85/$J85)</f>
        <v>0.5</v>
      </c>
      <c r="M86" s="37">
        <f>IF(M85=0,0,M85/$J85)</f>
        <v>0</v>
      </c>
      <c r="N86" s="37">
        <f>IF(N85=0,0,N85/N85)</f>
        <v>1</v>
      </c>
      <c r="O86" s="37">
        <f>IF(O85=0,0,O85/$N85)</f>
        <v>0</v>
      </c>
      <c r="P86" s="37">
        <f>IF(P85=0,0,P85/$N85)</f>
        <v>1</v>
      </c>
      <c r="Q86" s="37">
        <f>IF(Q85=0,0,Q85/$N85)</f>
        <v>0</v>
      </c>
      <c r="AA86" s="152"/>
      <c r="AB86" s="152"/>
      <c r="AC86" s="152" t="str">
        <f t="shared" ref="AC86" si="193">IF(SUM(G86:I86)=0,"",IF(SUM(G86:I86)=1,"",1))</f>
        <v/>
      </c>
      <c r="AD86" s="152"/>
      <c r="AE86" s="152"/>
      <c r="AF86" s="152" t="str">
        <f t="shared" ref="AF86" si="194">IF(SUM(K86:M86)=0,"",IF(SUM(K86:M86)=1,"",1))</f>
        <v/>
      </c>
      <c r="AG86" s="152"/>
      <c r="AH86" s="152"/>
      <c r="AI86" s="136" t="str">
        <f t="shared" ref="AI86" si="195">IF(SUM(O86:Q86)=0,"",IF(SUM(O86:Q86)=1,"",1))</f>
        <v/>
      </c>
    </row>
    <row r="87" spans="1:35" ht="13.5" customHeight="1">
      <c r="A87" s="203"/>
      <c r="B87" s="203"/>
      <c r="C87" s="43"/>
      <c r="D87" s="297" t="s">
        <v>249</v>
      </c>
      <c r="E87" s="42"/>
      <c r="F87" s="41">
        <f>SUM(G87:I87)</f>
        <v>11</v>
      </c>
      <c r="G87" s="41">
        <v>4</v>
      </c>
      <c r="H87" s="41">
        <v>7</v>
      </c>
      <c r="I87" s="41">
        <v>0</v>
      </c>
      <c r="J87" s="41">
        <f>SUM(K87:M87)</f>
        <v>3</v>
      </c>
      <c r="K87" s="41">
        <v>1</v>
      </c>
      <c r="L87" s="41">
        <v>2</v>
      </c>
      <c r="M87" s="41">
        <v>0</v>
      </c>
      <c r="N87" s="41">
        <f>SUM(O87:Q87)</f>
        <v>4</v>
      </c>
      <c r="O87" s="41">
        <v>0</v>
      </c>
      <c r="P87" s="41">
        <v>4</v>
      </c>
      <c r="Q87" s="41">
        <v>0</v>
      </c>
      <c r="AA87" s="153">
        <v>11</v>
      </c>
      <c r="AB87" s="153" t="str">
        <f>IF(F87=AA87,"",1)</f>
        <v/>
      </c>
      <c r="AC87" s="153"/>
      <c r="AD87" s="153">
        <v>3</v>
      </c>
      <c r="AE87" s="153" t="str">
        <f t="shared" ref="AE87" si="196">IF(J87=AD87,"",1)</f>
        <v/>
      </c>
      <c r="AF87" s="153"/>
      <c r="AG87" s="153">
        <v>4</v>
      </c>
      <c r="AH87" s="153" t="str">
        <f t="shared" ref="AH87" si="197">IF(N87=AG87,"",1)</f>
        <v/>
      </c>
      <c r="AI87" s="136"/>
    </row>
    <row r="88" spans="1:35" ht="13.5" customHeight="1">
      <c r="A88" s="203"/>
      <c r="B88" s="203"/>
      <c r="C88" s="40"/>
      <c r="D88" s="279"/>
      <c r="E88" s="39"/>
      <c r="F88" s="37">
        <f>IF(F87=0,0,F87/$F87)</f>
        <v>1</v>
      </c>
      <c r="G88" s="37">
        <f>IF(G87=0,0,G87/$F87)</f>
        <v>0.36363636363636365</v>
      </c>
      <c r="H88" s="37">
        <f>IF(H87=0,0,H87/$F87)</f>
        <v>0.63636363636363635</v>
      </c>
      <c r="I88" s="37">
        <f>IF(I87=0,0,I87/$F87)</f>
        <v>0</v>
      </c>
      <c r="J88" s="37">
        <f>IF(J87=0,0,J87/J87)</f>
        <v>1</v>
      </c>
      <c r="K88" s="37">
        <f>IF(K87=0,0,K87/$J87)</f>
        <v>0.33333333333333331</v>
      </c>
      <c r="L88" s="37">
        <f>IF(L87=0,0,L87/$J87)</f>
        <v>0.66666666666666663</v>
      </c>
      <c r="M88" s="37">
        <f>IF(M87=0,0,M87/$J87)</f>
        <v>0</v>
      </c>
      <c r="N88" s="37">
        <f>IF(N87=0,0,N87/N87)</f>
        <v>1</v>
      </c>
      <c r="O88" s="37">
        <f>IF(O87=0,0,O87/$N87)</f>
        <v>0</v>
      </c>
      <c r="P88" s="37">
        <f>IF(P87=0,0,P87/$N87)</f>
        <v>1</v>
      </c>
      <c r="Q88" s="37">
        <f>IF(Q87=0,0,Q87/$N87)</f>
        <v>0</v>
      </c>
      <c r="AA88" s="152"/>
      <c r="AB88" s="152"/>
      <c r="AC88" s="152" t="str">
        <f t="shared" ref="AC88" si="198">IF(SUM(G88:I88)=0,"",IF(SUM(G88:I88)=1,"",1))</f>
        <v/>
      </c>
      <c r="AD88" s="152"/>
      <c r="AE88" s="152"/>
      <c r="AF88" s="152" t="str">
        <f t="shared" ref="AF88" si="199">IF(SUM(K88:M88)=0,"",IF(SUM(K88:M88)=1,"",1))</f>
        <v/>
      </c>
      <c r="AG88" s="152"/>
      <c r="AH88" s="152"/>
      <c r="AI88" s="136" t="str">
        <f t="shared" ref="AI88" si="200">IF(SUM(O88:Q88)=0,"",IF(SUM(O88:Q88)=1,"",1))</f>
        <v/>
      </c>
    </row>
    <row r="89" spans="1:35" ht="12" customHeight="1">
      <c r="A89" s="203"/>
      <c r="B89" s="203"/>
      <c r="C89" s="43"/>
      <c r="D89" s="278" t="s">
        <v>248</v>
      </c>
      <c r="E89" s="42"/>
      <c r="F89" s="41">
        <f>SUM(G89:I89)</f>
        <v>16</v>
      </c>
      <c r="G89" s="41">
        <v>7</v>
      </c>
      <c r="H89" s="41">
        <v>9</v>
      </c>
      <c r="I89" s="41">
        <v>0</v>
      </c>
      <c r="J89" s="41">
        <f>SUM(K89:M89)</f>
        <v>0</v>
      </c>
      <c r="K89" s="41">
        <v>0</v>
      </c>
      <c r="L89" s="41">
        <v>0</v>
      </c>
      <c r="M89" s="41">
        <v>0</v>
      </c>
      <c r="N89" s="41">
        <f>SUM(O89:Q89)</f>
        <v>1</v>
      </c>
      <c r="O89" s="41">
        <v>0</v>
      </c>
      <c r="P89" s="41">
        <v>1</v>
      </c>
      <c r="Q89" s="41">
        <v>0</v>
      </c>
      <c r="AA89" s="153">
        <v>16</v>
      </c>
      <c r="AB89" s="153" t="str">
        <f>IF(F89=AA89,"",1)</f>
        <v/>
      </c>
      <c r="AC89" s="153"/>
      <c r="AD89" s="153">
        <v>0</v>
      </c>
      <c r="AE89" s="153" t="str">
        <f t="shared" ref="AE89" si="201">IF(J89=AD89,"",1)</f>
        <v/>
      </c>
      <c r="AF89" s="153"/>
      <c r="AG89" s="153">
        <v>1</v>
      </c>
      <c r="AH89" s="153" t="str">
        <f t="shared" ref="AH89" si="202">IF(N89=AG89,"",1)</f>
        <v/>
      </c>
      <c r="AI89" s="136"/>
    </row>
    <row r="90" spans="1:35" ht="12" customHeight="1">
      <c r="A90" s="203"/>
      <c r="B90" s="203"/>
      <c r="C90" s="40"/>
      <c r="D90" s="279"/>
      <c r="E90" s="39"/>
      <c r="F90" s="37">
        <f>IF(F89=0,0,F89/$F89)</f>
        <v>1</v>
      </c>
      <c r="G90" s="37">
        <f>IF(G89=0,0,G89/$F89)</f>
        <v>0.4375</v>
      </c>
      <c r="H90" s="37">
        <f>IF(H89=0,0,H89/$F89)</f>
        <v>0.5625</v>
      </c>
      <c r="I90" s="37">
        <f>IF(I89=0,0,I89/$F89)</f>
        <v>0</v>
      </c>
      <c r="J90" s="37">
        <f>IF(J89=0,0,J89/J89)</f>
        <v>0</v>
      </c>
      <c r="K90" s="37">
        <f>IF(K89=0,0,K89/$J89)</f>
        <v>0</v>
      </c>
      <c r="L90" s="37">
        <f>IF(L89=0,0,L89/$J89)</f>
        <v>0</v>
      </c>
      <c r="M90" s="37">
        <f>IF(M89=0,0,M89/$J89)</f>
        <v>0</v>
      </c>
      <c r="N90" s="37">
        <f>IF(N89=0,0,N89/N89)</f>
        <v>1</v>
      </c>
      <c r="O90" s="37">
        <f>IF(O89=0,0,O89/$N89)</f>
        <v>0</v>
      </c>
      <c r="P90" s="37">
        <f>IF(P89=0,0,P89/$N89)</f>
        <v>1</v>
      </c>
      <c r="Q90" s="37">
        <f>IF(Q89=0,0,Q89/$N89)</f>
        <v>0</v>
      </c>
      <c r="AA90" s="152"/>
      <c r="AB90" s="152"/>
      <c r="AC90" s="152" t="str">
        <f t="shared" ref="AC90" si="203">IF(SUM(G90:I90)=0,"",IF(SUM(G90:I90)=1,"",1))</f>
        <v/>
      </c>
      <c r="AD90" s="152"/>
      <c r="AE90" s="152"/>
      <c r="AF90" s="152" t="str">
        <f t="shared" ref="AF90" si="204">IF(SUM(K90:M90)=0,"",IF(SUM(K90:M90)=1,"",1))</f>
        <v/>
      </c>
      <c r="AG90" s="152"/>
      <c r="AH90" s="152"/>
      <c r="AI90" s="136" t="str">
        <f t="shared" ref="AI90" si="205">IF(SUM(O90:Q90)=0,"",IF(SUM(O90:Q90)=1,"",1))</f>
        <v/>
      </c>
    </row>
    <row r="91" spans="1:35" ht="12" customHeight="1">
      <c r="A91" s="203"/>
      <c r="B91" s="203"/>
      <c r="C91" s="43"/>
      <c r="D91" s="278" t="s">
        <v>247</v>
      </c>
      <c r="E91" s="42"/>
      <c r="F91" s="41">
        <f>SUM(G91:I91)</f>
        <v>6</v>
      </c>
      <c r="G91" s="41">
        <v>2</v>
      </c>
      <c r="H91" s="41">
        <v>4</v>
      </c>
      <c r="I91" s="41">
        <v>0</v>
      </c>
      <c r="J91" s="41">
        <f>SUM(K91:M91)</f>
        <v>3</v>
      </c>
      <c r="K91" s="41">
        <v>1</v>
      </c>
      <c r="L91" s="41">
        <v>1</v>
      </c>
      <c r="M91" s="41">
        <v>1</v>
      </c>
      <c r="N91" s="41">
        <f>SUM(O91:Q91)</f>
        <v>1</v>
      </c>
      <c r="O91" s="41">
        <v>0</v>
      </c>
      <c r="P91" s="41">
        <v>1</v>
      </c>
      <c r="Q91" s="41">
        <v>0</v>
      </c>
      <c r="AA91" s="153">
        <v>6</v>
      </c>
      <c r="AB91" s="153" t="str">
        <f>IF(F91=AA91,"",1)</f>
        <v/>
      </c>
      <c r="AC91" s="153"/>
      <c r="AD91" s="153">
        <v>3</v>
      </c>
      <c r="AE91" s="153" t="str">
        <f t="shared" ref="AE91" si="206">IF(J91=AD91,"",1)</f>
        <v/>
      </c>
      <c r="AF91" s="153"/>
      <c r="AG91" s="153">
        <v>1</v>
      </c>
      <c r="AH91" s="153" t="str">
        <f t="shared" ref="AH91" si="207">IF(N91=AG91,"",1)</f>
        <v/>
      </c>
      <c r="AI91" s="136"/>
    </row>
    <row r="92" spans="1:35" ht="12" customHeight="1">
      <c r="A92" s="203"/>
      <c r="B92" s="203"/>
      <c r="C92" s="40"/>
      <c r="D92" s="279"/>
      <c r="E92" s="39"/>
      <c r="F92" s="37">
        <f>IF(F91=0,0,F91/$F91)</f>
        <v>1</v>
      </c>
      <c r="G92" s="37">
        <f>IF(G91=0,0,G91/$F91)</f>
        <v>0.33333333333333331</v>
      </c>
      <c r="H92" s="37">
        <f>IF(H91=0,0,H91/$F91)</f>
        <v>0.66666666666666663</v>
      </c>
      <c r="I92" s="37">
        <f>IF(I91=0,0,I91/$F91)</f>
        <v>0</v>
      </c>
      <c r="J92" s="37">
        <f>IF(J91=0,0,J91/J91)</f>
        <v>1</v>
      </c>
      <c r="K92" s="37">
        <f>IF(K91=0,0,K91/$J91)</f>
        <v>0.33333333333333331</v>
      </c>
      <c r="L92" s="37">
        <f>IF(L91=0,0,L91/$J91)</f>
        <v>0.33333333333333331</v>
      </c>
      <c r="M92" s="37">
        <f>IF(M91=0,0,M91/$J91)</f>
        <v>0.33333333333333331</v>
      </c>
      <c r="N92" s="37">
        <f>IF(N91=0,0,N91/N91)</f>
        <v>1</v>
      </c>
      <c r="O92" s="37">
        <f>IF(O91=0,0,O91/$N91)</f>
        <v>0</v>
      </c>
      <c r="P92" s="37">
        <f>IF(P91=0,0,P91/$N91)</f>
        <v>1</v>
      </c>
      <c r="Q92" s="37">
        <f>IF(Q91=0,0,Q91/$N91)</f>
        <v>0</v>
      </c>
      <c r="AA92" s="152"/>
      <c r="AB92" s="152"/>
      <c r="AC92" s="152" t="str">
        <f t="shared" ref="AC92" si="208">IF(SUM(G92:I92)=0,"",IF(SUM(G92:I92)=1,"",1))</f>
        <v/>
      </c>
      <c r="AD92" s="152"/>
      <c r="AE92" s="152"/>
      <c r="AF92" s="152" t="str">
        <f t="shared" ref="AF92" si="209">IF(SUM(K92:M92)=0,"",IF(SUM(K92:M92)=1,"",1))</f>
        <v/>
      </c>
      <c r="AG92" s="152"/>
      <c r="AH92" s="152"/>
      <c r="AI92" s="136" t="str">
        <f t="shared" ref="AI92" si="210">IF(SUM(O92:Q92)=0,"",IF(SUM(O92:Q92)=1,"",1))</f>
        <v/>
      </c>
    </row>
    <row r="93" spans="1:35" ht="12" customHeight="1">
      <c r="A93" s="203"/>
      <c r="B93" s="203"/>
      <c r="C93" s="43"/>
      <c r="D93" s="278" t="s">
        <v>246</v>
      </c>
      <c r="E93" s="42"/>
      <c r="F93" s="41">
        <f>SUM(G93:I93)</f>
        <v>11</v>
      </c>
      <c r="G93" s="41">
        <v>5</v>
      </c>
      <c r="H93" s="41">
        <v>4</v>
      </c>
      <c r="I93" s="41">
        <v>2</v>
      </c>
      <c r="J93" s="41">
        <f>SUM(K93:M93)</f>
        <v>2</v>
      </c>
      <c r="K93" s="41">
        <v>2</v>
      </c>
      <c r="L93" s="41">
        <v>0</v>
      </c>
      <c r="M93" s="41">
        <v>0</v>
      </c>
      <c r="N93" s="41">
        <f>SUM(O93:Q93)</f>
        <v>8</v>
      </c>
      <c r="O93" s="41">
        <v>2</v>
      </c>
      <c r="P93" s="41">
        <v>5</v>
      </c>
      <c r="Q93" s="41">
        <v>1</v>
      </c>
      <c r="AA93" s="153">
        <v>11</v>
      </c>
      <c r="AB93" s="153" t="str">
        <f>IF(F93=AA93,"",1)</f>
        <v/>
      </c>
      <c r="AC93" s="153"/>
      <c r="AD93" s="153">
        <v>2</v>
      </c>
      <c r="AE93" s="153" t="str">
        <f t="shared" ref="AE93" si="211">IF(J93=AD93,"",1)</f>
        <v/>
      </c>
      <c r="AF93" s="153"/>
      <c r="AG93" s="153">
        <v>8</v>
      </c>
      <c r="AH93" s="153" t="str">
        <f t="shared" ref="AH93" si="212">IF(N93=AG93,"",1)</f>
        <v/>
      </c>
      <c r="AI93" s="136"/>
    </row>
    <row r="94" spans="1:35" ht="12" customHeight="1">
      <c r="A94" s="203"/>
      <c r="B94" s="203"/>
      <c r="C94" s="40"/>
      <c r="D94" s="279"/>
      <c r="E94" s="39"/>
      <c r="F94" s="37">
        <f>IF(F93=0,0,F93/$F93)</f>
        <v>1</v>
      </c>
      <c r="G94" s="37">
        <f>IF(G93=0,0,G93/$F93)</f>
        <v>0.45454545454545453</v>
      </c>
      <c r="H94" s="37">
        <f>IF(H93=0,0,H93/$F93)</f>
        <v>0.36363636363636365</v>
      </c>
      <c r="I94" s="37">
        <f>IF(I93=0,0,I93/$F93)</f>
        <v>0.18181818181818182</v>
      </c>
      <c r="J94" s="37">
        <f>IF(J93=0,0,J93/J93)</f>
        <v>1</v>
      </c>
      <c r="K94" s="37">
        <f>IF(K93=0,0,K93/$J93)</f>
        <v>1</v>
      </c>
      <c r="L94" s="37">
        <f>IF(L93=0,0,L93/$J93)</f>
        <v>0</v>
      </c>
      <c r="M94" s="37">
        <f>IF(M93=0,0,M93/$J93)</f>
        <v>0</v>
      </c>
      <c r="N94" s="37">
        <f>IF(N93=0,0,N93/N93)</f>
        <v>1</v>
      </c>
      <c r="O94" s="37">
        <f>IF(O93=0,0,O93/$N93)</f>
        <v>0.25</v>
      </c>
      <c r="P94" s="37">
        <f>IF(P93=0,0,P93/$N93)</f>
        <v>0.625</v>
      </c>
      <c r="Q94" s="37">
        <f>IF(Q93=0,0,Q93/$N93)</f>
        <v>0.125</v>
      </c>
      <c r="AA94" s="152"/>
      <c r="AB94" s="152"/>
      <c r="AC94" s="152" t="str">
        <f t="shared" ref="AC94" si="213">IF(SUM(G94:I94)=0,"",IF(SUM(G94:I94)=1,"",1))</f>
        <v/>
      </c>
      <c r="AD94" s="152"/>
      <c r="AE94" s="152"/>
      <c r="AF94" s="152" t="str">
        <f t="shared" ref="AF94" si="214">IF(SUM(K94:M94)=0,"",IF(SUM(K94:M94)=1,"",1))</f>
        <v/>
      </c>
      <c r="AG94" s="152"/>
      <c r="AH94" s="152"/>
      <c r="AI94" s="136" t="str">
        <f t="shared" ref="AI94" si="215">IF(SUM(O94:Q94)=0,"",IF(SUM(O94:Q94)=1,"",1))</f>
        <v/>
      </c>
    </row>
    <row r="95" spans="1:35" ht="12" customHeight="1">
      <c r="A95" s="203"/>
      <c r="B95" s="203"/>
      <c r="C95" s="43"/>
      <c r="D95" s="278" t="s">
        <v>245</v>
      </c>
      <c r="E95" s="42"/>
      <c r="F95" s="41">
        <f>SUM(G95:I95)</f>
        <v>49</v>
      </c>
      <c r="G95" s="41">
        <v>23</v>
      </c>
      <c r="H95" s="41">
        <v>22</v>
      </c>
      <c r="I95" s="41">
        <v>4</v>
      </c>
      <c r="J95" s="41">
        <f>SUM(K95:M95)</f>
        <v>28</v>
      </c>
      <c r="K95" s="41">
        <v>21</v>
      </c>
      <c r="L95" s="41">
        <v>5</v>
      </c>
      <c r="M95" s="41">
        <v>2</v>
      </c>
      <c r="N95" s="41">
        <f>SUM(O95:Q95)</f>
        <v>15</v>
      </c>
      <c r="O95" s="41">
        <v>4</v>
      </c>
      <c r="P95" s="41">
        <v>8</v>
      </c>
      <c r="Q95" s="41">
        <v>3</v>
      </c>
      <c r="AA95" s="153">
        <v>49</v>
      </c>
      <c r="AB95" s="153" t="str">
        <f>IF(F95=AA95,"",1)</f>
        <v/>
      </c>
      <c r="AC95" s="153"/>
      <c r="AD95" s="153">
        <v>28</v>
      </c>
      <c r="AE95" s="153" t="str">
        <f t="shared" ref="AE95" si="216">IF(J95=AD95,"",1)</f>
        <v/>
      </c>
      <c r="AF95" s="153"/>
      <c r="AG95" s="153">
        <v>15</v>
      </c>
      <c r="AH95" s="153" t="str">
        <f t="shared" ref="AH95" si="217">IF(N95=AG95,"",1)</f>
        <v/>
      </c>
      <c r="AI95" s="136"/>
    </row>
    <row r="96" spans="1:35" ht="12" customHeight="1">
      <c r="A96" s="203"/>
      <c r="B96" s="203"/>
      <c r="C96" s="40"/>
      <c r="D96" s="279"/>
      <c r="E96" s="39"/>
      <c r="F96" s="37">
        <f>IF(F95=0,0,F95/$F95)</f>
        <v>1</v>
      </c>
      <c r="G96" s="37">
        <f>IF(G95=0,0,G95/$F95)</f>
        <v>0.46938775510204084</v>
      </c>
      <c r="H96" s="37">
        <f>IF(H95=0,0,H95/$F95)</f>
        <v>0.44897959183673469</v>
      </c>
      <c r="I96" s="37">
        <f>IF(I95=0,0,I95/$F95)</f>
        <v>8.1632653061224483E-2</v>
      </c>
      <c r="J96" s="37">
        <f>IF(J95=0,0,J95/J95)</f>
        <v>1</v>
      </c>
      <c r="K96" s="37">
        <f>IF(K95=0,0,K95/$J95)</f>
        <v>0.75</v>
      </c>
      <c r="L96" s="37">
        <f>IF(L95=0,0,L95/$J95)</f>
        <v>0.17857142857142858</v>
      </c>
      <c r="M96" s="37">
        <f>IF(M95=0,0,M95/$J95)</f>
        <v>7.1428571428571425E-2</v>
      </c>
      <c r="N96" s="37">
        <f>IF(N95=0,0,N95/N95)</f>
        <v>1</v>
      </c>
      <c r="O96" s="37">
        <f>IF(O95=0,0,O95/$N95)</f>
        <v>0.26666666666666666</v>
      </c>
      <c r="P96" s="37">
        <f>IF(P95=0,0,P95/$N95)</f>
        <v>0.53333333333333333</v>
      </c>
      <c r="Q96" s="37">
        <f>IF(Q95=0,0,Q95/$N95)</f>
        <v>0.2</v>
      </c>
      <c r="AA96" s="152"/>
      <c r="AB96" s="152"/>
      <c r="AC96" s="152" t="str">
        <f t="shared" ref="AC96" si="218">IF(SUM(G96:I96)=0,"",IF(SUM(G96:I96)=1,"",1))</f>
        <v/>
      </c>
      <c r="AD96" s="152"/>
      <c r="AE96" s="152"/>
      <c r="AF96" s="152" t="str">
        <f t="shared" ref="AF96" si="219">IF(SUM(K96:M96)=0,"",IF(SUM(K96:M96)=1,"",1))</f>
        <v/>
      </c>
      <c r="AG96" s="152"/>
      <c r="AH96" s="152"/>
      <c r="AI96" s="136" t="str">
        <f t="shared" ref="AI96" si="220">IF(SUM(O96:Q96)=0,"",IF(SUM(O96:Q96)=1,"",1))</f>
        <v/>
      </c>
    </row>
    <row r="97" spans="1:35" ht="12" customHeight="1">
      <c r="A97" s="203"/>
      <c r="B97" s="203"/>
      <c r="C97" s="43"/>
      <c r="D97" s="278" t="s">
        <v>244</v>
      </c>
      <c r="E97" s="42"/>
      <c r="F97" s="41">
        <f>SUM(G97:I97)</f>
        <v>11</v>
      </c>
      <c r="G97" s="41">
        <v>3</v>
      </c>
      <c r="H97" s="41">
        <v>6</v>
      </c>
      <c r="I97" s="41">
        <v>2</v>
      </c>
      <c r="J97" s="41">
        <f>SUM(K97:M97)</f>
        <v>2</v>
      </c>
      <c r="K97" s="41">
        <v>0</v>
      </c>
      <c r="L97" s="41">
        <v>2</v>
      </c>
      <c r="M97" s="41">
        <v>0</v>
      </c>
      <c r="N97" s="41">
        <f>SUM(O97:Q97)</f>
        <v>11</v>
      </c>
      <c r="O97" s="41">
        <v>0</v>
      </c>
      <c r="P97" s="41">
        <v>9</v>
      </c>
      <c r="Q97" s="41">
        <v>2</v>
      </c>
      <c r="AA97" s="153">
        <v>11</v>
      </c>
      <c r="AB97" s="153" t="str">
        <f>IF(F97=AA97,"",1)</f>
        <v/>
      </c>
      <c r="AC97" s="153"/>
      <c r="AD97" s="153">
        <v>2</v>
      </c>
      <c r="AE97" s="153" t="str">
        <f t="shared" ref="AE97" si="221">IF(J97=AD97,"",1)</f>
        <v/>
      </c>
      <c r="AF97" s="153"/>
      <c r="AG97" s="153">
        <v>11</v>
      </c>
      <c r="AH97" s="153" t="str">
        <f t="shared" ref="AH97" si="222">IF(N97=AG97,"",1)</f>
        <v/>
      </c>
      <c r="AI97" s="136"/>
    </row>
    <row r="98" spans="1:35" ht="12" customHeight="1">
      <c r="A98" s="203"/>
      <c r="B98" s="203"/>
      <c r="C98" s="40"/>
      <c r="D98" s="279"/>
      <c r="E98" s="39"/>
      <c r="F98" s="37">
        <f>IF(F97=0,0,F97/$F97)</f>
        <v>1</v>
      </c>
      <c r="G98" s="37">
        <f>IF(G97=0,0,G97/$F97)</f>
        <v>0.27272727272727271</v>
      </c>
      <c r="H98" s="37">
        <f>IF(H97=0,0,H97/$F97)</f>
        <v>0.54545454545454541</v>
      </c>
      <c r="I98" s="37">
        <f>IF(I97=0,0,I97/$F97)</f>
        <v>0.18181818181818182</v>
      </c>
      <c r="J98" s="37">
        <f>IF(J97=0,0,J97/J97)</f>
        <v>1</v>
      </c>
      <c r="K98" s="37">
        <f>IF(K97=0,0,K97/$J97)</f>
        <v>0</v>
      </c>
      <c r="L98" s="37">
        <f>IF(L97=0,0,L97/$J97)</f>
        <v>1</v>
      </c>
      <c r="M98" s="37">
        <f>IF(M97=0,0,M97/$J97)</f>
        <v>0</v>
      </c>
      <c r="N98" s="37">
        <f>IF(N97=0,0,N97/N97)</f>
        <v>1</v>
      </c>
      <c r="O98" s="37">
        <f>IF(O97=0,0,O97/$N97)</f>
        <v>0</v>
      </c>
      <c r="P98" s="37">
        <f>IF(P97=0,0,P97/$N97)</f>
        <v>0.81818181818181823</v>
      </c>
      <c r="Q98" s="37">
        <f>IF(Q97=0,0,Q97/$N97)</f>
        <v>0.18181818181818182</v>
      </c>
      <c r="AA98" s="152"/>
      <c r="AB98" s="152"/>
      <c r="AC98" s="152" t="str">
        <f t="shared" ref="AC98" si="223">IF(SUM(G98:I98)=0,"",IF(SUM(G98:I98)=1,"",1))</f>
        <v/>
      </c>
      <c r="AD98" s="152"/>
      <c r="AE98" s="152"/>
      <c r="AF98" s="152" t="str">
        <f t="shared" ref="AF98" si="224">IF(SUM(K98:M98)=0,"",IF(SUM(K98:M98)=1,"",1))</f>
        <v/>
      </c>
      <c r="AG98" s="152"/>
      <c r="AH98" s="152"/>
      <c r="AI98" s="136" t="str">
        <f t="shared" ref="AI98" si="225">IF(SUM(O98:Q98)=0,"",IF(SUM(O98:Q98)=1,"",1))</f>
        <v/>
      </c>
    </row>
    <row r="99" spans="1:35" ht="12.75" customHeight="1">
      <c r="A99" s="203"/>
      <c r="B99" s="203"/>
      <c r="C99" s="43"/>
      <c r="D99" s="278" t="s">
        <v>243</v>
      </c>
      <c r="E99" s="42"/>
      <c r="F99" s="41">
        <f>SUM(G99:I99)</f>
        <v>21</v>
      </c>
      <c r="G99" s="41">
        <v>5</v>
      </c>
      <c r="H99" s="41">
        <v>16</v>
      </c>
      <c r="I99" s="41">
        <v>0</v>
      </c>
      <c r="J99" s="41">
        <f>SUM(K99:M99)</f>
        <v>4</v>
      </c>
      <c r="K99" s="41">
        <v>2</v>
      </c>
      <c r="L99" s="41">
        <v>2</v>
      </c>
      <c r="M99" s="41">
        <v>0</v>
      </c>
      <c r="N99" s="41">
        <f>SUM(O99:Q99)</f>
        <v>7</v>
      </c>
      <c r="O99" s="41">
        <v>1</v>
      </c>
      <c r="P99" s="41">
        <v>6</v>
      </c>
      <c r="Q99" s="41">
        <v>0</v>
      </c>
      <c r="AA99" s="153">
        <v>21</v>
      </c>
      <c r="AB99" s="153" t="str">
        <f>IF(F99=AA99,"",1)</f>
        <v/>
      </c>
      <c r="AC99" s="153"/>
      <c r="AD99" s="153">
        <v>4</v>
      </c>
      <c r="AE99" s="153" t="str">
        <f t="shared" ref="AE99" si="226">IF(J99=AD99,"",1)</f>
        <v/>
      </c>
      <c r="AF99" s="153"/>
      <c r="AG99" s="153">
        <v>7</v>
      </c>
      <c r="AH99" s="153" t="str">
        <f t="shared" ref="AH99" si="227">IF(N99=AG99,"",1)</f>
        <v/>
      </c>
      <c r="AI99" s="136"/>
    </row>
    <row r="100" spans="1:35" ht="12.75" customHeight="1" thickBot="1">
      <c r="A100" s="204"/>
      <c r="B100" s="204"/>
      <c r="C100" s="40"/>
      <c r="D100" s="279"/>
      <c r="E100" s="39"/>
      <c r="F100" s="37">
        <f>IF(F99=0,0,F99/$F99)</f>
        <v>1</v>
      </c>
      <c r="G100" s="37">
        <f>IF(G99=0,0,G99/$F99)</f>
        <v>0.23809523809523808</v>
      </c>
      <c r="H100" s="37">
        <f>IF(H99=0,0,H99/$F99)</f>
        <v>0.76190476190476186</v>
      </c>
      <c r="I100" s="37">
        <f>IF(I99=0,0,I99/$F99)</f>
        <v>0</v>
      </c>
      <c r="J100" s="37">
        <f>IF(J99=0,0,J99/J99)</f>
        <v>1</v>
      </c>
      <c r="K100" s="37">
        <f>IF(K99=0,0,K99/$J99)</f>
        <v>0.5</v>
      </c>
      <c r="L100" s="37">
        <f>IF(L99=0,0,L99/$J99)</f>
        <v>0.5</v>
      </c>
      <c r="M100" s="37">
        <f>IF(M99=0,0,M99/$J99)</f>
        <v>0</v>
      </c>
      <c r="N100" s="37">
        <f>IF(N99=0,0,N99/N99)</f>
        <v>1</v>
      </c>
      <c r="O100" s="37">
        <f>IF(O99=0,0,O99/$N99)</f>
        <v>0.14285714285714285</v>
      </c>
      <c r="P100" s="37">
        <f>IF(P99=0,0,P99/$N99)</f>
        <v>0.8571428571428571</v>
      </c>
      <c r="Q100" s="37">
        <f>IF(Q99=0,0,Q99/$N99)</f>
        <v>0</v>
      </c>
      <c r="AA100" s="155"/>
      <c r="AB100" s="156"/>
      <c r="AC100" s="156" t="str">
        <f t="shared" ref="AC100" si="228">IF(SUM(G100:I100)=0,"",IF(SUM(G100:I100)=1,"",1))</f>
        <v/>
      </c>
      <c r="AD100" s="155"/>
      <c r="AE100" s="156"/>
      <c r="AF100" s="156" t="str">
        <f t="shared" ref="AF100" si="229">IF(SUM(K100:M100)=0,"",IF(SUM(K100:M100)=1,"",1))</f>
        <v/>
      </c>
      <c r="AG100" s="155"/>
      <c r="AH100" s="156"/>
      <c r="AI100" s="137" t="str">
        <f t="shared" ref="AI100" si="230">IF(SUM(O100:Q100)=0,"",IF(SUM(O100:Q100)=1,"",1))</f>
        <v/>
      </c>
    </row>
    <row r="110" spans="1:35">
      <c r="D110" s="164" t="s">
        <v>495</v>
      </c>
      <c r="E110" s="162"/>
      <c r="F110" s="163">
        <v>310</v>
      </c>
      <c r="G110" s="163">
        <v>102</v>
      </c>
      <c r="H110" s="163">
        <v>175</v>
      </c>
      <c r="I110" s="163">
        <v>33</v>
      </c>
      <c r="J110" s="163">
        <v>75</v>
      </c>
      <c r="K110" s="163">
        <v>44</v>
      </c>
      <c r="L110" s="163">
        <v>24</v>
      </c>
      <c r="M110" s="163">
        <v>7</v>
      </c>
      <c r="N110" s="163">
        <v>106</v>
      </c>
      <c r="O110" s="163">
        <v>20</v>
      </c>
      <c r="P110" s="163">
        <v>65</v>
      </c>
      <c r="Q110" s="163">
        <v>21</v>
      </c>
      <c r="R110" s="163"/>
      <c r="S110" s="71"/>
      <c r="T110" s="71"/>
      <c r="U110" s="71"/>
      <c r="V110" s="71"/>
      <c r="W110" s="71"/>
      <c r="X110" s="71"/>
      <c r="Y110" s="71"/>
      <c r="Z110" s="71"/>
      <c r="AA110" s="71"/>
      <c r="AB110" s="71"/>
      <c r="AC110" s="71"/>
      <c r="AD110" s="71"/>
      <c r="AE110" s="71"/>
      <c r="AF110" s="71"/>
      <c r="AG110" s="3"/>
      <c r="AH110" s="3"/>
    </row>
    <row r="111" spans="1:35">
      <c r="D111" s="165" t="s">
        <v>49</v>
      </c>
      <c r="E111" s="162"/>
      <c r="F111" s="166">
        <f>IF(F110="","",SUM(F9,F11,F13,F15,F17))</f>
        <v>310</v>
      </c>
      <c r="G111" s="166">
        <f t="shared" ref="G111:R111" si="231">IF(G110="","",SUM(G9,G11,G13,G15,G17))</f>
        <v>102</v>
      </c>
      <c r="H111" s="166">
        <f t="shared" si="231"/>
        <v>175</v>
      </c>
      <c r="I111" s="166">
        <f t="shared" si="231"/>
        <v>33</v>
      </c>
      <c r="J111" s="166">
        <f t="shared" si="231"/>
        <v>75</v>
      </c>
      <c r="K111" s="166">
        <f t="shared" si="231"/>
        <v>44</v>
      </c>
      <c r="L111" s="166">
        <f t="shared" si="231"/>
        <v>24</v>
      </c>
      <c r="M111" s="166">
        <f t="shared" si="231"/>
        <v>7</v>
      </c>
      <c r="N111" s="166">
        <f t="shared" si="231"/>
        <v>106</v>
      </c>
      <c r="O111" s="166">
        <f t="shared" si="231"/>
        <v>20</v>
      </c>
      <c r="P111" s="166">
        <f t="shared" si="231"/>
        <v>65</v>
      </c>
      <c r="Q111" s="166">
        <f t="shared" si="231"/>
        <v>21</v>
      </c>
      <c r="R111" s="166" t="str">
        <f t="shared" si="231"/>
        <v/>
      </c>
      <c r="S111" s="74"/>
      <c r="T111" s="71"/>
      <c r="U111" s="74"/>
      <c r="V111" s="71"/>
      <c r="W111" s="74"/>
      <c r="X111" s="71"/>
      <c r="Y111" s="74"/>
      <c r="Z111" s="71"/>
      <c r="AA111" s="74"/>
      <c r="AB111" s="71"/>
      <c r="AC111" s="71"/>
      <c r="AD111" s="74"/>
      <c r="AE111" s="71"/>
      <c r="AF111" s="71"/>
      <c r="AG111" s="3"/>
      <c r="AH111" s="3"/>
    </row>
    <row r="112" spans="1:35">
      <c r="D112" s="165" t="s">
        <v>43</v>
      </c>
      <c r="E112" s="162"/>
      <c r="F112" s="166">
        <f>IF(F110="","",SUM(F19,F69))</f>
        <v>310</v>
      </c>
      <c r="G112" s="166">
        <f t="shared" ref="G112:R112" si="232">IF(G110="","",SUM(G19,G69))</f>
        <v>102</v>
      </c>
      <c r="H112" s="166">
        <f t="shared" si="232"/>
        <v>175</v>
      </c>
      <c r="I112" s="166">
        <f t="shared" si="232"/>
        <v>33</v>
      </c>
      <c r="J112" s="166">
        <f t="shared" si="232"/>
        <v>75</v>
      </c>
      <c r="K112" s="166">
        <f t="shared" si="232"/>
        <v>44</v>
      </c>
      <c r="L112" s="166">
        <f t="shared" si="232"/>
        <v>24</v>
      </c>
      <c r="M112" s="166">
        <f t="shared" si="232"/>
        <v>7</v>
      </c>
      <c r="N112" s="166">
        <f t="shared" si="232"/>
        <v>106</v>
      </c>
      <c r="O112" s="166">
        <f t="shared" si="232"/>
        <v>20</v>
      </c>
      <c r="P112" s="166">
        <f t="shared" si="232"/>
        <v>65</v>
      </c>
      <c r="Q112" s="166">
        <f t="shared" si="232"/>
        <v>21</v>
      </c>
      <c r="R112" s="166" t="str">
        <f t="shared" si="232"/>
        <v/>
      </c>
      <c r="S112" s="74"/>
      <c r="T112" s="71"/>
      <c r="U112" s="74"/>
      <c r="V112" s="71"/>
      <c r="W112" s="74"/>
      <c r="X112" s="71"/>
      <c r="Y112" s="74"/>
      <c r="Z112" s="71"/>
      <c r="AA112" s="74"/>
      <c r="AB112" s="71"/>
      <c r="AC112" s="71"/>
      <c r="AD112" s="74"/>
      <c r="AE112" s="71"/>
      <c r="AF112" s="71"/>
      <c r="AG112" s="3"/>
      <c r="AH112" s="3"/>
    </row>
    <row r="113" spans="4:34">
      <c r="D113" s="167" t="s">
        <v>42</v>
      </c>
      <c r="F113" s="166">
        <f>IF(F110="","",SUM(F21,F23,F25,F27,F29,F31,F33,F35,F37,F39,F41,F43,F45,F47,F49,F51,F53,F55,F57,F59,F61,F63,F65,F67))</f>
        <v>79</v>
      </c>
      <c r="G113" s="166">
        <f t="shared" ref="G113:R113" si="233">IF(G110="","",SUM(G21,G23,G25,G27,G29,G31,G33,G35,G37,G39,G41,G43,G45,G47,G49,G51,G53,G55,G57,G59,G61,G63,G65,G67))</f>
        <v>24</v>
      </c>
      <c r="H113" s="166">
        <f t="shared" si="233"/>
        <v>51</v>
      </c>
      <c r="I113" s="166">
        <f t="shared" si="233"/>
        <v>4</v>
      </c>
      <c r="J113" s="166">
        <f t="shared" si="233"/>
        <v>13</v>
      </c>
      <c r="K113" s="166">
        <f t="shared" si="233"/>
        <v>10</v>
      </c>
      <c r="L113" s="166">
        <f t="shared" si="233"/>
        <v>2</v>
      </c>
      <c r="M113" s="166">
        <f t="shared" si="233"/>
        <v>1</v>
      </c>
      <c r="N113" s="166">
        <f t="shared" si="233"/>
        <v>21</v>
      </c>
      <c r="O113" s="166">
        <f t="shared" si="233"/>
        <v>3</v>
      </c>
      <c r="P113" s="166">
        <f t="shared" si="233"/>
        <v>14</v>
      </c>
      <c r="Q113" s="166">
        <f t="shared" si="233"/>
        <v>4</v>
      </c>
      <c r="R113" s="166" t="str">
        <f t="shared" si="233"/>
        <v/>
      </c>
      <c r="S113" s="74"/>
      <c r="T113" s="71"/>
      <c r="U113" s="74"/>
      <c r="V113" s="71"/>
      <c r="W113" s="74"/>
      <c r="X113" s="71"/>
      <c r="Y113" s="74"/>
      <c r="Z113" s="71"/>
      <c r="AA113" s="74"/>
      <c r="AB113" s="71"/>
      <c r="AC113" s="71"/>
      <c r="AD113" s="74"/>
      <c r="AE113" s="71"/>
      <c r="AF113" s="71"/>
      <c r="AG113" s="3"/>
      <c r="AH113" s="3"/>
    </row>
    <row r="114" spans="4:34">
      <c r="D114" s="168" t="s">
        <v>496</v>
      </c>
      <c r="F114" s="166">
        <f>IF(F110="","",SUM(F71,F73,F75,F77,F79,F81,F83,F85,F87,F89,F91,F93,F95,F97,F99))</f>
        <v>231</v>
      </c>
      <c r="G114" s="166">
        <f t="shared" ref="G114:R114" si="234">IF(G110="","",SUM(G71,G73,G75,G77,G79,G81,G83,G85,G87,G89,G91,G93,G95,G97,G99))</f>
        <v>78</v>
      </c>
      <c r="H114" s="166">
        <f t="shared" si="234"/>
        <v>124</v>
      </c>
      <c r="I114" s="166">
        <f t="shared" si="234"/>
        <v>29</v>
      </c>
      <c r="J114" s="166">
        <f t="shared" si="234"/>
        <v>62</v>
      </c>
      <c r="K114" s="166">
        <f t="shared" si="234"/>
        <v>34</v>
      </c>
      <c r="L114" s="166">
        <f t="shared" si="234"/>
        <v>22</v>
      </c>
      <c r="M114" s="166">
        <f t="shared" si="234"/>
        <v>6</v>
      </c>
      <c r="N114" s="166">
        <f t="shared" si="234"/>
        <v>85</v>
      </c>
      <c r="O114" s="166">
        <f t="shared" si="234"/>
        <v>17</v>
      </c>
      <c r="P114" s="166">
        <f t="shared" si="234"/>
        <v>51</v>
      </c>
      <c r="Q114" s="166">
        <f t="shared" si="234"/>
        <v>17</v>
      </c>
      <c r="R114" s="166" t="str">
        <f t="shared" si="234"/>
        <v/>
      </c>
      <c r="S114" s="74"/>
      <c r="T114" s="71"/>
      <c r="U114" s="74"/>
      <c r="V114" s="71"/>
      <c r="W114" s="74"/>
      <c r="X114" s="71"/>
      <c r="Y114" s="74"/>
      <c r="Z114" s="71"/>
      <c r="AA114" s="74"/>
      <c r="AB114" s="71"/>
      <c r="AC114" s="71"/>
      <c r="AD114" s="74"/>
      <c r="AE114" s="71"/>
      <c r="AF114" s="71"/>
      <c r="AG114" s="3"/>
      <c r="AH114" s="3"/>
    </row>
    <row r="115" spans="4:34">
      <c r="S115" s="71"/>
      <c r="T115" s="71"/>
      <c r="U115" s="71"/>
      <c r="V115" s="71"/>
      <c r="W115" s="71"/>
      <c r="X115" s="71"/>
      <c r="Y115" s="71"/>
      <c r="Z115" s="71"/>
      <c r="AA115" s="71"/>
      <c r="AB115" s="71"/>
      <c r="AC115" s="71"/>
      <c r="AD115" s="71"/>
      <c r="AE115" s="71"/>
      <c r="AF115" s="71"/>
      <c r="AG115" s="3"/>
      <c r="AH115" s="3"/>
    </row>
    <row r="116" spans="4:34">
      <c r="D116" s="164" t="s">
        <v>495</v>
      </c>
      <c r="F116" s="163" t="str">
        <f>IF(F110="","",IF(F7=F110,"",1))</f>
        <v/>
      </c>
      <c r="G116" s="163" t="str">
        <f t="shared" ref="G116:R116" si="235">IF(G110="","",IF(G7=G110,"",1))</f>
        <v/>
      </c>
      <c r="H116" s="163" t="str">
        <f t="shared" si="235"/>
        <v/>
      </c>
      <c r="I116" s="163" t="str">
        <f t="shared" si="235"/>
        <v/>
      </c>
      <c r="J116" s="163" t="str">
        <f t="shared" si="235"/>
        <v/>
      </c>
      <c r="K116" s="163" t="str">
        <f t="shared" si="235"/>
        <v/>
      </c>
      <c r="L116" s="163" t="str">
        <f t="shared" si="235"/>
        <v/>
      </c>
      <c r="M116" s="163" t="str">
        <f t="shared" si="235"/>
        <v/>
      </c>
      <c r="N116" s="163" t="str">
        <f t="shared" si="235"/>
        <v/>
      </c>
      <c r="O116" s="163" t="str">
        <f t="shared" si="235"/>
        <v/>
      </c>
      <c r="P116" s="163" t="str">
        <f t="shared" si="235"/>
        <v/>
      </c>
      <c r="Q116" s="163" t="str">
        <f t="shared" si="235"/>
        <v/>
      </c>
      <c r="R116" s="163" t="str">
        <f t="shared" si="235"/>
        <v/>
      </c>
      <c r="S116" s="71"/>
      <c r="T116" s="71"/>
      <c r="U116" s="71"/>
      <c r="V116" s="71"/>
      <c r="W116" s="71"/>
      <c r="X116" s="71"/>
      <c r="Y116" s="71"/>
      <c r="Z116" s="71"/>
      <c r="AA116" s="71"/>
      <c r="AB116" s="71"/>
      <c r="AC116" s="71"/>
      <c r="AD116" s="71"/>
      <c r="AE116" s="71"/>
      <c r="AF116" s="71"/>
      <c r="AG116" s="3"/>
      <c r="AH116" s="3"/>
    </row>
    <row r="117" spans="4:34">
      <c r="D117" s="165" t="s">
        <v>49</v>
      </c>
      <c r="F117" s="163" t="str">
        <f>IF(F110="","",IF(F110=F111,"",1))</f>
        <v/>
      </c>
      <c r="G117" s="163" t="str">
        <f t="shared" ref="G117:R117" si="236">IF(G110="","",IF(G110=G111,"",1))</f>
        <v/>
      </c>
      <c r="H117" s="163" t="str">
        <f t="shared" si="236"/>
        <v/>
      </c>
      <c r="I117" s="163" t="str">
        <f t="shared" si="236"/>
        <v/>
      </c>
      <c r="J117" s="163" t="str">
        <f t="shared" si="236"/>
        <v/>
      </c>
      <c r="K117" s="163" t="str">
        <f t="shared" si="236"/>
        <v/>
      </c>
      <c r="L117" s="163" t="str">
        <f t="shared" si="236"/>
        <v/>
      </c>
      <c r="M117" s="163" t="str">
        <f t="shared" si="236"/>
        <v/>
      </c>
      <c r="N117" s="163" t="str">
        <f t="shared" si="236"/>
        <v/>
      </c>
      <c r="O117" s="163" t="str">
        <f t="shared" si="236"/>
        <v/>
      </c>
      <c r="P117" s="163" t="str">
        <f t="shared" si="236"/>
        <v/>
      </c>
      <c r="Q117" s="163" t="str">
        <f t="shared" si="236"/>
        <v/>
      </c>
      <c r="R117" s="163" t="str">
        <f t="shared" si="236"/>
        <v/>
      </c>
      <c r="S117" s="71"/>
      <c r="T117" s="71"/>
      <c r="U117" s="71"/>
      <c r="V117" s="71"/>
      <c r="W117" s="71"/>
      <c r="X117" s="71"/>
      <c r="Y117" s="71"/>
      <c r="Z117" s="71"/>
      <c r="AA117" s="71"/>
      <c r="AB117" s="71"/>
      <c r="AC117" s="71"/>
      <c r="AD117" s="71"/>
      <c r="AE117" s="71"/>
      <c r="AF117" s="71"/>
      <c r="AG117" s="3"/>
      <c r="AH117" s="3"/>
    </row>
    <row r="118" spans="4:34">
      <c r="D118" s="165" t="s">
        <v>43</v>
      </c>
      <c r="F118" s="163" t="str">
        <f>IF(F110="","",IF(F110=F112,"",1))</f>
        <v/>
      </c>
      <c r="G118" s="163" t="str">
        <f t="shared" ref="G118:R118" si="237">IF(G110="","",IF(G110=G112,"",1))</f>
        <v/>
      </c>
      <c r="H118" s="163" t="str">
        <f t="shared" si="237"/>
        <v/>
      </c>
      <c r="I118" s="163" t="str">
        <f t="shared" si="237"/>
        <v/>
      </c>
      <c r="J118" s="163" t="str">
        <f t="shared" si="237"/>
        <v/>
      </c>
      <c r="K118" s="163" t="str">
        <f t="shared" si="237"/>
        <v/>
      </c>
      <c r="L118" s="163" t="str">
        <f t="shared" si="237"/>
        <v/>
      </c>
      <c r="M118" s="163" t="str">
        <f t="shared" si="237"/>
        <v/>
      </c>
      <c r="N118" s="163" t="str">
        <f t="shared" si="237"/>
        <v/>
      </c>
      <c r="O118" s="163" t="str">
        <f t="shared" si="237"/>
        <v/>
      </c>
      <c r="P118" s="163" t="str">
        <f t="shared" si="237"/>
        <v/>
      </c>
      <c r="Q118" s="163" t="str">
        <f t="shared" si="237"/>
        <v/>
      </c>
      <c r="R118" s="163" t="str">
        <f t="shared" si="237"/>
        <v/>
      </c>
      <c r="S118" s="71"/>
      <c r="T118" s="71"/>
      <c r="U118" s="71"/>
      <c r="V118" s="71"/>
      <c r="W118" s="71"/>
      <c r="X118" s="71"/>
      <c r="Y118" s="71"/>
      <c r="Z118" s="71"/>
      <c r="AA118" s="71"/>
      <c r="AB118" s="71"/>
      <c r="AC118" s="71"/>
      <c r="AD118" s="71"/>
      <c r="AE118" s="71"/>
      <c r="AF118" s="71"/>
      <c r="AG118" s="3"/>
      <c r="AH118" s="3"/>
    </row>
    <row r="119" spans="4:34">
      <c r="D119" s="167" t="s">
        <v>42</v>
      </c>
      <c r="F119" s="163" t="str">
        <f>IF(F110="","",IF(F19=F113,"",1))</f>
        <v/>
      </c>
      <c r="G119" s="163" t="str">
        <f t="shared" ref="G119:R119" si="238">IF(G110="","",IF(G19=G113,"",1))</f>
        <v/>
      </c>
      <c r="H119" s="163" t="str">
        <f t="shared" si="238"/>
        <v/>
      </c>
      <c r="I119" s="163" t="str">
        <f t="shared" si="238"/>
        <v/>
      </c>
      <c r="J119" s="163" t="str">
        <f t="shared" si="238"/>
        <v/>
      </c>
      <c r="K119" s="163" t="str">
        <f t="shared" si="238"/>
        <v/>
      </c>
      <c r="L119" s="163" t="str">
        <f t="shared" si="238"/>
        <v/>
      </c>
      <c r="M119" s="163" t="str">
        <f t="shared" si="238"/>
        <v/>
      </c>
      <c r="N119" s="163" t="str">
        <f t="shared" si="238"/>
        <v/>
      </c>
      <c r="O119" s="163" t="str">
        <f t="shared" si="238"/>
        <v/>
      </c>
      <c r="P119" s="163" t="str">
        <f t="shared" si="238"/>
        <v/>
      </c>
      <c r="Q119" s="163" t="str">
        <f t="shared" si="238"/>
        <v/>
      </c>
      <c r="R119" s="163" t="str">
        <f t="shared" si="238"/>
        <v/>
      </c>
      <c r="S119" s="71"/>
      <c r="T119" s="71"/>
      <c r="U119" s="71"/>
      <c r="V119" s="71"/>
      <c r="W119" s="71"/>
      <c r="X119" s="71"/>
      <c r="Y119" s="71"/>
      <c r="Z119" s="71"/>
      <c r="AA119" s="71"/>
      <c r="AB119" s="71"/>
      <c r="AC119" s="71"/>
      <c r="AD119" s="71"/>
      <c r="AE119" s="71"/>
      <c r="AF119" s="71"/>
      <c r="AG119" s="3"/>
      <c r="AH119" s="3"/>
    </row>
    <row r="120" spans="4:34">
      <c r="D120" s="168" t="s">
        <v>496</v>
      </c>
      <c r="F120" s="163" t="str">
        <f>IF(F110="","",IF(F69=F114,"",1))</f>
        <v/>
      </c>
      <c r="G120" s="163" t="str">
        <f t="shared" ref="G120:R120" si="239">IF(G110="","",IF(G69=G114,"",1))</f>
        <v/>
      </c>
      <c r="H120" s="163" t="str">
        <f t="shared" si="239"/>
        <v/>
      </c>
      <c r="I120" s="163" t="str">
        <f t="shared" si="239"/>
        <v/>
      </c>
      <c r="J120" s="163" t="str">
        <f t="shared" si="239"/>
        <v/>
      </c>
      <c r="K120" s="163" t="str">
        <f t="shared" si="239"/>
        <v/>
      </c>
      <c r="L120" s="163" t="str">
        <f t="shared" si="239"/>
        <v/>
      </c>
      <c r="M120" s="163" t="str">
        <f t="shared" si="239"/>
        <v/>
      </c>
      <c r="N120" s="163" t="str">
        <f t="shared" si="239"/>
        <v/>
      </c>
      <c r="O120" s="163" t="str">
        <f t="shared" si="239"/>
        <v/>
      </c>
      <c r="P120" s="163" t="str">
        <f t="shared" si="239"/>
        <v/>
      </c>
      <c r="Q120" s="163" t="str">
        <f t="shared" si="239"/>
        <v/>
      </c>
      <c r="R120" s="163" t="str">
        <f t="shared" si="239"/>
        <v/>
      </c>
      <c r="S120" s="71"/>
      <c r="T120" s="71"/>
      <c r="U120" s="71"/>
      <c r="V120" s="71"/>
      <c r="W120" s="71"/>
      <c r="X120" s="71"/>
      <c r="Y120" s="71"/>
      <c r="Z120" s="71"/>
      <c r="AA120" s="71"/>
      <c r="AB120" s="71"/>
      <c r="AC120" s="71"/>
      <c r="AD120" s="71"/>
      <c r="AE120" s="71"/>
      <c r="AF120" s="71"/>
      <c r="AG120" s="3"/>
      <c r="AH120" s="3"/>
    </row>
  </sheetData>
  <mergeCells count="67">
    <mergeCell ref="O5:O6"/>
    <mergeCell ref="P5:P6"/>
    <mergeCell ref="A3:E6"/>
    <mergeCell ref="F3:I4"/>
    <mergeCell ref="J3:M4"/>
    <mergeCell ref="N3:Q4"/>
    <mergeCell ref="F5:F6"/>
    <mergeCell ref="Q5:Q6"/>
    <mergeCell ref="K5:K6"/>
    <mergeCell ref="M5:M6"/>
    <mergeCell ref="N5:N6"/>
    <mergeCell ref="L5:L6"/>
    <mergeCell ref="G5:G6"/>
    <mergeCell ref="H5:H6"/>
    <mergeCell ref="I5:I6"/>
    <mergeCell ref="J5:J6"/>
    <mergeCell ref="D31:D32"/>
    <mergeCell ref="D33:D34"/>
    <mergeCell ref="A7:E8"/>
    <mergeCell ref="A9:A18"/>
    <mergeCell ref="B9:E10"/>
    <mergeCell ref="B11:E12"/>
    <mergeCell ref="B13:E14"/>
    <mergeCell ref="B15:E16"/>
    <mergeCell ref="B17:E18"/>
    <mergeCell ref="D35:D36"/>
    <mergeCell ref="D37:D38"/>
    <mergeCell ref="D39:D40"/>
    <mergeCell ref="D41:D42"/>
    <mergeCell ref="D43:D4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81:D82"/>
    <mergeCell ref="B69:B100"/>
    <mergeCell ref="D69:D70"/>
    <mergeCell ref="D71:D72"/>
    <mergeCell ref="D73:D74"/>
    <mergeCell ref="D75:D76"/>
    <mergeCell ref="D91:D92"/>
    <mergeCell ref="D93:D94"/>
    <mergeCell ref="D95:D96"/>
    <mergeCell ref="D97:D98"/>
    <mergeCell ref="D99:D100"/>
    <mergeCell ref="D83:D84"/>
    <mergeCell ref="D51:D52"/>
    <mergeCell ref="D53:D54"/>
    <mergeCell ref="D67:D68"/>
    <mergeCell ref="D55:D56"/>
    <mergeCell ref="D57:D58"/>
    <mergeCell ref="D63:D64"/>
    <mergeCell ref="D65:D66"/>
    <mergeCell ref="D59:D60"/>
    <mergeCell ref="D61:D62"/>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G15" sqref="G15"/>
    </sheetView>
  </sheetViews>
  <sheetFormatPr defaultRowHeight="13.5"/>
  <cols>
    <col min="1" max="2" width="2.625" style="4" customWidth="1"/>
    <col min="3" max="3" width="1.375" style="4" customWidth="1"/>
    <col min="4" max="4" width="27.625" style="4" customWidth="1"/>
    <col min="5" max="5" width="1.375" style="4" customWidth="1"/>
    <col min="6" max="6" width="9.625" style="3" customWidth="1"/>
    <col min="7" max="9" width="7.625" style="3" customWidth="1"/>
    <col min="10" max="26" width="9" style="3"/>
    <col min="27" max="27" width="9" style="83"/>
    <col min="28" max="29" width="6.25" style="83" customWidth="1"/>
    <col min="30" max="16384" width="9" style="3"/>
  </cols>
  <sheetData>
    <row r="1" spans="1:29" ht="14.25">
      <c r="A1" s="18" t="s">
        <v>540</v>
      </c>
    </row>
    <row r="2" spans="1:29">
      <c r="I2" s="46" t="s">
        <v>157</v>
      </c>
    </row>
    <row r="3" spans="1:29" ht="18.75" customHeight="1">
      <c r="A3" s="280" t="s">
        <v>64</v>
      </c>
      <c r="B3" s="281"/>
      <c r="C3" s="281"/>
      <c r="D3" s="281"/>
      <c r="E3" s="282"/>
      <c r="F3" s="240" t="s">
        <v>255</v>
      </c>
      <c r="G3" s="254"/>
      <c r="H3" s="254"/>
      <c r="I3" s="241"/>
    </row>
    <row r="4" spans="1:29" ht="18.75" customHeight="1">
      <c r="A4" s="283"/>
      <c r="B4" s="284"/>
      <c r="C4" s="284"/>
      <c r="D4" s="284"/>
      <c r="E4" s="285"/>
      <c r="F4" s="369"/>
      <c r="G4" s="380"/>
      <c r="H4" s="380"/>
      <c r="I4" s="381"/>
    </row>
    <row r="5" spans="1:29" ht="44.25" customHeight="1" thickBot="1">
      <c r="A5" s="283"/>
      <c r="B5" s="284"/>
      <c r="C5" s="284"/>
      <c r="D5" s="284"/>
      <c r="E5" s="285"/>
      <c r="F5" s="304" t="s">
        <v>520</v>
      </c>
      <c r="G5" s="275" t="s">
        <v>257</v>
      </c>
      <c r="H5" s="275" t="s">
        <v>256</v>
      </c>
      <c r="I5" s="275" t="s">
        <v>141</v>
      </c>
    </row>
    <row r="6" spans="1:29" ht="24.75" customHeight="1" thickBot="1">
      <c r="A6" s="286"/>
      <c r="B6" s="287"/>
      <c r="C6" s="287"/>
      <c r="D6" s="287"/>
      <c r="E6" s="288"/>
      <c r="F6" s="228"/>
      <c r="G6" s="277"/>
      <c r="H6" s="277"/>
      <c r="I6" s="277"/>
      <c r="AA6" s="157">
        <f>SUM(AB7:AC100,AE7:AF100,AH7:AI100,F116:R120)</f>
        <v>0</v>
      </c>
      <c r="AB6" s="187"/>
      <c r="AC6" s="187"/>
    </row>
    <row r="7" spans="1:29" ht="12" customHeight="1">
      <c r="A7" s="216" t="s">
        <v>50</v>
      </c>
      <c r="B7" s="217"/>
      <c r="C7" s="217"/>
      <c r="D7" s="217"/>
      <c r="E7" s="218"/>
      <c r="F7" s="41">
        <f>SUM(F9,F11,F13,F15,F17)</f>
        <v>39</v>
      </c>
      <c r="G7" s="41">
        <f>SUM(G9,G11,G13,G15,G17)</f>
        <v>11</v>
      </c>
      <c r="H7" s="41">
        <f>SUM(H9,H11,H13,H15,H17)</f>
        <v>25</v>
      </c>
      <c r="I7" s="41">
        <f>SUM(I9,I11,I13,I15,I17)</f>
        <v>3</v>
      </c>
      <c r="J7" s="54"/>
      <c r="AA7" s="153">
        <v>39</v>
      </c>
      <c r="AB7" s="153" t="str">
        <f>IF(F7=AA7,"",1)</f>
        <v/>
      </c>
      <c r="AC7" s="153"/>
    </row>
    <row r="8" spans="1:29" ht="12" customHeight="1">
      <c r="A8" s="219"/>
      <c r="B8" s="220"/>
      <c r="C8" s="220"/>
      <c r="D8" s="220"/>
      <c r="E8" s="221"/>
      <c r="F8" s="37">
        <f>IF(F7=0,0,F7/$F7)</f>
        <v>1</v>
      </c>
      <c r="G8" s="37">
        <f>IF(G7=0,0,G7/$F7)</f>
        <v>0.28205128205128205</v>
      </c>
      <c r="H8" s="37">
        <f>IF(H7=0,0,H7/$F7)</f>
        <v>0.64102564102564108</v>
      </c>
      <c r="I8" s="37">
        <f>IF(I7=0,0,I7/$F7)</f>
        <v>7.6923076923076927E-2</v>
      </c>
      <c r="AA8" s="152"/>
      <c r="AB8" s="152"/>
      <c r="AC8" s="185" t="str">
        <f>IF(SUM(G8:I8)=0,"",IF(SUM(G8:I8)=1,"",1))</f>
        <v/>
      </c>
    </row>
    <row r="9" spans="1:29" ht="12" customHeight="1">
      <c r="A9" s="205" t="s">
        <v>49</v>
      </c>
      <c r="B9" s="289" t="s">
        <v>48</v>
      </c>
      <c r="C9" s="290"/>
      <c r="D9" s="290"/>
      <c r="E9" s="291"/>
      <c r="F9" s="41">
        <f>SUM(G9:I9)</f>
        <v>5</v>
      </c>
      <c r="G9" s="41">
        <v>1</v>
      </c>
      <c r="H9" s="41">
        <v>2</v>
      </c>
      <c r="I9" s="41">
        <v>2</v>
      </c>
      <c r="AA9" s="153">
        <v>5</v>
      </c>
      <c r="AB9" s="153" t="str">
        <f>IF(F9=AA9,"",1)</f>
        <v/>
      </c>
      <c r="AC9" s="153"/>
    </row>
    <row r="10" spans="1:29" ht="12" customHeight="1">
      <c r="A10" s="206"/>
      <c r="B10" s="292"/>
      <c r="C10" s="293"/>
      <c r="D10" s="293"/>
      <c r="E10" s="294"/>
      <c r="F10" s="37">
        <f>IF(F9=0,0,F9/$F9)</f>
        <v>1</v>
      </c>
      <c r="G10" s="37">
        <f>IF(G9=0,0,G9/$F9)</f>
        <v>0.2</v>
      </c>
      <c r="H10" s="37">
        <f>IF(H9=0,0,H9/$F9)</f>
        <v>0.4</v>
      </c>
      <c r="I10" s="37">
        <f>IF(I9=0,0,I9/$F9)</f>
        <v>0.4</v>
      </c>
      <c r="AA10" s="152"/>
      <c r="AB10" s="152"/>
      <c r="AC10" s="152" t="str">
        <f t="shared" ref="AC10" si="0">IF(SUM(G10:I10)=0,"",IF(SUM(G10:I10)=1,"",1))</f>
        <v/>
      </c>
    </row>
    <row r="11" spans="1:29" ht="12" customHeight="1">
      <c r="A11" s="206"/>
      <c r="B11" s="289" t="s">
        <v>47</v>
      </c>
      <c r="C11" s="290"/>
      <c r="D11" s="290"/>
      <c r="E11" s="291"/>
      <c r="F11" s="41">
        <f>SUM(G11:I11)</f>
        <v>3</v>
      </c>
      <c r="G11" s="41">
        <v>1</v>
      </c>
      <c r="H11" s="41">
        <v>2</v>
      </c>
      <c r="I11" s="41">
        <v>0</v>
      </c>
      <c r="AA11" s="153">
        <v>3</v>
      </c>
      <c r="AB11" s="153" t="str">
        <f>IF(F11=AA11,"",1)</f>
        <v/>
      </c>
      <c r="AC11" s="153"/>
    </row>
    <row r="12" spans="1:29" ht="12" customHeight="1">
      <c r="A12" s="206"/>
      <c r="B12" s="292"/>
      <c r="C12" s="293"/>
      <c r="D12" s="293"/>
      <c r="E12" s="294"/>
      <c r="F12" s="37">
        <f>IF(F11=0,0,F11/$F11)</f>
        <v>1</v>
      </c>
      <c r="G12" s="37">
        <f>IF(G11=0,0,G11/$F11)</f>
        <v>0.33333333333333331</v>
      </c>
      <c r="H12" s="37">
        <f>IF(H11=0,0,H11/$F11)</f>
        <v>0.66666666666666663</v>
      </c>
      <c r="I12" s="37">
        <f>IF(I11=0,0,I11/$F11)</f>
        <v>0</v>
      </c>
      <c r="AA12" s="152"/>
      <c r="AB12" s="152"/>
      <c r="AC12" s="152" t="str">
        <f t="shared" ref="AC12" si="1">IF(SUM(G12:I12)=0,"",IF(SUM(G12:I12)=1,"",1))</f>
        <v/>
      </c>
    </row>
    <row r="13" spans="1:29" ht="12" customHeight="1">
      <c r="A13" s="206"/>
      <c r="B13" s="289" t="s">
        <v>46</v>
      </c>
      <c r="C13" s="290"/>
      <c r="D13" s="290"/>
      <c r="E13" s="291"/>
      <c r="F13" s="41">
        <f>SUM(G13:I13)</f>
        <v>12</v>
      </c>
      <c r="G13" s="41">
        <v>5</v>
      </c>
      <c r="H13" s="41">
        <v>7</v>
      </c>
      <c r="I13" s="41">
        <v>0</v>
      </c>
      <c r="AA13" s="153">
        <v>12</v>
      </c>
      <c r="AB13" s="153" t="str">
        <f>IF(F13=AA13,"",1)</f>
        <v/>
      </c>
      <c r="AC13" s="153"/>
    </row>
    <row r="14" spans="1:29" ht="12" customHeight="1">
      <c r="A14" s="206"/>
      <c r="B14" s="292"/>
      <c r="C14" s="293"/>
      <c r="D14" s="293"/>
      <c r="E14" s="294"/>
      <c r="F14" s="37">
        <f>IF(F13=0,0,F13/$F13)</f>
        <v>1</v>
      </c>
      <c r="G14" s="37">
        <f>IF(G13=0,0,G13/$F13)</f>
        <v>0.41666666666666669</v>
      </c>
      <c r="H14" s="37">
        <f>IF(H13=0,0,H13/$F13)</f>
        <v>0.58333333333333337</v>
      </c>
      <c r="I14" s="37">
        <f>IF(I13=0,0,I13/$F13)</f>
        <v>0</v>
      </c>
      <c r="AA14" s="152"/>
      <c r="AB14" s="152"/>
      <c r="AC14" s="152" t="str">
        <f t="shared" ref="AC14" si="2">IF(SUM(G14:I14)=0,"",IF(SUM(G14:I14)=1,"",1))</f>
        <v/>
      </c>
    </row>
    <row r="15" spans="1:29" ht="12" customHeight="1">
      <c r="A15" s="206"/>
      <c r="B15" s="289" t="s">
        <v>45</v>
      </c>
      <c r="C15" s="290"/>
      <c r="D15" s="290"/>
      <c r="E15" s="291"/>
      <c r="F15" s="41">
        <f>SUM(G15:I15)</f>
        <v>0</v>
      </c>
      <c r="G15" s="41">
        <v>0</v>
      </c>
      <c r="H15" s="41">
        <v>0</v>
      </c>
      <c r="I15" s="41">
        <v>0</v>
      </c>
      <c r="AA15" s="153">
        <v>0</v>
      </c>
      <c r="AB15" s="153" t="str">
        <f>IF(F15=AA15,"",1)</f>
        <v/>
      </c>
      <c r="AC15" s="153"/>
    </row>
    <row r="16" spans="1:29" ht="12" customHeight="1">
      <c r="A16" s="206"/>
      <c r="B16" s="292"/>
      <c r="C16" s="293"/>
      <c r="D16" s="293"/>
      <c r="E16" s="294"/>
      <c r="F16" s="37">
        <f>IF(F15=0,0,F15/$F15)</f>
        <v>0</v>
      </c>
      <c r="G16" s="37">
        <f>IF(G15=0,0,G15/$F15)</f>
        <v>0</v>
      </c>
      <c r="H16" s="37">
        <f>IF(H15=0,0,H15/$F15)</f>
        <v>0</v>
      </c>
      <c r="I16" s="37">
        <f>IF(I15=0,0,I15/$F15)</f>
        <v>0</v>
      </c>
      <c r="AA16" s="152"/>
      <c r="AB16" s="152"/>
      <c r="AC16" s="152" t="str">
        <f t="shared" ref="AC16" si="3">IF(SUM(G16:I16)=0,"",IF(SUM(G16:I16)=1,"",1))</f>
        <v/>
      </c>
    </row>
    <row r="17" spans="1:29" ht="12" customHeight="1">
      <c r="A17" s="206"/>
      <c r="B17" s="289" t="s">
        <v>44</v>
      </c>
      <c r="C17" s="290"/>
      <c r="D17" s="290"/>
      <c r="E17" s="291"/>
      <c r="F17" s="41">
        <f>SUM(G17:I17)</f>
        <v>19</v>
      </c>
      <c r="G17" s="41">
        <v>4</v>
      </c>
      <c r="H17" s="41">
        <v>14</v>
      </c>
      <c r="I17" s="41">
        <v>1</v>
      </c>
      <c r="AA17" s="153">
        <v>19</v>
      </c>
      <c r="AB17" s="153" t="str">
        <f>IF(F17=AA17,"",1)</f>
        <v/>
      </c>
      <c r="AC17" s="153"/>
    </row>
    <row r="18" spans="1:29" ht="12" customHeight="1">
      <c r="A18" s="207"/>
      <c r="B18" s="292"/>
      <c r="C18" s="293"/>
      <c r="D18" s="293"/>
      <c r="E18" s="294"/>
      <c r="F18" s="37">
        <f>IF(F17=0,0,F17/$F17)</f>
        <v>1</v>
      </c>
      <c r="G18" s="37">
        <f>IF(G17=0,0,G17/$F17)</f>
        <v>0.21052631578947367</v>
      </c>
      <c r="H18" s="37">
        <f>IF(H17=0,0,H17/$F17)</f>
        <v>0.73684210526315785</v>
      </c>
      <c r="I18" s="37">
        <f>IF(I17=0,0,I17/$F17)</f>
        <v>5.2631578947368418E-2</v>
      </c>
      <c r="AA18" s="154"/>
      <c r="AB18" s="152"/>
      <c r="AC18" s="152" t="str">
        <f t="shared" ref="AC18" si="4">IF(SUM(G18:I18)=0,"",IF(SUM(G18:I18)=1,"",1))</f>
        <v/>
      </c>
    </row>
    <row r="19" spans="1:29" ht="12" customHeight="1">
      <c r="A19" s="202" t="s">
        <v>43</v>
      </c>
      <c r="B19" s="202" t="s">
        <v>42</v>
      </c>
      <c r="C19" s="43"/>
      <c r="D19" s="278" t="s">
        <v>16</v>
      </c>
      <c r="E19" s="42"/>
      <c r="F19" s="41">
        <f>SUM(G19:I19)</f>
        <v>9</v>
      </c>
      <c r="G19" s="41">
        <f>SUM(G21,G23,G25,G27,G29,G31,G33,G35,G37,G39,G41,G43,G45,G47,G49,G51,G53,G55,G57,G59,G61,G63,G65,G67)</f>
        <v>3</v>
      </c>
      <c r="H19" s="41">
        <f>SUM(H21,H23,H25,H27,H29,H31,H33,H35,H37,H39,H41,H43,H45,H47,H49,H51,H53,H55,H57,H59,H61,H63,H65,H67)</f>
        <v>6</v>
      </c>
      <c r="I19" s="41">
        <f>SUM(I21,I23,I25,I27,I29,I31,I33,I35,I37,I39,I41,I43,I45,I47,I49,I51,I53,I55,I57,I59,I61,I63,I65,I67)</f>
        <v>0</v>
      </c>
      <c r="AA19" s="153">
        <v>9</v>
      </c>
      <c r="AB19" s="153" t="str">
        <f>IF(F19=AA19,"",1)</f>
        <v/>
      </c>
      <c r="AC19" s="153"/>
    </row>
    <row r="20" spans="1:29" ht="12" customHeight="1">
      <c r="A20" s="203"/>
      <c r="B20" s="203"/>
      <c r="C20" s="40"/>
      <c r="D20" s="279"/>
      <c r="E20" s="39"/>
      <c r="F20" s="37">
        <f>IF(F19=0,0,F19/$F19)</f>
        <v>1</v>
      </c>
      <c r="G20" s="37">
        <f>IF(G19=0,0,G19/$F19)</f>
        <v>0.33333333333333331</v>
      </c>
      <c r="H20" s="37">
        <f>IF(H19=0,0,H19/$F19)</f>
        <v>0.66666666666666663</v>
      </c>
      <c r="I20" s="37">
        <f>IF(I19=0,0,I19/$F19)</f>
        <v>0</v>
      </c>
      <c r="AA20" s="152"/>
      <c r="AB20" s="152"/>
      <c r="AC20" s="152" t="str">
        <f t="shared" ref="AC20" si="5">IF(SUM(G20:I20)=0,"",IF(SUM(G20:I20)=1,"",1))</f>
        <v/>
      </c>
    </row>
    <row r="21" spans="1:29" ht="12" customHeight="1">
      <c r="A21" s="203"/>
      <c r="B21" s="203"/>
      <c r="C21" s="43"/>
      <c r="D21" s="278" t="s">
        <v>339</v>
      </c>
      <c r="E21" s="42"/>
      <c r="F21" s="41">
        <f>SUM(G21:I21)</f>
        <v>0</v>
      </c>
      <c r="G21" s="41">
        <v>0</v>
      </c>
      <c r="H21" s="41">
        <v>0</v>
      </c>
      <c r="I21" s="41">
        <v>0</v>
      </c>
      <c r="AA21" s="153">
        <v>0</v>
      </c>
      <c r="AB21" s="153" t="str">
        <f>IF(F21=AA21,"",1)</f>
        <v/>
      </c>
      <c r="AC21" s="153"/>
    </row>
    <row r="22" spans="1:29" ht="12" customHeight="1">
      <c r="A22" s="203"/>
      <c r="B22" s="203"/>
      <c r="C22" s="40"/>
      <c r="D22" s="279"/>
      <c r="E22" s="39"/>
      <c r="F22" s="37">
        <f>IF(F21=0,0,F21/$F21)</f>
        <v>0</v>
      </c>
      <c r="G22" s="37">
        <f>IF(G21=0,0,G21/$F21)</f>
        <v>0</v>
      </c>
      <c r="H22" s="37">
        <f>IF(H21=0,0,H21/$F21)</f>
        <v>0</v>
      </c>
      <c r="I22" s="37">
        <f>IF(I21=0,0,I21/$F21)</f>
        <v>0</v>
      </c>
      <c r="AA22" s="152"/>
      <c r="AB22" s="152"/>
      <c r="AC22" s="152" t="str">
        <f t="shared" ref="AC22" si="6">IF(SUM(G22:I22)=0,"",IF(SUM(G22:I22)=1,"",1))</f>
        <v/>
      </c>
    </row>
    <row r="23" spans="1:29" ht="12" customHeight="1">
      <c r="A23" s="203"/>
      <c r="B23" s="203"/>
      <c r="C23" s="43"/>
      <c r="D23" s="278" t="s">
        <v>340</v>
      </c>
      <c r="E23" s="42"/>
      <c r="F23" s="41">
        <f>SUM(G23:I23)</f>
        <v>0</v>
      </c>
      <c r="G23" s="41">
        <v>0</v>
      </c>
      <c r="H23" s="41">
        <v>0</v>
      </c>
      <c r="I23" s="41">
        <v>0</v>
      </c>
      <c r="AA23" s="153">
        <v>0</v>
      </c>
      <c r="AB23" s="153" t="str">
        <f>IF(F23=AA23,"",1)</f>
        <v/>
      </c>
      <c r="AC23" s="153"/>
    </row>
    <row r="24" spans="1:29" ht="12" customHeight="1">
      <c r="A24" s="203"/>
      <c r="B24" s="203"/>
      <c r="C24" s="40"/>
      <c r="D24" s="279"/>
      <c r="E24" s="39"/>
      <c r="F24" s="37">
        <f>IF(F23=0,0,F23/$F23)</f>
        <v>0</v>
      </c>
      <c r="G24" s="37">
        <f>IF(G23=0,0,G23/$F23)</f>
        <v>0</v>
      </c>
      <c r="H24" s="37">
        <f>IF(H23=0,0,H23/$F23)</f>
        <v>0</v>
      </c>
      <c r="I24" s="37">
        <f>IF(I23=0,0,I23/$F23)</f>
        <v>0</v>
      </c>
      <c r="AA24" s="152"/>
      <c r="AB24" s="152"/>
      <c r="AC24" s="152" t="str">
        <f t="shared" ref="AC24" si="7">IF(SUM(G24:I24)=0,"",IF(SUM(G24:I24)=1,"",1))</f>
        <v/>
      </c>
    </row>
    <row r="25" spans="1:29" ht="12" customHeight="1">
      <c r="A25" s="203"/>
      <c r="B25" s="203"/>
      <c r="C25" s="43"/>
      <c r="D25" s="295" t="s">
        <v>341</v>
      </c>
      <c r="E25" s="115"/>
      <c r="F25" s="104">
        <f>SUM(G25:I25)</f>
        <v>1</v>
      </c>
      <c r="G25" s="104">
        <v>0</v>
      </c>
      <c r="H25" s="104">
        <v>1</v>
      </c>
      <c r="I25" s="41">
        <v>0</v>
      </c>
      <c r="AA25" s="153">
        <v>1</v>
      </c>
      <c r="AB25" s="153" t="str">
        <f>IF(F25=AA25,"",1)</f>
        <v/>
      </c>
      <c r="AC25" s="153"/>
    </row>
    <row r="26" spans="1:29" ht="12" customHeight="1">
      <c r="A26" s="203"/>
      <c r="B26" s="203"/>
      <c r="C26" s="40"/>
      <c r="D26" s="296"/>
      <c r="E26" s="116"/>
      <c r="F26" s="107">
        <f>IF(F25=0,0,F25/$F25)</f>
        <v>1</v>
      </c>
      <c r="G26" s="107">
        <f>IF(G25=0,0,G25/$F25)</f>
        <v>0</v>
      </c>
      <c r="H26" s="107">
        <f>IF(H25=0,0,H25/$F25)</f>
        <v>1</v>
      </c>
      <c r="I26" s="37">
        <f>IF(I25=0,0,I25/$F25)</f>
        <v>0</v>
      </c>
      <c r="AA26" s="152"/>
      <c r="AB26" s="152"/>
      <c r="AC26" s="152" t="str">
        <f t="shared" ref="AC26" si="8">IF(SUM(G26:I26)=0,"",IF(SUM(G26:I26)=1,"",1))</f>
        <v/>
      </c>
    </row>
    <row r="27" spans="1:29" ht="12" customHeight="1">
      <c r="A27" s="203"/>
      <c r="B27" s="203"/>
      <c r="C27" s="43"/>
      <c r="D27" s="278" t="s">
        <v>342</v>
      </c>
      <c r="E27" s="42"/>
      <c r="F27" s="41">
        <f>SUM(G27:I27)</f>
        <v>0</v>
      </c>
      <c r="G27" s="41">
        <v>0</v>
      </c>
      <c r="H27" s="41">
        <v>0</v>
      </c>
      <c r="I27" s="41">
        <v>0</v>
      </c>
      <c r="AA27" s="153">
        <v>0</v>
      </c>
      <c r="AB27" s="153" t="str">
        <f>IF(F27=AA27,"",1)</f>
        <v/>
      </c>
      <c r="AC27" s="153"/>
    </row>
    <row r="28" spans="1:29" ht="12" customHeight="1">
      <c r="A28" s="203"/>
      <c r="B28" s="203"/>
      <c r="C28" s="40"/>
      <c r="D28" s="279"/>
      <c r="E28" s="39"/>
      <c r="F28" s="37">
        <f>IF(F27=0,0,F27/$F27)</f>
        <v>0</v>
      </c>
      <c r="G28" s="37">
        <f>IF(G27=0,0,G27/$F27)</f>
        <v>0</v>
      </c>
      <c r="H28" s="37">
        <f>IF(H27=0,0,H27/$F27)</f>
        <v>0</v>
      </c>
      <c r="I28" s="37">
        <f>IF(I27=0,0,I27/$F27)</f>
        <v>0</v>
      </c>
      <c r="AA28" s="152"/>
      <c r="AB28" s="152"/>
      <c r="AC28" s="152" t="str">
        <f t="shared" ref="AC28" si="9">IF(SUM(G28:I28)=0,"",IF(SUM(G28:I28)=1,"",1))</f>
        <v/>
      </c>
    </row>
    <row r="29" spans="1:29" ht="12" customHeight="1">
      <c r="A29" s="203"/>
      <c r="B29" s="203"/>
      <c r="C29" s="43"/>
      <c r="D29" s="278" t="s">
        <v>343</v>
      </c>
      <c r="E29" s="42"/>
      <c r="F29" s="41">
        <f>SUM(G29:I29)</f>
        <v>0</v>
      </c>
      <c r="G29" s="41">
        <v>0</v>
      </c>
      <c r="H29" s="41">
        <v>0</v>
      </c>
      <c r="I29" s="41">
        <v>0</v>
      </c>
      <c r="AA29" s="153">
        <v>0</v>
      </c>
      <c r="AB29" s="153" t="str">
        <f>IF(F29=AA29,"",1)</f>
        <v/>
      </c>
      <c r="AC29" s="153"/>
    </row>
    <row r="30" spans="1:29" ht="12" customHeight="1">
      <c r="A30" s="203"/>
      <c r="B30" s="203"/>
      <c r="C30" s="40"/>
      <c r="D30" s="279"/>
      <c r="E30" s="39"/>
      <c r="F30" s="37">
        <f>IF(F29=0,0,F29/$F29)</f>
        <v>0</v>
      </c>
      <c r="G30" s="37">
        <f>IF(G29=0,0,G29/$F29)</f>
        <v>0</v>
      </c>
      <c r="H30" s="37">
        <f>IF(H29=0,0,H29/$F29)</f>
        <v>0</v>
      </c>
      <c r="I30" s="37">
        <f>IF(I29=0,0,I29/$F29)</f>
        <v>0</v>
      </c>
      <c r="AA30" s="152"/>
      <c r="AB30" s="152"/>
      <c r="AC30" s="152" t="str">
        <f t="shared" ref="AC30" si="10">IF(SUM(G30:I30)=0,"",IF(SUM(G30:I30)=1,"",1))</f>
        <v/>
      </c>
    </row>
    <row r="31" spans="1:29" ht="12" customHeight="1">
      <c r="A31" s="203"/>
      <c r="B31" s="203"/>
      <c r="C31" s="43"/>
      <c r="D31" s="278" t="s">
        <v>344</v>
      </c>
      <c r="E31" s="42"/>
      <c r="F31" s="41">
        <f>SUM(G31:I31)</f>
        <v>0</v>
      </c>
      <c r="G31" s="41">
        <v>0</v>
      </c>
      <c r="H31" s="41">
        <v>0</v>
      </c>
      <c r="I31" s="41">
        <v>0</v>
      </c>
      <c r="AA31" s="153">
        <v>0</v>
      </c>
      <c r="AB31" s="153" t="str">
        <f>IF(F31=AA31,"",1)</f>
        <v/>
      </c>
      <c r="AC31" s="153"/>
    </row>
    <row r="32" spans="1:29" ht="12" customHeight="1">
      <c r="A32" s="203"/>
      <c r="B32" s="203"/>
      <c r="C32" s="40"/>
      <c r="D32" s="279"/>
      <c r="E32" s="39"/>
      <c r="F32" s="37">
        <f>IF(F31=0,0,F31/$F31)</f>
        <v>0</v>
      </c>
      <c r="G32" s="37">
        <f>IF(G31=0,0,G31/$F31)</f>
        <v>0</v>
      </c>
      <c r="H32" s="37">
        <f>IF(H31=0,0,H31/$F31)</f>
        <v>0</v>
      </c>
      <c r="I32" s="37">
        <f>IF(I31=0,0,I31/$F31)</f>
        <v>0</v>
      </c>
      <c r="AA32" s="152"/>
      <c r="AB32" s="152"/>
      <c r="AC32" s="152" t="str">
        <f t="shared" ref="AC32" si="11">IF(SUM(G32:I32)=0,"",IF(SUM(G32:I32)=1,"",1))</f>
        <v/>
      </c>
    </row>
    <row r="33" spans="1:29" ht="12" customHeight="1">
      <c r="A33" s="203"/>
      <c r="B33" s="203"/>
      <c r="C33" s="43"/>
      <c r="D33" s="278" t="s">
        <v>345</v>
      </c>
      <c r="E33" s="42"/>
      <c r="F33" s="41">
        <f>SUM(G33:I33)</f>
        <v>0</v>
      </c>
      <c r="G33" s="41">
        <v>0</v>
      </c>
      <c r="H33" s="41">
        <v>0</v>
      </c>
      <c r="I33" s="41">
        <v>0</v>
      </c>
      <c r="AA33" s="153">
        <v>0</v>
      </c>
      <c r="AB33" s="153" t="str">
        <f>IF(F33=AA33,"",1)</f>
        <v/>
      </c>
      <c r="AC33" s="153"/>
    </row>
    <row r="34" spans="1:29" ht="12" customHeight="1">
      <c r="A34" s="203"/>
      <c r="B34" s="203"/>
      <c r="C34" s="40"/>
      <c r="D34" s="279"/>
      <c r="E34" s="39"/>
      <c r="F34" s="37">
        <f>IF(F33=0,0,F33/$F33)</f>
        <v>0</v>
      </c>
      <c r="G34" s="37">
        <f>IF(G33=0,0,G33/$F33)</f>
        <v>0</v>
      </c>
      <c r="H34" s="37">
        <f>IF(H33=0,0,H33/$F33)</f>
        <v>0</v>
      </c>
      <c r="I34" s="37">
        <f>IF(I33=0,0,I33/$F33)</f>
        <v>0</v>
      </c>
      <c r="AA34" s="152"/>
      <c r="AB34" s="152"/>
      <c r="AC34" s="152" t="str">
        <f t="shared" ref="AC34" si="12">IF(SUM(G34:I34)=0,"",IF(SUM(G34:I34)=1,"",1))</f>
        <v/>
      </c>
    </row>
    <row r="35" spans="1:29" ht="12" customHeight="1">
      <c r="A35" s="203"/>
      <c r="B35" s="203"/>
      <c r="C35" s="43"/>
      <c r="D35" s="278" t="s">
        <v>346</v>
      </c>
      <c r="E35" s="42"/>
      <c r="F35" s="41">
        <f>SUM(G35:I35)</f>
        <v>0</v>
      </c>
      <c r="G35" s="41">
        <v>0</v>
      </c>
      <c r="H35" s="41">
        <v>0</v>
      </c>
      <c r="I35" s="41">
        <v>0</v>
      </c>
      <c r="AA35" s="153">
        <v>0</v>
      </c>
      <c r="AB35" s="153" t="str">
        <f>IF(F35=AA35,"",1)</f>
        <v/>
      </c>
      <c r="AC35" s="153"/>
    </row>
    <row r="36" spans="1:29" ht="12" customHeight="1">
      <c r="A36" s="203"/>
      <c r="B36" s="203"/>
      <c r="C36" s="40"/>
      <c r="D36" s="279"/>
      <c r="E36" s="39"/>
      <c r="F36" s="37">
        <f>IF(F35=0,0,F35/$F35)</f>
        <v>0</v>
      </c>
      <c r="G36" s="37">
        <f>IF(G35=0,0,G35/$F35)</f>
        <v>0</v>
      </c>
      <c r="H36" s="37">
        <f>IF(H35=0,0,H35/$F35)</f>
        <v>0</v>
      </c>
      <c r="I36" s="37">
        <f>IF(I35=0,0,I35/$F35)</f>
        <v>0</v>
      </c>
      <c r="AA36" s="152"/>
      <c r="AB36" s="152"/>
      <c r="AC36" s="152" t="str">
        <f t="shared" ref="AC36" si="13">IF(SUM(G36:I36)=0,"",IF(SUM(G36:I36)=1,"",1))</f>
        <v/>
      </c>
    </row>
    <row r="37" spans="1:29" ht="12" customHeight="1">
      <c r="A37" s="203"/>
      <c r="B37" s="203"/>
      <c r="C37" s="43"/>
      <c r="D37" s="278" t="s">
        <v>347</v>
      </c>
      <c r="E37" s="42"/>
      <c r="F37" s="41">
        <f>SUM(G37:I37)</f>
        <v>0</v>
      </c>
      <c r="G37" s="41">
        <v>0</v>
      </c>
      <c r="H37" s="41">
        <v>0</v>
      </c>
      <c r="I37" s="41">
        <v>0</v>
      </c>
      <c r="AA37" s="153">
        <v>0</v>
      </c>
      <c r="AB37" s="153" t="str">
        <f>IF(F37=AA37,"",1)</f>
        <v/>
      </c>
      <c r="AC37" s="153"/>
    </row>
    <row r="38" spans="1:29" ht="12" customHeight="1">
      <c r="A38" s="203"/>
      <c r="B38" s="203"/>
      <c r="C38" s="40"/>
      <c r="D38" s="279"/>
      <c r="E38" s="39"/>
      <c r="F38" s="37">
        <f>IF(F37=0,0,F37/$F37)</f>
        <v>0</v>
      </c>
      <c r="G38" s="37">
        <f>IF(G37=0,0,G37/$F37)</f>
        <v>0</v>
      </c>
      <c r="H38" s="37">
        <f>IF(H37=0,0,H37/$F37)</f>
        <v>0</v>
      </c>
      <c r="I38" s="37">
        <f>IF(I37=0,0,I37/$F37)</f>
        <v>0</v>
      </c>
      <c r="AA38" s="152"/>
      <c r="AB38" s="152"/>
      <c r="AC38" s="152" t="str">
        <f t="shared" ref="AC38" si="14">IF(SUM(G38:I38)=0,"",IF(SUM(G38:I38)=1,"",1))</f>
        <v/>
      </c>
    </row>
    <row r="39" spans="1:29" ht="12" customHeight="1">
      <c r="A39" s="203"/>
      <c r="B39" s="203"/>
      <c r="C39" s="43"/>
      <c r="D39" s="278" t="s">
        <v>348</v>
      </c>
      <c r="E39" s="42"/>
      <c r="F39" s="41">
        <f>SUM(G39:I39)</f>
        <v>0</v>
      </c>
      <c r="G39" s="41">
        <v>0</v>
      </c>
      <c r="H39" s="41">
        <v>0</v>
      </c>
      <c r="I39" s="41">
        <v>0</v>
      </c>
      <c r="AA39" s="153">
        <v>0</v>
      </c>
      <c r="AB39" s="153" t="str">
        <f>IF(F39=AA39,"",1)</f>
        <v/>
      </c>
      <c r="AC39" s="153"/>
    </row>
    <row r="40" spans="1:29" ht="12" customHeight="1">
      <c r="A40" s="203"/>
      <c r="B40" s="203"/>
      <c r="C40" s="40"/>
      <c r="D40" s="279"/>
      <c r="E40" s="39"/>
      <c r="F40" s="37">
        <f>IF(F39=0,0,F39/$F39)</f>
        <v>0</v>
      </c>
      <c r="G40" s="37">
        <f>IF(G39=0,0,G39/$F39)</f>
        <v>0</v>
      </c>
      <c r="H40" s="37">
        <f>IF(H39=0,0,H39/$F39)</f>
        <v>0</v>
      </c>
      <c r="I40" s="37">
        <f>IF(I39=0,0,I39/$F39)</f>
        <v>0</v>
      </c>
      <c r="AA40" s="152"/>
      <c r="AB40" s="152"/>
      <c r="AC40" s="152" t="str">
        <f t="shared" ref="AC40" si="15">IF(SUM(G40:I40)=0,"",IF(SUM(G40:I40)=1,"",1))</f>
        <v/>
      </c>
    </row>
    <row r="41" spans="1:29" ht="12" customHeight="1">
      <c r="A41" s="203"/>
      <c r="B41" s="203"/>
      <c r="C41" s="43"/>
      <c r="D41" s="278" t="s">
        <v>349</v>
      </c>
      <c r="E41" s="42"/>
      <c r="F41" s="41">
        <f>SUM(G41:I41)</f>
        <v>0</v>
      </c>
      <c r="G41" s="41">
        <v>0</v>
      </c>
      <c r="H41" s="41">
        <v>0</v>
      </c>
      <c r="I41" s="41">
        <v>0</v>
      </c>
      <c r="AA41" s="153">
        <v>0</v>
      </c>
      <c r="AB41" s="153" t="str">
        <f>IF(F41=AA41,"",1)</f>
        <v/>
      </c>
      <c r="AC41" s="153"/>
    </row>
    <row r="42" spans="1:29" ht="12" customHeight="1">
      <c r="A42" s="203"/>
      <c r="B42" s="203"/>
      <c r="C42" s="40"/>
      <c r="D42" s="279"/>
      <c r="E42" s="39"/>
      <c r="F42" s="37">
        <f>IF(F41=0,0,F41/$F41)</f>
        <v>0</v>
      </c>
      <c r="G42" s="37">
        <f>IF(G41=0,0,G41/$F41)</f>
        <v>0</v>
      </c>
      <c r="H42" s="37">
        <f>IF(H41=0,0,H41/$F41)</f>
        <v>0</v>
      </c>
      <c r="I42" s="37">
        <f>IF(I41=0,0,I41/$F41)</f>
        <v>0</v>
      </c>
      <c r="AA42" s="152"/>
      <c r="AB42" s="152"/>
      <c r="AC42" s="152" t="str">
        <f t="shared" ref="AC42" si="16">IF(SUM(G42:I42)=0,"",IF(SUM(G42:I42)=1,"",1))</f>
        <v/>
      </c>
    </row>
    <row r="43" spans="1:29" ht="12" customHeight="1">
      <c r="A43" s="203"/>
      <c r="B43" s="203"/>
      <c r="C43" s="43"/>
      <c r="D43" s="278" t="s">
        <v>350</v>
      </c>
      <c r="E43" s="42"/>
      <c r="F43" s="41">
        <f>SUM(G43:I43)</f>
        <v>0</v>
      </c>
      <c r="G43" s="41">
        <v>0</v>
      </c>
      <c r="H43" s="41">
        <v>0</v>
      </c>
      <c r="I43" s="41">
        <v>0</v>
      </c>
      <c r="AA43" s="153">
        <v>0</v>
      </c>
      <c r="AB43" s="153" t="str">
        <f>IF(F43=AA43,"",1)</f>
        <v/>
      </c>
      <c r="AC43" s="153"/>
    </row>
    <row r="44" spans="1:29" ht="12" customHeight="1">
      <c r="A44" s="203"/>
      <c r="B44" s="203"/>
      <c r="C44" s="40"/>
      <c r="D44" s="279"/>
      <c r="E44" s="39"/>
      <c r="F44" s="37">
        <f>IF(F43=0,0,F43/$F43)</f>
        <v>0</v>
      </c>
      <c r="G44" s="37">
        <f>IF(G43=0,0,G43/$F43)</f>
        <v>0</v>
      </c>
      <c r="H44" s="37">
        <f>IF(H43=0,0,H43/$F43)</f>
        <v>0</v>
      </c>
      <c r="I44" s="37">
        <f>IF(I43=0,0,I43/$F43)</f>
        <v>0</v>
      </c>
      <c r="AA44" s="152"/>
      <c r="AB44" s="152"/>
      <c r="AC44" s="152" t="str">
        <f t="shared" ref="AC44" si="17">IF(SUM(G44:I44)=0,"",IF(SUM(G44:I44)=1,"",1))</f>
        <v/>
      </c>
    </row>
    <row r="45" spans="1:29" ht="12" customHeight="1">
      <c r="A45" s="203"/>
      <c r="B45" s="203"/>
      <c r="C45" s="43"/>
      <c r="D45" s="278" t="s">
        <v>351</v>
      </c>
      <c r="E45" s="42"/>
      <c r="F45" s="41">
        <f>SUM(G45:I45)</f>
        <v>0</v>
      </c>
      <c r="G45" s="41">
        <v>0</v>
      </c>
      <c r="H45" s="41">
        <v>0</v>
      </c>
      <c r="I45" s="41">
        <v>0</v>
      </c>
      <c r="AA45" s="153">
        <v>0</v>
      </c>
      <c r="AB45" s="153" t="str">
        <f>IF(F45=AA45,"",1)</f>
        <v/>
      </c>
      <c r="AC45" s="153"/>
    </row>
    <row r="46" spans="1:29" ht="12" customHeight="1">
      <c r="A46" s="203"/>
      <c r="B46" s="203"/>
      <c r="C46" s="40"/>
      <c r="D46" s="279"/>
      <c r="E46" s="39"/>
      <c r="F46" s="37">
        <f>IF(F45=0,0,F45/$F45)</f>
        <v>0</v>
      </c>
      <c r="G46" s="37">
        <f>IF(G45=0,0,G45/$F45)</f>
        <v>0</v>
      </c>
      <c r="H46" s="37">
        <f>IF(H45=0,0,H45/$F45)</f>
        <v>0</v>
      </c>
      <c r="I46" s="37">
        <f>IF(I45=0,0,I45/$F45)</f>
        <v>0</v>
      </c>
      <c r="AA46" s="152"/>
      <c r="AB46" s="152"/>
      <c r="AC46" s="152" t="str">
        <f t="shared" ref="AC46" si="18">IF(SUM(G46:I46)=0,"",IF(SUM(G46:I46)=1,"",1))</f>
        <v/>
      </c>
    </row>
    <row r="47" spans="1:29" ht="11.25" customHeight="1">
      <c r="A47" s="203"/>
      <c r="B47" s="203"/>
      <c r="C47" s="43"/>
      <c r="D47" s="278" t="s">
        <v>352</v>
      </c>
      <c r="E47" s="42"/>
      <c r="F47" s="41">
        <f>SUM(G47:I47)</f>
        <v>0</v>
      </c>
      <c r="G47" s="41">
        <v>0</v>
      </c>
      <c r="H47" s="41">
        <v>0</v>
      </c>
      <c r="I47" s="41">
        <v>0</v>
      </c>
      <c r="AA47" s="153">
        <v>0</v>
      </c>
      <c r="AB47" s="153" t="str">
        <f>IF(F47=AA47,"",1)</f>
        <v/>
      </c>
      <c r="AC47" s="153"/>
    </row>
    <row r="48" spans="1:29" ht="12" customHeight="1">
      <c r="A48" s="203"/>
      <c r="B48" s="203"/>
      <c r="C48" s="40"/>
      <c r="D48" s="279"/>
      <c r="E48" s="39"/>
      <c r="F48" s="37">
        <f>IF(F47=0,0,F47/$F47)</f>
        <v>0</v>
      </c>
      <c r="G48" s="37">
        <f>IF(G47=0,0,G47/$F47)</f>
        <v>0</v>
      </c>
      <c r="H48" s="37">
        <f>IF(H47=0,0,H47/$F47)</f>
        <v>0</v>
      </c>
      <c r="I48" s="37">
        <f>IF(I47=0,0,I47/$F47)</f>
        <v>0</v>
      </c>
      <c r="AA48" s="152"/>
      <c r="AB48" s="152"/>
      <c r="AC48" s="152" t="str">
        <f t="shared" ref="AC48" si="19">IF(SUM(G48:I48)=0,"",IF(SUM(G48:I48)=1,"",1))</f>
        <v/>
      </c>
    </row>
    <row r="49" spans="1:29" ht="12" customHeight="1">
      <c r="A49" s="203"/>
      <c r="B49" s="203"/>
      <c r="C49" s="43"/>
      <c r="D49" s="278" t="s">
        <v>353</v>
      </c>
      <c r="E49" s="42"/>
      <c r="F49" s="41">
        <f>SUM(G49:I49)</f>
        <v>1</v>
      </c>
      <c r="G49" s="41">
        <v>1</v>
      </c>
      <c r="H49" s="41">
        <v>0</v>
      </c>
      <c r="I49" s="41">
        <v>0</v>
      </c>
      <c r="AA49" s="153">
        <v>1</v>
      </c>
      <c r="AB49" s="153" t="str">
        <f>IF(F49=AA49,"",1)</f>
        <v/>
      </c>
      <c r="AC49" s="153"/>
    </row>
    <row r="50" spans="1:29" ht="12" customHeight="1">
      <c r="A50" s="203"/>
      <c r="B50" s="203"/>
      <c r="C50" s="40"/>
      <c r="D50" s="279"/>
      <c r="E50" s="39"/>
      <c r="F50" s="37">
        <f>IF(F49=0,0,F49/$F49)</f>
        <v>1</v>
      </c>
      <c r="G50" s="37">
        <f>IF(G49=0,0,G49/$F49)</f>
        <v>1</v>
      </c>
      <c r="H50" s="37">
        <f>IF(H49=0,0,H49/$F49)</f>
        <v>0</v>
      </c>
      <c r="I50" s="37">
        <f>IF(I49=0,0,I49/$F49)</f>
        <v>0</v>
      </c>
      <c r="AA50" s="152"/>
      <c r="AB50" s="152"/>
      <c r="AC50" s="152" t="str">
        <f t="shared" ref="AC50" si="20">IF(SUM(G50:I50)=0,"",IF(SUM(G50:I50)=1,"",1))</f>
        <v/>
      </c>
    </row>
    <row r="51" spans="1:29" ht="12" customHeight="1">
      <c r="A51" s="203"/>
      <c r="B51" s="203"/>
      <c r="C51" s="43"/>
      <c r="D51" s="278" t="s">
        <v>354</v>
      </c>
      <c r="E51" s="42"/>
      <c r="F51" s="41">
        <f>SUM(G51:I51)</f>
        <v>0</v>
      </c>
      <c r="G51" s="41">
        <v>0</v>
      </c>
      <c r="H51" s="41">
        <v>0</v>
      </c>
      <c r="I51" s="41">
        <v>0</v>
      </c>
      <c r="AA51" s="153">
        <v>0</v>
      </c>
      <c r="AB51" s="153" t="str">
        <f>IF(F51=AA51,"",1)</f>
        <v/>
      </c>
      <c r="AC51" s="153"/>
    </row>
    <row r="52" spans="1:29" ht="12" customHeight="1">
      <c r="A52" s="203"/>
      <c r="B52" s="203"/>
      <c r="C52" s="40"/>
      <c r="D52" s="279"/>
      <c r="E52" s="39"/>
      <c r="F52" s="37">
        <f>IF(F51=0,0,F51/$F51)</f>
        <v>0</v>
      </c>
      <c r="G52" s="37">
        <f>IF(G51=0,0,G51/$F51)</f>
        <v>0</v>
      </c>
      <c r="H52" s="37">
        <f>IF(H51=0,0,H51/$F51)</f>
        <v>0</v>
      </c>
      <c r="I52" s="37">
        <f>IF(I51=0,0,I51/$F51)</f>
        <v>0</v>
      </c>
      <c r="AA52" s="152"/>
      <c r="AB52" s="152"/>
      <c r="AC52" s="152" t="str">
        <f t="shared" ref="AC52" si="21">IF(SUM(G52:I52)=0,"",IF(SUM(G52:I52)=1,"",1))</f>
        <v/>
      </c>
    </row>
    <row r="53" spans="1:29" ht="12" customHeight="1">
      <c r="A53" s="203"/>
      <c r="B53" s="203"/>
      <c r="C53" s="43"/>
      <c r="D53" s="278" t="s">
        <v>355</v>
      </c>
      <c r="E53" s="42"/>
      <c r="F53" s="41">
        <f>SUM(G53:I53)</f>
        <v>1</v>
      </c>
      <c r="G53" s="41">
        <v>0</v>
      </c>
      <c r="H53" s="41">
        <v>1</v>
      </c>
      <c r="I53" s="41">
        <v>0</v>
      </c>
      <c r="AA53" s="153">
        <v>1</v>
      </c>
      <c r="AB53" s="153" t="str">
        <f>IF(F53=AA53,"",1)</f>
        <v/>
      </c>
      <c r="AC53" s="153"/>
    </row>
    <row r="54" spans="1:29" ht="12" customHeight="1">
      <c r="A54" s="203"/>
      <c r="B54" s="203"/>
      <c r="C54" s="40"/>
      <c r="D54" s="279"/>
      <c r="E54" s="39"/>
      <c r="F54" s="37">
        <f>IF(F53=0,0,F53/$F53)</f>
        <v>1</v>
      </c>
      <c r="G54" s="37">
        <f>IF(G53=0,0,G53/$F53)</f>
        <v>0</v>
      </c>
      <c r="H54" s="37">
        <f>IF(H53=0,0,H53/$F53)</f>
        <v>1</v>
      </c>
      <c r="I54" s="37">
        <f>IF(I53=0,0,I53/$F53)</f>
        <v>0</v>
      </c>
      <c r="AA54" s="152"/>
      <c r="AB54" s="152"/>
      <c r="AC54" s="152" t="str">
        <f t="shared" ref="AC54" si="22">IF(SUM(G54:I54)=0,"",IF(SUM(G54:I54)=1,"",1))</f>
        <v/>
      </c>
    </row>
    <row r="55" spans="1:29" ht="12" customHeight="1">
      <c r="A55" s="203"/>
      <c r="B55" s="203"/>
      <c r="C55" s="43"/>
      <c r="D55" s="278" t="s">
        <v>356</v>
      </c>
      <c r="E55" s="42"/>
      <c r="F55" s="41">
        <f>SUM(G55:I55)</f>
        <v>1</v>
      </c>
      <c r="G55" s="41">
        <v>0</v>
      </c>
      <c r="H55" s="41">
        <v>1</v>
      </c>
      <c r="I55" s="41">
        <v>0</v>
      </c>
      <c r="AA55" s="153">
        <v>1</v>
      </c>
      <c r="AB55" s="153" t="str">
        <f>IF(F55=AA55,"",1)</f>
        <v/>
      </c>
      <c r="AC55" s="153"/>
    </row>
    <row r="56" spans="1:29" ht="12" customHeight="1">
      <c r="A56" s="203"/>
      <c r="B56" s="203"/>
      <c r="C56" s="40"/>
      <c r="D56" s="279"/>
      <c r="E56" s="39"/>
      <c r="F56" s="37">
        <f>IF(F55=0,0,F55/$F55)</f>
        <v>1</v>
      </c>
      <c r="G56" s="37">
        <f>IF(G55=0,0,G55/$F55)</f>
        <v>0</v>
      </c>
      <c r="H56" s="37">
        <f>IF(H55=0,0,H55/$F55)</f>
        <v>1</v>
      </c>
      <c r="I56" s="37">
        <f>IF(I55=0,0,I55/$F55)</f>
        <v>0</v>
      </c>
      <c r="AA56" s="152"/>
      <c r="AB56" s="152"/>
      <c r="AC56" s="152" t="str">
        <f t="shared" ref="AC56" si="23">IF(SUM(G56:I56)=0,"",IF(SUM(G56:I56)=1,"",1))</f>
        <v/>
      </c>
    </row>
    <row r="57" spans="1:29" ht="12" customHeight="1">
      <c r="A57" s="203"/>
      <c r="B57" s="203"/>
      <c r="C57" s="43"/>
      <c r="D57" s="278" t="s">
        <v>357</v>
      </c>
      <c r="E57" s="42"/>
      <c r="F57" s="41">
        <f>SUM(G57:I57)</f>
        <v>1</v>
      </c>
      <c r="G57" s="41">
        <v>0</v>
      </c>
      <c r="H57" s="41">
        <v>1</v>
      </c>
      <c r="I57" s="41">
        <v>0</v>
      </c>
      <c r="AA57" s="153">
        <v>1</v>
      </c>
      <c r="AB57" s="153" t="str">
        <f>IF(F57=AA57,"",1)</f>
        <v/>
      </c>
      <c r="AC57" s="153"/>
    </row>
    <row r="58" spans="1:29" ht="12" customHeight="1">
      <c r="A58" s="203"/>
      <c r="B58" s="203"/>
      <c r="C58" s="40"/>
      <c r="D58" s="279"/>
      <c r="E58" s="39"/>
      <c r="F58" s="37">
        <f>IF(F57=0,0,F57/$F57)</f>
        <v>1</v>
      </c>
      <c r="G58" s="37">
        <f>IF(G57=0,0,G57/$F57)</f>
        <v>0</v>
      </c>
      <c r="H58" s="37">
        <f>IF(H57=0,0,H57/$F57)</f>
        <v>1</v>
      </c>
      <c r="I58" s="37">
        <f>IF(I57=0,0,I57/$F57)</f>
        <v>0</v>
      </c>
      <c r="AA58" s="152"/>
      <c r="AB58" s="152"/>
      <c r="AC58" s="152" t="str">
        <f t="shared" ref="AC58" si="24">IF(SUM(G58:I58)=0,"",IF(SUM(G58:I58)=1,"",1))</f>
        <v/>
      </c>
    </row>
    <row r="59" spans="1:29" ht="12.75" customHeight="1">
      <c r="A59" s="203"/>
      <c r="B59" s="203"/>
      <c r="C59" s="43"/>
      <c r="D59" s="278" t="s">
        <v>358</v>
      </c>
      <c r="E59" s="42"/>
      <c r="F59" s="41">
        <f>SUM(G59:I59)</f>
        <v>2</v>
      </c>
      <c r="G59" s="41">
        <v>2</v>
      </c>
      <c r="H59" s="41">
        <v>0</v>
      </c>
      <c r="I59" s="41">
        <v>0</v>
      </c>
      <c r="AA59" s="153">
        <v>2</v>
      </c>
      <c r="AB59" s="153" t="str">
        <f>IF(F59=AA59,"",1)</f>
        <v/>
      </c>
      <c r="AC59" s="153"/>
    </row>
    <row r="60" spans="1:29" ht="12.75" customHeight="1">
      <c r="A60" s="203"/>
      <c r="B60" s="203"/>
      <c r="C60" s="40"/>
      <c r="D60" s="279"/>
      <c r="E60" s="39"/>
      <c r="F60" s="37">
        <f>IF(F59=0,0,F59/$F59)</f>
        <v>1</v>
      </c>
      <c r="G60" s="37">
        <f>IF(G59=0,0,G59/$F59)</f>
        <v>1</v>
      </c>
      <c r="H60" s="37">
        <f>IF(H59=0,0,H59/$F59)</f>
        <v>0</v>
      </c>
      <c r="I60" s="37">
        <f>IF(I59=0,0,I59/$F59)</f>
        <v>0</v>
      </c>
      <c r="AA60" s="152"/>
      <c r="AB60" s="152"/>
      <c r="AC60" s="152" t="str">
        <f t="shared" ref="AC60" si="25">IF(SUM(G60:I60)=0,"",IF(SUM(G60:I60)=1,"",1))</f>
        <v/>
      </c>
    </row>
    <row r="61" spans="1:29" ht="12" customHeight="1">
      <c r="A61" s="203"/>
      <c r="B61" s="203"/>
      <c r="C61" s="43"/>
      <c r="D61" s="278" t="s">
        <v>21</v>
      </c>
      <c r="E61" s="42"/>
      <c r="F61" s="41">
        <f>SUM(G61:I61)</f>
        <v>0</v>
      </c>
      <c r="G61" s="41">
        <v>0</v>
      </c>
      <c r="H61" s="41">
        <v>0</v>
      </c>
      <c r="I61" s="41">
        <v>0</v>
      </c>
      <c r="AA61" s="153">
        <v>0</v>
      </c>
      <c r="AB61" s="153" t="str">
        <f>IF(F61=AA61,"",1)</f>
        <v/>
      </c>
      <c r="AC61" s="153"/>
    </row>
    <row r="62" spans="1:29" ht="12" customHeight="1">
      <c r="A62" s="203"/>
      <c r="B62" s="203"/>
      <c r="C62" s="40"/>
      <c r="D62" s="279"/>
      <c r="E62" s="39"/>
      <c r="F62" s="37">
        <f>IF(F61=0,0,F61/$F61)</f>
        <v>0</v>
      </c>
      <c r="G62" s="37">
        <f>IF(G61=0,0,G61/$F61)</f>
        <v>0</v>
      </c>
      <c r="H62" s="37">
        <f>IF(H61=0,0,H61/$F61)</f>
        <v>0</v>
      </c>
      <c r="I62" s="37">
        <f>IF(I61=0,0,I61/$F61)</f>
        <v>0</v>
      </c>
      <c r="AA62" s="152"/>
      <c r="AB62" s="152"/>
      <c r="AC62" s="152" t="str">
        <f t="shared" ref="AC62" si="26">IF(SUM(G62:I62)=0,"",IF(SUM(G62:I62)=1,"",1))</f>
        <v/>
      </c>
    </row>
    <row r="63" spans="1:29" ht="12" customHeight="1">
      <c r="A63" s="203"/>
      <c r="B63" s="203"/>
      <c r="C63" s="43"/>
      <c r="D63" s="278" t="s">
        <v>359</v>
      </c>
      <c r="E63" s="42"/>
      <c r="F63" s="41">
        <f>SUM(G63:I63)</f>
        <v>0</v>
      </c>
      <c r="G63" s="41">
        <v>0</v>
      </c>
      <c r="H63" s="41">
        <v>0</v>
      </c>
      <c r="I63" s="41">
        <v>0</v>
      </c>
      <c r="AA63" s="153">
        <v>0</v>
      </c>
      <c r="AB63" s="153" t="str">
        <f>IF(F63=AA63,"",1)</f>
        <v/>
      </c>
      <c r="AC63" s="153"/>
    </row>
    <row r="64" spans="1:29" ht="12" customHeight="1">
      <c r="A64" s="203"/>
      <c r="B64" s="203"/>
      <c r="C64" s="40"/>
      <c r="D64" s="279"/>
      <c r="E64" s="39"/>
      <c r="F64" s="37">
        <f>IF(F63=0,0,F63/$F63)</f>
        <v>0</v>
      </c>
      <c r="G64" s="37">
        <f>IF(G63=0,0,G63/$F63)</f>
        <v>0</v>
      </c>
      <c r="H64" s="37">
        <f>IF(H63=0,0,H63/$F63)</f>
        <v>0</v>
      </c>
      <c r="I64" s="37">
        <f>IF(I63=0,0,I63/$F63)</f>
        <v>0</v>
      </c>
      <c r="AA64" s="152"/>
      <c r="AB64" s="152"/>
      <c r="AC64" s="152" t="str">
        <f t="shared" ref="AC64" si="27">IF(SUM(G64:I64)=0,"",IF(SUM(G64:I64)=1,"",1))</f>
        <v/>
      </c>
    </row>
    <row r="65" spans="1:29" ht="12" customHeight="1">
      <c r="A65" s="203"/>
      <c r="B65" s="203"/>
      <c r="C65" s="43"/>
      <c r="D65" s="278" t="s">
        <v>360</v>
      </c>
      <c r="E65" s="42"/>
      <c r="F65" s="41">
        <f>SUM(G65:I65)</f>
        <v>1</v>
      </c>
      <c r="G65" s="41">
        <v>0</v>
      </c>
      <c r="H65" s="41">
        <v>1</v>
      </c>
      <c r="I65" s="41">
        <v>0</v>
      </c>
      <c r="AA65" s="153">
        <v>1</v>
      </c>
      <c r="AB65" s="153" t="str">
        <f>IF(F65=AA65,"",1)</f>
        <v/>
      </c>
      <c r="AC65" s="153"/>
    </row>
    <row r="66" spans="1:29" ht="12" customHeight="1">
      <c r="A66" s="203"/>
      <c r="B66" s="203"/>
      <c r="C66" s="40"/>
      <c r="D66" s="279"/>
      <c r="E66" s="39"/>
      <c r="F66" s="37">
        <f>IF(F65=0,0,F65/$F65)</f>
        <v>1</v>
      </c>
      <c r="G66" s="37">
        <f>IF(G65=0,0,G65/$F65)</f>
        <v>0</v>
      </c>
      <c r="H66" s="37">
        <f>IF(H65=0,0,H65/$F65)</f>
        <v>1</v>
      </c>
      <c r="I66" s="37">
        <f>IF(I65=0,0,I65/$F65)</f>
        <v>0</v>
      </c>
      <c r="AA66" s="152"/>
      <c r="AB66" s="152"/>
      <c r="AC66" s="152" t="str">
        <f t="shared" ref="AC66" si="28">IF(SUM(G66:I66)=0,"",IF(SUM(G66:I66)=1,"",1))</f>
        <v/>
      </c>
    </row>
    <row r="67" spans="1:29" ht="12" customHeight="1">
      <c r="A67" s="203"/>
      <c r="B67" s="203"/>
      <c r="C67" s="43"/>
      <c r="D67" s="278" t="s">
        <v>361</v>
      </c>
      <c r="E67" s="42"/>
      <c r="F67" s="41">
        <f>SUM(G67:I67)</f>
        <v>1</v>
      </c>
      <c r="G67" s="41">
        <v>0</v>
      </c>
      <c r="H67" s="41">
        <v>1</v>
      </c>
      <c r="I67" s="41">
        <v>0</v>
      </c>
      <c r="AA67" s="153">
        <v>1</v>
      </c>
      <c r="AB67" s="153" t="str">
        <f>IF(F67=AA67,"",1)</f>
        <v/>
      </c>
      <c r="AC67" s="153"/>
    </row>
    <row r="68" spans="1:29" ht="12" customHeight="1">
      <c r="A68" s="203"/>
      <c r="B68" s="204"/>
      <c r="C68" s="40"/>
      <c r="D68" s="279"/>
      <c r="E68" s="39"/>
      <c r="F68" s="37">
        <f>IF(F67=0,0,F67/$F67)</f>
        <v>1</v>
      </c>
      <c r="G68" s="37">
        <f>IF(G67=0,0,G67/$F67)</f>
        <v>0</v>
      </c>
      <c r="H68" s="37">
        <f>IF(H67=0,0,H67/$F67)</f>
        <v>1</v>
      </c>
      <c r="I68" s="37">
        <f>IF(I67=0,0,I67/$F67)</f>
        <v>0</v>
      </c>
      <c r="AA68" s="152"/>
      <c r="AB68" s="152"/>
      <c r="AC68" s="152" t="str">
        <f t="shared" ref="AC68" si="29">IF(SUM(G68:I68)=0,"",IF(SUM(G68:I68)=1,"",1))</f>
        <v/>
      </c>
    </row>
    <row r="69" spans="1:29" ht="12" customHeight="1">
      <c r="A69" s="203"/>
      <c r="B69" s="202" t="s">
        <v>17</v>
      </c>
      <c r="C69" s="43"/>
      <c r="D69" s="278" t="s">
        <v>16</v>
      </c>
      <c r="E69" s="42"/>
      <c r="F69" s="41">
        <f>SUM(G69:I69)</f>
        <v>30</v>
      </c>
      <c r="G69" s="41">
        <f>SUM(G71,G73,G75,G77,G79,G81,G83,G85,G87,G89,G91,G93,G95,G97,G99)</f>
        <v>8</v>
      </c>
      <c r="H69" s="41">
        <f>SUM(H71,H73,H75,H77,H79,H81,H83,H85,H87,H89,H91,H93,H95,H97,H99)</f>
        <v>19</v>
      </c>
      <c r="I69" s="41">
        <f>SUM(I71,I73,I75,I77,I79,I81,I83,I85,I87,I89,I91,I93,I95,I97,I99)</f>
        <v>3</v>
      </c>
      <c r="AA69" s="153">
        <v>30</v>
      </c>
      <c r="AB69" s="153" t="str">
        <f>IF(F69=AA69,"",1)</f>
        <v/>
      </c>
      <c r="AC69" s="153"/>
    </row>
    <row r="70" spans="1:29" ht="12" customHeight="1">
      <c r="A70" s="203"/>
      <c r="B70" s="203"/>
      <c r="C70" s="40"/>
      <c r="D70" s="279"/>
      <c r="E70" s="39"/>
      <c r="F70" s="37">
        <f>IF(F69=0,0,F69/$F69)</f>
        <v>1</v>
      </c>
      <c r="G70" s="37">
        <f>IF(G69=0,0,G69/$F69)</f>
        <v>0.26666666666666666</v>
      </c>
      <c r="H70" s="37">
        <f>IF(H69=0,0,H69/$F69)</f>
        <v>0.6333333333333333</v>
      </c>
      <c r="I70" s="37">
        <f>IF(I69=0,0,I69/$F69)</f>
        <v>0.1</v>
      </c>
      <c r="AA70" s="152"/>
      <c r="AB70" s="152"/>
      <c r="AC70" s="152" t="str">
        <f t="shared" ref="AC70" si="30">IF(SUM(G70:I70)=0,"",IF(SUM(G70:I70)=1,"",1))</f>
        <v/>
      </c>
    </row>
    <row r="71" spans="1:29" ht="12" customHeight="1">
      <c r="A71" s="203"/>
      <c r="B71" s="203"/>
      <c r="C71" s="43"/>
      <c r="D71" s="278" t="s">
        <v>271</v>
      </c>
      <c r="E71" s="42"/>
      <c r="F71" s="41">
        <f>SUM(G71:I71)</f>
        <v>0</v>
      </c>
      <c r="G71" s="41">
        <v>0</v>
      </c>
      <c r="H71" s="41">
        <v>0</v>
      </c>
      <c r="I71" s="41">
        <v>0</v>
      </c>
      <c r="AA71" s="153">
        <v>0</v>
      </c>
      <c r="AB71" s="153" t="str">
        <f>IF(F71=AA71,"",1)</f>
        <v/>
      </c>
      <c r="AC71" s="153"/>
    </row>
    <row r="72" spans="1:29" ht="12" customHeight="1">
      <c r="A72" s="203"/>
      <c r="B72" s="203"/>
      <c r="C72" s="40"/>
      <c r="D72" s="279"/>
      <c r="E72" s="39"/>
      <c r="F72" s="37">
        <f>IF(F71=0,0,F71/$F71)</f>
        <v>0</v>
      </c>
      <c r="G72" s="37">
        <f>IF(G71=0,0,G71/$F71)</f>
        <v>0</v>
      </c>
      <c r="H72" s="37">
        <f>IF(H71=0,0,H71/$F71)</f>
        <v>0</v>
      </c>
      <c r="I72" s="37">
        <f>IF(I71=0,0,I71/$F71)</f>
        <v>0</v>
      </c>
      <c r="AA72" s="152"/>
      <c r="AB72" s="152"/>
      <c r="AC72" s="152" t="str">
        <f t="shared" ref="AC72" si="31">IF(SUM(G72:I72)=0,"",IF(SUM(G72:I72)=1,"",1))</f>
        <v/>
      </c>
    </row>
    <row r="73" spans="1:29" ht="12" customHeight="1">
      <c r="A73" s="203"/>
      <c r="B73" s="203"/>
      <c r="C73" s="43"/>
      <c r="D73" s="278" t="s">
        <v>270</v>
      </c>
      <c r="E73" s="42"/>
      <c r="F73" s="41">
        <f>SUM(G73:I73)</f>
        <v>2</v>
      </c>
      <c r="G73" s="41">
        <v>0</v>
      </c>
      <c r="H73" s="41">
        <v>1</v>
      </c>
      <c r="I73" s="41">
        <v>1</v>
      </c>
      <c r="AA73" s="153">
        <v>2</v>
      </c>
      <c r="AB73" s="153" t="str">
        <f>IF(F73=AA73,"",1)</f>
        <v/>
      </c>
      <c r="AC73" s="153"/>
    </row>
    <row r="74" spans="1:29" ht="12" customHeight="1">
      <c r="A74" s="203"/>
      <c r="B74" s="203"/>
      <c r="C74" s="40"/>
      <c r="D74" s="279"/>
      <c r="E74" s="39"/>
      <c r="F74" s="37">
        <f>IF(F73=0,0,F73/$F73)</f>
        <v>1</v>
      </c>
      <c r="G74" s="37">
        <f>IF(G73=0,0,G73/$F73)</f>
        <v>0</v>
      </c>
      <c r="H74" s="37">
        <f>IF(H73=0,0,H73/$F73)</f>
        <v>0.5</v>
      </c>
      <c r="I74" s="37">
        <f>IF(I73=0,0,I73/$F73)</f>
        <v>0.5</v>
      </c>
      <c r="AA74" s="152"/>
      <c r="AB74" s="152"/>
      <c r="AC74" s="152" t="str">
        <f t="shared" ref="AC74" si="32">IF(SUM(G74:I74)=0,"",IF(SUM(G74:I74)=1,"",1))</f>
        <v/>
      </c>
    </row>
    <row r="75" spans="1:29" ht="12" customHeight="1">
      <c r="A75" s="203"/>
      <c r="B75" s="203"/>
      <c r="C75" s="43"/>
      <c r="D75" s="278" t="s">
        <v>13</v>
      </c>
      <c r="E75" s="42"/>
      <c r="F75" s="41">
        <f>SUM(G75:I75)</f>
        <v>0</v>
      </c>
      <c r="G75" s="41">
        <v>0</v>
      </c>
      <c r="H75" s="41">
        <v>0</v>
      </c>
      <c r="I75" s="41">
        <v>0</v>
      </c>
      <c r="AA75" s="153">
        <v>0</v>
      </c>
      <c r="AB75" s="153" t="str">
        <f>IF(F75=AA75,"",1)</f>
        <v/>
      </c>
      <c r="AC75" s="153"/>
    </row>
    <row r="76" spans="1:29" ht="12" customHeight="1">
      <c r="A76" s="203"/>
      <c r="B76" s="203"/>
      <c r="C76" s="40"/>
      <c r="D76" s="279"/>
      <c r="E76" s="39"/>
      <c r="F76" s="37">
        <f>IF(F75=0,0,F75/$F75)</f>
        <v>0</v>
      </c>
      <c r="G76" s="37">
        <f>IF(G75=0,0,G75/$F75)</f>
        <v>0</v>
      </c>
      <c r="H76" s="37">
        <f>IF(H75=0,0,H75/$F75)</f>
        <v>0</v>
      </c>
      <c r="I76" s="37">
        <f>IF(I75=0,0,I75/$F75)</f>
        <v>0</v>
      </c>
      <c r="AA76" s="152"/>
      <c r="AB76" s="152"/>
      <c r="AC76" s="152" t="str">
        <f t="shared" ref="AC76" si="33">IF(SUM(G76:I76)=0,"",IF(SUM(G76:I76)=1,"",1))</f>
        <v/>
      </c>
    </row>
    <row r="77" spans="1:29" ht="12" customHeight="1">
      <c r="A77" s="203"/>
      <c r="B77" s="203"/>
      <c r="C77" s="43"/>
      <c r="D77" s="278" t="s">
        <v>269</v>
      </c>
      <c r="E77" s="42"/>
      <c r="F77" s="41">
        <f>SUM(G77:I77)</f>
        <v>1</v>
      </c>
      <c r="G77" s="41">
        <v>1</v>
      </c>
      <c r="H77" s="41">
        <v>0</v>
      </c>
      <c r="I77" s="41">
        <v>0</v>
      </c>
      <c r="AA77" s="153">
        <v>1</v>
      </c>
      <c r="AB77" s="153" t="str">
        <f>IF(F77=AA77,"",1)</f>
        <v/>
      </c>
      <c r="AC77" s="153"/>
    </row>
    <row r="78" spans="1:29" ht="12" customHeight="1">
      <c r="A78" s="203"/>
      <c r="B78" s="203"/>
      <c r="C78" s="40"/>
      <c r="D78" s="279"/>
      <c r="E78" s="39"/>
      <c r="F78" s="37">
        <f>IF(F77=0,0,F77/$F77)</f>
        <v>1</v>
      </c>
      <c r="G78" s="37">
        <f>IF(G77=0,0,G77/$F77)</f>
        <v>1</v>
      </c>
      <c r="H78" s="37">
        <f>IF(H77=0,0,H77/$F77)</f>
        <v>0</v>
      </c>
      <c r="I78" s="37">
        <f>IF(I77=0,0,I77/$F77)</f>
        <v>0</v>
      </c>
      <c r="AA78" s="152"/>
      <c r="AB78" s="152"/>
      <c r="AC78" s="152" t="str">
        <f t="shared" ref="AC78" si="34">IF(SUM(G78:I78)=0,"",IF(SUM(G78:I78)=1,"",1))</f>
        <v/>
      </c>
    </row>
    <row r="79" spans="1:29" ht="12" customHeight="1">
      <c r="A79" s="203"/>
      <c r="B79" s="203"/>
      <c r="C79" s="43"/>
      <c r="D79" s="278" t="s">
        <v>268</v>
      </c>
      <c r="E79" s="42"/>
      <c r="F79" s="41">
        <f>SUM(G79:I79)</f>
        <v>2</v>
      </c>
      <c r="G79" s="41">
        <v>0</v>
      </c>
      <c r="H79" s="41">
        <v>2</v>
      </c>
      <c r="I79" s="41">
        <v>0</v>
      </c>
      <c r="AA79" s="153">
        <v>2</v>
      </c>
      <c r="AB79" s="153" t="str">
        <f>IF(F79=AA79,"",1)</f>
        <v/>
      </c>
      <c r="AC79" s="153"/>
    </row>
    <row r="80" spans="1:29" ht="12" customHeight="1">
      <c r="A80" s="203"/>
      <c r="B80" s="203"/>
      <c r="C80" s="40"/>
      <c r="D80" s="279"/>
      <c r="E80" s="39"/>
      <c r="F80" s="37">
        <f>IF(F79=0,0,F79/$F79)</f>
        <v>1</v>
      </c>
      <c r="G80" s="37">
        <f>IF(G79=0,0,G79/$F79)</f>
        <v>0</v>
      </c>
      <c r="H80" s="37">
        <f>IF(H79=0,0,H79/$F79)</f>
        <v>1</v>
      </c>
      <c r="I80" s="37">
        <f>IF(I79=0,0,I79/$F79)</f>
        <v>0</v>
      </c>
      <c r="AA80" s="152"/>
      <c r="AB80" s="152"/>
      <c r="AC80" s="152" t="str">
        <f t="shared" ref="AC80" si="35">IF(SUM(G80:I80)=0,"",IF(SUM(G80:I80)=1,"",1))</f>
        <v/>
      </c>
    </row>
    <row r="81" spans="1:29" ht="12" customHeight="1">
      <c r="A81" s="203"/>
      <c r="B81" s="203"/>
      <c r="C81" s="43"/>
      <c r="D81" s="278" t="s">
        <v>10</v>
      </c>
      <c r="E81" s="42"/>
      <c r="F81" s="41">
        <f>SUM(G81:I81)</f>
        <v>8</v>
      </c>
      <c r="G81" s="41">
        <v>1</v>
      </c>
      <c r="H81" s="41">
        <v>6</v>
      </c>
      <c r="I81" s="41">
        <v>1</v>
      </c>
      <c r="AA81" s="153">
        <v>8</v>
      </c>
      <c r="AB81" s="153" t="str">
        <f>IF(F81=AA81,"",1)</f>
        <v/>
      </c>
      <c r="AC81" s="153"/>
    </row>
    <row r="82" spans="1:29" ht="12" customHeight="1">
      <c r="A82" s="203"/>
      <c r="B82" s="203"/>
      <c r="C82" s="40"/>
      <c r="D82" s="279"/>
      <c r="E82" s="39"/>
      <c r="F82" s="37">
        <f>IF(F81=0,0,F81/$F81)</f>
        <v>1</v>
      </c>
      <c r="G82" s="37">
        <f>IF(G81=0,0,G81/$F81)</f>
        <v>0.125</v>
      </c>
      <c r="H82" s="37">
        <f>IF(H81=0,0,H81/$F81)</f>
        <v>0.75</v>
      </c>
      <c r="I82" s="37">
        <f>IF(I81=0,0,I81/$F81)</f>
        <v>0.125</v>
      </c>
      <c r="AA82" s="152"/>
      <c r="AB82" s="152"/>
      <c r="AC82" s="152" t="str">
        <f t="shared" ref="AC82" si="36">IF(SUM(G82:I82)=0,"",IF(SUM(G82:I82)=1,"",1))</f>
        <v/>
      </c>
    </row>
    <row r="83" spans="1:29" ht="12" customHeight="1">
      <c r="A83" s="203"/>
      <c r="B83" s="203"/>
      <c r="C83" s="43"/>
      <c r="D83" s="278" t="s">
        <v>9</v>
      </c>
      <c r="E83" s="42"/>
      <c r="F83" s="41">
        <f>SUM(G83:I83)</f>
        <v>3</v>
      </c>
      <c r="G83" s="41">
        <v>0</v>
      </c>
      <c r="H83" s="41">
        <v>2</v>
      </c>
      <c r="I83" s="41">
        <v>1</v>
      </c>
      <c r="AA83" s="153">
        <v>3</v>
      </c>
      <c r="AB83" s="153" t="str">
        <f>IF(F83=AA83,"",1)</f>
        <v/>
      </c>
      <c r="AC83" s="153"/>
    </row>
    <row r="84" spans="1:29" ht="12" customHeight="1">
      <c r="A84" s="203"/>
      <c r="B84" s="203"/>
      <c r="C84" s="40"/>
      <c r="D84" s="279"/>
      <c r="E84" s="39"/>
      <c r="F84" s="37">
        <f>IF(F83=0,0,F83/$F83)</f>
        <v>1</v>
      </c>
      <c r="G84" s="37">
        <f>IF(G83=0,0,G83/$F83)</f>
        <v>0</v>
      </c>
      <c r="H84" s="37">
        <f>IF(H83=0,0,H83/$F83)</f>
        <v>0.66666666666666663</v>
      </c>
      <c r="I84" s="37">
        <f>IF(I83=0,0,I83/$F83)</f>
        <v>0.33333333333333331</v>
      </c>
      <c r="AA84" s="152"/>
      <c r="AB84" s="152"/>
      <c r="AC84" s="152" t="str">
        <f t="shared" ref="AC84" si="37">IF(SUM(G84:I84)=0,"",IF(SUM(G84:I84)=1,"",1))</f>
        <v/>
      </c>
    </row>
    <row r="85" spans="1:29" ht="12" customHeight="1">
      <c r="A85" s="203"/>
      <c r="B85" s="203"/>
      <c r="C85" s="43"/>
      <c r="D85" s="278" t="s">
        <v>267</v>
      </c>
      <c r="E85" s="42"/>
      <c r="F85" s="41">
        <f>SUM(G85:I85)</f>
        <v>0</v>
      </c>
      <c r="G85" s="41">
        <v>0</v>
      </c>
      <c r="H85" s="41">
        <v>0</v>
      </c>
      <c r="I85" s="41">
        <v>0</v>
      </c>
      <c r="AA85" s="153">
        <v>0</v>
      </c>
      <c r="AB85" s="153" t="str">
        <f>IF(F85=AA85,"",1)</f>
        <v/>
      </c>
      <c r="AC85" s="153"/>
    </row>
    <row r="86" spans="1:29" ht="12" customHeight="1">
      <c r="A86" s="203"/>
      <c r="B86" s="203"/>
      <c r="C86" s="40"/>
      <c r="D86" s="279"/>
      <c r="E86" s="39"/>
      <c r="F86" s="37">
        <f>IF(F85=0,0,F85/$F85)</f>
        <v>0</v>
      </c>
      <c r="G86" s="37">
        <f>IF(G85=0,0,G85/$F85)</f>
        <v>0</v>
      </c>
      <c r="H86" s="37">
        <f>IF(H85=0,0,H85/$F85)</f>
        <v>0</v>
      </c>
      <c r="I86" s="37">
        <f>IF(I85=0,0,I85/$F85)</f>
        <v>0</v>
      </c>
      <c r="AA86" s="152"/>
      <c r="AB86" s="152"/>
      <c r="AC86" s="152" t="str">
        <f t="shared" ref="AC86" si="38">IF(SUM(G86:I86)=0,"",IF(SUM(G86:I86)=1,"",1))</f>
        <v/>
      </c>
    </row>
    <row r="87" spans="1:29" ht="13.5" customHeight="1">
      <c r="A87" s="203"/>
      <c r="B87" s="203"/>
      <c r="C87" s="43"/>
      <c r="D87" s="297" t="s">
        <v>266</v>
      </c>
      <c r="E87" s="42"/>
      <c r="F87" s="41">
        <f>SUM(G87:I87)</f>
        <v>0</v>
      </c>
      <c r="G87" s="41">
        <v>0</v>
      </c>
      <c r="H87" s="41">
        <v>0</v>
      </c>
      <c r="I87" s="41">
        <v>0</v>
      </c>
      <c r="AA87" s="153">
        <v>0</v>
      </c>
      <c r="AB87" s="153" t="str">
        <f>IF(F87=AA87,"",1)</f>
        <v/>
      </c>
      <c r="AC87" s="153"/>
    </row>
    <row r="88" spans="1:29" ht="13.5" customHeight="1">
      <c r="A88" s="203"/>
      <c r="B88" s="203"/>
      <c r="C88" s="40"/>
      <c r="D88" s="279"/>
      <c r="E88" s="39"/>
      <c r="F88" s="37">
        <f>IF(F87=0,0,F87/$F87)</f>
        <v>0</v>
      </c>
      <c r="G88" s="37">
        <f>IF(G87=0,0,G87/$F87)</f>
        <v>0</v>
      </c>
      <c r="H88" s="37">
        <f>IF(H87=0,0,H87/$F87)</f>
        <v>0</v>
      </c>
      <c r="I88" s="37">
        <f>IF(I87=0,0,I87/$F87)</f>
        <v>0</v>
      </c>
      <c r="AA88" s="152"/>
      <c r="AB88" s="152"/>
      <c r="AC88" s="152" t="str">
        <f t="shared" ref="AC88" si="39">IF(SUM(G88:I88)=0,"",IF(SUM(G88:I88)=1,"",1))</f>
        <v/>
      </c>
    </row>
    <row r="89" spans="1:29" ht="12" customHeight="1">
      <c r="A89" s="203"/>
      <c r="B89" s="203"/>
      <c r="C89" s="43"/>
      <c r="D89" s="278" t="s">
        <v>265</v>
      </c>
      <c r="E89" s="42"/>
      <c r="F89" s="41">
        <f>SUM(G89:I89)</f>
        <v>0</v>
      </c>
      <c r="G89" s="41">
        <v>0</v>
      </c>
      <c r="H89" s="41">
        <v>0</v>
      </c>
      <c r="I89" s="41">
        <v>0</v>
      </c>
      <c r="AA89" s="153">
        <v>0</v>
      </c>
      <c r="AB89" s="153" t="str">
        <f>IF(F89=AA89,"",1)</f>
        <v/>
      </c>
      <c r="AC89" s="153"/>
    </row>
    <row r="90" spans="1:29" ht="12" customHeight="1">
      <c r="A90" s="203"/>
      <c r="B90" s="203"/>
      <c r="C90" s="40"/>
      <c r="D90" s="279"/>
      <c r="E90" s="39"/>
      <c r="F90" s="37">
        <f>IF(F89=0,0,F89/$F89)</f>
        <v>0</v>
      </c>
      <c r="G90" s="37">
        <f>IF(G89=0,0,G89/$F89)</f>
        <v>0</v>
      </c>
      <c r="H90" s="37">
        <f>IF(H89=0,0,H89/$F89)</f>
        <v>0</v>
      </c>
      <c r="I90" s="37">
        <f>IF(I89=0,0,I89/$F89)</f>
        <v>0</v>
      </c>
      <c r="AA90" s="152"/>
      <c r="AB90" s="152"/>
      <c r="AC90" s="152" t="str">
        <f t="shared" ref="AC90" si="40">IF(SUM(G90:I90)=0,"",IF(SUM(G90:I90)=1,"",1))</f>
        <v/>
      </c>
    </row>
    <row r="91" spans="1:29" ht="12" customHeight="1">
      <c r="A91" s="203"/>
      <c r="B91" s="203"/>
      <c r="C91" s="43"/>
      <c r="D91" s="278" t="s">
        <v>264</v>
      </c>
      <c r="E91" s="42"/>
      <c r="F91" s="41">
        <f>SUM(G91:I91)</f>
        <v>0</v>
      </c>
      <c r="G91" s="41">
        <v>0</v>
      </c>
      <c r="H91" s="41">
        <v>0</v>
      </c>
      <c r="I91" s="41">
        <v>0</v>
      </c>
      <c r="AA91" s="153">
        <v>0</v>
      </c>
      <c r="AB91" s="153" t="str">
        <f>IF(F91=AA91,"",1)</f>
        <v/>
      </c>
      <c r="AC91" s="153"/>
    </row>
    <row r="92" spans="1:29" ht="12" customHeight="1">
      <c r="A92" s="203"/>
      <c r="B92" s="203"/>
      <c r="C92" s="40"/>
      <c r="D92" s="279"/>
      <c r="E92" s="39"/>
      <c r="F92" s="37">
        <f>IF(F91=0,0,F91/$F91)</f>
        <v>0</v>
      </c>
      <c r="G92" s="37">
        <f>IF(G91=0,0,G91/$F91)</f>
        <v>0</v>
      </c>
      <c r="H92" s="37">
        <f>IF(H91=0,0,H91/$F91)</f>
        <v>0</v>
      </c>
      <c r="I92" s="37">
        <f>IF(I91=0,0,I91/$F91)</f>
        <v>0</v>
      </c>
      <c r="AA92" s="152"/>
      <c r="AB92" s="152"/>
      <c r="AC92" s="152" t="str">
        <f t="shared" ref="AC92" si="41">IF(SUM(G92:I92)=0,"",IF(SUM(G92:I92)=1,"",1))</f>
        <v/>
      </c>
    </row>
    <row r="93" spans="1:29" ht="12" customHeight="1">
      <c r="A93" s="203"/>
      <c r="B93" s="203"/>
      <c r="C93" s="43"/>
      <c r="D93" s="278" t="s">
        <v>263</v>
      </c>
      <c r="E93" s="42"/>
      <c r="F93" s="41">
        <f>SUM(G93:I93)</f>
        <v>1</v>
      </c>
      <c r="G93" s="41">
        <v>0</v>
      </c>
      <c r="H93" s="41">
        <v>1</v>
      </c>
      <c r="I93" s="41">
        <v>0</v>
      </c>
      <c r="AA93" s="153">
        <v>1</v>
      </c>
      <c r="AB93" s="153" t="str">
        <f>IF(F93=AA93,"",1)</f>
        <v/>
      </c>
      <c r="AC93" s="153"/>
    </row>
    <row r="94" spans="1:29" ht="12" customHeight="1">
      <c r="A94" s="203"/>
      <c r="B94" s="203"/>
      <c r="C94" s="40"/>
      <c r="D94" s="279"/>
      <c r="E94" s="39"/>
      <c r="F94" s="37">
        <f>IF(F93=0,0,F93/$F93)</f>
        <v>1</v>
      </c>
      <c r="G94" s="37">
        <f>IF(G93=0,0,G93/$F93)</f>
        <v>0</v>
      </c>
      <c r="H94" s="37">
        <f>IF(H93=0,0,H93/$F93)</f>
        <v>1</v>
      </c>
      <c r="I94" s="37">
        <f>IF(I93=0,0,I93/$F93)</f>
        <v>0</v>
      </c>
      <c r="AA94" s="152"/>
      <c r="AB94" s="152"/>
      <c r="AC94" s="152" t="str">
        <f t="shared" ref="AC94" si="42">IF(SUM(G94:I94)=0,"",IF(SUM(G94:I94)=1,"",1))</f>
        <v/>
      </c>
    </row>
    <row r="95" spans="1:29" ht="12" customHeight="1">
      <c r="A95" s="203"/>
      <c r="B95" s="203"/>
      <c r="C95" s="43"/>
      <c r="D95" s="278" t="s">
        <v>262</v>
      </c>
      <c r="E95" s="42"/>
      <c r="F95" s="41">
        <f>SUM(G95:I95)</f>
        <v>11</v>
      </c>
      <c r="G95" s="41">
        <v>5</v>
      </c>
      <c r="H95" s="41">
        <v>6</v>
      </c>
      <c r="I95" s="41">
        <v>0</v>
      </c>
      <c r="AA95" s="153">
        <v>11</v>
      </c>
      <c r="AB95" s="153" t="str">
        <f>IF(F95=AA95,"",1)</f>
        <v/>
      </c>
      <c r="AC95" s="153"/>
    </row>
    <row r="96" spans="1:29" ht="12" customHeight="1">
      <c r="A96" s="203"/>
      <c r="B96" s="203"/>
      <c r="C96" s="40"/>
      <c r="D96" s="279"/>
      <c r="E96" s="39"/>
      <c r="F96" s="37">
        <f>IF(F95=0,0,F95/$F95)</f>
        <v>1</v>
      </c>
      <c r="G96" s="37">
        <f>IF(G95=0,0,G95/$F95)</f>
        <v>0.45454545454545453</v>
      </c>
      <c r="H96" s="37">
        <f>IF(H95=0,0,H95/$F95)</f>
        <v>0.54545454545454541</v>
      </c>
      <c r="I96" s="37">
        <f>IF(I95=0,0,I95/$F95)</f>
        <v>0</v>
      </c>
      <c r="AA96" s="152"/>
      <c r="AB96" s="152"/>
      <c r="AC96" s="152" t="str">
        <f t="shared" ref="AC96" si="43">IF(SUM(G96:I96)=0,"",IF(SUM(G96:I96)=1,"",1))</f>
        <v/>
      </c>
    </row>
    <row r="97" spans="1:30" ht="12" customHeight="1">
      <c r="A97" s="203"/>
      <c r="B97" s="203"/>
      <c r="C97" s="43"/>
      <c r="D97" s="278" t="s">
        <v>261</v>
      </c>
      <c r="E97" s="42"/>
      <c r="F97" s="41">
        <f>SUM(G97:I97)</f>
        <v>0</v>
      </c>
      <c r="G97" s="41">
        <v>0</v>
      </c>
      <c r="H97" s="41">
        <v>0</v>
      </c>
      <c r="I97" s="41">
        <v>0</v>
      </c>
      <c r="AA97" s="153">
        <v>0</v>
      </c>
      <c r="AB97" s="153" t="str">
        <f>IF(F97=AA97,"",1)</f>
        <v/>
      </c>
      <c r="AC97" s="153"/>
    </row>
    <row r="98" spans="1:30" ht="12" customHeight="1">
      <c r="A98" s="203"/>
      <c r="B98" s="203"/>
      <c r="C98" s="40"/>
      <c r="D98" s="279"/>
      <c r="E98" s="39"/>
      <c r="F98" s="37">
        <f>IF(F97=0,0,F97/$F97)</f>
        <v>0</v>
      </c>
      <c r="G98" s="37">
        <f>IF(G97=0,0,G97/$F97)</f>
        <v>0</v>
      </c>
      <c r="H98" s="37">
        <f>IF(H97=0,0,H97/$F97)</f>
        <v>0</v>
      </c>
      <c r="I98" s="37">
        <f>IF(I97=0,0,I97/$F97)</f>
        <v>0</v>
      </c>
      <c r="AA98" s="152"/>
      <c r="AB98" s="152"/>
      <c r="AC98" s="152" t="str">
        <f t="shared" ref="AC98" si="44">IF(SUM(G98:I98)=0,"",IF(SUM(G98:I98)=1,"",1))</f>
        <v/>
      </c>
    </row>
    <row r="99" spans="1:30" ht="12.75" customHeight="1">
      <c r="A99" s="203"/>
      <c r="B99" s="203"/>
      <c r="C99" s="43"/>
      <c r="D99" s="278" t="s">
        <v>260</v>
      </c>
      <c r="E99" s="42"/>
      <c r="F99" s="41">
        <f>SUM(G99:I99)</f>
        <v>2</v>
      </c>
      <c r="G99" s="41">
        <v>1</v>
      </c>
      <c r="H99" s="41">
        <v>1</v>
      </c>
      <c r="I99" s="41">
        <v>0</v>
      </c>
      <c r="AA99" s="153">
        <v>2</v>
      </c>
      <c r="AB99" s="153" t="str">
        <f>IF(F99=AA99,"",1)</f>
        <v/>
      </c>
      <c r="AC99" s="153"/>
    </row>
    <row r="100" spans="1:30" ht="12.75" customHeight="1" thickBot="1">
      <c r="A100" s="204"/>
      <c r="B100" s="204"/>
      <c r="C100" s="40"/>
      <c r="D100" s="279"/>
      <c r="E100" s="39"/>
      <c r="F100" s="37">
        <f>IF(F99=0,0,F99/$F99)</f>
        <v>1</v>
      </c>
      <c r="G100" s="37">
        <f>IF(G99=0,0,G99/$F99)</f>
        <v>0.5</v>
      </c>
      <c r="H100" s="37">
        <f>IF(H99=0,0,H99/$F99)</f>
        <v>0.5</v>
      </c>
      <c r="I100" s="37">
        <f>IF(I99=0,0,I99/$F99)</f>
        <v>0</v>
      </c>
      <c r="AA100" s="155"/>
      <c r="AB100" s="156"/>
      <c r="AC100" s="156" t="str">
        <f t="shared" ref="AC100" si="45">IF(SUM(G100:I100)=0,"",IF(SUM(G100:I100)=1,"",1))</f>
        <v/>
      </c>
    </row>
    <row r="110" spans="1:30">
      <c r="D110" s="164" t="s">
        <v>495</v>
      </c>
      <c r="E110" s="162"/>
      <c r="F110" s="163">
        <v>39</v>
      </c>
      <c r="G110" s="163">
        <v>11</v>
      </c>
      <c r="H110" s="163">
        <v>25</v>
      </c>
      <c r="I110" s="163">
        <v>3</v>
      </c>
      <c r="J110" s="163"/>
      <c r="K110" s="163"/>
      <c r="L110" s="163"/>
      <c r="M110" s="163"/>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39</v>
      </c>
      <c r="G111" s="166">
        <f t="shared" ref="G111:R111" si="46">IF(G110="","",SUM(G9,G11,G13,G15,G17))</f>
        <v>11</v>
      </c>
      <c r="H111" s="166">
        <f t="shared" si="46"/>
        <v>25</v>
      </c>
      <c r="I111" s="166">
        <f t="shared" si="46"/>
        <v>3</v>
      </c>
      <c r="J111" s="166" t="str">
        <f t="shared" si="46"/>
        <v/>
      </c>
      <c r="K111" s="166" t="str">
        <f t="shared" si="46"/>
        <v/>
      </c>
      <c r="L111" s="166" t="str">
        <f t="shared" si="46"/>
        <v/>
      </c>
      <c r="M111" s="166" t="str">
        <f t="shared" si="46"/>
        <v/>
      </c>
      <c r="N111" s="166" t="str">
        <f t="shared" si="46"/>
        <v/>
      </c>
      <c r="O111" s="166" t="str">
        <f t="shared" si="46"/>
        <v/>
      </c>
      <c r="P111" s="166" t="str">
        <f t="shared" si="46"/>
        <v/>
      </c>
      <c r="Q111" s="166" t="str">
        <f t="shared" si="46"/>
        <v/>
      </c>
      <c r="R111" s="166" t="str">
        <f t="shared" si="46"/>
        <v/>
      </c>
      <c r="S111" s="74"/>
      <c r="T111" s="71"/>
      <c r="U111" s="74"/>
      <c r="V111" s="71"/>
      <c r="W111" s="74"/>
      <c r="X111" s="71"/>
      <c r="Y111" s="74"/>
      <c r="Z111" s="71"/>
      <c r="AA111" s="74"/>
      <c r="AB111" s="71"/>
      <c r="AC111" s="71"/>
      <c r="AD111" s="71"/>
    </row>
    <row r="112" spans="1:30">
      <c r="D112" s="165" t="s">
        <v>43</v>
      </c>
      <c r="E112" s="162"/>
      <c r="F112" s="166">
        <f>IF(F110="","",SUM(F19,F69))</f>
        <v>39</v>
      </c>
      <c r="G112" s="166">
        <f t="shared" ref="G112:R112" si="47">IF(G110="","",SUM(G19,G69))</f>
        <v>11</v>
      </c>
      <c r="H112" s="166">
        <f t="shared" si="47"/>
        <v>25</v>
      </c>
      <c r="I112" s="166">
        <f t="shared" si="47"/>
        <v>3</v>
      </c>
      <c r="J112" s="166" t="str">
        <f t="shared" si="47"/>
        <v/>
      </c>
      <c r="K112" s="166" t="str">
        <f t="shared" si="47"/>
        <v/>
      </c>
      <c r="L112" s="166" t="str">
        <f t="shared" si="47"/>
        <v/>
      </c>
      <c r="M112" s="166" t="str">
        <f t="shared" si="47"/>
        <v/>
      </c>
      <c r="N112" s="166" t="str">
        <f t="shared" si="47"/>
        <v/>
      </c>
      <c r="O112" s="166" t="str">
        <f t="shared" si="47"/>
        <v/>
      </c>
      <c r="P112" s="166" t="str">
        <f t="shared" si="47"/>
        <v/>
      </c>
      <c r="Q112" s="166" t="str">
        <f t="shared" si="47"/>
        <v/>
      </c>
      <c r="R112" s="166" t="str">
        <f t="shared" si="47"/>
        <v/>
      </c>
      <c r="S112" s="74"/>
      <c r="T112" s="71"/>
      <c r="U112" s="74"/>
      <c r="V112" s="71"/>
      <c r="W112" s="74"/>
      <c r="X112" s="71"/>
      <c r="Y112" s="74"/>
      <c r="Z112" s="71"/>
      <c r="AA112" s="74"/>
      <c r="AB112" s="71"/>
      <c r="AC112" s="71"/>
      <c r="AD112" s="71"/>
    </row>
    <row r="113" spans="4:30">
      <c r="D113" s="167" t="s">
        <v>42</v>
      </c>
      <c r="F113" s="166">
        <f>IF(F110="","",SUM(F21,F23,F25,F27,F29,F31,F33,F35,F37,F39,F41,F43,F45,F47,F49,F51,F53,F55,F57,F59,F61,F63,F65,F67))</f>
        <v>9</v>
      </c>
      <c r="G113" s="166">
        <f t="shared" ref="G113:R113" si="48">IF(G110="","",SUM(G21,G23,G25,G27,G29,G31,G33,G35,G37,G39,G41,G43,G45,G47,G49,G51,G53,G55,G57,G59,G61,G63,G65,G67))</f>
        <v>3</v>
      </c>
      <c r="H113" s="166">
        <f t="shared" si="48"/>
        <v>6</v>
      </c>
      <c r="I113" s="166">
        <f t="shared" si="48"/>
        <v>0</v>
      </c>
      <c r="J113" s="166" t="str">
        <f t="shared" si="48"/>
        <v/>
      </c>
      <c r="K113" s="166" t="str">
        <f t="shared" si="48"/>
        <v/>
      </c>
      <c r="L113" s="166" t="str">
        <f t="shared" si="48"/>
        <v/>
      </c>
      <c r="M113" s="166" t="str">
        <f t="shared" si="48"/>
        <v/>
      </c>
      <c r="N113" s="166" t="str">
        <f t="shared" si="48"/>
        <v/>
      </c>
      <c r="O113" s="166" t="str">
        <f t="shared" si="48"/>
        <v/>
      </c>
      <c r="P113" s="166" t="str">
        <f t="shared" si="48"/>
        <v/>
      </c>
      <c r="Q113" s="166" t="str">
        <f t="shared" si="48"/>
        <v/>
      </c>
      <c r="R113" s="166" t="str">
        <f t="shared" si="48"/>
        <v/>
      </c>
      <c r="S113" s="74"/>
      <c r="T113" s="71"/>
      <c r="U113" s="74"/>
      <c r="V113" s="71"/>
      <c r="W113" s="74"/>
      <c r="X113" s="71"/>
      <c r="Y113" s="74"/>
      <c r="Z113" s="71"/>
      <c r="AA113" s="74"/>
      <c r="AB113" s="71"/>
      <c r="AC113" s="71"/>
      <c r="AD113" s="71"/>
    </row>
    <row r="114" spans="4:30">
      <c r="D114" s="168" t="s">
        <v>496</v>
      </c>
      <c r="F114" s="166">
        <f>IF(F110="","",SUM(F71,F73,F75,F77,F79,F81,F83,F85,F87,F89,F91,F93,F95,F97,F99))</f>
        <v>30</v>
      </c>
      <c r="G114" s="166">
        <f t="shared" ref="G114:R114" si="49">IF(G110="","",SUM(G71,G73,G75,G77,G79,G81,G83,G85,G87,G89,G91,G93,G95,G97,G99))</f>
        <v>8</v>
      </c>
      <c r="H114" s="166">
        <f t="shared" si="49"/>
        <v>19</v>
      </c>
      <c r="I114" s="166">
        <f t="shared" si="49"/>
        <v>3</v>
      </c>
      <c r="J114" s="166" t="str">
        <f t="shared" si="49"/>
        <v/>
      </c>
      <c r="K114" s="166" t="str">
        <f t="shared" si="49"/>
        <v/>
      </c>
      <c r="L114" s="166" t="str">
        <f t="shared" si="49"/>
        <v/>
      </c>
      <c r="M114" s="166" t="str">
        <f t="shared" si="49"/>
        <v/>
      </c>
      <c r="N114" s="166" t="str">
        <f t="shared" si="49"/>
        <v/>
      </c>
      <c r="O114" s="166" t="str">
        <f t="shared" si="49"/>
        <v/>
      </c>
      <c r="P114" s="166" t="str">
        <f t="shared" si="49"/>
        <v/>
      </c>
      <c r="Q114" s="166" t="str">
        <f t="shared" si="49"/>
        <v/>
      </c>
      <c r="R114" s="166" t="str">
        <f t="shared" si="49"/>
        <v/>
      </c>
      <c r="S114" s="74"/>
      <c r="T114" s="71"/>
      <c r="U114" s="74"/>
      <c r="V114" s="71"/>
      <c r="W114" s="74"/>
      <c r="X114" s="71"/>
      <c r="Y114" s="74"/>
      <c r="Z114" s="71"/>
      <c r="AA114" s="74"/>
      <c r="AB114" s="71"/>
      <c r="AC114" s="71"/>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0">IF(G110="","",IF(G7=G110,"",1))</f>
        <v/>
      </c>
      <c r="H116" s="163" t="str">
        <f t="shared" si="50"/>
        <v/>
      </c>
      <c r="I116" s="163" t="str">
        <f t="shared" si="50"/>
        <v/>
      </c>
      <c r="J116" s="163" t="str">
        <f t="shared" si="50"/>
        <v/>
      </c>
      <c r="K116" s="163" t="str">
        <f t="shared" si="50"/>
        <v/>
      </c>
      <c r="L116" s="163" t="str">
        <f t="shared" si="50"/>
        <v/>
      </c>
      <c r="M116" s="163" t="str">
        <f t="shared" si="50"/>
        <v/>
      </c>
      <c r="N116" s="163" t="str">
        <f t="shared" si="50"/>
        <v/>
      </c>
      <c r="O116" s="163" t="str">
        <f t="shared" si="50"/>
        <v/>
      </c>
      <c r="P116" s="163" t="str">
        <f t="shared" si="50"/>
        <v/>
      </c>
      <c r="Q116" s="163" t="str">
        <f t="shared" si="50"/>
        <v/>
      </c>
      <c r="R116" s="163" t="str">
        <f t="shared" si="50"/>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1">IF(G110="","",IF(G110=G111,"",1))</f>
        <v/>
      </c>
      <c r="H117" s="163" t="str">
        <f t="shared" si="51"/>
        <v/>
      </c>
      <c r="I117" s="163" t="str">
        <f t="shared" si="51"/>
        <v/>
      </c>
      <c r="J117" s="163" t="str">
        <f t="shared" si="51"/>
        <v/>
      </c>
      <c r="K117" s="163" t="str">
        <f t="shared" si="51"/>
        <v/>
      </c>
      <c r="L117" s="163" t="str">
        <f t="shared" si="51"/>
        <v/>
      </c>
      <c r="M117" s="163" t="str">
        <f t="shared" si="51"/>
        <v/>
      </c>
      <c r="N117" s="163" t="str">
        <f t="shared" si="51"/>
        <v/>
      </c>
      <c r="O117" s="163" t="str">
        <f t="shared" si="51"/>
        <v/>
      </c>
      <c r="P117" s="163" t="str">
        <f t="shared" si="51"/>
        <v/>
      </c>
      <c r="Q117" s="163" t="str">
        <f t="shared" si="51"/>
        <v/>
      </c>
      <c r="R117" s="163" t="str">
        <f t="shared" si="51"/>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2">IF(G110="","",IF(G110=G112,"",1))</f>
        <v/>
      </c>
      <c r="H118" s="163" t="str">
        <f t="shared" si="52"/>
        <v/>
      </c>
      <c r="I118" s="163" t="str">
        <f t="shared" si="52"/>
        <v/>
      </c>
      <c r="J118" s="163" t="str">
        <f t="shared" si="52"/>
        <v/>
      </c>
      <c r="K118" s="163" t="str">
        <f t="shared" si="52"/>
        <v/>
      </c>
      <c r="L118" s="163" t="str">
        <f t="shared" si="52"/>
        <v/>
      </c>
      <c r="M118" s="163" t="str">
        <f t="shared" si="52"/>
        <v/>
      </c>
      <c r="N118" s="163" t="str">
        <f t="shared" si="52"/>
        <v/>
      </c>
      <c r="O118" s="163" t="str">
        <f t="shared" si="52"/>
        <v/>
      </c>
      <c r="P118" s="163" t="str">
        <f t="shared" si="52"/>
        <v/>
      </c>
      <c r="Q118" s="163" t="str">
        <f t="shared" si="52"/>
        <v/>
      </c>
      <c r="R118" s="163" t="str">
        <f t="shared" si="52"/>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3">IF(G110="","",IF(G19=G113,"",1))</f>
        <v/>
      </c>
      <c r="H119" s="163" t="str">
        <f t="shared" si="53"/>
        <v/>
      </c>
      <c r="I119" s="163" t="str">
        <f t="shared" si="53"/>
        <v/>
      </c>
      <c r="J119" s="163" t="str">
        <f t="shared" si="53"/>
        <v/>
      </c>
      <c r="K119" s="163" t="str">
        <f t="shared" si="53"/>
        <v/>
      </c>
      <c r="L119" s="163" t="str">
        <f t="shared" si="53"/>
        <v/>
      </c>
      <c r="M119" s="163" t="str">
        <f t="shared" si="53"/>
        <v/>
      </c>
      <c r="N119" s="163" t="str">
        <f t="shared" si="53"/>
        <v/>
      </c>
      <c r="O119" s="163" t="str">
        <f t="shared" si="53"/>
        <v/>
      </c>
      <c r="P119" s="163" t="str">
        <f t="shared" si="53"/>
        <v/>
      </c>
      <c r="Q119" s="163" t="str">
        <f t="shared" si="53"/>
        <v/>
      </c>
      <c r="R119" s="163" t="str">
        <f t="shared" si="53"/>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54">IF(G110="","",IF(G69=G114,"",1))</f>
        <v/>
      </c>
      <c r="H120" s="163" t="str">
        <f t="shared" si="54"/>
        <v/>
      </c>
      <c r="I120" s="163" t="str">
        <f t="shared" si="54"/>
        <v/>
      </c>
      <c r="J120" s="163" t="str">
        <f t="shared" si="54"/>
        <v/>
      </c>
      <c r="K120" s="163" t="str">
        <f t="shared" si="54"/>
        <v/>
      </c>
      <c r="L120" s="163" t="str">
        <f t="shared" si="54"/>
        <v/>
      </c>
      <c r="M120" s="163" t="str">
        <f t="shared" si="54"/>
        <v/>
      </c>
      <c r="N120" s="163" t="str">
        <f t="shared" si="54"/>
        <v/>
      </c>
      <c r="O120" s="163" t="str">
        <f t="shared" si="54"/>
        <v/>
      </c>
      <c r="P120" s="163" t="str">
        <f t="shared" si="54"/>
        <v/>
      </c>
      <c r="Q120" s="163" t="str">
        <f t="shared" si="54"/>
        <v/>
      </c>
      <c r="R120" s="163" t="str">
        <f t="shared" si="54"/>
        <v/>
      </c>
      <c r="S120" s="71"/>
      <c r="T120" s="71"/>
      <c r="U120" s="71"/>
      <c r="V120" s="71"/>
      <c r="W120" s="71"/>
      <c r="X120" s="71"/>
      <c r="Y120" s="71"/>
      <c r="Z120" s="71"/>
      <c r="AA120" s="71"/>
      <c r="AB120" s="71"/>
      <c r="AC120" s="71"/>
      <c r="AD120" s="71"/>
    </row>
  </sheetData>
  <mergeCells count="57">
    <mergeCell ref="A3:E6"/>
    <mergeCell ref="F3:I4"/>
    <mergeCell ref="F5:F6"/>
    <mergeCell ref="G5:G6"/>
    <mergeCell ref="H5:H6"/>
    <mergeCell ref="I5:I6"/>
    <mergeCell ref="D31:D32"/>
    <mergeCell ref="D33:D34"/>
    <mergeCell ref="A7:E8"/>
    <mergeCell ref="A9:A18"/>
    <mergeCell ref="B9:E10"/>
    <mergeCell ref="B11:E12"/>
    <mergeCell ref="B13:E14"/>
    <mergeCell ref="B15:E16"/>
    <mergeCell ref="B17:E18"/>
    <mergeCell ref="D35:D36"/>
    <mergeCell ref="D37:D38"/>
    <mergeCell ref="D39:D40"/>
    <mergeCell ref="D41:D42"/>
    <mergeCell ref="D43:D44"/>
    <mergeCell ref="D45:D46"/>
    <mergeCell ref="D47:D48"/>
    <mergeCell ref="D49:D50"/>
    <mergeCell ref="A19:A100"/>
    <mergeCell ref="B19:B68"/>
    <mergeCell ref="D19:D20"/>
    <mergeCell ref="D21:D22"/>
    <mergeCell ref="D23:D24"/>
    <mergeCell ref="D25:D26"/>
    <mergeCell ref="D27:D28"/>
    <mergeCell ref="D29:D30"/>
    <mergeCell ref="D85:D86"/>
    <mergeCell ref="D87:D88"/>
    <mergeCell ref="D89:D90"/>
    <mergeCell ref="D77:D78"/>
    <mergeCell ref="D79:D80"/>
    <mergeCell ref="D81:D82"/>
    <mergeCell ref="B69:B100"/>
    <mergeCell ref="D69:D70"/>
    <mergeCell ref="D71:D72"/>
    <mergeCell ref="D73:D74"/>
    <mergeCell ref="D75:D76"/>
    <mergeCell ref="D91:D92"/>
    <mergeCell ref="D93:D94"/>
    <mergeCell ref="D95:D96"/>
    <mergeCell ref="D97:D98"/>
    <mergeCell ref="D99:D100"/>
    <mergeCell ref="D83:D84"/>
    <mergeCell ref="D51:D52"/>
    <mergeCell ref="D53:D54"/>
    <mergeCell ref="D67:D68"/>
    <mergeCell ref="D55:D56"/>
    <mergeCell ref="D57:D58"/>
    <mergeCell ref="D63:D64"/>
    <mergeCell ref="D65:D66"/>
    <mergeCell ref="D59:D60"/>
    <mergeCell ref="D61:D62"/>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97"/>
  <sheetViews>
    <sheetView showGridLines="0" view="pageBreakPreview" zoomScaleNormal="100" zoomScaleSheetLayoutView="100" workbookViewId="0">
      <selection activeCell="I37" sqref="I37"/>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10.125" style="3" customWidth="1"/>
    <col min="15" max="16384" width="9" style="3"/>
  </cols>
  <sheetData>
    <row r="1" spans="1:29" ht="14.25">
      <c r="A1" s="18" t="s">
        <v>541</v>
      </c>
    </row>
    <row r="3" spans="1:29" ht="14.25" customHeight="1">
      <c r="A3" s="216" t="s">
        <v>64</v>
      </c>
      <c r="B3" s="217"/>
      <c r="C3" s="217"/>
      <c r="D3" s="217"/>
      <c r="E3" s="218"/>
      <c r="F3" s="225" t="s">
        <v>138</v>
      </c>
      <c r="G3" s="298" t="s">
        <v>514</v>
      </c>
      <c r="H3" s="298"/>
      <c r="I3" s="264" t="s">
        <v>513</v>
      </c>
      <c r="J3" s="264"/>
      <c r="K3" s="264" t="s">
        <v>512</v>
      </c>
      <c r="L3" s="264"/>
      <c r="M3" s="240" t="s">
        <v>141</v>
      </c>
      <c r="N3" s="241"/>
    </row>
    <row r="4" spans="1:29" ht="42" customHeight="1">
      <c r="A4" s="219"/>
      <c r="B4" s="220"/>
      <c r="C4" s="220"/>
      <c r="D4" s="220"/>
      <c r="E4" s="221"/>
      <c r="F4" s="229"/>
      <c r="G4" s="298"/>
      <c r="H4" s="298"/>
      <c r="I4" s="264"/>
      <c r="J4" s="264"/>
      <c r="K4" s="264"/>
      <c r="L4" s="264"/>
      <c r="M4" s="242"/>
      <c r="N4" s="243"/>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row>
    <row r="6" spans="1:29" ht="15" customHeight="1" thickBot="1">
      <c r="A6" s="222"/>
      <c r="B6" s="223"/>
      <c r="C6" s="223"/>
      <c r="D6" s="223"/>
      <c r="E6" s="224"/>
      <c r="F6" s="226"/>
      <c r="G6" s="228"/>
      <c r="H6" s="215"/>
      <c r="I6" s="228"/>
      <c r="J6" s="215"/>
      <c r="K6" s="228"/>
      <c r="L6" s="215"/>
      <c r="M6" s="228"/>
      <c r="N6" s="215"/>
      <c r="AA6" s="139">
        <f>SUM(AB7:AD53,F66:AD70)</f>
        <v>0</v>
      </c>
    </row>
    <row r="7" spans="1:29" ht="23.1" customHeight="1">
      <c r="A7" s="211" t="s">
        <v>50</v>
      </c>
      <c r="B7" s="212"/>
      <c r="C7" s="212"/>
      <c r="D7" s="212"/>
      <c r="E7" s="213"/>
      <c r="F7" s="10">
        <f t="shared" ref="F7:F53" si="0">SUM(G7,I7,K7,M7)</f>
        <v>986</v>
      </c>
      <c r="G7" s="9">
        <f>SUM(G8:G12)</f>
        <v>805</v>
      </c>
      <c r="H7" s="8">
        <f t="shared" ref="H7:H53" si="1">IF(G7=0,0,G7/$F7*100)</f>
        <v>81.643002028397575</v>
      </c>
      <c r="I7" s="9">
        <f>SUM(I8:I12)</f>
        <v>87</v>
      </c>
      <c r="J7" s="8">
        <f t="shared" ref="J7:J53" si="2">IF(I7=0,0,I7/$F7*100)</f>
        <v>8.8235294117647065</v>
      </c>
      <c r="K7" s="9">
        <f>SUM(K8:K12)</f>
        <v>79</v>
      </c>
      <c r="L7" s="8">
        <f t="shared" ref="L7:L53" si="3">IF(K7=0,0,K7/$F7*100)</f>
        <v>8.0121703853955388</v>
      </c>
      <c r="M7" s="9">
        <f>SUM(M8:M12)</f>
        <v>15</v>
      </c>
      <c r="N7" s="8">
        <f t="shared" ref="N7:N53" si="4">IF(M7=0,0,M7/$F7*100)</f>
        <v>1.5212981744421907</v>
      </c>
      <c r="AA7" s="138">
        <v>986</v>
      </c>
      <c r="AB7" s="135" t="str">
        <f>IF(F7=AA7,"",1)</f>
        <v/>
      </c>
      <c r="AC7" s="173" t="str">
        <f>IF(SUM(H7,J7,L7,N7)=100,"",1)</f>
        <v/>
      </c>
    </row>
    <row r="8" spans="1:29" ht="23.1" customHeight="1">
      <c r="A8" s="205" t="s">
        <v>49</v>
      </c>
      <c r="B8" s="208" t="s">
        <v>48</v>
      </c>
      <c r="C8" s="209"/>
      <c r="D8" s="209"/>
      <c r="E8" s="210"/>
      <c r="F8" s="10">
        <f t="shared" si="0"/>
        <v>324</v>
      </c>
      <c r="G8" s="9">
        <v>174</v>
      </c>
      <c r="H8" s="8">
        <f t="shared" si="1"/>
        <v>53.703703703703709</v>
      </c>
      <c r="I8" s="9">
        <v>72</v>
      </c>
      <c r="J8" s="8">
        <f t="shared" si="2"/>
        <v>22.222222222222221</v>
      </c>
      <c r="K8" s="9">
        <v>67</v>
      </c>
      <c r="L8" s="8">
        <f t="shared" si="3"/>
        <v>20.679012345679013</v>
      </c>
      <c r="M8" s="9">
        <v>11</v>
      </c>
      <c r="N8" s="8">
        <f t="shared" si="4"/>
        <v>3.3950617283950617</v>
      </c>
      <c r="AA8" s="9">
        <v>324</v>
      </c>
      <c r="AB8" s="136" t="str">
        <f t="shared" ref="AB8:AB53" si="5">IF(F8=AA8,"",1)</f>
        <v/>
      </c>
      <c r="AC8" s="136" t="str">
        <f t="shared" ref="AC8:AC53" si="6">IF(SUM(H8,J8,L8,N8)=100,"",1)</f>
        <v/>
      </c>
    </row>
    <row r="9" spans="1:29" ht="23.1" customHeight="1">
      <c r="A9" s="206"/>
      <c r="B9" s="208" t="s">
        <v>47</v>
      </c>
      <c r="C9" s="209"/>
      <c r="D9" s="209"/>
      <c r="E9" s="210"/>
      <c r="F9" s="10">
        <f t="shared" si="0"/>
        <v>144</v>
      </c>
      <c r="G9" s="9">
        <v>126</v>
      </c>
      <c r="H9" s="8">
        <f t="shared" si="1"/>
        <v>87.5</v>
      </c>
      <c r="I9" s="9">
        <v>12</v>
      </c>
      <c r="J9" s="8">
        <f t="shared" si="2"/>
        <v>8.3333333333333321</v>
      </c>
      <c r="K9" s="9">
        <v>6</v>
      </c>
      <c r="L9" s="8">
        <f t="shared" si="3"/>
        <v>4.1666666666666661</v>
      </c>
      <c r="M9" s="9">
        <v>0</v>
      </c>
      <c r="N9" s="8">
        <f t="shared" si="4"/>
        <v>0</v>
      </c>
      <c r="AA9" s="9">
        <v>144</v>
      </c>
      <c r="AB9" s="136" t="str">
        <f t="shared" si="5"/>
        <v/>
      </c>
      <c r="AC9" s="136" t="str">
        <f t="shared" si="6"/>
        <v/>
      </c>
    </row>
    <row r="10" spans="1:29" ht="23.1" customHeight="1">
      <c r="A10" s="206"/>
      <c r="B10" s="208" t="s">
        <v>46</v>
      </c>
      <c r="C10" s="209"/>
      <c r="D10" s="209"/>
      <c r="E10" s="210"/>
      <c r="F10" s="10">
        <f t="shared" si="0"/>
        <v>219</v>
      </c>
      <c r="G10" s="9">
        <v>214</v>
      </c>
      <c r="H10" s="8">
        <f t="shared" si="1"/>
        <v>97.716894977168948</v>
      </c>
      <c r="I10" s="9">
        <v>1</v>
      </c>
      <c r="J10" s="8">
        <f t="shared" si="2"/>
        <v>0.45662100456621002</v>
      </c>
      <c r="K10" s="9">
        <v>3</v>
      </c>
      <c r="L10" s="8">
        <f t="shared" si="3"/>
        <v>1.3698630136986301</v>
      </c>
      <c r="M10" s="9">
        <v>1</v>
      </c>
      <c r="N10" s="8">
        <f t="shared" si="4"/>
        <v>0.45662100456621002</v>
      </c>
      <c r="AA10" s="9">
        <v>219</v>
      </c>
      <c r="AB10" s="136" t="str">
        <f t="shared" si="5"/>
        <v/>
      </c>
      <c r="AC10" s="136" t="str">
        <f t="shared" si="6"/>
        <v/>
      </c>
    </row>
    <row r="11" spans="1:29" ht="23.1" customHeight="1">
      <c r="A11" s="206"/>
      <c r="B11" s="208" t="s">
        <v>45</v>
      </c>
      <c r="C11" s="209"/>
      <c r="D11" s="209"/>
      <c r="E11" s="210"/>
      <c r="F11" s="10">
        <f t="shared" si="0"/>
        <v>78</v>
      </c>
      <c r="G11" s="9">
        <v>77</v>
      </c>
      <c r="H11" s="8">
        <f t="shared" si="1"/>
        <v>98.71794871794873</v>
      </c>
      <c r="I11" s="9">
        <v>0</v>
      </c>
      <c r="J11" s="8">
        <f t="shared" si="2"/>
        <v>0</v>
      </c>
      <c r="K11" s="9">
        <v>0</v>
      </c>
      <c r="L11" s="8">
        <f t="shared" si="3"/>
        <v>0</v>
      </c>
      <c r="M11" s="9">
        <v>1</v>
      </c>
      <c r="N11" s="8">
        <f t="shared" si="4"/>
        <v>1.2820512820512819</v>
      </c>
      <c r="AA11" s="9">
        <v>78</v>
      </c>
      <c r="AB11" s="136" t="str">
        <f t="shared" si="5"/>
        <v/>
      </c>
      <c r="AC11" s="136" t="str">
        <f t="shared" si="6"/>
        <v/>
      </c>
    </row>
    <row r="12" spans="1:29" ht="23.1" customHeight="1">
      <c r="A12" s="207"/>
      <c r="B12" s="208" t="s">
        <v>44</v>
      </c>
      <c r="C12" s="209"/>
      <c r="D12" s="209"/>
      <c r="E12" s="210"/>
      <c r="F12" s="10">
        <f t="shared" si="0"/>
        <v>221</v>
      </c>
      <c r="G12" s="9">
        <v>214</v>
      </c>
      <c r="H12" s="8">
        <f t="shared" si="1"/>
        <v>96.832579185520359</v>
      </c>
      <c r="I12" s="9">
        <v>2</v>
      </c>
      <c r="J12" s="8">
        <f t="shared" si="2"/>
        <v>0.90497737556561098</v>
      </c>
      <c r="K12" s="9">
        <v>3</v>
      </c>
      <c r="L12" s="8">
        <f t="shared" si="3"/>
        <v>1.3574660633484164</v>
      </c>
      <c r="M12" s="9">
        <v>2</v>
      </c>
      <c r="N12" s="8">
        <f t="shared" si="4"/>
        <v>0.90497737556561098</v>
      </c>
      <c r="AA12" s="9">
        <v>221</v>
      </c>
      <c r="AB12" s="136" t="str">
        <f t="shared" si="5"/>
        <v/>
      </c>
      <c r="AC12" s="136" t="str">
        <f t="shared" si="6"/>
        <v/>
      </c>
    </row>
    <row r="13" spans="1:29" ht="23.1" customHeight="1">
      <c r="A13" s="202" t="s">
        <v>43</v>
      </c>
      <c r="B13" s="202" t="s">
        <v>42</v>
      </c>
      <c r="C13" s="13"/>
      <c r="D13" s="14" t="s">
        <v>16</v>
      </c>
      <c r="E13" s="11"/>
      <c r="F13" s="10">
        <f t="shared" si="0"/>
        <v>247</v>
      </c>
      <c r="G13" s="9">
        <f>SUM(G14:G37)</f>
        <v>220</v>
      </c>
      <c r="H13" s="8">
        <f t="shared" si="1"/>
        <v>89.068825910931167</v>
      </c>
      <c r="I13" s="9">
        <f>SUM(I14:I37)</f>
        <v>15</v>
      </c>
      <c r="J13" s="8">
        <f t="shared" si="2"/>
        <v>6.0728744939271255</v>
      </c>
      <c r="K13" s="9">
        <f>SUM(K14:K37)</f>
        <v>11</v>
      </c>
      <c r="L13" s="8">
        <f t="shared" si="3"/>
        <v>4.4534412955465585</v>
      </c>
      <c r="M13" s="9">
        <f>SUM(M14:M37)</f>
        <v>1</v>
      </c>
      <c r="N13" s="8">
        <f t="shared" si="4"/>
        <v>0.40485829959514169</v>
      </c>
      <c r="AA13" s="9">
        <v>247</v>
      </c>
      <c r="AB13" s="136" t="str">
        <f t="shared" si="5"/>
        <v/>
      </c>
      <c r="AC13" s="136" t="str">
        <f t="shared" si="6"/>
        <v/>
      </c>
    </row>
    <row r="14" spans="1:29" ht="23.1" customHeight="1">
      <c r="A14" s="203"/>
      <c r="B14" s="203"/>
      <c r="C14" s="13"/>
      <c r="D14" s="14" t="s">
        <v>41</v>
      </c>
      <c r="E14" s="11"/>
      <c r="F14" s="10">
        <f t="shared" si="0"/>
        <v>28</v>
      </c>
      <c r="G14" s="9">
        <v>26</v>
      </c>
      <c r="H14" s="8">
        <f t="shared" si="1"/>
        <v>92.857142857142861</v>
      </c>
      <c r="I14" s="9">
        <v>1</v>
      </c>
      <c r="J14" s="8">
        <f t="shared" si="2"/>
        <v>3.5714285714285712</v>
      </c>
      <c r="K14" s="9">
        <v>1</v>
      </c>
      <c r="L14" s="8">
        <f t="shared" si="3"/>
        <v>3.5714285714285712</v>
      </c>
      <c r="M14" s="9">
        <v>0</v>
      </c>
      <c r="N14" s="8">
        <f t="shared" si="4"/>
        <v>0</v>
      </c>
      <c r="AA14" s="9">
        <v>28</v>
      </c>
      <c r="AB14" s="136" t="str">
        <f t="shared" si="5"/>
        <v/>
      </c>
      <c r="AC14" s="136" t="str">
        <f t="shared" si="6"/>
        <v/>
      </c>
    </row>
    <row r="15" spans="1:29" ht="23.1" customHeight="1">
      <c r="A15" s="203"/>
      <c r="B15" s="203"/>
      <c r="C15" s="13"/>
      <c r="D15" s="14" t="s">
        <v>40</v>
      </c>
      <c r="E15" s="11"/>
      <c r="F15" s="10">
        <f t="shared" si="0"/>
        <v>5</v>
      </c>
      <c r="G15" s="9">
        <v>4</v>
      </c>
      <c r="H15" s="8">
        <f t="shared" si="1"/>
        <v>80</v>
      </c>
      <c r="I15" s="9">
        <v>1</v>
      </c>
      <c r="J15" s="8">
        <f t="shared" si="2"/>
        <v>20</v>
      </c>
      <c r="K15" s="9">
        <v>0</v>
      </c>
      <c r="L15" s="8">
        <f t="shared" si="3"/>
        <v>0</v>
      </c>
      <c r="M15" s="9">
        <v>0</v>
      </c>
      <c r="N15" s="8">
        <f t="shared" si="4"/>
        <v>0</v>
      </c>
      <c r="AA15" s="9">
        <v>5</v>
      </c>
      <c r="AB15" s="136" t="str">
        <f t="shared" si="5"/>
        <v/>
      </c>
      <c r="AC15" s="136" t="str">
        <f t="shared" si="6"/>
        <v/>
      </c>
    </row>
    <row r="16" spans="1:29" ht="23.1" customHeight="1">
      <c r="A16" s="203"/>
      <c r="B16" s="203"/>
      <c r="C16" s="13"/>
      <c r="D16" s="14" t="s">
        <v>39</v>
      </c>
      <c r="E16" s="11"/>
      <c r="F16" s="10">
        <f t="shared" si="0"/>
        <v>19</v>
      </c>
      <c r="G16" s="9">
        <v>17</v>
      </c>
      <c r="H16" s="8">
        <f t="shared" si="1"/>
        <v>89.473684210526315</v>
      </c>
      <c r="I16" s="9">
        <v>2</v>
      </c>
      <c r="J16" s="8">
        <f t="shared" si="2"/>
        <v>10.526315789473683</v>
      </c>
      <c r="K16" s="9">
        <v>0</v>
      </c>
      <c r="L16" s="8">
        <f t="shared" si="3"/>
        <v>0</v>
      </c>
      <c r="M16" s="9">
        <v>0</v>
      </c>
      <c r="N16" s="8">
        <f t="shared" si="4"/>
        <v>0</v>
      </c>
      <c r="AA16" s="9">
        <v>19</v>
      </c>
      <c r="AB16" s="136" t="str">
        <f t="shared" si="5"/>
        <v/>
      </c>
      <c r="AC16" s="136" t="str">
        <f t="shared" si="6"/>
        <v/>
      </c>
    </row>
    <row r="17" spans="1:29" ht="23.1" customHeight="1">
      <c r="A17" s="203"/>
      <c r="B17" s="203"/>
      <c r="C17" s="13"/>
      <c r="D17" s="14" t="s">
        <v>38</v>
      </c>
      <c r="E17" s="11"/>
      <c r="F17" s="10">
        <f t="shared" si="0"/>
        <v>2</v>
      </c>
      <c r="G17" s="9">
        <v>2</v>
      </c>
      <c r="H17" s="8">
        <f t="shared" si="1"/>
        <v>100</v>
      </c>
      <c r="I17" s="9">
        <v>0</v>
      </c>
      <c r="J17" s="8">
        <f t="shared" si="2"/>
        <v>0</v>
      </c>
      <c r="K17" s="9">
        <v>0</v>
      </c>
      <c r="L17" s="8">
        <f t="shared" si="3"/>
        <v>0</v>
      </c>
      <c r="M17" s="9">
        <v>0</v>
      </c>
      <c r="N17" s="8">
        <f t="shared" si="4"/>
        <v>0</v>
      </c>
      <c r="AA17" s="9">
        <v>2</v>
      </c>
      <c r="AB17" s="136" t="str">
        <f t="shared" si="5"/>
        <v/>
      </c>
      <c r="AC17" s="136" t="str">
        <f t="shared" si="6"/>
        <v/>
      </c>
    </row>
    <row r="18" spans="1:29" ht="23.1" customHeight="1">
      <c r="A18" s="203"/>
      <c r="B18" s="203"/>
      <c r="C18" s="13"/>
      <c r="D18" s="14" t="s">
        <v>37</v>
      </c>
      <c r="E18" s="11"/>
      <c r="F18" s="10">
        <f t="shared" si="0"/>
        <v>7</v>
      </c>
      <c r="G18" s="9">
        <v>5</v>
      </c>
      <c r="H18" s="8">
        <f t="shared" si="1"/>
        <v>71.428571428571431</v>
      </c>
      <c r="I18" s="9">
        <v>1</v>
      </c>
      <c r="J18" s="8">
        <f t="shared" si="2"/>
        <v>14.285714285714285</v>
      </c>
      <c r="K18" s="9">
        <v>1</v>
      </c>
      <c r="L18" s="8">
        <f t="shared" si="3"/>
        <v>14.285714285714285</v>
      </c>
      <c r="M18" s="9">
        <v>0</v>
      </c>
      <c r="N18" s="8">
        <f t="shared" si="4"/>
        <v>0</v>
      </c>
      <c r="AA18" s="9">
        <v>7</v>
      </c>
      <c r="AB18" s="136" t="str">
        <f t="shared" si="5"/>
        <v/>
      </c>
      <c r="AC18" s="136" t="str">
        <f t="shared" si="6"/>
        <v/>
      </c>
    </row>
    <row r="19" spans="1:29" ht="23.1" customHeight="1">
      <c r="A19" s="203"/>
      <c r="B19" s="203"/>
      <c r="C19" s="13"/>
      <c r="D19" s="14" t="s">
        <v>36</v>
      </c>
      <c r="E19" s="11"/>
      <c r="F19" s="10">
        <f t="shared" si="0"/>
        <v>1</v>
      </c>
      <c r="G19" s="9">
        <v>0</v>
      </c>
      <c r="H19" s="8">
        <f t="shared" si="1"/>
        <v>0</v>
      </c>
      <c r="I19" s="9">
        <v>1</v>
      </c>
      <c r="J19" s="8">
        <f t="shared" si="2"/>
        <v>100</v>
      </c>
      <c r="K19" s="9">
        <v>0</v>
      </c>
      <c r="L19" s="8">
        <f t="shared" si="3"/>
        <v>0</v>
      </c>
      <c r="M19" s="9">
        <v>0</v>
      </c>
      <c r="N19" s="8">
        <f t="shared" si="4"/>
        <v>0</v>
      </c>
      <c r="AA19" s="9">
        <v>1</v>
      </c>
      <c r="AB19" s="136" t="str">
        <f t="shared" si="5"/>
        <v/>
      </c>
      <c r="AC19" s="136" t="str">
        <f t="shared" si="6"/>
        <v/>
      </c>
    </row>
    <row r="20" spans="1:29" ht="23.1" customHeight="1">
      <c r="A20" s="203"/>
      <c r="B20" s="203"/>
      <c r="C20" s="13"/>
      <c r="D20" s="14" t="s">
        <v>35</v>
      </c>
      <c r="E20" s="11"/>
      <c r="F20" s="10">
        <f t="shared" si="0"/>
        <v>7</v>
      </c>
      <c r="G20" s="9">
        <v>5</v>
      </c>
      <c r="H20" s="8">
        <f t="shared" si="1"/>
        <v>71.428571428571431</v>
      </c>
      <c r="I20" s="9">
        <v>2</v>
      </c>
      <c r="J20" s="8">
        <f t="shared" si="2"/>
        <v>28.571428571428569</v>
      </c>
      <c r="K20" s="9">
        <v>0</v>
      </c>
      <c r="L20" s="8">
        <f t="shared" si="3"/>
        <v>0</v>
      </c>
      <c r="M20" s="9">
        <v>0</v>
      </c>
      <c r="N20" s="8">
        <f t="shared" si="4"/>
        <v>0</v>
      </c>
      <c r="AA20" s="9">
        <v>7</v>
      </c>
      <c r="AB20" s="136" t="str">
        <f t="shared" si="5"/>
        <v/>
      </c>
      <c r="AC20" s="136" t="str">
        <f t="shared" si="6"/>
        <v/>
      </c>
    </row>
    <row r="21" spans="1:29" ht="23.1" customHeight="1">
      <c r="A21" s="203"/>
      <c r="B21" s="203"/>
      <c r="C21" s="13"/>
      <c r="D21" s="14" t="s">
        <v>34</v>
      </c>
      <c r="E21" s="11"/>
      <c r="F21" s="10">
        <f t="shared" si="0"/>
        <v>8</v>
      </c>
      <c r="G21" s="9">
        <v>7</v>
      </c>
      <c r="H21" s="8">
        <f t="shared" si="1"/>
        <v>87.5</v>
      </c>
      <c r="I21" s="9">
        <v>0</v>
      </c>
      <c r="J21" s="8">
        <f t="shared" si="2"/>
        <v>0</v>
      </c>
      <c r="K21" s="9">
        <v>1</v>
      </c>
      <c r="L21" s="8">
        <f t="shared" si="3"/>
        <v>12.5</v>
      </c>
      <c r="M21" s="9">
        <v>0</v>
      </c>
      <c r="N21" s="8">
        <f t="shared" si="4"/>
        <v>0</v>
      </c>
      <c r="AA21" s="9">
        <v>8</v>
      </c>
      <c r="AB21" s="136" t="str">
        <f t="shared" si="5"/>
        <v/>
      </c>
      <c r="AC21" s="136" t="str">
        <f t="shared" si="6"/>
        <v/>
      </c>
    </row>
    <row r="22" spans="1:29" ht="23.1" customHeight="1">
      <c r="A22" s="203"/>
      <c r="B22" s="203"/>
      <c r="C22" s="13"/>
      <c r="D22" s="14" t="s">
        <v>33</v>
      </c>
      <c r="E22" s="11"/>
      <c r="F22" s="10">
        <f t="shared" si="0"/>
        <v>1</v>
      </c>
      <c r="G22" s="9">
        <v>1</v>
      </c>
      <c r="H22" s="8">
        <f t="shared" si="1"/>
        <v>100</v>
      </c>
      <c r="I22" s="9">
        <v>0</v>
      </c>
      <c r="J22" s="8">
        <f t="shared" si="2"/>
        <v>0</v>
      </c>
      <c r="K22" s="9">
        <v>0</v>
      </c>
      <c r="L22" s="8">
        <f t="shared" si="3"/>
        <v>0</v>
      </c>
      <c r="M22" s="9">
        <v>0</v>
      </c>
      <c r="N22" s="8">
        <f t="shared" si="4"/>
        <v>0</v>
      </c>
      <c r="AA22" s="9">
        <v>1</v>
      </c>
      <c r="AB22" s="136" t="str">
        <f t="shared" si="5"/>
        <v/>
      </c>
      <c r="AC22" s="136" t="str">
        <f t="shared" si="6"/>
        <v/>
      </c>
    </row>
    <row r="23" spans="1:29" ht="23.1" customHeight="1">
      <c r="A23" s="203"/>
      <c r="B23" s="203"/>
      <c r="C23" s="13"/>
      <c r="D23" s="14" t="s">
        <v>32</v>
      </c>
      <c r="E23" s="11"/>
      <c r="F23" s="10">
        <f t="shared" si="0"/>
        <v>7</v>
      </c>
      <c r="G23" s="9">
        <v>7</v>
      </c>
      <c r="H23" s="8">
        <f t="shared" si="1"/>
        <v>100</v>
      </c>
      <c r="I23" s="9">
        <v>0</v>
      </c>
      <c r="J23" s="8">
        <f t="shared" si="2"/>
        <v>0</v>
      </c>
      <c r="K23" s="9">
        <v>0</v>
      </c>
      <c r="L23" s="8">
        <f t="shared" si="3"/>
        <v>0</v>
      </c>
      <c r="M23" s="9">
        <v>0</v>
      </c>
      <c r="N23" s="8">
        <f t="shared" si="4"/>
        <v>0</v>
      </c>
      <c r="AA23" s="9">
        <v>7</v>
      </c>
      <c r="AB23" s="136" t="str">
        <f t="shared" si="5"/>
        <v/>
      </c>
      <c r="AC23" s="136" t="str">
        <f t="shared" si="6"/>
        <v/>
      </c>
    </row>
    <row r="24" spans="1:29" ht="23.1" customHeight="1">
      <c r="A24" s="203"/>
      <c r="B24" s="203"/>
      <c r="C24" s="13"/>
      <c r="D24" s="14" t="s">
        <v>31</v>
      </c>
      <c r="E24" s="11"/>
      <c r="F24" s="10">
        <f t="shared" ref="F24" si="7">SUM(G24,I24,K24,M24)</f>
        <v>1</v>
      </c>
      <c r="G24" s="9">
        <v>1</v>
      </c>
      <c r="H24" s="8">
        <f t="shared" ref="H24" si="8">IF(G24=0,0,G24/$F24*100)</f>
        <v>100</v>
      </c>
      <c r="I24" s="9">
        <v>0</v>
      </c>
      <c r="J24" s="8">
        <f t="shared" ref="J24" si="9">IF(I24=0,0,I24/$F24*100)</f>
        <v>0</v>
      </c>
      <c r="K24" s="9">
        <v>0</v>
      </c>
      <c r="L24" s="8">
        <f t="shared" ref="L24" si="10">IF(K24=0,0,K24/$F24*100)</f>
        <v>0</v>
      </c>
      <c r="M24" s="9">
        <v>0</v>
      </c>
      <c r="N24" s="8">
        <f t="shared" ref="N24" si="11">IF(M24=0,0,M24/$F24*100)</f>
        <v>0</v>
      </c>
      <c r="AA24" s="9">
        <v>1</v>
      </c>
      <c r="AB24" s="136" t="str">
        <f t="shared" si="5"/>
        <v/>
      </c>
      <c r="AC24" s="136" t="str">
        <f t="shared" si="6"/>
        <v/>
      </c>
    </row>
    <row r="25" spans="1:29" ht="23.1" customHeight="1">
      <c r="A25" s="203"/>
      <c r="B25" s="203"/>
      <c r="C25" s="13"/>
      <c r="D25" s="12" t="s">
        <v>30</v>
      </c>
      <c r="E25" s="11"/>
      <c r="F25" s="10">
        <f t="shared" si="0"/>
        <v>2</v>
      </c>
      <c r="G25" s="9">
        <v>1</v>
      </c>
      <c r="H25" s="8">
        <f t="shared" si="1"/>
        <v>50</v>
      </c>
      <c r="I25" s="9">
        <v>1</v>
      </c>
      <c r="J25" s="8">
        <f t="shared" si="2"/>
        <v>50</v>
      </c>
      <c r="K25" s="9">
        <v>0</v>
      </c>
      <c r="L25" s="8">
        <f t="shared" si="3"/>
        <v>0</v>
      </c>
      <c r="M25" s="9">
        <v>0</v>
      </c>
      <c r="N25" s="8">
        <f t="shared" si="4"/>
        <v>0</v>
      </c>
      <c r="AA25" s="9">
        <v>2</v>
      </c>
      <c r="AB25" s="136" t="str">
        <f t="shared" si="5"/>
        <v/>
      </c>
      <c r="AC25" s="136" t="str">
        <f t="shared" si="6"/>
        <v/>
      </c>
    </row>
    <row r="26" spans="1:29" ht="23.1" customHeight="1">
      <c r="A26" s="203"/>
      <c r="B26" s="203"/>
      <c r="C26" s="13"/>
      <c r="D26" s="109" t="s">
        <v>29</v>
      </c>
      <c r="E26" s="110"/>
      <c r="F26" s="31">
        <f t="shared" si="0"/>
        <v>8</v>
      </c>
      <c r="G26" s="30">
        <v>5</v>
      </c>
      <c r="H26" s="111">
        <f t="shared" si="1"/>
        <v>62.5</v>
      </c>
      <c r="I26" s="9">
        <v>1</v>
      </c>
      <c r="J26" s="8">
        <f t="shared" si="2"/>
        <v>12.5</v>
      </c>
      <c r="K26" s="9">
        <v>2</v>
      </c>
      <c r="L26" s="8">
        <f t="shared" si="3"/>
        <v>25</v>
      </c>
      <c r="M26" s="9">
        <v>0</v>
      </c>
      <c r="N26" s="8">
        <f t="shared" si="4"/>
        <v>0</v>
      </c>
      <c r="AA26" s="30">
        <v>8</v>
      </c>
      <c r="AB26" s="136" t="str">
        <f t="shared" si="5"/>
        <v/>
      </c>
      <c r="AC26" s="136" t="str">
        <f t="shared" si="6"/>
        <v/>
      </c>
    </row>
    <row r="27" spans="1:29" ht="23.1" customHeight="1">
      <c r="A27" s="203"/>
      <c r="B27" s="203"/>
      <c r="C27" s="13"/>
      <c r="D27" s="14" t="s">
        <v>28</v>
      </c>
      <c r="E27" s="11"/>
      <c r="F27" s="10">
        <f t="shared" si="0"/>
        <v>5</v>
      </c>
      <c r="G27" s="9">
        <v>5</v>
      </c>
      <c r="H27" s="8">
        <f t="shared" si="1"/>
        <v>100</v>
      </c>
      <c r="I27" s="9">
        <v>0</v>
      </c>
      <c r="J27" s="8">
        <f t="shared" si="2"/>
        <v>0</v>
      </c>
      <c r="K27" s="9">
        <v>0</v>
      </c>
      <c r="L27" s="8">
        <f t="shared" si="3"/>
        <v>0</v>
      </c>
      <c r="M27" s="9">
        <v>0</v>
      </c>
      <c r="N27" s="8">
        <f t="shared" si="4"/>
        <v>0</v>
      </c>
      <c r="AA27" s="9">
        <v>5</v>
      </c>
      <c r="AB27" s="136" t="str">
        <f t="shared" si="5"/>
        <v/>
      </c>
      <c r="AC27" s="136" t="str">
        <f t="shared" si="6"/>
        <v/>
      </c>
    </row>
    <row r="28" spans="1:29" ht="23.1" customHeight="1">
      <c r="A28" s="203"/>
      <c r="B28" s="203"/>
      <c r="C28" s="13"/>
      <c r="D28" s="14" t="s">
        <v>27</v>
      </c>
      <c r="E28" s="11"/>
      <c r="F28" s="10">
        <f t="shared" si="0"/>
        <v>5</v>
      </c>
      <c r="G28" s="9">
        <v>4</v>
      </c>
      <c r="H28" s="8">
        <f t="shared" si="1"/>
        <v>80</v>
      </c>
      <c r="I28" s="9">
        <v>0</v>
      </c>
      <c r="J28" s="8">
        <f t="shared" si="2"/>
        <v>0</v>
      </c>
      <c r="K28" s="9">
        <v>1</v>
      </c>
      <c r="L28" s="8">
        <f t="shared" si="3"/>
        <v>20</v>
      </c>
      <c r="M28" s="9">
        <v>0</v>
      </c>
      <c r="N28" s="8">
        <f t="shared" si="4"/>
        <v>0</v>
      </c>
      <c r="AA28" s="9">
        <v>5</v>
      </c>
      <c r="AB28" s="136" t="str">
        <f t="shared" si="5"/>
        <v/>
      </c>
      <c r="AC28" s="136" t="str">
        <f t="shared" si="6"/>
        <v/>
      </c>
    </row>
    <row r="29" spans="1:29" ht="23.1" customHeight="1">
      <c r="A29" s="203"/>
      <c r="B29" s="203"/>
      <c r="C29" s="13"/>
      <c r="D29" s="14" t="s">
        <v>26</v>
      </c>
      <c r="E29" s="11"/>
      <c r="F29" s="10">
        <f t="shared" si="0"/>
        <v>15</v>
      </c>
      <c r="G29" s="9">
        <v>14</v>
      </c>
      <c r="H29" s="8">
        <f t="shared" si="1"/>
        <v>93.333333333333329</v>
      </c>
      <c r="I29" s="9">
        <v>0</v>
      </c>
      <c r="J29" s="8">
        <f t="shared" si="2"/>
        <v>0</v>
      </c>
      <c r="K29" s="9">
        <v>1</v>
      </c>
      <c r="L29" s="8">
        <f t="shared" si="3"/>
        <v>6.666666666666667</v>
      </c>
      <c r="M29" s="9">
        <v>0</v>
      </c>
      <c r="N29" s="8">
        <f t="shared" si="4"/>
        <v>0</v>
      </c>
      <c r="AA29" s="9">
        <v>15</v>
      </c>
      <c r="AB29" s="136" t="str">
        <f t="shared" si="5"/>
        <v/>
      </c>
      <c r="AC29" s="136" t="str">
        <f t="shared" si="6"/>
        <v/>
      </c>
    </row>
    <row r="30" spans="1:29" ht="23.1" customHeight="1">
      <c r="A30" s="203"/>
      <c r="B30" s="203"/>
      <c r="C30" s="13"/>
      <c r="D30" s="14" t="s">
        <v>25</v>
      </c>
      <c r="E30" s="11"/>
      <c r="F30" s="10">
        <f t="shared" si="0"/>
        <v>5</v>
      </c>
      <c r="G30" s="9">
        <v>3</v>
      </c>
      <c r="H30" s="8">
        <f t="shared" si="1"/>
        <v>60</v>
      </c>
      <c r="I30" s="9">
        <v>1</v>
      </c>
      <c r="J30" s="8">
        <f t="shared" si="2"/>
        <v>20</v>
      </c>
      <c r="K30" s="9">
        <v>1</v>
      </c>
      <c r="L30" s="8">
        <f t="shared" si="3"/>
        <v>20</v>
      </c>
      <c r="M30" s="9">
        <v>0</v>
      </c>
      <c r="N30" s="8">
        <f t="shared" si="4"/>
        <v>0</v>
      </c>
      <c r="AA30" s="9">
        <v>5</v>
      </c>
      <c r="AB30" s="136" t="str">
        <f t="shared" si="5"/>
        <v/>
      </c>
      <c r="AC30" s="136" t="str">
        <f t="shared" si="6"/>
        <v/>
      </c>
    </row>
    <row r="31" spans="1:29" ht="23.1" customHeight="1">
      <c r="A31" s="203"/>
      <c r="B31" s="203"/>
      <c r="C31" s="13"/>
      <c r="D31" s="14" t="s">
        <v>24</v>
      </c>
      <c r="E31" s="11"/>
      <c r="F31" s="10">
        <f t="shared" si="0"/>
        <v>33</v>
      </c>
      <c r="G31" s="9">
        <v>28</v>
      </c>
      <c r="H31" s="8">
        <f t="shared" si="1"/>
        <v>84.848484848484844</v>
      </c>
      <c r="I31" s="9">
        <v>2</v>
      </c>
      <c r="J31" s="8">
        <f t="shared" si="2"/>
        <v>6.0606060606060606</v>
      </c>
      <c r="K31" s="9">
        <v>2</v>
      </c>
      <c r="L31" s="8">
        <f t="shared" si="3"/>
        <v>6.0606060606060606</v>
      </c>
      <c r="M31" s="9">
        <v>1</v>
      </c>
      <c r="N31" s="8">
        <f t="shared" si="4"/>
        <v>3.0303030303030303</v>
      </c>
      <c r="AA31" s="9">
        <v>33</v>
      </c>
      <c r="AB31" s="136" t="str">
        <f t="shared" si="5"/>
        <v/>
      </c>
      <c r="AC31" s="136" t="str">
        <f t="shared" si="6"/>
        <v/>
      </c>
    </row>
    <row r="32" spans="1:29" ht="23.1" customHeight="1">
      <c r="A32" s="203"/>
      <c r="B32" s="203"/>
      <c r="C32" s="13"/>
      <c r="D32" s="14" t="s">
        <v>23</v>
      </c>
      <c r="E32" s="11"/>
      <c r="F32" s="10">
        <f t="shared" si="0"/>
        <v>8</v>
      </c>
      <c r="G32" s="9">
        <v>7</v>
      </c>
      <c r="H32" s="8">
        <f t="shared" si="1"/>
        <v>87.5</v>
      </c>
      <c r="I32" s="9">
        <v>1</v>
      </c>
      <c r="J32" s="8">
        <f t="shared" si="2"/>
        <v>12.5</v>
      </c>
      <c r="K32" s="9">
        <v>0</v>
      </c>
      <c r="L32" s="8">
        <f t="shared" si="3"/>
        <v>0</v>
      </c>
      <c r="M32" s="9">
        <v>0</v>
      </c>
      <c r="N32" s="8">
        <f t="shared" si="4"/>
        <v>0</v>
      </c>
      <c r="AA32" s="9">
        <v>8</v>
      </c>
      <c r="AB32" s="136" t="str">
        <f t="shared" si="5"/>
        <v/>
      </c>
      <c r="AC32" s="136" t="str">
        <f t="shared" si="6"/>
        <v/>
      </c>
    </row>
    <row r="33" spans="1:29" ht="24" customHeight="1">
      <c r="A33" s="203"/>
      <c r="B33" s="203"/>
      <c r="C33" s="13"/>
      <c r="D33" s="14" t="s">
        <v>22</v>
      </c>
      <c r="E33" s="11"/>
      <c r="F33" s="10">
        <f t="shared" si="0"/>
        <v>28</v>
      </c>
      <c r="G33" s="9">
        <v>27</v>
      </c>
      <c r="H33" s="8">
        <f t="shared" si="1"/>
        <v>96.428571428571431</v>
      </c>
      <c r="I33" s="9">
        <v>1</v>
      </c>
      <c r="J33" s="8">
        <f t="shared" si="2"/>
        <v>3.5714285714285712</v>
      </c>
      <c r="K33" s="9">
        <v>0</v>
      </c>
      <c r="L33" s="8">
        <f t="shared" si="3"/>
        <v>0</v>
      </c>
      <c r="M33" s="9">
        <v>0</v>
      </c>
      <c r="N33" s="8">
        <f t="shared" si="4"/>
        <v>0</v>
      </c>
      <c r="AA33" s="9">
        <v>28</v>
      </c>
      <c r="AB33" s="136" t="str">
        <f t="shared" si="5"/>
        <v/>
      </c>
      <c r="AC33" s="136" t="str">
        <f t="shared" si="6"/>
        <v/>
      </c>
    </row>
    <row r="34" spans="1:29" ht="23.1" customHeight="1">
      <c r="A34" s="203"/>
      <c r="B34" s="203"/>
      <c r="C34" s="13"/>
      <c r="D34" s="14" t="s">
        <v>21</v>
      </c>
      <c r="E34" s="11"/>
      <c r="F34" s="10">
        <f t="shared" si="0"/>
        <v>12</v>
      </c>
      <c r="G34" s="9">
        <v>11</v>
      </c>
      <c r="H34" s="8">
        <f t="shared" si="1"/>
        <v>91.666666666666657</v>
      </c>
      <c r="I34" s="9">
        <v>0</v>
      </c>
      <c r="J34" s="8">
        <f t="shared" si="2"/>
        <v>0</v>
      </c>
      <c r="K34" s="9">
        <v>1</v>
      </c>
      <c r="L34" s="8">
        <f t="shared" si="3"/>
        <v>8.3333333333333321</v>
      </c>
      <c r="M34" s="9">
        <v>0</v>
      </c>
      <c r="N34" s="8">
        <f t="shared" si="4"/>
        <v>0</v>
      </c>
      <c r="AA34" s="9">
        <v>12</v>
      </c>
      <c r="AB34" s="136" t="str">
        <f t="shared" si="5"/>
        <v/>
      </c>
      <c r="AC34" s="136" t="str">
        <f t="shared" si="6"/>
        <v/>
      </c>
    </row>
    <row r="35" spans="1:29" ht="23.1" customHeight="1">
      <c r="A35" s="203"/>
      <c r="B35" s="203"/>
      <c r="C35" s="13"/>
      <c r="D35" s="14" t="s">
        <v>20</v>
      </c>
      <c r="E35" s="11"/>
      <c r="F35" s="10">
        <f t="shared" si="0"/>
        <v>11</v>
      </c>
      <c r="G35" s="9">
        <v>11</v>
      </c>
      <c r="H35" s="8">
        <f t="shared" si="1"/>
        <v>100</v>
      </c>
      <c r="I35" s="9">
        <v>0</v>
      </c>
      <c r="J35" s="8">
        <f t="shared" si="2"/>
        <v>0</v>
      </c>
      <c r="K35" s="9">
        <v>0</v>
      </c>
      <c r="L35" s="8">
        <f t="shared" si="3"/>
        <v>0</v>
      </c>
      <c r="M35" s="9">
        <v>0</v>
      </c>
      <c r="N35" s="8">
        <f t="shared" si="4"/>
        <v>0</v>
      </c>
      <c r="AA35" s="9">
        <v>11</v>
      </c>
      <c r="AB35" s="136" t="str">
        <f t="shared" si="5"/>
        <v/>
      </c>
      <c r="AC35" s="136" t="str">
        <f t="shared" si="6"/>
        <v/>
      </c>
    </row>
    <row r="36" spans="1:29" ht="23.1" customHeight="1">
      <c r="A36" s="203"/>
      <c r="B36" s="203"/>
      <c r="C36" s="13"/>
      <c r="D36" s="14" t="s">
        <v>19</v>
      </c>
      <c r="E36" s="11"/>
      <c r="F36" s="10">
        <f t="shared" si="0"/>
        <v>21</v>
      </c>
      <c r="G36" s="9">
        <v>21</v>
      </c>
      <c r="H36" s="8">
        <f t="shared" si="1"/>
        <v>100</v>
      </c>
      <c r="I36" s="9">
        <v>0</v>
      </c>
      <c r="J36" s="8">
        <f t="shared" si="2"/>
        <v>0</v>
      </c>
      <c r="K36" s="9">
        <v>0</v>
      </c>
      <c r="L36" s="8">
        <f t="shared" si="3"/>
        <v>0</v>
      </c>
      <c r="M36" s="9">
        <v>0</v>
      </c>
      <c r="N36" s="8">
        <f t="shared" si="4"/>
        <v>0</v>
      </c>
      <c r="AA36" s="9">
        <v>21</v>
      </c>
      <c r="AB36" s="136" t="str">
        <f t="shared" si="5"/>
        <v/>
      </c>
      <c r="AC36" s="136" t="str">
        <f t="shared" si="6"/>
        <v/>
      </c>
    </row>
    <row r="37" spans="1:29" ht="23.1" customHeight="1">
      <c r="A37" s="203"/>
      <c r="B37" s="204"/>
      <c r="C37" s="13"/>
      <c r="D37" s="14" t="s">
        <v>18</v>
      </c>
      <c r="E37" s="11"/>
      <c r="F37" s="10">
        <f t="shared" si="0"/>
        <v>8</v>
      </c>
      <c r="G37" s="9">
        <v>8</v>
      </c>
      <c r="H37" s="8">
        <f t="shared" si="1"/>
        <v>100</v>
      </c>
      <c r="I37" s="9">
        <v>0</v>
      </c>
      <c r="J37" s="8">
        <f t="shared" si="2"/>
        <v>0</v>
      </c>
      <c r="K37" s="9">
        <v>0</v>
      </c>
      <c r="L37" s="8">
        <f t="shared" si="3"/>
        <v>0</v>
      </c>
      <c r="M37" s="9">
        <v>0</v>
      </c>
      <c r="N37" s="8">
        <f t="shared" si="4"/>
        <v>0</v>
      </c>
      <c r="AA37" s="9">
        <v>8</v>
      </c>
      <c r="AB37" s="136" t="str">
        <f t="shared" si="5"/>
        <v/>
      </c>
      <c r="AC37" s="136" t="str">
        <f t="shared" si="6"/>
        <v/>
      </c>
    </row>
    <row r="38" spans="1:29" ht="23.1" customHeight="1">
      <c r="A38" s="203"/>
      <c r="B38" s="202" t="s">
        <v>17</v>
      </c>
      <c r="C38" s="13"/>
      <c r="D38" s="14" t="s">
        <v>16</v>
      </c>
      <c r="E38" s="11"/>
      <c r="F38" s="10">
        <f t="shared" si="0"/>
        <v>739</v>
      </c>
      <c r="G38" s="9">
        <f>SUM(G39:G53)</f>
        <v>585</v>
      </c>
      <c r="H38" s="8">
        <f t="shared" si="1"/>
        <v>79.16102841677943</v>
      </c>
      <c r="I38" s="9">
        <f>SUM(I39:I53)</f>
        <v>72</v>
      </c>
      <c r="J38" s="8">
        <f t="shared" si="2"/>
        <v>9.7428958051420835</v>
      </c>
      <c r="K38" s="9">
        <f>SUM(K39:K53)</f>
        <v>68</v>
      </c>
      <c r="L38" s="8">
        <f t="shared" si="3"/>
        <v>9.2016238159675225</v>
      </c>
      <c r="M38" s="9">
        <f>SUM(M39:M53)</f>
        <v>14</v>
      </c>
      <c r="N38" s="8">
        <f t="shared" si="4"/>
        <v>1.8944519621109608</v>
      </c>
      <c r="AA38" s="9">
        <v>739</v>
      </c>
      <c r="AB38" s="136" t="str">
        <f t="shared" si="5"/>
        <v/>
      </c>
      <c r="AC38" s="136" t="str">
        <f t="shared" si="6"/>
        <v/>
      </c>
    </row>
    <row r="39" spans="1:29" ht="23.1" customHeight="1">
      <c r="A39" s="203"/>
      <c r="B39" s="203"/>
      <c r="C39" s="13"/>
      <c r="D39" s="14" t="s">
        <v>15</v>
      </c>
      <c r="E39" s="11"/>
      <c r="F39" s="10">
        <f t="shared" si="0"/>
        <v>7</v>
      </c>
      <c r="G39" s="9">
        <v>4</v>
      </c>
      <c r="H39" s="8">
        <f t="shared" si="1"/>
        <v>57.142857142857139</v>
      </c>
      <c r="I39" s="9">
        <v>1</v>
      </c>
      <c r="J39" s="8">
        <f t="shared" si="2"/>
        <v>14.285714285714285</v>
      </c>
      <c r="K39" s="9">
        <v>1</v>
      </c>
      <c r="L39" s="8">
        <f t="shared" si="3"/>
        <v>14.285714285714285</v>
      </c>
      <c r="M39" s="9">
        <v>1</v>
      </c>
      <c r="N39" s="8">
        <f t="shared" si="4"/>
        <v>14.285714285714285</v>
      </c>
      <c r="AA39" s="9">
        <v>7</v>
      </c>
      <c r="AB39" s="136" t="str">
        <f t="shared" si="5"/>
        <v/>
      </c>
      <c r="AC39" s="136" t="str">
        <f t="shared" si="6"/>
        <v/>
      </c>
    </row>
    <row r="40" spans="1:29" ht="23.1" customHeight="1">
      <c r="A40" s="203"/>
      <c r="B40" s="203"/>
      <c r="C40" s="13"/>
      <c r="D40" s="14" t="s">
        <v>14</v>
      </c>
      <c r="E40" s="11"/>
      <c r="F40" s="10">
        <f t="shared" si="0"/>
        <v>90</v>
      </c>
      <c r="G40" s="9">
        <v>55</v>
      </c>
      <c r="H40" s="8">
        <f t="shared" si="1"/>
        <v>61.111111111111114</v>
      </c>
      <c r="I40" s="9">
        <v>19</v>
      </c>
      <c r="J40" s="8">
        <f t="shared" si="2"/>
        <v>21.111111111111111</v>
      </c>
      <c r="K40" s="9">
        <v>15</v>
      </c>
      <c r="L40" s="8">
        <f t="shared" si="3"/>
        <v>16.666666666666664</v>
      </c>
      <c r="M40" s="9">
        <v>1</v>
      </c>
      <c r="N40" s="8">
        <f t="shared" si="4"/>
        <v>1.1111111111111112</v>
      </c>
      <c r="AA40" s="9">
        <v>90</v>
      </c>
      <c r="AB40" s="136" t="str">
        <f t="shared" si="5"/>
        <v/>
      </c>
      <c r="AC40" s="136" t="str">
        <f t="shared" si="6"/>
        <v/>
      </c>
    </row>
    <row r="41" spans="1:29" ht="23.1" customHeight="1">
      <c r="A41" s="203"/>
      <c r="B41" s="203"/>
      <c r="C41" s="13"/>
      <c r="D41" s="14" t="s">
        <v>13</v>
      </c>
      <c r="E41" s="11"/>
      <c r="F41" s="10">
        <f t="shared" si="0"/>
        <v>18</v>
      </c>
      <c r="G41" s="9">
        <v>18</v>
      </c>
      <c r="H41" s="8">
        <f t="shared" si="1"/>
        <v>100</v>
      </c>
      <c r="I41" s="9">
        <v>0</v>
      </c>
      <c r="J41" s="8">
        <f t="shared" si="2"/>
        <v>0</v>
      </c>
      <c r="K41" s="9">
        <v>0</v>
      </c>
      <c r="L41" s="8">
        <f t="shared" si="3"/>
        <v>0</v>
      </c>
      <c r="M41" s="9">
        <v>0</v>
      </c>
      <c r="N41" s="8">
        <f t="shared" si="4"/>
        <v>0</v>
      </c>
      <c r="AA41" s="9">
        <v>18</v>
      </c>
      <c r="AB41" s="136" t="str">
        <f t="shared" si="5"/>
        <v/>
      </c>
      <c r="AC41" s="136" t="str">
        <f t="shared" si="6"/>
        <v/>
      </c>
    </row>
    <row r="42" spans="1:29" ht="23.1" customHeight="1">
      <c r="A42" s="203"/>
      <c r="B42" s="203"/>
      <c r="C42" s="13"/>
      <c r="D42" s="14" t="s">
        <v>12</v>
      </c>
      <c r="E42" s="11"/>
      <c r="F42" s="10">
        <f t="shared" si="0"/>
        <v>14</v>
      </c>
      <c r="G42" s="9">
        <v>13</v>
      </c>
      <c r="H42" s="8">
        <f t="shared" si="1"/>
        <v>92.857142857142861</v>
      </c>
      <c r="I42" s="9">
        <v>1</v>
      </c>
      <c r="J42" s="8">
        <f t="shared" si="2"/>
        <v>7.1428571428571423</v>
      </c>
      <c r="K42" s="9">
        <v>0</v>
      </c>
      <c r="L42" s="8">
        <f t="shared" si="3"/>
        <v>0</v>
      </c>
      <c r="M42" s="9">
        <v>0</v>
      </c>
      <c r="N42" s="8">
        <f t="shared" si="4"/>
        <v>0</v>
      </c>
      <c r="AA42" s="9">
        <v>14</v>
      </c>
      <c r="AB42" s="136" t="str">
        <f t="shared" si="5"/>
        <v/>
      </c>
      <c r="AC42" s="136" t="str">
        <f t="shared" si="6"/>
        <v/>
      </c>
    </row>
    <row r="43" spans="1:29" ht="23.1" customHeight="1">
      <c r="A43" s="203"/>
      <c r="B43" s="203"/>
      <c r="C43" s="13"/>
      <c r="D43" s="14" t="s">
        <v>11</v>
      </c>
      <c r="E43" s="11"/>
      <c r="F43" s="10">
        <f t="shared" si="0"/>
        <v>36</v>
      </c>
      <c r="G43" s="9">
        <v>32</v>
      </c>
      <c r="H43" s="8">
        <f t="shared" si="1"/>
        <v>88.888888888888886</v>
      </c>
      <c r="I43" s="9">
        <v>4</v>
      </c>
      <c r="J43" s="8">
        <f t="shared" si="2"/>
        <v>11.111111111111111</v>
      </c>
      <c r="K43" s="9">
        <v>0</v>
      </c>
      <c r="L43" s="8">
        <f t="shared" si="3"/>
        <v>0</v>
      </c>
      <c r="M43" s="9">
        <v>0</v>
      </c>
      <c r="N43" s="8">
        <f t="shared" si="4"/>
        <v>0</v>
      </c>
      <c r="AA43" s="9">
        <v>36</v>
      </c>
      <c r="AB43" s="136" t="str">
        <f t="shared" si="5"/>
        <v/>
      </c>
      <c r="AC43" s="136" t="str">
        <f t="shared" si="6"/>
        <v/>
      </c>
    </row>
    <row r="44" spans="1:29" ht="23.1" customHeight="1">
      <c r="A44" s="203"/>
      <c r="B44" s="203"/>
      <c r="C44" s="13"/>
      <c r="D44" s="14" t="s">
        <v>10</v>
      </c>
      <c r="E44" s="11"/>
      <c r="F44" s="10">
        <f t="shared" si="0"/>
        <v>187</v>
      </c>
      <c r="G44" s="9">
        <v>141</v>
      </c>
      <c r="H44" s="8">
        <f t="shared" si="1"/>
        <v>75.401069518716582</v>
      </c>
      <c r="I44" s="9">
        <v>22</v>
      </c>
      <c r="J44" s="8">
        <f t="shared" si="2"/>
        <v>11.76470588235294</v>
      </c>
      <c r="K44" s="9">
        <v>17</v>
      </c>
      <c r="L44" s="8">
        <f t="shared" si="3"/>
        <v>9.0909090909090917</v>
      </c>
      <c r="M44" s="9">
        <v>7</v>
      </c>
      <c r="N44" s="8">
        <f t="shared" si="4"/>
        <v>3.7433155080213902</v>
      </c>
      <c r="AA44" s="9">
        <v>187</v>
      </c>
      <c r="AB44" s="136" t="str">
        <f t="shared" si="5"/>
        <v/>
      </c>
      <c r="AC44" s="136" t="str">
        <f t="shared" si="6"/>
        <v/>
      </c>
    </row>
    <row r="45" spans="1:29" ht="23.1" customHeight="1">
      <c r="A45" s="203"/>
      <c r="B45" s="203"/>
      <c r="C45" s="13"/>
      <c r="D45" s="14" t="s">
        <v>9</v>
      </c>
      <c r="E45" s="11"/>
      <c r="F45" s="10">
        <f t="shared" si="0"/>
        <v>20</v>
      </c>
      <c r="G45" s="9">
        <v>19</v>
      </c>
      <c r="H45" s="8">
        <f t="shared" si="1"/>
        <v>95</v>
      </c>
      <c r="I45" s="9">
        <v>0</v>
      </c>
      <c r="J45" s="8">
        <f t="shared" si="2"/>
        <v>0</v>
      </c>
      <c r="K45" s="9">
        <v>1</v>
      </c>
      <c r="L45" s="8">
        <f t="shared" si="3"/>
        <v>5</v>
      </c>
      <c r="M45" s="9">
        <v>0</v>
      </c>
      <c r="N45" s="8">
        <f t="shared" si="4"/>
        <v>0</v>
      </c>
      <c r="AA45" s="9">
        <v>20</v>
      </c>
      <c r="AB45" s="136" t="str">
        <f t="shared" si="5"/>
        <v/>
      </c>
      <c r="AC45" s="136" t="str">
        <f t="shared" si="6"/>
        <v/>
      </c>
    </row>
    <row r="46" spans="1:29" ht="23.1" customHeight="1">
      <c r="A46" s="203"/>
      <c r="B46" s="203"/>
      <c r="C46" s="13"/>
      <c r="D46" s="14" t="s">
        <v>8</v>
      </c>
      <c r="E46" s="11"/>
      <c r="F46" s="10">
        <f t="shared" si="0"/>
        <v>9</v>
      </c>
      <c r="G46" s="9">
        <v>7</v>
      </c>
      <c r="H46" s="8">
        <f t="shared" si="1"/>
        <v>77.777777777777786</v>
      </c>
      <c r="I46" s="9">
        <v>1</v>
      </c>
      <c r="J46" s="8">
        <f t="shared" si="2"/>
        <v>11.111111111111111</v>
      </c>
      <c r="K46" s="9">
        <v>1</v>
      </c>
      <c r="L46" s="8">
        <f t="shared" si="3"/>
        <v>11.111111111111111</v>
      </c>
      <c r="M46" s="9">
        <v>0</v>
      </c>
      <c r="N46" s="8">
        <f t="shared" si="4"/>
        <v>0</v>
      </c>
      <c r="AA46" s="9">
        <v>9</v>
      </c>
      <c r="AB46" s="136" t="str">
        <f t="shared" si="5"/>
        <v/>
      </c>
      <c r="AC46" s="136" t="str">
        <f t="shared" si="6"/>
        <v/>
      </c>
    </row>
    <row r="47" spans="1:29" ht="24" customHeight="1">
      <c r="A47" s="203"/>
      <c r="B47" s="203"/>
      <c r="C47" s="13"/>
      <c r="D47" s="12" t="s">
        <v>7</v>
      </c>
      <c r="E47" s="11"/>
      <c r="F47" s="10">
        <f t="shared" si="0"/>
        <v>17</v>
      </c>
      <c r="G47" s="9">
        <v>13</v>
      </c>
      <c r="H47" s="8">
        <f t="shared" si="1"/>
        <v>76.470588235294116</v>
      </c>
      <c r="I47" s="9">
        <v>1</v>
      </c>
      <c r="J47" s="8">
        <f t="shared" si="2"/>
        <v>5.8823529411764701</v>
      </c>
      <c r="K47" s="9">
        <v>3</v>
      </c>
      <c r="L47" s="8">
        <f t="shared" si="3"/>
        <v>17.647058823529413</v>
      </c>
      <c r="M47" s="9">
        <v>0</v>
      </c>
      <c r="N47" s="8">
        <f t="shared" si="4"/>
        <v>0</v>
      </c>
      <c r="AA47" s="9">
        <v>17</v>
      </c>
      <c r="AB47" s="136" t="str">
        <f t="shared" si="5"/>
        <v/>
      </c>
      <c r="AC47" s="136" t="str">
        <f t="shared" si="6"/>
        <v/>
      </c>
    </row>
    <row r="48" spans="1:29" ht="23.1" customHeight="1">
      <c r="A48" s="203"/>
      <c r="B48" s="203"/>
      <c r="C48" s="13"/>
      <c r="D48" s="14" t="s">
        <v>6</v>
      </c>
      <c r="E48" s="11"/>
      <c r="F48" s="10">
        <f t="shared" si="0"/>
        <v>40</v>
      </c>
      <c r="G48" s="9">
        <v>31</v>
      </c>
      <c r="H48" s="8">
        <f t="shared" si="1"/>
        <v>77.5</v>
      </c>
      <c r="I48" s="9">
        <v>5</v>
      </c>
      <c r="J48" s="8">
        <f t="shared" si="2"/>
        <v>12.5</v>
      </c>
      <c r="K48" s="9">
        <v>2</v>
      </c>
      <c r="L48" s="8">
        <f t="shared" si="3"/>
        <v>5</v>
      </c>
      <c r="M48" s="9">
        <v>2</v>
      </c>
      <c r="N48" s="8">
        <f t="shared" si="4"/>
        <v>5</v>
      </c>
      <c r="AA48" s="9">
        <v>40</v>
      </c>
      <c r="AB48" s="136" t="str">
        <f t="shared" si="5"/>
        <v/>
      </c>
      <c r="AC48" s="136" t="str">
        <f t="shared" si="6"/>
        <v/>
      </c>
    </row>
    <row r="49" spans="1:30" ht="23.1" customHeight="1">
      <c r="A49" s="203"/>
      <c r="B49" s="203"/>
      <c r="C49" s="13"/>
      <c r="D49" s="14" t="s">
        <v>5</v>
      </c>
      <c r="E49" s="11"/>
      <c r="F49" s="10">
        <f t="shared" si="0"/>
        <v>28</v>
      </c>
      <c r="G49" s="9">
        <v>19</v>
      </c>
      <c r="H49" s="8">
        <f t="shared" si="1"/>
        <v>67.857142857142861</v>
      </c>
      <c r="I49" s="9">
        <v>1</v>
      </c>
      <c r="J49" s="8">
        <f t="shared" si="2"/>
        <v>3.5714285714285712</v>
      </c>
      <c r="K49" s="9">
        <v>6</v>
      </c>
      <c r="L49" s="8">
        <f t="shared" si="3"/>
        <v>21.428571428571427</v>
      </c>
      <c r="M49" s="9">
        <v>2</v>
      </c>
      <c r="N49" s="8">
        <f t="shared" si="4"/>
        <v>7.1428571428571423</v>
      </c>
      <c r="AA49" s="9">
        <v>28</v>
      </c>
      <c r="AB49" s="136" t="str">
        <f t="shared" si="5"/>
        <v/>
      </c>
      <c r="AC49" s="136" t="str">
        <f t="shared" si="6"/>
        <v/>
      </c>
    </row>
    <row r="50" spans="1:30" ht="23.1" customHeight="1">
      <c r="A50" s="203"/>
      <c r="B50" s="203"/>
      <c r="C50" s="13"/>
      <c r="D50" s="14" t="s">
        <v>4</v>
      </c>
      <c r="E50" s="11"/>
      <c r="F50" s="10">
        <f t="shared" si="0"/>
        <v>21</v>
      </c>
      <c r="G50" s="9">
        <v>19</v>
      </c>
      <c r="H50" s="8">
        <f t="shared" si="1"/>
        <v>90.476190476190482</v>
      </c>
      <c r="I50" s="9">
        <v>0</v>
      </c>
      <c r="J50" s="8">
        <f t="shared" si="2"/>
        <v>0</v>
      </c>
      <c r="K50" s="9">
        <v>2</v>
      </c>
      <c r="L50" s="8">
        <f t="shared" si="3"/>
        <v>9.5238095238095237</v>
      </c>
      <c r="M50" s="9">
        <v>0</v>
      </c>
      <c r="N50" s="8">
        <f t="shared" si="4"/>
        <v>0</v>
      </c>
      <c r="AA50" s="9">
        <v>21</v>
      </c>
      <c r="AB50" s="136" t="str">
        <f t="shared" si="5"/>
        <v/>
      </c>
      <c r="AC50" s="136" t="str">
        <f t="shared" si="6"/>
        <v/>
      </c>
    </row>
    <row r="51" spans="1:30" ht="23.1" customHeight="1">
      <c r="A51" s="203"/>
      <c r="B51" s="203"/>
      <c r="C51" s="13"/>
      <c r="D51" s="14" t="s">
        <v>3</v>
      </c>
      <c r="E51" s="11"/>
      <c r="F51" s="10">
        <f t="shared" si="0"/>
        <v>176</v>
      </c>
      <c r="G51" s="9">
        <v>149</v>
      </c>
      <c r="H51" s="8">
        <f t="shared" si="1"/>
        <v>84.659090909090907</v>
      </c>
      <c r="I51" s="9">
        <v>14</v>
      </c>
      <c r="J51" s="8">
        <f t="shared" si="2"/>
        <v>7.9545454545454541</v>
      </c>
      <c r="K51" s="9">
        <v>12</v>
      </c>
      <c r="L51" s="8">
        <f t="shared" si="3"/>
        <v>6.8181818181818175</v>
      </c>
      <c r="M51" s="9">
        <v>1</v>
      </c>
      <c r="N51" s="8">
        <f t="shared" si="4"/>
        <v>0.56818181818181823</v>
      </c>
      <c r="AA51" s="9">
        <v>176</v>
      </c>
      <c r="AB51" s="136" t="str">
        <f t="shared" si="5"/>
        <v/>
      </c>
      <c r="AC51" s="136" t="str">
        <f t="shared" si="6"/>
        <v/>
      </c>
    </row>
    <row r="52" spans="1:30" ht="23.1" customHeight="1">
      <c r="A52" s="203"/>
      <c r="B52" s="203"/>
      <c r="C52" s="13"/>
      <c r="D52" s="14" t="s">
        <v>2</v>
      </c>
      <c r="E52" s="11"/>
      <c r="F52" s="10">
        <f t="shared" si="0"/>
        <v>21</v>
      </c>
      <c r="G52" s="9">
        <v>21</v>
      </c>
      <c r="H52" s="8">
        <f t="shared" si="1"/>
        <v>100</v>
      </c>
      <c r="I52" s="9">
        <v>0</v>
      </c>
      <c r="J52" s="8">
        <f t="shared" si="2"/>
        <v>0</v>
      </c>
      <c r="K52" s="9">
        <v>0</v>
      </c>
      <c r="L52" s="8">
        <f t="shared" si="3"/>
        <v>0</v>
      </c>
      <c r="M52" s="9">
        <v>0</v>
      </c>
      <c r="N52" s="8">
        <f t="shared" si="4"/>
        <v>0</v>
      </c>
      <c r="AA52" s="9">
        <v>21</v>
      </c>
      <c r="AB52" s="136" t="str">
        <f t="shared" si="5"/>
        <v/>
      </c>
      <c r="AC52" s="136" t="str">
        <f t="shared" si="6"/>
        <v/>
      </c>
    </row>
    <row r="53" spans="1:30" ht="24" customHeight="1" thickBot="1">
      <c r="A53" s="204"/>
      <c r="B53" s="204"/>
      <c r="C53" s="13"/>
      <c r="D53" s="12" t="s">
        <v>1</v>
      </c>
      <c r="E53" s="11"/>
      <c r="F53" s="10">
        <f t="shared" si="0"/>
        <v>55</v>
      </c>
      <c r="G53" s="9">
        <v>44</v>
      </c>
      <c r="H53" s="8">
        <f t="shared" si="1"/>
        <v>80</v>
      </c>
      <c r="I53" s="9">
        <v>3</v>
      </c>
      <c r="J53" s="8">
        <f t="shared" si="2"/>
        <v>5.4545454545454541</v>
      </c>
      <c r="K53" s="9">
        <v>8</v>
      </c>
      <c r="L53" s="8">
        <f t="shared" si="3"/>
        <v>14.545454545454545</v>
      </c>
      <c r="M53" s="9">
        <v>0</v>
      </c>
      <c r="N53" s="8">
        <f t="shared" si="4"/>
        <v>0</v>
      </c>
      <c r="AA53" s="9">
        <v>55</v>
      </c>
      <c r="AB53" s="137" t="str">
        <f t="shared" si="5"/>
        <v/>
      </c>
      <c r="AC53" s="137" t="str">
        <f t="shared" si="6"/>
        <v/>
      </c>
    </row>
    <row r="56" spans="1:30" ht="12.75" customHeight="1"/>
    <row r="57" spans="1:30" ht="12.75" customHeight="1"/>
    <row r="58" spans="1:30">
      <c r="D58" s="5"/>
    </row>
    <row r="60" spans="1:30">
      <c r="D60" s="164" t="s">
        <v>495</v>
      </c>
      <c r="E60" s="162"/>
      <c r="F60" s="163">
        <v>986</v>
      </c>
      <c r="G60" s="163">
        <v>805</v>
      </c>
      <c r="H60" s="163"/>
      <c r="I60" s="163">
        <v>87</v>
      </c>
      <c r="J60" s="163"/>
      <c r="K60" s="163">
        <v>79</v>
      </c>
      <c r="L60" s="163"/>
      <c r="M60" s="163">
        <v>15</v>
      </c>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805</v>
      </c>
      <c r="H61" s="163"/>
      <c r="I61" s="166">
        <f>IF(I60="","",SUM(I8:I12))</f>
        <v>87</v>
      </c>
      <c r="J61" s="163"/>
      <c r="K61" s="166">
        <f>IF(K60="","",SUM(K8:K12))</f>
        <v>79</v>
      </c>
      <c r="L61" s="163"/>
      <c r="M61" s="166">
        <f>IF(M60="","",SUM(M8:M12))</f>
        <v>15</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805</v>
      </c>
      <c r="H62" s="163"/>
      <c r="I62" s="166">
        <f>IF(I60="","",SUM(I13,I38))</f>
        <v>87</v>
      </c>
      <c r="J62" s="163"/>
      <c r="K62" s="166">
        <f>IF(K60="","",SUM(K13,K38))</f>
        <v>79</v>
      </c>
      <c r="L62" s="163"/>
      <c r="M62" s="166">
        <f>IF(M60="","",SUM(M13,M38))</f>
        <v>15</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220</v>
      </c>
      <c r="H63" s="163"/>
      <c r="I63" s="166">
        <f>IF(I60="","",SUM(I14:I37))</f>
        <v>15</v>
      </c>
      <c r="J63" s="163"/>
      <c r="K63" s="166">
        <f>IF(K60="","",SUM(K14:K37))</f>
        <v>11</v>
      </c>
      <c r="L63" s="163"/>
      <c r="M63" s="166">
        <f>IF(M60="","",SUM(M14:M37))</f>
        <v>1</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585</v>
      </c>
      <c r="H64" s="163"/>
      <c r="I64" s="166">
        <f>IF(I60="","",SUM(I39:I53))</f>
        <v>72</v>
      </c>
      <c r="J64" s="163"/>
      <c r="K64" s="166">
        <f>IF(K60="","",SUM(K39:K53))</f>
        <v>68</v>
      </c>
      <c r="L64" s="163"/>
      <c r="M64" s="166">
        <f>IF(M60="","",SUM(M39:M53))</f>
        <v>14</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2" spans="4:30">
      <c r="D72" s="5"/>
    </row>
    <row r="76" spans="4:30">
      <c r="D76" s="5"/>
    </row>
    <row r="78" spans="4:30">
      <c r="D78" s="5"/>
    </row>
    <row r="80" spans="4:30">
      <c r="D80" s="5"/>
    </row>
    <row r="82" spans="4:4">
      <c r="D82" s="5"/>
    </row>
    <row r="84" spans="4:4" ht="13.5" customHeight="1">
      <c r="D84" s="6"/>
    </row>
    <row r="85" spans="4:4" ht="13.5" customHeight="1"/>
    <row r="86" spans="4:4">
      <c r="D86" s="5"/>
    </row>
    <row r="88" spans="4:4">
      <c r="D88" s="5"/>
    </row>
    <row r="90" spans="4:4">
      <c r="D90" s="5"/>
    </row>
    <row r="92" spans="4:4">
      <c r="D92" s="5"/>
    </row>
    <row r="96" spans="4:4" ht="12.75" customHeight="1"/>
    <row r="97" spans="6:6" ht="12.75" customHeight="1">
      <c r="F97" s="57"/>
    </row>
  </sheetData>
  <mergeCells count="24">
    <mergeCell ref="B12:E12"/>
    <mergeCell ref="M3:N4"/>
    <mergeCell ref="G5:G6"/>
    <mergeCell ref="H5:H6"/>
    <mergeCell ref="I5:I6"/>
    <mergeCell ref="J5:J6"/>
    <mergeCell ref="M5:M6"/>
    <mergeCell ref="N5:N6"/>
    <mergeCell ref="A13:A53"/>
    <mergeCell ref="B13:B37"/>
    <mergeCell ref="B38:B53"/>
    <mergeCell ref="K5:K6"/>
    <mergeCell ref="L5:L6"/>
    <mergeCell ref="A3:E6"/>
    <mergeCell ref="F3:F6"/>
    <mergeCell ref="G3:H4"/>
    <mergeCell ref="I3:J4"/>
    <mergeCell ref="K3:L4"/>
    <mergeCell ref="A7:E7"/>
    <mergeCell ref="A8:A12"/>
    <mergeCell ref="B8:E8"/>
    <mergeCell ref="B9:E9"/>
    <mergeCell ref="B10:E10"/>
    <mergeCell ref="B11:E11"/>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6"/>
  <sheetViews>
    <sheetView showGridLines="0" view="pageBreakPreview" zoomScaleNormal="100" zoomScaleSheetLayoutView="100" workbookViewId="0">
      <selection activeCell="F9" sqref="F9"/>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6" width="8.625" style="3" customWidth="1"/>
    <col min="17" max="16384" width="9" style="3"/>
  </cols>
  <sheetData>
    <row r="1" spans="1:29" ht="14.25">
      <c r="A1" s="18" t="s">
        <v>543</v>
      </c>
    </row>
    <row r="3" spans="1:29" ht="14.25" customHeight="1">
      <c r="A3" s="216" t="s">
        <v>64</v>
      </c>
      <c r="B3" s="217"/>
      <c r="C3" s="217"/>
      <c r="D3" s="217"/>
      <c r="E3" s="218"/>
      <c r="F3" s="225" t="s">
        <v>138</v>
      </c>
      <c r="G3" s="298" t="s">
        <v>275</v>
      </c>
      <c r="H3" s="298"/>
      <c r="I3" s="264" t="s">
        <v>274</v>
      </c>
      <c r="J3" s="264"/>
      <c r="K3" s="264" t="s">
        <v>273</v>
      </c>
      <c r="L3" s="264"/>
      <c r="M3" s="264" t="s">
        <v>272</v>
      </c>
      <c r="N3" s="264"/>
      <c r="O3" s="264" t="s">
        <v>141</v>
      </c>
      <c r="P3" s="264"/>
    </row>
    <row r="4" spans="1:29" ht="42" customHeight="1">
      <c r="A4" s="219"/>
      <c r="B4" s="220"/>
      <c r="C4" s="220"/>
      <c r="D4" s="220"/>
      <c r="E4" s="221"/>
      <c r="F4" s="229"/>
      <c r="G4" s="298"/>
      <c r="H4" s="298"/>
      <c r="I4" s="264"/>
      <c r="J4" s="264"/>
      <c r="K4" s="264"/>
      <c r="L4" s="264"/>
      <c r="M4" s="264"/>
      <c r="N4" s="264"/>
      <c r="O4" s="264"/>
      <c r="P4" s="264"/>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c r="O5" s="227" t="s">
        <v>52</v>
      </c>
      <c r="P5" s="214" t="s">
        <v>51</v>
      </c>
    </row>
    <row r="6" spans="1:29" ht="15" customHeight="1" thickBot="1">
      <c r="A6" s="222"/>
      <c r="B6" s="223"/>
      <c r="C6" s="223"/>
      <c r="D6" s="223"/>
      <c r="E6" s="224"/>
      <c r="F6" s="226"/>
      <c r="G6" s="228"/>
      <c r="H6" s="215"/>
      <c r="I6" s="228"/>
      <c r="J6" s="215"/>
      <c r="K6" s="228"/>
      <c r="L6" s="215"/>
      <c r="M6" s="228"/>
      <c r="N6" s="215"/>
      <c r="O6" s="228"/>
      <c r="P6" s="215"/>
      <c r="AA6" s="139">
        <f>SUM(AB7:AD53,F66:AD70)</f>
        <v>1</v>
      </c>
    </row>
    <row r="7" spans="1:29" ht="23.1" customHeight="1">
      <c r="A7" s="211" t="s">
        <v>50</v>
      </c>
      <c r="B7" s="212"/>
      <c r="C7" s="212"/>
      <c r="D7" s="212"/>
      <c r="E7" s="213"/>
      <c r="F7" s="10">
        <f t="shared" ref="F7:F53" si="0">SUM(G7,I7,K7,M7,O7)</f>
        <v>805</v>
      </c>
      <c r="G7" s="9">
        <f>SUM(G8:G12)</f>
        <v>612</v>
      </c>
      <c r="H7" s="8">
        <f t="shared" ref="H7:H53" si="1">IF(G7=0,0,G7/$F7*100)</f>
        <v>76.024844720496901</v>
      </c>
      <c r="I7" s="9">
        <f>SUM(I8:I12)</f>
        <v>40</v>
      </c>
      <c r="J7" s="8">
        <f t="shared" ref="J7:J53" si="2">IF(I7=0,0,I7/$F7*100)</f>
        <v>4.9689440993788816</v>
      </c>
      <c r="K7" s="9">
        <f>SUM(K8:K12)</f>
        <v>87</v>
      </c>
      <c r="L7" s="8">
        <f t="shared" ref="L7:L53" si="3">IF(K7=0,0,K7/$F7*100)</f>
        <v>10.807453416149068</v>
      </c>
      <c r="M7" s="9">
        <f>SUM(M8:M12)</f>
        <v>53</v>
      </c>
      <c r="N7" s="8">
        <f t="shared" ref="N7:N53" si="4">IF(M7=0,0,M7/$F7*100)</f>
        <v>6.5838509316770182</v>
      </c>
      <c r="O7" s="9">
        <f>SUM(O8:O12)</f>
        <v>13</v>
      </c>
      <c r="P7" s="8">
        <f t="shared" ref="P7:P53" si="5">IF(O7=0,0,O7/$F7*100)</f>
        <v>1.6149068322981366</v>
      </c>
      <c r="AA7" s="138">
        <v>805</v>
      </c>
      <c r="AB7" s="135" t="str">
        <f>IF(F7=AA7,"",1)</f>
        <v/>
      </c>
      <c r="AC7" s="173" t="str">
        <f>IF(SUM(H7,J7,L7,N7,P7)=100,"",1)</f>
        <v/>
      </c>
    </row>
    <row r="8" spans="1:29" ht="23.1" customHeight="1">
      <c r="A8" s="205" t="s">
        <v>49</v>
      </c>
      <c r="B8" s="208" t="s">
        <v>48</v>
      </c>
      <c r="C8" s="209"/>
      <c r="D8" s="209"/>
      <c r="E8" s="210"/>
      <c r="F8" s="10">
        <f t="shared" si="0"/>
        <v>174</v>
      </c>
      <c r="G8" s="9">
        <v>130</v>
      </c>
      <c r="H8" s="8">
        <f t="shared" si="1"/>
        <v>74.712643678160916</v>
      </c>
      <c r="I8" s="9">
        <v>15</v>
      </c>
      <c r="J8" s="8">
        <f t="shared" si="2"/>
        <v>8.6206896551724146</v>
      </c>
      <c r="K8" s="9">
        <v>3</v>
      </c>
      <c r="L8" s="8">
        <f t="shared" si="3"/>
        <v>1.7241379310344827</v>
      </c>
      <c r="M8" s="9">
        <v>20</v>
      </c>
      <c r="N8" s="8">
        <f t="shared" si="4"/>
        <v>11.494252873563218</v>
      </c>
      <c r="O8" s="9">
        <v>6</v>
      </c>
      <c r="P8" s="8">
        <f t="shared" si="5"/>
        <v>3.4482758620689653</v>
      </c>
      <c r="AA8" s="9">
        <v>174</v>
      </c>
      <c r="AB8" s="136" t="str">
        <f t="shared" ref="AB8:AB53" si="6">IF(F8=AA8,"",1)</f>
        <v/>
      </c>
      <c r="AC8" s="136" t="str">
        <f t="shared" ref="AC8:AC53" si="7">IF(SUM(H8,J8,L8,N8,P8)=100,"",1)</f>
        <v/>
      </c>
    </row>
    <row r="9" spans="1:29" ht="23.1" customHeight="1">
      <c r="A9" s="206"/>
      <c r="B9" s="208" t="s">
        <v>47</v>
      </c>
      <c r="C9" s="209"/>
      <c r="D9" s="209"/>
      <c r="E9" s="210"/>
      <c r="F9" s="10">
        <f t="shared" si="0"/>
        <v>126</v>
      </c>
      <c r="G9" s="9">
        <v>112</v>
      </c>
      <c r="H9" s="8">
        <f t="shared" si="1"/>
        <v>88.888888888888886</v>
      </c>
      <c r="I9" s="9">
        <v>4</v>
      </c>
      <c r="J9" s="8">
        <f t="shared" si="2"/>
        <v>3.1746031746031744</v>
      </c>
      <c r="K9" s="9">
        <v>2</v>
      </c>
      <c r="L9" s="8">
        <f t="shared" si="3"/>
        <v>1.5873015873015872</v>
      </c>
      <c r="M9" s="9">
        <v>6</v>
      </c>
      <c r="N9" s="8">
        <f t="shared" si="4"/>
        <v>4.7619047619047619</v>
      </c>
      <c r="O9" s="9">
        <v>2</v>
      </c>
      <c r="P9" s="8">
        <f t="shared" si="5"/>
        <v>1.5873015873015872</v>
      </c>
      <c r="AA9" s="9">
        <v>126</v>
      </c>
      <c r="AB9" s="136" t="str">
        <f t="shared" si="6"/>
        <v/>
      </c>
      <c r="AC9" s="136" t="str">
        <f t="shared" si="7"/>
        <v/>
      </c>
    </row>
    <row r="10" spans="1:29" ht="23.1" customHeight="1">
      <c r="A10" s="206"/>
      <c r="B10" s="208" t="s">
        <v>46</v>
      </c>
      <c r="C10" s="209"/>
      <c r="D10" s="209"/>
      <c r="E10" s="210"/>
      <c r="F10" s="10">
        <f t="shared" si="0"/>
        <v>214</v>
      </c>
      <c r="G10" s="9">
        <v>196</v>
      </c>
      <c r="H10" s="8">
        <f t="shared" si="1"/>
        <v>91.588785046728972</v>
      </c>
      <c r="I10" s="9">
        <v>5</v>
      </c>
      <c r="J10" s="8">
        <f t="shared" si="2"/>
        <v>2.3364485981308412</v>
      </c>
      <c r="K10" s="9">
        <v>10</v>
      </c>
      <c r="L10" s="8">
        <f t="shared" si="3"/>
        <v>4.6728971962616823</v>
      </c>
      <c r="M10" s="9">
        <v>3</v>
      </c>
      <c r="N10" s="8">
        <f t="shared" si="4"/>
        <v>1.4018691588785046</v>
      </c>
      <c r="O10" s="9">
        <v>0</v>
      </c>
      <c r="P10" s="8">
        <f t="shared" si="5"/>
        <v>0</v>
      </c>
      <c r="AA10" s="9">
        <v>214</v>
      </c>
      <c r="AB10" s="136" t="str">
        <f t="shared" si="6"/>
        <v/>
      </c>
      <c r="AC10" s="136" t="str">
        <f t="shared" si="7"/>
        <v/>
      </c>
    </row>
    <row r="11" spans="1:29" ht="23.1" customHeight="1">
      <c r="A11" s="206"/>
      <c r="B11" s="208" t="s">
        <v>45</v>
      </c>
      <c r="C11" s="209"/>
      <c r="D11" s="209"/>
      <c r="E11" s="210"/>
      <c r="F11" s="10">
        <f t="shared" si="0"/>
        <v>77</v>
      </c>
      <c r="G11" s="9">
        <v>60</v>
      </c>
      <c r="H11" s="8">
        <f t="shared" si="1"/>
        <v>77.922077922077932</v>
      </c>
      <c r="I11" s="9">
        <v>1</v>
      </c>
      <c r="J11" s="8">
        <f t="shared" si="2"/>
        <v>1.2987012987012987</v>
      </c>
      <c r="K11" s="9">
        <v>12</v>
      </c>
      <c r="L11" s="8">
        <f t="shared" si="3"/>
        <v>15.584415584415584</v>
      </c>
      <c r="M11" s="9">
        <v>4</v>
      </c>
      <c r="N11" s="8">
        <f t="shared" si="4"/>
        <v>5.1948051948051948</v>
      </c>
      <c r="O11" s="9">
        <v>0</v>
      </c>
      <c r="P11" s="8">
        <f t="shared" si="5"/>
        <v>0</v>
      </c>
      <c r="AA11" s="9">
        <v>77</v>
      </c>
      <c r="AB11" s="136" t="str">
        <f t="shared" si="6"/>
        <v/>
      </c>
      <c r="AC11" s="136" t="str">
        <f t="shared" si="7"/>
        <v/>
      </c>
    </row>
    <row r="12" spans="1:29" ht="23.1" customHeight="1">
      <c r="A12" s="207"/>
      <c r="B12" s="208" t="s">
        <v>44</v>
      </c>
      <c r="C12" s="209"/>
      <c r="D12" s="209"/>
      <c r="E12" s="210"/>
      <c r="F12" s="10">
        <f t="shared" si="0"/>
        <v>214</v>
      </c>
      <c r="G12" s="9">
        <v>114</v>
      </c>
      <c r="H12" s="8">
        <f t="shared" si="1"/>
        <v>53.271028037383175</v>
      </c>
      <c r="I12" s="9">
        <v>15</v>
      </c>
      <c r="J12" s="8">
        <f t="shared" si="2"/>
        <v>7.009345794392523</v>
      </c>
      <c r="K12" s="9">
        <v>60</v>
      </c>
      <c r="L12" s="8">
        <f t="shared" si="3"/>
        <v>28.037383177570092</v>
      </c>
      <c r="M12" s="9">
        <v>20</v>
      </c>
      <c r="N12" s="8">
        <f t="shared" si="4"/>
        <v>9.3457943925233646</v>
      </c>
      <c r="O12" s="9">
        <v>5</v>
      </c>
      <c r="P12" s="8">
        <f t="shared" si="5"/>
        <v>2.3364485981308412</v>
      </c>
      <c r="AA12" s="9">
        <v>214</v>
      </c>
      <c r="AB12" s="136" t="str">
        <f t="shared" si="6"/>
        <v/>
      </c>
      <c r="AC12" s="136" t="str">
        <f t="shared" si="7"/>
        <v/>
      </c>
    </row>
    <row r="13" spans="1:29" ht="23.1" customHeight="1">
      <c r="A13" s="202" t="s">
        <v>43</v>
      </c>
      <c r="B13" s="202" t="s">
        <v>42</v>
      </c>
      <c r="C13" s="13"/>
      <c r="D13" s="14" t="s">
        <v>16</v>
      </c>
      <c r="E13" s="11"/>
      <c r="F13" s="10">
        <f t="shared" si="0"/>
        <v>220</v>
      </c>
      <c r="G13" s="9">
        <f>SUM(G14:G37)</f>
        <v>165</v>
      </c>
      <c r="H13" s="8">
        <f t="shared" si="1"/>
        <v>75</v>
      </c>
      <c r="I13" s="9">
        <f>SUM(I14:I37)</f>
        <v>4</v>
      </c>
      <c r="J13" s="8">
        <f t="shared" si="2"/>
        <v>1.8181818181818181</v>
      </c>
      <c r="K13" s="9">
        <f>SUM(K14:K37)</f>
        <v>31</v>
      </c>
      <c r="L13" s="8">
        <f t="shared" si="3"/>
        <v>14.09090909090909</v>
      </c>
      <c r="M13" s="9">
        <f>SUM(M14:M37)</f>
        <v>18</v>
      </c>
      <c r="N13" s="8">
        <f t="shared" si="4"/>
        <v>8.1818181818181817</v>
      </c>
      <c r="O13" s="9">
        <f>SUM(O14:O37)</f>
        <v>2</v>
      </c>
      <c r="P13" s="8">
        <f t="shared" si="5"/>
        <v>0.90909090909090906</v>
      </c>
      <c r="AA13" s="9">
        <v>220</v>
      </c>
      <c r="AB13" s="136" t="str">
        <f t="shared" si="6"/>
        <v/>
      </c>
      <c r="AC13" s="136" t="str">
        <f t="shared" si="7"/>
        <v/>
      </c>
    </row>
    <row r="14" spans="1:29" ht="23.1" customHeight="1">
      <c r="A14" s="203"/>
      <c r="B14" s="203"/>
      <c r="C14" s="13"/>
      <c r="D14" s="14" t="s">
        <v>41</v>
      </c>
      <c r="E14" s="11"/>
      <c r="F14" s="10">
        <f t="shared" si="0"/>
        <v>26</v>
      </c>
      <c r="G14" s="9">
        <v>20</v>
      </c>
      <c r="H14" s="8">
        <f t="shared" si="1"/>
        <v>76.923076923076934</v>
      </c>
      <c r="I14" s="9">
        <v>0</v>
      </c>
      <c r="J14" s="8">
        <f t="shared" si="2"/>
        <v>0</v>
      </c>
      <c r="K14" s="9">
        <v>5</v>
      </c>
      <c r="L14" s="8">
        <f t="shared" si="3"/>
        <v>19.230769230769234</v>
      </c>
      <c r="M14" s="9">
        <v>0</v>
      </c>
      <c r="N14" s="8">
        <f t="shared" si="4"/>
        <v>0</v>
      </c>
      <c r="O14" s="9">
        <v>1</v>
      </c>
      <c r="P14" s="8">
        <f t="shared" si="5"/>
        <v>3.8461538461538463</v>
      </c>
      <c r="AA14" s="9">
        <v>26</v>
      </c>
      <c r="AB14" s="136" t="str">
        <f t="shared" si="6"/>
        <v/>
      </c>
      <c r="AC14" s="136" t="str">
        <f t="shared" si="7"/>
        <v/>
      </c>
    </row>
    <row r="15" spans="1:29" ht="23.1" customHeight="1">
      <c r="A15" s="203"/>
      <c r="B15" s="203"/>
      <c r="C15" s="13"/>
      <c r="D15" s="14" t="s">
        <v>40</v>
      </c>
      <c r="E15" s="11"/>
      <c r="F15" s="10">
        <f t="shared" si="0"/>
        <v>4</v>
      </c>
      <c r="G15" s="9">
        <v>4</v>
      </c>
      <c r="H15" s="8">
        <f t="shared" si="1"/>
        <v>100</v>
      </c>
      <c r="I15" s="9">
        <v>0</v>
      </c>
      <c r="J15" s="8">
        <f t="shared" si="2"/>
        <v>0</v>
      </c>
      <c r="K15" s="9">
        <v>0</v>
      </c>
      <c r="L15" s="8">
        <f t="shared" si="3"/>
        <v>0</v>
      </c>
      <c r="M15" s="9">
        <v>0</v>
      </c>
      <c r="N15" s="8">
        <f t="shared" si="4"/>
        <v>0</v>
      </c>
      <c r="O15" s="9">
        <v>0</v>
      </c>
      <c r="P15" s="8">
        <f t="shared" si="5"/>
        <v>0</v>
      </c>
      <c r="AA15" s="9">
        <v>4</v>
      </c>
      <c r="AB15" s="136" t="str">
        <f t="shared" si="6"/>
        <v/>
      </c>
      <c r="AC15" s="136" t="str">
        <f t="shared" si="7"/>
        <v/>
      </c>
    </row>
    <row r="16" spans="1:29" ht="23.1" customHeight="1">
      <c r="A16" s="203"/>
      <c r="B16" s="203"/>
      <c r="C16" s="13"/>
      <c r="D16" s="14" t="s">
        <v>39</v>
      </c>
      <c r="E16" s="11"/>
      <c r="F16" s="10">
        <f t="shared" si="0"/>
        <v>17</v>
      </c>
      <c r="G16" s="9">
        <v>14</v>
      </c>
      <c r="H16" s="8">
        <f t="shared" si="1"/>
        <v>82.35294117647058</v>
      </c>
      <c r="I16" s="9">
        <v>0</v>
      </c>
      <c r="J16" s="8">
        <f t="shared" si="2"/>
        <v>0</v>
      </c>
      <c r="K16" s="9">
        <v>0</v>
      </c>
      <c r="L16" s="8">
        <f t="shared" si="3"/>
        <v>0</v>
      </c>
      <c r="M16" s="9">
        <v>3</v>
      </c>
      <c r="N16" s="8">
        <f t="shared" si="4"/>
        <v>17.647058823529413</v>
      </c>
      <c r="O16" s="9">
        <v>0</v>
      </c>
      <c r="P16" s="8">
        <f t="shared" si="5"/>
        <v>0</v>
      </c>
      <c r="AA16" s="9">
        <v>17</v>
      </c>
      <c r="AB16" s="136" t="str">
        <f t="shared" si="6"/>
        <v/>
      </c>
      <c r="AC16" s="136" t="str">
        <f t="shared" si="7"/>
        <v/>
      </c>
    </row>
    <row r="17" spans="1:29" ht="23.1" customHeight="1">
      <c r="A17" s="203"/>
      <c r="B17" s="203"/>
      <c r="C17" s="13"/>
      <c r="D17" s="14" t="s">
        <v>38</v>
      </c>
      <c r="E17" s="11"/>
      <c r="F17" s="10">
        <f t="shared" si="0"/>
        <v>2</v>
      </c>
      <c r="G17" s="9">
        <v>1</v>
      </c>
      <c r="H17" s="8">
        <f t="shared" si="1"/>
        <v>50</v>
      </c>
      <c r="I17" s="9">
        <v>0</v>
      </c>
      <c r="J17" s="8">
        <f t="shared" si="2"/>
        <v>0</v>
      </c>
      <c r="K17" s="9">
        <v>0</v>
      </c>
      <c r="L17" s="8">
        <f t="shared" si="3"/>
        <v>0</v>
      </c>
      <c r="M17" s="9">
        <v>1</v>
      </c>
      <c r="N17" s="8">
        <f t="shared" si="4"/>
        <v>50</v>
      </c>
      <c r="O17" s="9">
        <v>0</v>
      </c>
      <c r="P17" s="8">
        <f t="shared" si="5"/>
        <v>0</v>
      </c>
      <c r="AA17" s="9">
        <v>2</v>
      </c>
      <c r="AB17" s="136" t="str">
        <f t="shared" si="6"/>
        <v/>
      </c>
      <c r="AC17" s="136" t="str">
        <f t="shared" si="7"/>
        <v/>
      </c>
    </row>
    <row r="18" spans="1:29" ht="23.1" customHeight="1">
      <c r="A18" s="203"/>
      <c r="B18" s="203"/>
      <c r="C18" s="13"/>
      <c r="D18" s="14" t="s">
        <v>37</v>
      </c>
      <c r="E18" s="11"/>
      <c r="F18" s="10">
        <f t="shared" si="0"/>
        <v>5</v>
      </c>
      <c r="G18" s="9">
        <v>4</v>
      </c>
      <c r="H18" s="8">
        <f t="shared" si="1"/>
        <v>80</v>
      </c>
      <c r="I18" s="9">
        <v>0</v>
      </c>
      <c r="J18" s="8">
        <f t="shared" si="2"/>
        <v>0</v>
      </c>
      <c r="K18" s="9">
        <v>1</v>
      </c>
      <c r="L18" s="8">
        <f t="shared" si="3"/>
        <v>20</v>
      </c>
      <c r="M18" s="9">
        <v>0</v>
      </c>
      <c r="N18" s="8">
        <f t="shared" si="4"/>
        <v>0</v>
      </c>
      <c r="O18" s="9">
        <v>0</v>
      </c>
      <c r="P18" s="8">
        <f t="shared" si="5"/>
        <v>0</v>
      </c>
      <c r="AA18" s="9">
        <v>5</v>
      </c>
      <c r="AB18" s="136" t="str">
        <f t="shared" si="6"/>
        <v/>
      </c>
      <c r="AC18" s="136" t="str">
        <f t="shared" si="7"/>
        <v/>
      </c>
    </row>
    <row r="19" spans="1:29" ht="23.1" customHeight="1">
      <c r="A19" s="203"/>
      <c r="B19" s="203"/>
      <c r="C19" s="13"/>
      <c r="D19" s="14" t="s">
        <v>36</v>
      </c>
      <c r="E19" s="11"/>
      <c r="F19" s="10">
        <f t="shared" si="0"/>
        <v>0</v>
      </c>
      <c r="G19" s="9">
        <v>0</v>
      </c>
      <c r="H19" s="8">
        <f t="shared" si="1"/>
        <v>0</v>
      </c>
      <c r="I19" s="9">
        <v>0</v>
      </c>
      <c r="J19" s="8">
        <f t="shared" si="2"/>
        <v>0</v>
      </c>
      <c r="K19" s="9">
        <v>0</v>
      </c>
      <c r="L19" s="8">
        <f t="shared" si="3"/>
        <v>0</v>
      </c>
      <c r="M19" s="9">
        <v>0</v>
      </c>
      <c r="N19" s="8">
        <f t="shared" si="4"/>
        <v>0</v>
      </c>
      <c r="O19" s="9">
        <v>0</v>
      </c>
      <c r="P19" s="8">
        <f t="shared" si="5"/>
        <v>0</v>
      </c>
      <c r="AA19" s="9">
        <v>0</v>
      </c>
      <c r="AB19" s="136" t="str">
        <f t="shared" si="6"/>
        <v/>
      </c>
      <c r="AC19" s="136">
        <f t="shared" si="7"/>
        <v>1</v>
      </c>
    </row>
    <row r="20" spans="1:29" ht="23.1" customHeight="1">
      <c r="A20" s="203"/>
      <c r="B20" s="203"/>
      <c r="C20" s="13"/>
      <c r="D20" s="14" t="s">
        <v>35</v>
      </c>
      <c r="E20" s="11"/>
      <c r="F20" s="10">
        <f t="shared" si="0"/>
        <v>5</v>
      </c>
      <c r="G20" s="9">
        <v>5</v>
      </c>
      <c r="H20" s="8">
        <f t="shared" si="1"/>
        <v>100</v>
      </c>
      <c r="I20" s="9">
        <v>0</v>
      </c>
      <c r="J20" s="8">
        <f t="shared" si="2"/>
        <v>0</v>
      </c>
      <c r="K20" s="9">
        <v>0</v>
      </c>
      <c r="L20" s="8">
        <f t="shared" si="3"/>
        <v>0</v>
      </c>
      <c r="M20" s="9">
        <v>0</v>
      </c>
      <c r="N20" s="8">
        <f t="shared" si="4"/>
        <v>0</v>
      </c>
      <c r="O20" s="9">
        <v>0</v>
      </c>
      <c r="P20" s="8">
        <f t="shared" si="5"/>
        <v>0</v>
      </c>
      <c r="AA20" s="9">
        <v>5</v>
      </c>
      <c r="AB20" s="136" t="str">
        <f t="shared" si="6"/>
        <v/>
      </c>
      <c r="AC20" s="136" t="str">
        <f t="shared" si="7"/>
        <v/>
      </c>
    </row>
    <row r="21" spans="1:29" ht="23.1" customHeight="1">
      <c r="A21" s="203"/>
      <c r="B21" s="203"/>
      <c r="C21" s="13"/>
      <c r="D21" s="14" t="s">
        <v>34</v>
      </c>
      <c r="E21" s="11"/>
      <c r="F21" s="10">
        <f t="shared" si="0"/>
        <v>7</v>
      </c>
      <c r="G21" s="9">
        <v>6</v>
      </c>
      <c r="H21" s="8">
        <f t="shared" si="1"/>
        <v>85.714285714285708</v>
      </c>
      <c r="I21" s="9">
        <v>0</v>
      </c>
      <c r="J21" s="8">
        <f t="shared" si="2"/>
        <v>0</v>
      </c>
      <c r="K21" s="9">
        <v>1</v>
      </c>
      <c r="L21" s="8">
        <f t="shared" si="3"/>
        <v>14.285714285714285</v>
      </c>
      <c r="M21" s="9">
        <v>0</v>
      </c>
      <c r="N21" s="8">
        <f t="shared" si="4"/>
        <v>0</v>
      </c>
      <c r="O21" s="9">
        <v>0</v>
      </c>
      <c r="P21" s="8">
        <f t="shared" si="5"/>
        <v>0</v>
      </c>
      <c r="AA21" s="9">
        <v>7</v>
      </c>
      <c r="AB21" s="136" t="str">
        <f t="shared" si="6"/>
        <v/>
      </c>
      <c r="AC21" s="136" t="str">
        <f t="shared" si="7"/>
        <v/>
      </c>
    </row>
    <row r="22" spans="1:29" ht="23.1" customHeight="1">
      <c r="A22" s="203"/>
      <c r="B22" s="203"/>
      <c r="C22" s="13"/>
      <c r="D22" s="14" t="s">
        <v>33</v>
      </c>
      <c r="E22" s="11"/>
      <c r="F22" s="10">
        <f t="shared" si="0"/>
        <v>1</v>
      </c>
      <c r="G22" s="9">
        <v>1</v>
      </c>
      <c r="H22" s="8">
        <f t="shared" si="1"/>
        <v>100</v>
      </c>
      <c r="I22" s="9">
        <v>0</v>
      </c>
      <c r="J22" s="8">
        <f t="shared" si="2"/>
        <v>0</v>
      </c>
      <c r="K22" s="9">
        <v>0</v>
      </c>
      <c r="L22" s="8">
        <f t="shared" si="3"/>
        <v>0</v>
      </c>
      <c r="M22" s="9">
        <v>0</v>
      </c>
      <c r="N22" s="8">
        <f t="shared" si="4"/>
        <v>0</v>
      </c>
      <c r="O22" s="9">
        <v>0</v>
      </c>
      <c r="P22" s="8">
        <f t="shared" si="5"/>
        <v>0</v>
      </c>
      <c r="AA22" s="9">
        <v>1</v>
      </c>
      <c r="AB22" s="136" t="str">
        <f t="shared" si="6"/>
        <v/>
      </c>
      <c r="AC22" s="136" t="str">
        <f t="shared" si="7"/>
        <v/>
      </c>
    </row>
    <row r="23" spans="1:29" ht="23.1" customHeight="1">
      <c r="A23" s="203"/>
      <c r="B23" s="203"/>
      <c r="C23" s="13"/>
      <c r="D23" s="14" t="s">
        <v>32</v>
      </c>
      <c r="E23" s="11"/>
      <c r="F23" s="10">
        <f t="shared" si="0"/>
        <v>7</v>
      </c>
      <c r="G23" s="9">
        <v>6</v>
      </c>
      <c r="H23" s="8">
        <f t="shared" si="1"/>
        <v>85.714285714285708</v>
      </c>
      <c r="I23" s="9">
        <v>1</v>
      </c>
      <c r="J23" s="8">
        <f t="shared" si="2"/>
        <v>14.285714285714285</v>
      </c>
      <c r="K23" s="9">
        <v>0</v>
      </c>
      <c r="L23" s="8">
        <f t="shared" si="3"/>
        <v>0</v>
      </c>
      <c r="M23" s="9">
        <v>0</v>
      </c>
      <c r="N23" s="8">
        <f t="shared" si="4"/>
        <v>0</v>
      </c>
      <c r="O23" s="9">
        <v>0</v>
      </c>
      <c r="P23" s="8">
        <f t="shared" si="5"/>
        <v>0</v>
      </c>
      <c r="AA23" s="9">
        <v>7</v>
      </c>
      <c r="AB23" s="136" t="str">
        <f t="shared" si="6"/>
        <v/>
      </c>
      <c r="AC23" s="136" t="str">
        <f t="shared" si="7"/>
        <v/>
      </c>
    </row>
    <row r="24" spans="1:29" ht="23.1" customHeight="1">
      <c r="A24" s="203"/>
      <c r="B24" s="203"/>
      <c r="C24" s="13"/>
      <c r="D24" s="14" t="s">
        <v>31</v>
      </c>
      <c r="E24" s="11"/>
      <c r="F24" s="10">
        <f t="shared" ref="F24" si="8">SUM(G24,I24,K24,M24,O24)</f>
        <v>1</v>
      </c>
      <c r="G24" s="9">
        <v>1</v>
      </c>
      <c r="H24" s="8">
        <f t="shared" ref="H24" si="9">IF(G24=0,0,G24/$F24*100)</f>
        <v>100</v>
      </c>
      <c r="I24" s="9">
        <v>0</v>
      </c>
      <c r="J24" s="8">
        <f t="shared" ref="J24" si="10">IF(I24=0,0,I24/$F24*100)</f>
        <v>0</v>
      </c>
      <c r="K24" s="9">
        <v>0</v>
      </c>
      <c r="L24" s="8">
        <f t="shared" ref="L24" si="11">IF(K24=0,0,K24/$F24*100)</f>
        <v>0</v>
      </c>
      <c r="M24" s="9">
        <v>0</v>
      </c>
      <c r="N24" s="8">
        <f t="shared" ref="N24" si="12">IF(M24=0,0,M24/$F24*100)</f>
        <v>0</v>
      </c>
      <c r="O24" s="9">
        <v>0</v>
      </c>
      <c r="P24" s="8">
        <f t="shared" ref="P24" si="13">IF(O24=0,0,O24/$F24*100)</f>
        <v>0</v>
      </c>
      <c r="AA24" s="9">
        <v>1</v>
      </c>
      <c r="AB24" s="136" t="str">
        <f t="shared" si="6"/>
        <v/>
      </c>
      <c r="AC24" s="136" t="str">
        <f t="shared" si="7"/>
        <v/>
      </c>
    </row>
    <row r="25" spans="1:29" ht="23.1" customHeight="1">
      <c r="A25" s="203"/>
      <c r="B25" s="203"/>
      <c r="C25" s="13"/>
      <c r="D25" s="113" t="s">
        <v>30</v>
      </c>
      <c r="E25" s="110"/>
      <c r="F25" s="31">
        <f t="shared" si="0"/>
        <v>1</v>
      </c>
      <c r="G25" s="30">
        <v>1</v>
      </c>
      <c r="H25" s="111">
        <f t="shared" si="1"/>
        <v>100</v>
      </c>
      <c r="I25" s="9">
        <v>0</v>
      </c>
      <c r="J25" s="8">
        <f t="shared" si="2"/>
        <v>0</v>
      </c>
      <c r="K25" s="9">
        <v>0</v>
      </c>
      <c r="L25" s="8">
        <f t="shared" si="3"/>
        <v>0</v>
      </c>
      <c r="M25" s="9">
        <v>0</v>
      </c>
      <c r="N25" s="8">
        <f t="shared" si="4"/>
        <v>0</v>
      </c>
      <c r="O25" s="9">
        <v>0</v>
      </c>
      <c r="P25" s="8">
        <f t="shared" si="5"/>
        <v>0</v>
      </c>
      <c r="AA25" s="9">
        <v>1</v>
      </c>
      <c r="AB25" s="136" t="str">
        <f t="shared" si="6"/>
        <v/>
      </c>
      <c r="AC25" s="136" t="str">
        <f t="shared" si="7"/>
        <v/>
      </c>
    </row>
    <row r="26" spans="1:29" ht="23.1" customHeight="1">
      <c r="A26" s="203"/>
      <c r="B26" s="203"/>
      <c r="C26" s="13"/>
      <c r="D26" s="109" t="s">
        <v>29</v>
      </c>
      <c r="E26" s="110"/>
      <c r="F26" s="31">
        <f t="shared" si="0"/>
        <v>5</v>
      </c>
      <c r="G26" s="30">
        <v>3</v>
      </c>
      <c r="H26" s="111">
        <f t="shared" si="1"/>
        <v>60</v>
      </c>
      <c r="I26" s="9">
        <v>0</v>
      </c>
      <c r="J26" s="8">
        <f t="shared" si="2"/>
        <v>0</v>
      </c>
      <c r="K26" s="9">
        <v>1</v>
      </c>
      <c r="L26" s="8">
        <f t="shared" si="3"/>
        <v>20</v>
      </c>
      <c r="M26" s="9">
        <v>1</v>
      </c>
      <c r="N26" s="8">
        <f t="shared" si="4"/>
        <v>20</v>
      </c>
      <c r="O26" s="9">
        <v>0</v>
      </c>
      <c r="P26" s="8">
        <f t="shared" si="5"/>
        <v>0</v>
      </c>
      <c r="AA26" s="30">
        <v>5</v>
      </c>
      <c r="AB26" s="136" t="str">
        <f t="shared" si="6"/>
        <v/>
      </c>
      <c r="AC26" s="136" t="str">
        <f t="shared" si="7"/>
        <v/>
      </c>
    </row>
    <row r="27" spans="1:29" ht="23.1" customHeight="1">
      <c r="A27" s="203"/>
      <c r="B27" s="203"/>
      <c r="C27" s="13"/>
      <c r="D27" s="14" t="s">
        <v>28</v>
      </c>
      <c r="E27" s="11"/>
      <c r="F27" s="10">
        <f t="shared" si="0"/>
        <v>5</v>
      </c>
      <c r="G27" s="9">
        <v>3</v>
      </c>
      <c r="H27" s="8">
        <f t="shared" si="1"/>
        <v>60</v>
      </c>
      <c r="I27" s="9">
        <v>1</v>
      </c>
      <c r="J27" s="8">
        <f t="shared" si="2"/>
        <v>20</v>
      </c>
      <c r="K27" s="9">
        <v>0</v>
      </c>
      <c r="L27" s="8">
        <f t="shared" si="3"/>
        <v>0</v>
      </c>
      <c r="M27" s="9">
        <v>1</v>
      </c>
      <c r="N27" s="8">
        <f t="shared" si="4"/>
        <v>20</v>
      </c>
      <c r="O27" s="9">
        <v>0</v>
      </c>
      <c r="P27" s="8">
        <f t="shared" si="5"/>
        <v>0</v>
      </c>
      <c r="AA27" s="9">
        <v>5</v>
      </c>
      <c r="AB27" s="136" t="str">
        <f t="shared" si="6"/>
        <v/>
      </c>
      <c r="AC27" s="136" t="str">
        <f t="shared" si="7"/>
        <v/>
      </c>
    </row>
    <row r="28" spans="1:29" ht="23.1" customHeight="1">
      <c r="A28" s="203"/>
      <c r="B28" s="203"/>
      <c r="C28" s="13"/>
      <c r="D28" s="14" t="s">
        <v>27</v>
      </c>
      <c r="E28" s="11"/>
      <c r="F28" s="10">
        <f t="shared" si="0"/>
        <v>4</v>
      </c>
      <c r="G28" s="9">
        <v>3</v>
      </c>
      <c r="H28" s="8">
        <f t="shared" si="1"/>
        <v>75</v>
      </c>
      <c r="I28" s="9">
        <v>0</v>
      </c>
      <c r="J28" s="8">
        <f t="shared" si="2"/>
        <v>0</v>
      </c>
      <c r="K28" s="9">
        <v>1</v>
      </c>
      <c r="L28" s="8">
        <f t="shared" si="3"/>
        <v>25</v>
      </c>
      <c r="M28" s="9">
        <v>0</v>
      </c>
      <c r="N28" s="8">
        <f t="shared" si="4"/>
        <v>0</v>
      </c>
      <c r="O28" s="9">
        <v>0</v>
      </c>
      <c r="P28" s="8">
        <f t="shared" si="5"/>
        <v>0</v>
      </c>
      <c r="AA28" s="9">
        <v>4</v>
      </c>
      <c r="AB28" s="136" t="str">
        <f t="shared" si="6"/>
        <v/>
      </c>
      <c r="AC28" s="136" t="str">
        <f t="shared" si="7"/>
        <v/>
      </c>
    </row>
    <row r="29" spans="1:29" ht="23.1" customHeight="1">
      <c r="A29" s="203"/>
      <c r="B29" s="203"/>
      <c r="C29" s="13"/>
      <c r="D29" s="14" t="s">
        <v>26</v>
      </c>
      <c r="E29" s="11"/>
      <c r="F29" s="10">
        <f t="shared" si="0"/>
        <v>14</v>
      </c>
      <c r="G29" s="9">
        <v>12</v>
      </c>
      <c r="H29" s="8">
        <f t="shared" si="1"/>
        <v>85.714285714285708</v>
      </c>
      <c r="I29" s="9">
        <v>0</v>
      </c>
      <c r="J29" s="8">
        <f t="shared" si="2"/>
        <v>0</v>
      </c>
      <c r="K29" s="9">
        <v>2</v>
      </c>
      <c r="L29" s="8">
        <f t="shared" si="3"/>
        <v>14.285714285714285</v>
      </c>
      <c r="M29" s="9">
        <v>0</v>
      </c>
      <c r="N29" s="8">
        <f t="shared" si="4"/>
        <v>0</v>
      </c>
      <c r="O29" s="9">
        <v>0</v>
      </c>
      <c r="P29" s="8">
        <f t="shared" si="5"/>
        <v>0</v>
      </c>
      <c r="AA29" s="9">
        <v>14</v>
      </c>
      <c r="AB29" s="136" t="str">
        <f t="shared" si="6"/>
        <v/>
      </c>
      <c r="AC29" s="136" t="str">
        <f t="shared" si="7"/>
        <v/>
      </c>
    </row>
    <row r="30" spans="1:29" ht="23.1" customHeight="1">
      <c r="A30" s="203"/>
      <c r="B30" s="203"/>
      <c r="C30" s="13"/>
      <c r="D30" s="14" t="s">
        <v>25</v>
      </c>
      <c r="E30" s="11"/>
      <c r="F30" s="10">
        <f t="shared" si="0"/>
        <v>3</v>
      </c>
      <c r="G30" s="9">
        <v>3</v>
      </c>
      <c r="H30" s="8">
        <f t="shared" si="1"/>
        <v>100</v>
      </c>
      <c r="I30" s="9">
        <v>0</v>
      </c>
      <c r="J30" s="8">
        <f t="shared" si="2"/>
        <v>0</v>
      </c>
      <c r="K30" s="9">
        <v>0</v>
      </c>
      <c r="L30" s="8">
        <f t="shared" si="3"/>
        <v>0</v>
      </c>
      <c r="M30" s="9">
        <v>0</v>
      </c>
      <c r="N30" s="8">
        <f t="shared" si="4"/>
        <v>0</v>
      </c>
      <c r="O30" s="9">
        <v>0</v>
      </c>
      <c r="P30" s="8">
        <f t="shared" si="5"/>
        <v>0</v>
      </c>
      <c r="AA30" s="9">
        <v>3</v>
      </c>
      <c r="AB30" s="136" t="str">
        <f t="shared" si="6"/>
        <v/>
      </c>
      <c r="AC30" s="136" t="str">
        <f t="shared" si="7"/>
        <v/>
      </c>
    </row>
    <row r="31" spans="1:29" ht="23.1" customHeight="1">
      <c r="A31" s="203"/>
      <c r="B31" s="203"/>
      <c r="C31" s="13"/>
      <c r="D31" s="14" t="s">
        <v>24</v>
      </c>
      <c r="E31" s="11"/>
      <c r="F31" s="10">
        <f t="shared" si="0"/>
        <v>28</v>
      </c>
      <c r="G31" s="9">
        <v>22</v>
      </c>
      <c r="H31" s="8">
        <f t="shared" si="1"/>
        <v>78.571428571428569</v>
      </c>
      <c r="I31" s="9">
        <v>0</v>
      </c>
      <c r="J31" s="8">
        <f t="shared" si="2"/>
        <v>0</v>
      </c>
      <c r="K31" s="9">
        <v>2</v>
      </c>
      <c r="L31" s="8">
        <f t="shared" si="3"/>
        <v>7.1428571428571423</v>
      </c>
      <c r="M31" s="9">
        <v>4</v>
      </c>
      <c r="N31" s="8">
        <f t="shared" si="4"/>
        <v>14.285714285714285</v>
      </c>
      <c r="O31" s="9">
        <v>0</v>
      </c>
      <c r="P31" s="8">
        <f t="shared" si="5"/>
        <v>0</v>
      </c>
      <c r="AA31" s="9">
        <v>28</v>
      </c>
      <c r="AB31" s="136" t="str">
        <f t="shared" si="6"/>
        <v/>
      </c>
      <c r="AC31" s="136" t="str">
        <f t="shared" si="7"/>
        <v/>
      </c>
    </row>
    <row r="32" spans="1:29" ht="23.1" customHeight="1">
      <c r="A32" s="203"/>
      <c r="B32" s="203"/>
      <c r="C32" s="13"/>
      <c r="D32" s="14" t="s">
        <v>23</v>
      </c>
      <c r="E32" s="11"/>
      <c r="F32" s="10">
        <f t="shared" si="0"/>
        <v>7</v>
      </c>
      <c r="G32" s="9">
        <v>5</v>
      </c>
      <c r="H32" s="8">
        <f t="shared" si="1"/>
        <v>71.428571428571431</v>
      </c>
      <c r="I32" s="9">
        <v>0</v>
      </c>
      <c r="J32" s="8">
        <f t="shared" si="2"/>
        <v>0</v>
      </c>
      <c r="K32" s="9">
        <v>2</v>
      </c>
      <c r="L32" s="8">
        <f t="shared" si="3"/>
        <v>28.571428571428569</v>
      </c>
      <c r="M32" s="9">
        <v>0</v>
      </c>
      <c r="N32" s="8">
        <f t="shared" si="4"/>
        <v>0</v>
      </c>
      <c r="O32" s="9">
        <v>0</v>
      </c>
      <c r="P32" s="8">
        <f t="shared" si="5"/>
        <v>0</v>
      </c>
      <c r="AA32" s="9">
        <v>7</v>
      </c>
      <c r="AB32" s="136" t="str">
        <f t="shared" si="6"/>
        <v/>
      </c>
      <c r="AC32" s="136" t="str">
        <f t="shared" si="7"/>
        <v/>
      </c>
    </row>
    <row r="33" spans="1:29" ht="24" customHeight="1">
      <c r="A33" s="203"/>
      <c r="B33" s="203"/>
      <c r="C33" s="13"/>
      <c r="D33" s="14" t="s">
        <v>22</v>
      </c>
      <c r="E33" s="11"/>
      <c r="F33" s="10">
        <f t="shared" si="0"/>
        <v>27</v>
      </c>
      <c r="G33" s="9">
        <v>13</v>
      </c>
      <c r="H33" s="8">
        <f t="shared" si="1"/>
        <v>48.148148148148145</v>
      </c>
      <c r="I33" s="9">
        <v>1</v>
      </c>
      <c r="J33" s="8">
        <f t="shared" si="2"/>
        <v>3.7037037037037033</v>
      </c>
      <c r="K33" s="9">
        <v>9</v>
      </c>
      <c r="L33" s="8">
        <f t="shared" si="3"/>
        <v>33.333333333333329</v>
      </c>
      <c r="M33" s="9">
        <v>4</v>
      </c>
      <c r="N33" s="8">
        <f t="shared" si="4"/>
        <v>14.814814814814813</v>
      </c>
      <c r="O33" s="9">
        <v>0</v>
      </c>
      <c r="P33" s="8">
        <f t="shared" si="5"/>
        <v>0</v>
      </c>
      <c r="AA33" s="9">
        <v>27</v>
      </c>
      <c r="AB33" s="136" t="str">
        <f t="shared" si="6"/>
        <v/>
      </c>
      <c r="AC33" s="136" t="str">
        <f t="shared" si="7"/>
        <v/>
      </c>
    </row>
    <row r="34" spans="1:29" ht="23.1" customHeight="1">
      <c r="A34" s="203"/>
      <c r="B34" s="203"/>
      <c r="C34" s="13"/>
      <c r="D34" s="14" t="s">
        <v>21</v>
      </c>
      <c r="E34" s="11"/>
      <c r="F34" s="10">
        <f t="shared" si="0"/>
        <v>11</v>
      </c>
      <c r="G34" s="9">
        <v>9</v>
      </c>
      <c r="H34" s="8">
        <f t="shared" si="1"/>
        <v>81.818181818181827</v>
      </c>
      <c r="I34" s="9">
        <v>0</v>
      </c>
      <c r="J34" s="8">
        <f t="shared" si="2"/>
        <v>0</v>
      </c>
      <c r="K34" s="9">
        <v>2</v>
      </c>
      <c r="L34" s="8">
        <f t="shared" si="3"/>
        <v>18.181818181818183</v>
      </c>
      <c r="M34" s="9">
        <v>0</v>
      </c>
      <c r="N34" s="8">
        <f t="shared" si="4"/>
        <v>0</v>
      </c>
      <c r="O34" s="9">
        <v>0</v>
      </c>
      <c r="P34" s="8">
        <f t="shared" si="5"/>
        <v>0</v>
      </c>
      <c r="AA34" s="9">
        <v>11</v>
      </c>
      <c r="AB34" s="136" t="str">
        <f t="shared" si="6"/>
        <v/>
      </c>
      <c r="AC34" s="136" t="str">
        <f t="shared" si="7"/>
        <v/>
      </c>
    </row>
    <row r="35" spans="1:29" ht="23.1" customHeight="1">
      <c r="A35" s="203"/>
      <c r="B35" s="203"/>
      <c r="C35" s="13"/>
      <c r="D35" s="14" t="s">
        <v>20</v>
      </c>
      <c r="E35" s="11"/>
      <c r="F35" s="10">
        <f t="shared" si="0"/>
        <v>11</v>
      </c>
      <c r="G35" s="9">
        <v>6</v>
      </c>
      <c r="H35" s="8">
        <f t="shared" si="1"/>
        <v>54.54545454545454</v>
      </c>
      <c r="I35" s="9">
        <v>0</v>
      </c>
      <c r="J35" s="8">
        <f t="shared" si="2"/>
        <v>0</v>
      </c>
      <c r="K35" s="9">
        <v>3</v>
      </c>
      <c r="L35" s="8">
        <f t="shared" si="3"/>
        <v>27.27272727272727</v>
      </c>
      <c r="M35" s="9">
        <v>2</v>
      </c>
      <c r="N35" s="8">
        <f t="shared" si="4"/>
        <v>18.181818181818183</v>
      </c>
      <c r="O35" s="9">
        <v>0</v>
      </c>
      <c r="P35" s="8">
        <f t="shared" si="5"/>
        <v>0</v>
      </c>
      <c r="AA35" s="9">
        <v>11</v>
      </c>
      <c r="AB35" s="136" t="str">
        <f t="shared" si="6"/>
        <v/>
      </c>
      <c r="AC35" s="136" t="str">
        <f t="shared" si="7"/>
        <v/>
      </c>
    </row>
    <row r="36" spans="1:29" ht="23.1" customHeight="1">
      <c r="A36" s="203"/>
      <c r="B36" s="203"/>
      <c r="C36" s="13"/>
      <c r="D36" s="14" t="s">
        <v>19</v>
      </c>
      <c r="E36" s="11"/>
      <c r="F36" s="10">
        <f t="shared" si="0"/>
        <v>21</v>
      </c>
      <c r="G36" s="9">
        <v>18</v>
      </c>
      <c r="H36" s="8">
        <f t="shared" si="1"/>
        <v>85.714285714285708</v>
      </c>
      <c r="I36" s="9">
        <v>0</v>
      </c>
      <c r="J36" s="8">
        <f t="shared" si="2"/>
        <v>0</v>
      </c>
      <c r="K36" s="9">
        <v>1</v>
      </c>
      <c r="L36" s="8">
        <f t="shared" si="3"/>
        <v>4.7619047619047619</v>
      </c>
      <c r="M36" s="9">
        <v>1</v>
      </c>
      <c r="N36" s="8">
        <f t="shared" si="4"/>
        <v>4.7619047619047619</v>
      </c>
      <c r="O36" s="9">
        <v>1</v>
      </c>
      <c r="P36" s="8">
        <f t="shared" si="5"/>
        <v>4.7619047619047619</v>
      </c>
      <c r="AA36" s="9">
        <v>21</v>
      </c>
      <c r="AB36" s="136" t="str">
        <f t="shared" si="6"/>
        <v/>
      </c>
      <c r="AC36" s="136" t="str">
        <f t="shared" si="7"/>
        <v/>
      </c>
    </row>
    <row r="37" spans="1:29" ht="23.1" customHeight="1">
      <c r="A37" s="203"/>
      <c r="B37" s="204"/>
      <c r="C37" s="13"/>
      <c r="D37" s="14" t="s">
        <v>18</v>
      </c>
      <c r="E37" s="11"/>
      <c r="F37" s="10">
        <f t="shared" si="0"/>
        <v>8</v>
      </c>
      <c r="G37" s="9">
        <v>5</v>
      </c>
      <c r="H37" s="8">
        <f t="shared" si="1"/>
        <v>62.5</v>
      </c>
      <c r="I37" s="9">
        <v>1</v>
      </c>
      <c r="J37" s="8">
        <f t="shared" si="2"/>
        <v>12.5</v>
      </c>
      <c r="K37" s="9">
        <v>1</v>
      </c>
      <c r="L37" s="8">
        <f t="shared" si="3"/>
        <v>12.5</v>
      </c>
      <c r="M37" s="9">
        <v>1</v>
      </c>
      <c r="N37" s="8">
        <f t="shared" si="4"/>
        <v>12.5</v>
      </c>
      <c r="O37" s="9">
        <v>0</v>
      </c>
      <c r="P37" s="8">
        <f t="shared" si="5"/>
        <v>0</v>
      </c>
      <c r="AA37" s="9">
        <v>8</v>
      </c>
      <c r="AB37" s="136" t="str">
        <f t="shared" si="6"/>
        <v/>
      </c>
      <c r="AC37" s="136" t="str">
        <f t="shared" si="7"/>
        <v/>
      </c>
    </row>
    <row r="38" spans="1:29" ht="23.1" customHeight="1">
      <c r="A38" s="203"/>
      <c r="B38" s="202" t="s">
        <v>17</v>
      </c>
      <c r="C38" s="13"/>
      <c r="D38" s="14" t="s">
        <v>16</v>
      </c>
      <c r="E38" s="11"/>
      <c r="F38" s="10">
        <f t="shared" si="0"/>
        <v>585</v>
      </c>
      <c r="G38" s="9">
        <f>SUM(G39:G53)</f>
        <v>447</v>
      </c>
      <c r="H38" s="8">
        <f t="shared" si="1"/>
        <v>76.410256410256409</v>
      </c>
      <c r="I38" s="9">
        <f>SUM(I39:I53)</f>
        <v>36</v>
      </c>
      <c r="J38" s="8">
        <f t="shared" si="2"/>
        <v>6.1538461538461542</v>
      </c>
      <c r="K38" s="9">
        <f>SUM(K39:K53)</f>
        <v>56</v>
      </c>
      <c r="L38" s="8">
        <f t="shared" si="3"/>
        <v>9.5726495726495742</v>
      </c>
      <c r="M38" s="9">
        <f>SUM(M39:M53)</f>
        <v>35</v>
      </c>
      <c r="N38" s="8">
        <f t="shared" si="4"/>
        <v>5.982905982905983</v>
      </c>
      <c r="O38" s="9">
        <f>SUM(O39:O53)</f>
        <v>11</v>
      </c>
      <c r="P38" s="8">
        <f t="shared" si="5"/>
        <v>1.8803418803418803</v>
      </c>
      <c r="AA38" s="9">
        <v>585</v>
      </c>
      <c r="AB38" s="136" t="str">
        <f t="shared" si="6"/>
        <v/>
      </c>
      <c r="AC38" s="136" t="str">
        <f t="shared" si="7"/>
        <v/>
      </c>
    </row>
    <row r="39" spans="1:29" ht="23.1" customHeight="1">
      <c r="A39" s="203"/>
      <c r="B39" s="203"/>
      <c r="C39" s="13"/>
      <c r="D39" s="14" t="s">
        <v>15</v>
      </c>
      <c r="E39" s="11"/>
      <c r="F39" s="10">
        <f t="shared" si="0"/>
        <v>4</v>
      </c>
      <c r="G39" s="9">
        <v>4</v>
      </c>
      <c r="H39" s="8">
        <f t="shared" si="1"/>
        <v>100</v>
      </c>
      <c r="I39" s="9">
        <v>0</v>
      </c>
      <c r="J39" s="8">
        <f t="shared" si="2"/>
        <v>0</v>
      </c>
      <c r="K39" s="9">
        <v>0</v>
      </c>
      <c r="L39" s="8">
        <f t="shared" si="3"/>
        <v>0</v>
      </c>
      <c r="M39" s="9">
        <v>0</v>
      </c>
      <c r="N39" s="8">
        <f t="shared" si="4"/>
        <v>0</v>
      </c>
      <c r="O39" s="9">
        <v>0</v>
      </c>
      <c r="P39" s="8">
        <f t="shared" si="5"/>
        <v>0</v>
      </c>
      <c r="AA39" s="9">
        <v>4</v>
      </c>
      <c r="AB39" s="136" t="str">
        <f t="shared" si="6"/>
        <v/>
      </c>
      <c r="AC39" s="136" t="str">
        <f t="shared" si="7"/>
        <v/>
      </c>
    </row>
    <row r="40" spans="1:29" ht="23.1" customHeight="1">
      <c r="A40" s="203"/>
      <c r="B40" s="203"/>
      <c r="C40" s="13"/>
      <c r="D40" s="14" t="s">
        <v>14</v>
      </c>
      <c r="E40" s="11"/>
      <c r="F40" s="10">
        <f t="shared" si="0"/>
        <v>55</v>
      </c>
      <c r="G40" s="9">
        <v>46</v>
      </c>
      <c r="H40" s="8">
        <f t="shared" si="1"/>
        <v>83.636363636363626</v>
      </c>
      <c r="I40" s="9">
        <v>4</v>
      </c>
      <c r="J40" s="8">
        <f t="shared" si="2"/>
        <v>7.2727272727272725</v>
      </c>
      <c r="K40" s="9">
        <v>1</v>
      </c>
      <c r="L40" s="8">
        <f t="shared" si="3"/>
        <v>1.8181818181818181</v>
      </c>
      <c r="M40" s="9">
        <v>2</v>
      </c>
      <c r="N40" s="8">
        <f t="shared" si="4"/>
        <v>3.6363636363636362</v>
      </c>
      <c r="O40" s="9">
        <v>2</v>
      </c>
      <c r="P40" s="8">
        <f t="shared" si="5"/>
        <v>3.6363636363636362</v>
      </c>
      <c r="AA40" s="9">
        <v>55</v>
      </c>
      <c r="AB40" s="136" t="str">
        <f t="shared" si="6"/>
        <v/>
      </c>
      <c r="AC40" s="136" t="str">
        <f t="shared" si="7"/>
        <v/>
      </c>
    </row>
    <row r="41" spans="1:29" ht="23.1" customHeight="1">
      <c r="A41" s="203"/>
      <c r="B41" s="203"/>
      <c r="C41" s="13"/>
      <c r="D41" s="14" t="s">
        <v>13</v>
      </c>
      <c r="E41" s="11"/>
      <c r="F41" s="10">
        <f t="shared" si="0"/>
        <v>18</v>
      </c>
      <c r="G41" s="9">
        <v>9</v>
      </c>
      <c r="H41" s="8">
        <f t="shared" si="1"/>
        <v>50</v>
      </c>
      <c r="I41" s="9">
        <v>1</v>
      </c>
      <c r="J41" s="8">
        <f t="shared" si="2"/>
        <v>5.5555555555555554</v>
      </c>
      <c r="K41" s="9">
        <v>2</v>
      </c>
      <c r="L41" s="8">
        <f t="shared" si="3"/>
        <v>11.111111111111111</v>
      </c>
      <c r="M41" s="9">
        <v>6</v>
      </c>
      <c r="N41" s="8">
        <f t="shared" si="4"/>
        <v>33.333333333333329</v>
      </c>
      <c r="O41" s="9">
        <v>0</v>
      </c>
      <c r="P41" s="8">
        <f t="shared" si="5"/>
        <v>0</v>
      </c>
      <c r="AA41" s="9">
        <v>18</v>
      </c>
      <c r="AB41" s="136" t="str">
        <f t="shared" si="6"/>
        <v/>
      </c>
      <c r="AC41" s="136" t="str">
        <f t="shared" si="7"/>
        <v/>
      </c>
    </row>
    <row r="42" spans="1:29" ht="23.1" customHeight="1">
      <c r="A42" s="203"/>
      <c r="B42" s="203"/>
      <c r="C42" s="13"/>
      <c r="D42" s="14" t="s">
        <v>12</v>
      </c>
      <c r="E42" s="11"/>
      <c r="F42" s="10">
        <f t="shared" si="0"/>
        <v>13</v>
      </c>
      <c r="G42" s="9">
        <v>11</v>
      </c>
      <c r="H42" s="8">
        <f t="shared" si="1"/>
        <v>84.615384615384613</v>
      </c>
      <c r="I42" s="9">
        <v>0</v>
      </c>
      <c r="J42" s="8">
        <f t="shared" si="2"/>
        <v>0</v>
      </c>
      <c r="K42" s="9">
        <v>2</v>
      </c>
      <c r="L42" s="8">
        <f t="shared" si="3"/>
        <v>15.384615384615385</v>
      </c>
      <c r="M42" s="9">
        <v>0</v>
      </c>
      <c r="N42" s="8">
        <f t="shared" si="4"/>
        <v>0</v>
      </c>
      <c r="O42" s="9">
        <v>0</v>
      </c>
      <c r="P42" s="8">
        <f t="shared" si="5"/>
        <v>0</v>
      </c>
      <c r="AA42" s="9">
        <v>13</v>
      </c>
      <c r="AB42" s="136" t="str">
        <f t="shared" si="6"/>
        <v/>
      </c>
      <c r="AC42" s="136" t="str">
        <f t="shared" si="7"/>
        <v/>
      </c>
    </row>
    <row r="43" spans="1:29" ht="23.1" customHeight="1">
      <c r="A43" s="203"/>
      <c r="B43" s="203"/>
      <c r="C43" s="13"/>
      <c r="D43" s="14" t="s">
        <v>11</v>
      </c>
      <c r="E43" s="11"/>
      <c r="F43" s="10">
        <f t="shared" si="0"/>
        <v>32</v>
      </c>
      <c r="G43" s="9">
        <v>23</v>
      </c>
      <c r="H43" s="8">
        <f t="shared" si="1"/>
        <v>71.875</v>
      </c>
      <c r="I43" s="9">
        <v>1</v>
      </c>
      <c r="J43" s="8">
        <f t="shared" si="2"/>
        <v>3.125</v>
      </c>
      <c r="K43" s="9">
        <v>7</v>
      </c>
      <c r="L43" s="8">
        <f t="shared" si="3"/>
        <v>21.875</v>
      </c>
      <c r="M43" s="9">
        <v>1</v>
      </c>
      <c r="N43" s="8">
        <f t="shared" si="4"/>
        <v>3.125</v>
      </c>
      <c r="O43" s="9">
        <v>0</v>
      </c>
      <c r="P43" s="8">
        <f t="shared" si="5"/>
        <v>0</v>
      </c>
      <c r="AA43" s="9">
        <v>32</v>
      </c>
      <c r="AB43" s="136" t="str">
        <f t="shared" si="6"/>
        <v/>
      </c>
      <c r="AC43" s="136" t="str">
        <f t="shared" si="7"/>
        <v/>
      </c>
    </row>
    <row r="44" spans="1:29" ht="23.1" customHeight="1">
      <c r="A44" s="203"/>
      <c r="B44" s="203"/>
      <c r="C44" s="13"/>
      <c r="D44" s="14" t="s">
        <v>10</v>
      </c>
      <c r="E44" s="11"/>
      <c r="F44" s="10">
        <f t="shared" si="0"/>
        <v>141</v>
      </c>
      <c r="G44" s="9">
        <v>98</v>
      </c>
      <c r="H44" s="8">
        <f t="shared" si="1"/>
        <v>69.503546099290787</v>
      </c>
      <c r="I44" s="9">
        <v>7</v>
      </c>
      <c r="J44" s="8">
        <f t="shared" si="2"/>
        <v>4.9645390070921991</v>
      </c>
      <c r="K44" s="9">
        <v>22</v>
      </c>
      <c r="L44" s="8">
        <f t="shared" si="3"/>
        <v>15.602836879432624</v>
      </c>
      <c r="M44" s="9">
        <v>10</v>
      </c>
      <c r="N44" s="8">
        <f t="shared" si="4"/>
        <v>7.0921985815602842</v>
      </c>
      <c r="O44" s="9">
        <v>4</v>
      </c>
      <c r="P44" s="8">
        <f t="shared" si="5"/>
        <v>2.8368794326241136</v>
      </c>
      <c r="AA44" s="9">
        <v>141</v>
      </c>
      <c r="AB44" s="136" t="str">
        <f t="shared" si="6"/>
        <v/>
      </c>
      <c r="AC44" s="136" t="str">
        <f t="shared" si="7"/>
        <v/>
      </c>
    </row>
    <row r="45" spans="1:29" ht="23.1" customHeight="1">
      <c r="A45" s="203"/>
      <c r="B45" s="203"/>
      <c r="C45" s="13"/>
      <c r="D45" s="14" t="s">
        <v>9</v>
      </c>
      <c r="E45" s="11"/>
      <c r="F45" s="10">
        <f t="shared" si="0"/>
        <v>19</v>
      </c>
      <c r="G45" s="9">
        <v>7</v>
      </c>
      <c r="H45" s="8">
        <f t="shared" si="1"/>
        <v>36.84210526315789</v>
      </c>
      <c r="I45" s="9">
        <v>2</v>
      </c>
      <c r="J45" s="8">
        <f t="shared" si="2"/>
        <v>10.526315789473683</v>
      </c>
      <c r="K45" s="9">
        <v>9</v>
      </c>
      <c r="L45" s="8">
        <f t="shared" si="3"/>
        <v>47.368421052631575</v>
      </c>
      <c r="M45" s="9">
        <v>1</v>
      </c>
      <c r="N45" s="8">
        <f t="shared" si="4"/>
        <v>5.2631578947368416</v>
      </c>
      <c r="O45" s="9">
        <v>0</v>
      </c>
      <c r="P45" s="8">
        <f t="shared" si="5"/>
        <v>0</v>
      </c>
      <c r="AA45" s="9">
        <v>19</v>
      </c>
      <c r="AB45" s="136" t="str">
        <f t="shared" si="6"/>
        <v/>
      </c>
      <c r="AC45" s="136" t="str">
        <f t="shared" si="7"/>
        <v/>
      </c>
    </row>
    <row r="46" spans="1:29" ht="23.1" customHeight="1">
      <c r="A46" s="203"/>
      <c r="B46" s="203"/>
      <c r="C46" s="13"/>
      <c r="D46" s="14" t="s">
        <v>8</v>
      </c>
      <c r="E46" s="11"/>
      <c r="F46" s="10">
        <f t="shared" si="0"/>
        <v>7</v>
      </c>
      <c r="G46" s="9">
        <v>7</v>
      </c>
      <c r="H46" s="8">
        <f t="shared" si="1"/>
        <v>100</v>
      </c>
      <c r="I46" s="9">
        <v>0</v>
      </c>
      <c r="J46" s="8">
        <f t="shared" si="2"/>
        <v>0</v>
      </c>
      <c r="K46" s="9">
        <v>0</v>
      </c>
      <c r="L46" s="8">
        <f t="shared" si="3"/>
        <v>0</v>
      </c>
      <c r="M46" s="9">
        <v>0</v>
      </c>
      <c r="N46" s="8">
        <f t="shared" si="4"/>
        <v>0</v>
      </c>
      <c r="O46" s="9">
        <v>0</v>
      </c>
      <c r="P46" s="8">
        <f t="shared" si="5"/>
        <v>0</v>
      </c>
      <c r="AA46" s="9">
        <v>7</v>
      </c>
      <c r="AB46" s="136" t="str">
        <f t="shared" si="6"/>
        <v/>
      </c>
      <c r="AC46" s="136" t="str">
        <f t="shared" si="7"/>
        <v/>
      </c>
    </row>
    <row r="47" spans="1:29" ht="24" customHeight="1">
      <c r="A47" s="203"/>
      <c r="B47" s="203"/>
      <c r="C47" s="13"/>
      <c r="D47" s="12" t="s">
        <v>7</v>
      </c>
      <c r="E47" s="11"/>
      <c r="F47" s="10">
        <f t="shared" si="0"/>
        <v>13</v>
      </c>
      <c r="G47" s="9">
        <v>8</v>
      </c>
      <c r="H47" s="8">
        <f t="shared" si="1"/>
        <v>61.53846153846154</v>
      </c>
      <c r="I47" s="9">
        <v>3</v>
      </c>
      <c r="J47" s="8">
        <f t="shared" si="2"/>
        <v>23.076923076923077</v>
      </c>
      <c r="K47" s="9">
        <v>1</v>
      </c>
      <c r="L47" s="8">
        <f t="shared" si="3"/>
        <v>7.6923076923076925</v>
      </c>
      <c r="M47" s="9">
        <v>1</v>
      </c>
      <c r="N47" s="8">
        <f t="shared" si="4"/>
        <v>7.6923076923076925</v>
      </c>
      <c r="O47" s="9">
        <v>0</v>
      </c>
      <c r="P47" s="8">
        <f t="shared" si="5"/>
        <v>0</v>
      </c>
      <c r="AA47" s="9">
        <v>13</v>
      </c>
      <c r="AB47" s="136" t="str">
        <f t="shared" si="6"/>
        <v/>
      </c>
      <c r="AC47" s="136" t="str">
        <f t="shared" si="7"/>
        <v/>
      </c>
    </row>
    <row r="48" spans="1:29" ht="23.1" customHeight="1">
      <c r="A48" s="203"/>
      <c r="B48" s="203"/>
      <c r="C48" s="13"/>
      <c r="D48" s="14" t="s">
        <v>6</v>
      </c>
      <c r="E48" s="11"/>
      <c r="F48" s="10">
        <f t="shared" si="0"/>
        <v>31</v>
      </c>
      <c r="G48" s="9">
        <v>28</v>
      </c>
      <c r="H48" s="8">
        <f t="shared" si="1"/>
        <v>90.322580645161281</v>
      </c>
      <c r="I48" s="9">
        <v>0</v>
      </c>
      <c r="J48" s="8">
        <f t="shared" si="2"/>
        <v>0</v>
      </c>
      <c r="K48" s="9">
        <v>1</v>
      </c>
      <c r="L48" s="8">
        <f t="shared" si="3"/>
        <v>3.225806451612903</v>
      </c>
      <c r="M48" s="9">
        <v>2</v>
      </c>
      <c r="N48" s="8">
        <f t="shared" si="4"/>
        <v>6.4516129032258061</v>
      </c>
      <c r="O48" s="9">
        <v>0</v>
      </c>
      <c r="P48" s="8">
        <f t="shared" si="5"/>
        <v>0</v>
      </c>
      <c r="AA48" s="9">
        <v>31</v>
      </c>
      <c r="AB48" s="136" t="str">
        <f t="shared" si="6"/>
        <v/>
      </c>
      <c r="AC48" s="136" t="str">
        <f t="shared" si="7"/>
        <v/>
      </c>
    </row>
    <row r="49" spans="1:30" ht="23.1" customHeight="1">
      <c r="A49" s="203"/>
      <c r="B49" s="203"/>
      <c r="C49" s="13"/>
      <c r="D49" s="14" t="s">
        <v>5</v>
      </c>
      <c r="E49" s="11"/>
      <c r="F49" s="10">
        <f t="shared" si="0"/>
        <v>19</v>
      </c>
      <c r="G49" s="9">
        <v>17</v>
      </c>
      <c r="H49" s="8">
        <f t="shared" si="1"/>
        <v>89.473684210526315</v>
      </c>
      <c r="I49" s="9">
        <v>0</v>
      </c>
      <c r="J49" s="8">
        <f t="shared" si="2"/>
        <v>0</v>
      </c>
      <c r="K49" s="9">
        <v>1</v>
      </c>
      <c r="L49" s="8">
        <f t="shared" si="3"/>
        <v>5.2631578947368416</v>
      </c>
      <c r="M49" s="9">
        <v>0</v>
      </c>
      <c r="N49" s="8">
        <f t="shared" si="4"/>
        <v>0</v>
      </c>
      <c r="O49" s="9">
        <v>1</v>
      </c>
      <c r="P49" s="8">
        <f t="shared" si="5"/>
        <v>5.2631578947368416</v>
      </c>
      <c r="AA49" s="9">
        <v>19</v>
      </c>
      <c r="AB49" s="136" t="str">
        <f t="shared" si="6"/>
        <v/>
      </c>
      <c r="AC49" s="136" t="str">
        <f t="shared" si="7"/>
        <v/>
      </c>
    </row>
    <row r="50" spans="1:30" ht="23.1" customHeight="1">
      <c r="A50" s="203"/>
      <c r="B50" s="203"/>
      <c r="C50" s="13"/>
      <c r="D50" s="14" t="s">
        <v>4</v>
      </c>
      <c r="E50" s="11"/>
      <c r="F50" s="10">
        <f t="shared" si="0"/>
        <v>19</v>
      </c>
      <c r="G50" s="9">
        <v>13</v>
      </c>
      <c r="H50" s="8">
        <f t="shared" si="1"/>
        <v>68.421052631578945</v>
      </c>
      <c r="I50" s="9">
        <v>1</v>
      </c>
      <c r="J50" s="8">
        <f t="shared" si="2"/>
        <v>5.2631578947368416</v>
      </c>
      <c r="K50" s="9">
        <v>3</v>
      </c>
      <c r="L50" s="8">
        <f t="shared" si="3"/>
        <v>15.789473684210526</v>
      </c>
      <c r="M50" s="9">
        <v>2</v>
      </c>
      <c r="N50" s="8">
        <f t="shared" si="4"/>
        <v>10.526315789473683</v>
      </c>
      <c r="O50" s="9">
        <v>0</v>
      </c>
      <c r="P50" s="8">
        <f t="shared" si="5"/>
        <v>0</v>
      </c>
      <c r="AA50" s="9">
        <v>19</v>
      </c>
      <c r="AB50" s="136" t="str">
        <f t="shared" si="6"/>
        <v/>
      </c>
      <c r="AC50" s="136" t="str">
        <f t="shared" si="7"/>
        <v/>
      </c>
    </row>
    <row r="51" spans="1:30" ht="23.1" customHeight="1">
      <c r="A51" s="203"/>
      <c r="B51" s="203"/>
      <c r="C51" s="13"/>
      <c r="D51" s="14" t="s">
        <v>3</v>
      </c>
      <c r="E51" s="11"/>
      <c r="F51" s="10">
        <f t="shared" si="0"/>
        <v>149</v>
      </c>
      <c r="G51" s="9">
        <v>127</v>
      </c>
      <c r="H51" s="8">
        <f t="shared" si="1"/>
        <v>85.234899328859058</v>
      </c>
      <c r="I51" s="9">
        <v>8</v>
      </c>
      <c r="J51" s="8">
        <f t="shared" si="2"/>
        <v>5.3691275167785237</v>
      </c>
      <c r="K51" s="9">
        <v>3</v>
      </c>
      <c r="L51" s="8">
        <f t="shared" si="3"/>
        <v>2.0134228187919461</v>
      </c>
      <c r="M51" s="9">
        <v>7</v>
      </c>
      <c r="N51" s="8">
        <f t="shared" si="4"/>
        <v>4.6979865771812079</v>
      </c>
      <c r="O51" s="9">
        <v>4</v>
      </c>
      <c r="P51" s="8">
        <f t="shared" si="5"/>
        <v>2.6845637583892619</v>
      </c>
      <c r="AA51" s="9">
        <v>149</v>
      </c>
      <c r="AB51" s="136" t="str">
        <f t="shared" si="6"/>
        <v/>
      </c>
      <c r="AC51" s="136" t="str">
        <f t="shared" si="7"/>
        <v/>
      </c>
    </row>
    <row r="52" spans="1:30" ht="23.1" customHeight="1">
      <c r="A52" s="203"/>
      <c r="B52" s="203"/>
      <c r="C52" s="13"/>
      <c r="D52" s="14" t="s">
        <v>2</v>
      </c>
      <c r="E52" s="11"/>
      <c r="F52" s="10">
        <f t="shared" si="0"/>
        <v>21</v>
      </c>
      <c r="G52" s="9">
        <v>11</v>
      </c>
      <c r="H52" s="8">
        <f t="shared" si="1"/>
        <v>52.380952380952387</v>
      </c>
      <c r="I52" s="9">
        <v>6</v>
      </c>
      <c r="J52" s="8">
        <f t="shared" si="2"/>
        <v>28.571428571428569</v>
      </c>
      <c r="K52" s="9">
        <v>2</v>
      </c>
      <c r="L52" s="8">
        <f t="shared" si="3"/>
        <v>9.5238095238095237</v>
      </c>
      <c r="M52" s="9">
        <v>2</v>
      </c>
      <c r="N52" s="8">
        <f t="shared" si="4"/>
        <v>9.5238095238095237</v>
      </c>
      <c r="O52" s="9">
        <v>0</v>
      </c>
      <c r="P52" s="8">
        <f t="shared" si="5"/>
        <v>0</v>
      </c>
      <c r="AA52" s="9">
        <v>21</v>
      </c>
      <c r="AB52" s="136" t="str">
        <f t="shared" si="6"/>
        <v/>
      </c>
      <c r="AC52" s="136" t="str">
        <f t="shared" si="7"/>
        <v/>
      </c>
    </row>
    <row r="53" spans="1:30" ht="24" customHeight="1" thickBot="1">
      <c r="A53" s="204"/>
      <c r="B53" s="204"/>
      <c r="C53" s="13"/>
      <c r="D53" s="12" t="s">
        <v>1</v>
      </c>
      <c r="E53" s="11"/>
      <c r="F53" s="10">
        <f t="shared" si="0"/>
        <v>44</v>
      </c>
      <c r="G53" s="9">
        <v>38</v>
      </c>
      <c r="H53" s="8">
        <f t="shared" si="1"/>
        <v>86.36363636363636</v>
      </c>
      <c r="I53" s="9">
        <v>3</v>
      </c>
      <c r="J53" s="8">
        <f t="shared" si="2"/>
        <v>6.8181818181818175</v>
      </c>
      <c r="K53" s="9">
        <v>2</v>
      </c>
      <c r="L53" s="8">
        <f t="shared" si="3"/>
        <v>4.5454545454545459</v>
      </c>
      <c r="M53" s="9">
        <v>1</v>
      </c>
      <c r="N53" s="8">
        <f t="shared" si="4"/>
        <v>2.2727272727272729</v>
      </c>
      <c r="O53" s="9">
        <v>0</v>
      </c>
      <c r="P53" s="8">
        <f t="shared" si="5"/>
        <v>0</v>
      </c>
      <c r="AA53" s="9">
        <v>44</v>
      </c>
      <c r="AB53" s="137" t="str">
        <f t="shared" si="6"/>
        <v/>
      </c>
      <c r="AC53" s="137" t="str">
        <f t="shared" si="7"/>
        <v/>
      </c>
    </row>
    <row r="55" spans="1:30" ht="12.75" customHeight="1"/>
    <row r="56" spans="1:30" ht="12.75" customHeight="1"/>
    <row r="57" spans="1:30">
      <c r="D57" s="5"/>
    </row>
    <row r="60" spans="1:30">
      <c r="D60" s="164" t="s">
        <v>495</v>
      </c>
      <c r="E60" s="162"/>
      <c r="F60" s="163">
        <v>805</v>
      </c>
      <c r="G60" s="163">
        <v>612</v>
      </c>
      <c r="H60" s="163"/>
      <c r="I60" s="163">
        <v>40</v>
      </c>
      <c r="J60" s="163"/>
      <c r="K60" s="163">
        <v>87</v>
      </c>
      <c r="L60" s="163"/>
      <c r="M60" s="163">
        <v>53</v>
      </c>
      <c r="N60" s="163"/>
      <c r="O60" s="163">
        <v>13</v>
      </c>
      <c r="P60" s="163"/>
      <c r="Q60" s="163"/>
      <c r="R60" s="163"/>
      <c r="S60" s="163"/>
      <c r="T60" s="163"/>
      <c r="U60" s="163"/>
      <c r="V60" s="163"/>
      <c r="W60" s="163"/>
      <c r="X60" s="163"/>
      <c r="Y60" s="163"/>
      <c r="Z60" s="163"/>
      <c r="AA60" s="163"/>
      <c r="AB60" s="163"/>
      <c r="AC60" s="163"/>
      <c r="AD60" s="163"/>
    </row>
    <row r="61" spans="1:30">
      <c r="D61" s="165" t="s">
        <v>49</v>
      </c>
      <c r="E61" s="162"/>
      <c r="F61" s="166">
        <f>IF(F60="","",SUM(F8:F12))</f>
        <v>805</v>
      </c>
      <c r="G61" s="166">
        <f>IF(G60="","",SUM(G8:G12))</f>
        <v>612</v>
      </c>
      <c r="H61" s="163"/>
      <c r="I61" s="166">
        <f>IF(I60="","",SUM(I8:I12))</f>
        <v>40</v>
      </c>
      <c r="J61" s="163"/>
      <c r="K61" s="166">
        <f>IF(K60="","",SUM(K8:K12))</f>
        <v>87</v>
      </c>
      <c r="L61" s="163"/>
      <c r="M61" s="166">
        <f>IF(M60="","",SUM(M8:M12))</f>
        <v>53</v>
      </c>
      <c r="N61" s="163"/>
      <c r="O61" s="166">
        <f>IF(O60="","",SUM(O8:O12))</f>
        <v>13</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805</v>
      </c>
      <c r="G62" s="166">
        <f>IF(G60="","",SUM(G13,G38))</f>
        <v>612</v>
      </c>
      <c r="H62" s="163"/>
      <c r="I62" s="166">
        <f>IF(I60="","",SUM(I13,I38))</f>
        <v>40</v>
      </c>
      <c r="J62" s="163"/>
      <c r="K62" s="166">
        <f>IF(K60="","",SUM(K13,K38))</f>
        <v>87</v>
      </c>
      <c r="L62" s="163"/>
      <c r="M62" s="166">
        <f>IF(M60="","",SUM(M13,M38))</f>
        <v>53</v>
      </c>
      <c r="N62" s="163"/>
      <c r="O62" s="166">
        <f>IF(O60="","",SUM(O13,O38))</f>
        <v>13</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220</v>
      </c>
      <c r="G63" s="166">
        <f>IF(G60="","",SUM(G14:G37))</f>
        <v>165</v>
      </c>
      <c r="H63" s="163"/>
      <c r="I63" s="166">
        <f>IF(I60="","",SUM(I14:I37))</f>
        <v>4</v>
      </c>
      <c r="J63" s="163"/>
      <c r="K63" s="166">
        <f>IF(K60="","",SUM(K14:K37))</f>
        <v>31</v>
      </c>
      <c r="L63" s="163"/>
      <c r="M63" s="166">
        <f>IF(M60="","",SUM(M14:M37))</f>
        <v>18</v>
      </c>
      <c r="N63" s="163"/>
      <c r="O63" s="166">
        <f>IF(O60="","",SUM(O14:O37))</f>
        <v>2</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585</v>
      </c>
      <c r="G64" s="166">
        <f>IF(G60="","",SUM(G39:G53))</f>
        <v>447</v>
      </c>
      <c r="H64" s="163"/>
      <c r="I64" s="166">
        <f>IF(I60="","",SUM(I39:I53))</f>
        <v>36</v>
      </c>
      <c r="J64" s="163"/>
      <c r="K64" s="166">
        <f>IF(K60="","",SUM(K39:K53))</f>
        <v>56</v>
      </c>
      <c r="L64" s="163"/>
      <c r="M64" s="166">
        <f>IF(M60="","",SUM(M39:M53))</f>
        <v>35</v>
      </c>
      <c r="N64" s="163"/>
      <c r="O64" s="166">
        <f>IF(O60="","",SUM(O39:O53))</f>
        <v>11</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1" spans="4:30">
      <c r="D71" s="5"/>
    </row>
    <row r="75" spans="4:30">
      <c r="D75" s="5"/>
    </row>
    <row r="77" spans="4:30">
      <c r="D77" s="5"/>
    </row>
    <row r="79" spans="4:30">
      <c r="D79" s="5"/>
    </row>
    <row r="81" spans="4:6">
      <c r="D81" s="5"/>
    </row>
    <row r="83" spans="4:6" ht="13.5" customHeight="1">
      <c r="D83" s="6"/>
    </row>
    <row r="84" spans="4:6" ht="13.5" customHeight="1"/>
    <row r="85" spans="4:6">
      <c r="D85" s="5"/>
    </row>
    <row r="87" spans="4:6">
      <c r="D87" s="5"/>
    </row>
    <row r="89" spans="4:6">
      <c r="D89" s="5"/>
    </row>
    <row r="91" spans="4:6">
      <c r="D91" s="5"/>
    </row>
    <row r="95" spans="4:6" ht="12.75" customHeight="1"/>
    <row r="96" spans="4:6" ht="12.75" customHeight="1">
      <c r="F96" s="57"/>
    </row>
  </sheetData>
  <mergeCells count="27">
    <mergeCell ref="B38:B53"/>
    <mergeCell ref="A13:A53"/>
    <mergeCell ref="F3:F6"/>
    <mergeCell ref="A8:A12"/>
    <mergeCell ref="A7:E7"/>
    <mergeCell ref="A3:E6"/>
    <mergeCell ref="B12:E12"/>
    <mergeCell ref="B8:E8"/>
    <mergeCell ref="B9:E9"/>
    <mergeCell ref="B11:E11"/>
    <mergeCell ref="B13:B37"/>
    <mergeCell ref="B10:E10"/>
    <mergeCell ref="G5:G6"/>
    <mergeCell ref="H5:H6"/>
    <mergeCell ref="K3:L4"/>
    <mergeCell ref="M3:N4"/>
    <mergeCell ref="O3:P4"/>
    <mergeCell ref="N5:N6"/>
    <mergeCell ref="O5:O6"/>
    <mergeCell ref="P5:P6"/>
    <mergeCell ref="G3:H4"/>
    <mergeCell ref="I3:J4"/>
    <mergeCell ref="M5:M6"/>
    <mergeCell ref="I5:I6"/>
    <mergeCell ref="J5:J6"/>
    <mergeCell ref="K5:K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H12" sqref="H12"/>
    </sheetView>
  </sheetViews>
  <sheetFormatPr defaultRowHeight="13.5"/>
  <cols>
    <col min="1" max="2" width="2.625" style="4" customWidth="1"/>
    <col min="3" max="3" width="1.375" style="4" customWidth="1"/>
    <col min="4" max="4" width="27.625" style="4" customWidth="1"/>
    <col min="5" max="5" width="1.375" style="4" customWidth="1"/>
    <col min="6" max="13" width="12.625" style="3" customWidth="1"/>
    <col min="14" max="14" width="9" style="96"/>
    <col min="15" max="26" width="9" style="3"/>
    <col min="27" max="27" width="9" style="83"/>
    <col min="28" max="28" width="11.25" style="83" customWidth="1"/>
    <col min="29" max="16384" width="9" style="3"/>
  </cols>
  <sheetData>
    <row r="1" spans="1:28" ht="14.25">
      <c r="A1" s="18" t="s">
        <v>542</v>
      </c>
    </row>
    <row r="2" spans="1:28">
      <c r="L2" s="46"/>
      <c r="M2" s="46" t="s">
        <v>519</v>
      </c>
    </row>
    <row r="3" spans="1:28" ht="13.5" customHeight="1">
      <c r="A3" s="280" t="s">
        <v>64</v>
      </c>
      <c r="B3" s="281"/>
      <c r="C3" s="281"/>
      <c r="D3" s="281"/>
      <c r="E3" s="282"/>
      <c r="F3" s="225" t="s">
        <v>521</v>
      </c>
      <c r="G3" s="307" t="s">
        <v>282</v>
      </c>
      <c r="H3" s="56"/>
      <c r="I3" s="56"/>
      <c r="J3" s="58" t="s">
        <v>203</v>
      </c>
      <c r="K3" s="268" t="s">
        <v>281</v>
      </c>
      <c r="L3" s="268" t="s">
        <v>280</v>
      </c>
      <c r="M3" s="261" t="s">
        <v>279</v>
      </c>
    </row>
    <row r="4" spans="1:28" ht="13.5" customHeight="1">
      <c r="A4" s="283"/>
      <c r="B4" s="284"/>
      <c r="C4" s="284"/>
      <c r="D4" s="284"/>
      <c r="E4" s="285"/>
      <c r="F4" s="229"/>
      <c r="G4" s="308"/>
      <c r="H4" s="240" t="s">
        <v>278</v>
      </c>
      <c r="I4" s="56"/>
      <c r="J4" s="58"/>
      <c r="K4" s="273"/>
      <c r="L4" s="273"/>
      <c r="M4" s="262"/>
    </row>
    <row r="5" spans="1:28" ht="40.5" customHeight="1" thickBot="1">
      <c r="A5" s="283"/>
      <c r="B5" s="284"/>
      <c r="C5" s="284"/>
      <c r="D5" s="284"/>
      <c r="E5" s="285"/>
      <c r="F5" s="229"/>
      <c r="G5" s="308"/>
      <c r="H5" s="369"/>
      <c r="I5" s="268" t="s">
        <v>277</v>
      </c>
      <c r="J5" s="268" t="s">
        <v>276</v>
      </c>
      <c r="K5" s="273"/>
      <c r="L5" s="273"/>
      <c r="M5" s="262"/>
    </row>
    <row r="6" spans="1:28" ht="36" customHeight="1" thickBot="1">
      <c r="A6" s="286"/>
      <c r="B6" s="287"/>
      <c r="C6" s="287"/>
      <c r="D6" s="287"/>
      <c r="E6" s="288"/>
      <c r="F6" s="229"/>
      <c r="G6" s="309"/>
      <c r="H6" s="242"/>
      <c r="I6" s="274"/>
      <c r="J6" s="274"/>
      <c r="K6" s="274"/>
      <c r="L6" s="274"/>
      <c r="M6" s="263"/>
      <c r="AA6" s="157">
        <f>SUM(AB7:AB100,F116:R120)</f>
        <v>0</v>
      </c>
      <c r="AB6" s="91"/>
    </row>
    <row r="7" spans="1:28" ht="12" customHeight="1">
      <c r="A7" s="216" t="s">
        <v>50</v>
      </c>
      <c r="B7" s="217"/>
      <c r="C7" s="217"/>
      <c r="D7" s="217"/>
      <c r="E7" s="218"/>
      <c r="F7" s="41">
        <f t="shared" ref="F7:F37" si="0">SUM(G7,K7,L7)</f>
        <v>805</v>
      </c>
      <c r="G7" s="41">
        <f t="shared" ref="G7:L7" si="1">SUM(G9,G11,G13,G15,G17)</f>
        <v>42</v>
      </c>
      <c r="H7" s="41">
        <f>SUM(H9,H11,H13,H15,H17)</f>
        <v>58</v>
      </c>
      <c r="I7" s="41">
        <f>SUM(I9,I11,I13,I15,I17)</f>
        <v>16</v>
      </c>
      <c r="J7" s="41">
        <f>SUM(J9,J11,J13,J15,J17)</f>
        <v>42</v>
      </c>
      <c r="K7" s="41">
        <f t="shared" si="1"/>
        <v>756</v>
      </c>
      <c r="L7" s="41">
        <f t="shared" si="1"/>
        <v>7</v>
      </c>
      <c r="M7" s="382">
        <f>IF(H7=0,0,H7/N7*100)</f>
        <v>7.6095512988716876E-2</v>
      </c>
      <c r="N7" s="96">
        <v>76220</v>
      </c>
      <c r="AA7" s="151">
        <v>805</v>
      </c>
      <c r="AB7" s="151" t="str">
        <f>IF(F7=AA7,"",1)</f>
        <v/>
      </c>
    </row>
    <row r="8" spans="1:28" ht="12" customHeight="1">
      <c r="A8" s="219"/>
      <c r="B8" s="220"/>
      <c r="C8" s="220"/>
      <c r="D8" s="220"/>
      <c r="E8" s="221"/>
      <c r="F8" s="44">
        <f t="shared" si="0"/>
        <v>1</v>
      </c>
      <c r="G8" s="37">
        <f>IF(G7=0,0,G7/$F7)</f>
        <v>5.2173913043478258E-2</v>
      </c>
      <c r="H8" s="37">
        <f t="shared" ref="H8:H17" si="2">SUM(I8:J8)</f>
        <v>1</v>
      </c>
      <c r="I8" s="37">
        <f>IF(I7=0,0,I7/$H7)</f>
        <v>0.27586206896551724</v>
      </c>
      <c r="J8" s="37">
        <f>IF(J7=0,0,J7/$H7)</f>
        <v>0.72413793103448276</v>
      </c>
      <c r="K8" s="37">
        <f>IF(K7=0,0,K7/$F7)</f>
        <v>0.93913043478260871</v>
      </c>
      <c r="L8" s="37">
        <f>IF(L7=0,0,L7/$F7)</f>
        <v>8.6956521739130436E-3</v>
      </c>
      <c r="M8" s="384"/>
      <c r="AA8" s="152"/>
      <c r="AB8" s="152"/>
    </row>
    <row r="9" spans="1:28" ht="12" customHeight="1">
      <c r="A9" s="205" t="s">
        <v>49</v>
      </c>
      <c r="B9" s="289" t="s">
        <v>48</v>
      </c>
      <c r="C9" s="290"/>
      <c r="D9" s="290"/>
      <c r="E9" s="291"/>
      <c r="F9" s="41">
        <f t="shared" si="0"/>
        <v>174</v>
      </c>
      <c r="G9" s="41">
        <v>5</v>
      </c>
      <c r="H9" s="41">
        <f t="shared" si="2"/>
        <v>5</v>
      </c>
      <c r="I9" s="41">
        <v>1</v>
      </c>
      <c r="J9" s="41">
        <v>4</v>
      </c>
      <c r="K9" s="41">
        <v>163</v>
      </c>
      <c r="L9" s="41">
        <v>6</v>
      </c>
      <c r="M9" s="382">
        <f>IF(H9=0,0,H9/N9*100)</f>
        <v>0.21588946459412781</v>
      </c>
      <c r="N9" s="96">
        <v>2316</v>
      </c>
      <c r="AA9" s="153">
        <v>174</v>
      </c>
      <c r="AB9" s="153" t="str">
        <f>IF(F9=AA9,"",1)</f>
        <v/>
      </c>
    </row>
    <row r="10" spans="1:28" ht="12" customHeight="1">
      <c r="A10" s="206"/>
      <c r="B10" s="292"/>
      <c r="C10" s="293"/>
      <c r="D10" s="293"/>
      <c r="E10" s="294"/>
      <c r="F10" s="44">
        <f t="shared" ref="F10" si="3">SUM(G10,K10,L10)</f>
        <v>1</v>
      </c>
      <c r="G10" s="37">
        <f>IF(G9=0,0,G9/$F9)</f>
        <v>2.8735632183908046E-2</v>
      </c>
      <c r="H10" s="37">
        <f t="shared" ref="H10" si="4">SUM(I10:J10)</f>
        <v>1</v>
      </c>
      <c r="I10" s="37">
        <f>IF(I9=0,0,I9/$H9)</f>
        <v>0.2</v>
      </c>
      <c r="J10" s="37">
        <f>IF(J9=0,0,J9/$H9)</f>
        <v>0.8</v>
      </c>
      <c r="K10" s="37">
        <f>IF(K9=0,0,K9/$F9)</f>
        <v>0.93678160919540232</v>
      </c>
      <c r="L10" s="37">
        <f>IF(L9=0,0,L9/$F9)</f>
        <v>3.4482758620689655E-2</v>
      </c>
      <c r="M10" s="383"/>
      <c r="AA10" s="152"/>
      <c r="AB10" s="152"/>
    </row>
    <row r="11" spans="1:28" ht="12" customHeight="1">
      <c r="A11" s="206"/>
      <c r="B11" s="289" t="s">
        <v>47</v>
      </c>
      <c r="C11" s="290"/>
      <c r="D11" s="290"/>
      <c r="E11" s="291"/>
      <c r="F11" s="41">
        <f t="shared" si="0"/>
        <v>126</v>
      </c>
      <c r="G11" s="41">
        <v>11</v>
      </c>
      <c r="H11" s="41">
        <f t="shared" si="2"/>
        <v>16</v>
      </c>
      <c r="I11" s="41">
        <v>4</v>
      </c>
      <c r="J11" s="41">
        <v>12</v>
      </c>
      <c r="K11" s="41">
        <v>115</v>
      </c>
      <c r="L11" s="41">
        <v>0</v>
      </c>
      <c r="M11" s="382">
        <f t="shared" ref="M11" si="5">IF(H11=0,0,H11/N11*100)</f>
        <v>0.35898586493156831</v>
      </c>
      <c r="N11" s="96">
        <v>4457</v>
      </c>
      <c r="AA11" s="153">
        <v>126</v>
      </c>
      <c r="AB11" s="153" t="str">
        <f>IF(F11=AA11,"",1)</f>
        <v/>
      </c>
    </row>
    <row r="12" spans="1:28" ht="12" customHeight="1">
      <c r="A12" s="206"/>
      <c r="B12" s="292"/>
      <c r="C12" s="293"/>
      <c r="D12" s="293"/>
      <c r="E12" s="294"/>
      <c r="F12" s="44">
        <f t="shared" ref="F12" si="6">SUM(G12,K12,L12)</f>
        <v>1</v>
      </c>
      <c r="G12" s="37">
        <f>IF(G11=0,0,G11/$F11)</f>
        <v>8.7301587301587297E-2</v>
      </c>
      <c r="H12" s="37">
        <f t="shared" ref="H12" si="7">SUM(I12:J12)</f>
        <v>1</v>
      </c>
      <c r="I12" s="37">
        <f>IF(I11=0,0,I11/$H11)</f>
        <v>0.25</v>
      </c>
      <c r="J12" s="37">
        <f>IF(J11=0,0,J11/$H11)</f>
        <v>0.75</v>
      </c>
      <c r="K12" s="37">
        <f>IF(K11=0,0,K11/$F11)</f>
        <v>0.91269841269841268</v>
      </c>
      <c r="L12" s="37">
        <f>IF(L11=0,0,L11/$F11)</f>
        <v>0</v>
      </c>
      <c r="M12" s="383"/>
      <c r="AA12" s="152"/>
      <c r="AB12" s="152"/>
    </row>
    <row r="13" spans="1:28" ht="12" customHeight="1">
      <c r="A13" s="206"/>
      <c r="B13" s="289" t="s">
        <v>46</v>
      </c>
      <c r="C13" s="290"/>
      <c r="D13" s="290"/>
      <c r="E13" s="291"/>
      <c r="F13" s="41">
        <f t="shared" si="0"/>
        <v>214</v>
      </c>
      <c r="G13" s="41">
        <v>12</v>
      </c>
      <c r="H13" s="41">
        <f t="shared" si="2"/>
        <v>18</v>
      </c>
      <c r="I13" s="41">
        <v>5</v>
      </c>
      <c r="J13" s="41">
        <v>13</v>
      </c>
      <c r="K13" s="41">
        <v>202</v>
      </c>
      <c r="L13" s="41">
        <v>0</v>
      </c>
      <c r="M13" s="382">
        <f t="shared" ref="M13" si="8">IF(H13=0,0,H13/N13*100)</f>
        <v>8.4574543062538171E-2</v>
      </c>
      <c r="N13" s="96">
        <v>21283</v>
      </c>
      <c r="AA13" s="153">
        <v>214</v>
      </c>
      <c r="AB13" s="153" t="str">
        <f>IF(F13=AA13,"",1)</f>
        <v/>
      </c>
    </row>
    <row r="14" spans="1:28" ht="12" customHeight="1">
      <c r="A14" s="206"/>
      <c r="B14" s="292"/>
      <c r="C14" s="293"/>
      <c r="D14" s="293"/>
      <c r="E14" s="294"/>
      <c r="F14" s="44">
        <f t="shared" ref="F14" si="9">SUM(G14,K14,L14)</f>
        <v>1</v>
      </c>
      <c r="G14" s="37">
        <f>IF(G13=0,0,G13/$F13)</f>
        <v>5.6074766355140186E-2</v>
      </c>
      <c r="H14" s="37">
        <f t="shared" ref="H14" si="10">SUM(I14:J14)</f>
        <v>1</v>
      </c>
      <c r="I14" s="37">
        <f>IF(I13=0,0,I13/$H13)</f>
        <v>0.27777777777777779</v>
      </c>
      <c r="J14" s="37">
        <f>IF(J13=0,0,J13/$H13)</f>
        <v>0.72222222222222221</v>
      </c>
      <c r="K14" s="37">
        <f>IF(K13=0,0,K13/$F13)</f>
        <v>0.94392523364485981</v>
      </c>
      <c r="L14" s="37">
        <f>IF(L13=0,0,L13/$F13)</f>
        <v>0</v>
      </c>
      <c r="M14" s="383"/>
      <c r="AA14" s="152"/>
      <c r="AB14" s="152"/>
    </row>
    <row r="15" spans="1:28" ht="12" customHeight="1">
      <c r="A15" s="206"/>
      <c r="B15" s="289" t="s">
        <v>45</v>
      </c>
      <c r="C15" s="290"/>
      <c r="D15" s="290"/>
      <c r="E15" s="291"/>
      <c r="F15" s="41">
        <f t="shared" si="0"/>
        <v>77</v>
      </c>
      <c r="G15" s="41">
        <v>3</v>
      </c>
      <c r="H15" s="41">
        <f t="shared" si="2"/>
        <v>3</v>
      </c>
      <c r="I15" s="41">
        <v>1</v>
      </c>
      <c r="J15" s="41">
        <v>2</v>
      </c>
      <c r="K15" s="41">
        <v>74</v>
      </c>
      <c r="L15" s="41">
        <v>0</v>
      </c>
      <c r="M15" s="382">
        <f>IF(H15=0,0,H15/N15*100)</f>
        <v>2.1528525296017224E-2</v>
      </c>
      <c r="N15" s="96">
        <v>13935</v>
      </c>
      <c r="AA15" s="153">
        <v>77</v>
      </c>
      <c r="AB15" s="153" t="str">
        <f>IF(F15=AA15,"",1)</f>
        <v/>
      </c>
    </row>
    <row r="16" spans="1:28" ht="12" customHeight="1">
      <c r="A16" s="206"/>
      <c r="B16" s="292"/>
      <c r="C16" s="293"/>
      <c r="D16" s="293"/>
      <c r="E16" s="294"/>
      <c r="F16" s="44">
        <f t="shared" ref="F16" si="11">SUM(G16,K16,L16)</f>
        <v>1</v>
      </c>
      <c r="G16" s="37">
        <f>IF(G15=0,0,G15/$F15)</f>
        <v>3.896103896103896E-2</v>
      </c>
      <c r="H16" s="37">
        <f t="shared" ref="H16" si="12">SUM(I16:J16)</f>
        <v>1</v>
      </c>
      <c r="I16" s="37">
        <f>IF(I15=0,0,I15/$H15)</f>
        <v>0.33333333333333331</v>
      </c>
      <c r="J16" s="37">
        <f>IF(J15=0,0,J15/$H15)</f>
        <v>0.66666666666666663</v>
      </c>
      <c r="K16" s="37">
        <f>IF(K15=0,0,K15/$F15)</f>
        <v>0.96103896103896103</v>
      </c>
      <c r="L16" s="37">
        <f>IF(L15=0,0,L15/$F15)</f>
        <v>0</v>
      </c>
      <c r="M16" s="383"/>
      <c r="AA16" s="152"/>
      <c r="AB16" s="152"/>
    </row>
    <row r="17" spans="1:28" ht="12" customHeight="1">
      <c r="A17" s="206"/>
      <c r="B17" s="289" t="s">
        <v>44</v>
      </c>
      <c r="C17" s="290"/>
      <c r="D17" s="290"/>
      <c r="E17" s="291"/>
      <c r="F17" s="41">
        <f t="shared" si="0"/>
        <v>214</v>
      </c>
      <c r="G17" s="41">
        <v>11</v>
      </c>
      <c r="H17" s="41">
        <f t="shared" si="2"/>
        <v>16</v>
      </c>
      <c r="I17" s="41">
        <v>5</v>
      </c>
      <c r="J17" s="41">
        <v>11</v>
      </c>
      <c r="K17" s="41">
        <v>202</v>
      </c>
      <c r="L17" s="41">
        <v>1</v>
      </c>
      <c r="M17" s="382">
        <f t="shared" ref="M17" si="13">IF(H17=0,0,H17/N17*100)</f>
        <v>4.6743989015162579E-2</v>
      </c>
      <c r="N17" s="96">
        <v>34229</v>
      </c>
      <c r="AA17" s="153">
        <v>214</v>
      </c>
      <c r="AB17" s="153" t="str">
        <f>IF(F17=AA17,"",1)</f>
        <v/>
      </c>
    </row>
    <row r="18" spans="1:28" ht="12" customHeight="1">
      <c r="A18" s="207"/>
      <c r="B18" s="292"/>
      <c r="C18" s="293"/>
      <c r="D18" s="293"/>
      <c r="E18" s="294"/>
      <c r="F18" s="44">
        <f t="shared" ref="F18" si="14">SUM(G18,K18,L18)</f>
        <v>0.99999999999999989</v>
      </c>
      <c r="G18" s="37">
        <f>IF(G17=0,0,G17/$F17)</f>
        <v>5.1401869158878503E-2</v>
      </c>
      <c r="H18" s="37">
        <f t="shared" ref="H18" si="15">SUM(I18:J18)</f>
        <v>1</v>
      </c>
      <c r="I18" s="37">
        <f>IF(I17=0,0,I17/$H17)</f>
        <v>0.3125</v>
      </c>
      <c r="J18" s="37">
        <f>IF(J17=0,0,J17/$H17)</f>
        <v>0.6875</v>
      </c>
      <c r="K18" s="37">
        <f>IF(K17=0,0,K17/$F17)</f>
        <v>0.94392523364485981</v>
      </c>
      <c r="L18" s="37">
        <f>IF(L17=0,0,L17/$F17)</f>
        <v>4.6728971962616819E-3</v>
      </c>
      <c r="M18" s="383"/>
      <c r="AA18" s="154"/>
      <c r="AB18" s="152"/>
    </row>
    <row r="19" spans="1:28" ht="12" customHeight="1">
      <c r="A19" s="202" t="s">
        <v>43</v>
      </c>
      <c r="B19" s="202" t="s">
        <v>42</v>
      </c>
      <c r="C19" s="43"/>
      <c r="D19" s="278" t="s">
        <v>16</v>
      </c>
      <c r="E19" s="42"/>
      <c r="F19" s="41">
        <f t="shared" si="0"/>
        <v>220</v>
      </c>
      <c r="G19" s="41">
        <f t="shared" ref="G19:L19" si="16">SUM(G21,G23,G25,G27,G29,G31,G33,G35,G37,G39,G41,G43,G45,G47,G49,G51,G53,G55,G57,G59,G61,G63,G65,G67)</f>
        <v>17</v>
      </c>
      <c r="H19" s="41">
        <f t="shared" si="16"/>
        <v>22</v>
      </c>
      <c r="I19" s="41">
        <v>9</v>
      </c>
      <c r="J19" s="41">
        <f t="shared" si="16"/>
        <v>13</v>
      </c>
      <c r="K19" s="41">
        <f t="shared" si="16"/>
        <v>201</v>
      </c>
      <c r="L19" s="41">
        <f t="shared" si="16"/>
        <v>2</v>
      </c>
      <c r="M19" s="382">
        <f t="shared" ref="M19" si="17">IF(H19=0,0,H19/N19*100)</f>
        <v>6.093170110230986E-2</v>
      </c>
      <c r="N19" s="96">
        <v>36106</v>
      </c>
      <c r="AA19" s="153">
        <v>220</v>
      </c>
      <c r="AB19" s="153" t="str">
        <f>IF(F19=AA19,"",1)</f>
        <v/>
      </c>
    </row>
    <row r="20" spans="1:28" ht="12" customHeight="1">
      <c r="A20" s="203"/>
      <c r="B20" s="203"/>
      <c r="C20" s="40"/>
      <c r="D20" s="279"/>
      <c r="E20" s="39"/>
      <c r="F20" s="44">
        <f t="shared" ref="F20" si="18">SUM(G20,K20,L20)</f>
        <v>1</v>
      </c>
      <c r="G20" s="37">
        <f>IF(G19=0,0,G19/$F19)</f>
        <v>7.7272727272727271E-2</v>
      </c>
      <c r="H20" s="37">
        <f t="shared" ref="H20" si="19">SUM(I20:J20)</f>
        <v>1</v>
      </c>
      <c r="I20" s="37">
        <f>IF(I19=0,0,I19/$H19)</f>
        <v>0.40909090909090912</v>
      </c>
      <c r="J20" s="37">
        <f>IF(J19=0,0,J19/$H19)</f>
        <v>0.59090909090909094</v>
      </c>
      <c r="K20" s="37">
        <f>IF(K19=0,0,K19/$F19)</f>
        <v>0.91363636363636369</v>
      </c>
      <c r="L20" s="37">
        <f>IF(L19=0,0,L19/$F19)</f>
        <v>9.0909090909090905E-3</v>
      </c>
      <c r="M20" s="383"/>
      <c r="AA20" s="152"/>
      <c r="AB20" s="152"/>
    </row>
    <row r="21" spans="1:28" ht="12" customHeight="1">
      <c r="A21" s="203"/>
      <c r="B21" s="203"/>
      <c r="C21" s="43"/>
      <c r="D21" s="278" t="s">
        <v>339</v>
      </c>
      <c r="E21" s="42"/>
      <c r="F21" s="41">
        <f t="shared" si="0"/>
        <v>26</v>
      </c>
      <c r="G21" s="41">
        <v>2</v>
      </c>
      <c r="H21" s="41">
        <f t="shared" ref="H21:H52" si="20">SUM(I21:J21)</f>
        <v>2</v>
      </c>
      <c r="I21" s="41">
        <v>1</v>
      </c>
      <c r="J21" s="41">
        <v>1</v>
      </c>
      <c r="K21" s="41">
        <v>23</v>
      </c>
      <c r="L21" s="41">
        <v>1</v>
      </c>
      <c r="M21" s="382">
        <f t="shared" ref="M21" si="21">IF(H21=0,0,H21/N21*100)</f>
        <v>4.758505829169641E-2</v>
      </c>
      <c r="N21" s="96">
        <v>4203</v>
      </c>
      <c r="AA21" s="153">
        <v>26</v>
      </c>
      <c r="AB21" s="153" t="str">
        <f>IF(F21=AA21,"",1)</f>
        <v/>
      </c>
    </row>
    <row r="22" spans="1:28" ht="12" customHeight="1">
      <c r="A22" s="203"/>
      <c r="B22" s="203"/>
      <c r="C22" s="40"/>
      <c r="D22" s="279"/>
      <c r="E22" s="39"/>
      <c r="F22" s="44">
        <f t="shared" ref="F22" si="22">SUM(G22,K22,L22)</f>
        <v>0.99999999999999989</v>
      </c>
      <c r="G22" s="37">
        <f>IF(G21=0,0,G21/$F21)</f>
        <v>7.6923076923076927E-2</v>
      </c>
      <c r="H22" s="37">
        <f t="shared" si="20"/>
        <v>1</v>
      </c>
      <c r="I22" s="37">
        <f>IF(I21=0,0,I21/$H21)</f>
        <v>0.5</v>
      </c>
      <c r="J22" s="37">
        <f>IF(J21=0,0,J21/$H21)</f>
        <v>0.5</v>
      </c>
      <c r="K22" s="37">
        <f>IF(K21=0,0,K21/$F21)</f>
        <v>0.88461538461538458</v>
      </c>
      <c r="L22" s="37">
        <f>IF(L21=0,0,L21/$F21)</f>
        <v>3.8461538461538464E-2</v>
      </c>
      <c r="M22" s="383"/>
      <c r="AA22" s="152"/>
      <c r="AB22" s="152"/>
    </row>
    <row r="23" spans="1:28" ht="12" customHeight="1">
      <c r="A23" s="203"/>
      <c r="B23" s="203"/>
      <c r="C23" s="43"/>
      <c r="D23" s="278" t="s">
        <v>340</v>
      </c>
      <c r="E23" s="42"/>
      <c r="F23" s="41">
        <f t="shared" si="0"/>
        <v>4</v>
      </c>
      <c r="G23" s="41">
        <v>0</v>
      </c>
      <c r="H23" s="41">
        <f t="shared" si="20"/>
        <v>0</v>
      </c>
      <c r="I23" s="41">
        <v>0</v>
      </c>
      <c r="J23" s="41">
        <v>0</v>
      </c>
      <c r="K23" s="41">
        <v>4</v>
      </c>
      <c r="L23" s="41">
        <v>0</v>
      </c>
      <c r="M23" s="382">
        <f t="shared" ref="M23" si="23">IF(H23=0,0,H23/N23*100)</f>
        <v>0</v>
      </c>
      <c r="N23" s="96">
        <v>352</v>
      </c>
      <c r="AA23" s="153">
        <v>4</v>
      </c>
      <c r="AB23" s="153" t="str">
        <f>IF(F23=AA23,"",1)</f>
        <v/>
      </c>
    </row>
    <row r="24" spans="1:28" ht="12" customHeight="1">
      <c r="A24" s="203"/>
      <c r="B24" s="203"/>
      <c r="C24" s="40"/>
      <c r="D24" s="279"/>
      <c r="E24" s="39"/>
      <c r="F24" s="44">
        <f t="shared" ref="F24" si="24">SUM(G24,K24,L24)</f>
        <v>1</v>
      </c>
      <c r="G24" s="37">
        <f>IF(G23=0,0,G23/$F23)</f>
        <v>0</v>
      </c>
      <c r="H24" s="37">
        <f t="shared" si="20"/>
        <v>0</v>
      </c>
      <c r="I24" s="37">
        <f>IF(I23=0,0,I23/$H23)</f>
        <v>0</v>
      </c>
      <c r="J24" s="37">
        <f>IF(J23=0,0,J23/$H23)</f>
        <v>0</v>
      </c>
      <c r="K24" s="37">
        <f>IF(K23=0,0,K23/$F23)</f>
        <v>1</v>
      </c>
      <c r="L24" s="37">
        <f>IF(L23=0,0,L23/$F23)</f>
        <v>0</v>
      </c>
      <c r="M24" s="383"/>
      <c r="AA24" s="152"/>
      <c r="AB24" s="152"/>
    </row>
    <row r="25" spans="1:28" ht="12" customHeight="1">
      <c r="A25" s="203"/>
      <c r="B25" s="203"/>
      <c r="C25" s="43"/>
      <c r="D25" s="295" t="s">
        <v>341</v>
      </c>
      <c r="E25" s="115"/>
      <c r="F25" s="104">
        <f t="shared" si="0"/>
        <v>17</v>
      </c>
      <c r="G25" s="104">
        <v>3</v>
      </c>
      <c r="H25" s="104">
        <f t="shared" si="20"/>
        <v>3</v>
      </c>
      <c r="I25" s="41">
        <v>1</v>
      </c>
      <c r="J25" s="41">
        <v>2</v>
      </c>
      <c r="K25" s="41">
        <v>14</v>
      </c>
      <c r="L25" s="41">
        <v>0</v>
      </c>
      <c r="M25" s="382">
        <f t="shared" ref="M25" si="25">IF(H25=0,0,H25/N25*100)</f>
        <v>0.19685039370078738</v>
      </c>
      <c r="N25" s="96">
        <v>1524</v>
      </c>
      <c r="AA25" s="153">
        <v>17</v>
      </c>
      <c r="AB25" s="153" t="str">
        <f>IF(F25=AA25,"",1)</f>
        <v/>
      </c>
    </row>
    <row r="26" spans="1:28" ht="12" customHeight="1">
      <c r="A26" s="203"/>
      <c r="B26" s="203"/>
      <c r="C26" s="40"/>
      <c r="D26" s="296"/>
      <c r="E26" s="116"/>
      <c r="F26" s="44">
        <f t="shared" ref="F26" si="26">SUM(G26,K26,L26)</f>
        <v>1</v>
      </c>
      <c r="G26" s="37">
        <f>IF(G25=0,0,G25/$F25)</f>
        <v>0.17647058823529413</v>
      </c>
      <c r="H26" s="37">
        <f t="shared" si="20"/>
        <v>1</v>
      </c>
      <c r="I26" s="37">
        <f>IF(I25=0,0,I25/$H25)</f>
        <v>0.33333333333333331</v>
      </c>
      <c r="J26" s="37">
        <f>IF(J25=0,0,J25/$H25)</f>
        <v>0.66666666666666663</v>
      </c>
      <c r="K26" s="37">
        <f>IF(K25=0,0,K25/$F25)</f>
        <v>0.82352941176470584</v>
      </c>
      <c r="L26" s="37">
        <f>IF(L25=0,0,L25/$F25)</f>
        <v>0</v>
      </c>
      <c r="M26" s="383"/>
      <c r="AA26" s="152"/>
      <c r="AB26" s="152"/>
    </row>
    <row r="27" spans="1:28" ht="12" customHeight="1">
      <c r="A27" s="203"/>
      <c r="B27" s="203"/>
      <c r="C27" s="43"/>
      <c r="D27" s="278" t="s">
        <v>342</v>
      </c>
      <c r="E27" s="42"/>
      <c r="F27" s="41">
        <f t="shared" si="0"/>
        <v>2</v>
      </c>
      <c r="G27" s="41">
        <v>0</v>
      </c>
      <c r="H27" s="41">
        <f t="shared" si="20"/>
        <v>0</v>
      </c>
      <c r="I27" s="41">
        <v>0</v>
      </c>
      <c r="J27" s="41">
        <v>0</v>
      </c>
      <c r="K27" s="41">
        <v>2</v>
      </c>
      <c r="L27" s="41">
        <v>0</v>
      </c>
      <c r="M27" s="382">
        <f t="shared" ref="M27" si="27">IF(H27=0,0,H27/N27*100)</f>
        <v>0</v>
      </c>
      <c r="N27" s="96">
        <v>15</v>
      </c>
      <c r="AA27" s="153">
        <v>2</v>
      </c>
      <c r="AB27" s="153" t="str">
        <f>IF(F27=AA27,"",1)</f>
        <v/>
      </c>
    </row>
    <row r="28" spans="1:28" ht="12" customHeight="1">
      <c r="A28" s="203"/>
      <c r="B28" s="203"/>
      <c r="C28" s="40"/>
      <c r="D28" s="279"/>
      <c r="E28" s="39"/>
      <c r="F28" s="44">
        <f t="shared" ref="F28" si="28">SUM(G28,K28,L28)</f>
        <v>1</v>
      </c>
      <c r="G28" s="37">
        <f>IF(G27=0,0,G27/$F27)</f>
        <v>0</v>
      </c>
      <c r="H28" s="37">
        <f t="shared" si="20"/>
        <v>0</v>
      </c>
      <c r="I28" s="37">
        <f>IF(I27=0,0,I27/$H27)</f>
        <v>0</v>
      </c>
      <c r="J28" s="37">
        <f>IF(J27=0,0,J27/$H27)</f>
        <v>0</v>
      </c>
      <c r="K28" s="37">
        <f>IF(K27=0,0,K27/$F27)</f>
        <v>1</v>
      </c>
      <c r="L28" s="37">
        <f>IF(L27=0,0,L27/$F27)</f>
        <v>0</v>
      </c>
      <c r="M28" s="383"/>
      <c r="AA28" s="152"/>
      <c r="AB28" s="152"/>
    </row>
    <row r="29" spans="1:28" ht="12" customHeight="1">
      <c r="A29" s="203"/>
      <c r="B29" s="203"/>
      <c r="C29" s="43"/>
      <c r="D29" s="278" t="s">
        <v>343</v>
      </c>
      <c r="E29" s="42"/>
      <c r="F29" s="41">
        <f t="shared" si="0"/>
        <v>5</v>
      </c>
      <c r="G29" s="41">
        <v>0</v>
      </c>
      <c r="H29" s="41">
        <f t="shared" si="20"/>
        <v>0</v>
      </c>
      <c r="I29" s="41">
        <v>0</v>
      </c>
      <c r="J29" s="41">
        <v>0</v>
      </c>
      <c r="K29" s="41">
        <v>5</v>
      </c>
      <c r="L29" s="41">
        <v>0</v>
      </c>
      <c r="M29" s="382">
        <f t="shared" ref="M29" si="29">IF(H29=0,0,H29/N29*100)</f>
        <v>0</v>
      </c>
      <c r="N29" s="96">
        <v>646</v>
      </c>
      <c r="AA29" s="153">
        <v>5</v>
      </c>
      <c r="AB29" s="153" t="str">
        <f>IF(F29=AA29,"",1)</f>
        <v/>
      </c>
    </row>
    <row r="30" spans="1:28" ht="12" customHeight="1">
      <c r="A30" s="203"/>
      <c r="B30" s="203"/>
      <c r="C30" s="40"/>
      <c r="D30" s="279"/>
      <c r="E30" s="39"/>
      <c r="F30" s="44">
        <f t="shared" ref="F30" si="30">SUM(G30,K30,L30)</f>
        <v>1</v>
      </c>
      <c r="G30" s="37">
        <f>IF(G29=0,0,G29/$F29)</f>
        <v>0</v>
      </c>
      <c r="H30" s="37">
        <f t="shared" si="20"/>
        <v>0</v>
      </c>
      <c r="I30" s="37">
        <f>IF(I29=0,0,I29/$H29)</f>
        <v>0</v>
      </c>
      <c r="J30" s="37">
        <f>IF(J29=0,0,J29/$H29)</f>
        <v>0</v>
      </c>
      <c r="K30" s="37">
        <f>IF(K29=0,0,K29/$F29)</f>
        <v>1</v>
      </c>
      <c r="L30" s="37">
        <f>IF(L29=0,0,L29/$F29)</f>
        <v>0</v>
      </c>
      <c r="M30" s="383"/>
      <c r="AA30" s="152"/>
      <c r="AB30" s="152"/>
    </row>
    <row r="31" spans="1:28" ht="12" customHeight="1">
      <c r="A31" s="203"/>
      <c r="B31" s="203"/>
      <c r="C31" s="43"/>
      <c r="D31" s="278" t="s">
        <v>344</v>
      </c>
      <c r="E31" s="42"/>
      <c r="F31" s="41">
        <f t="shared" si="0"/>
        <v>0</v>
      </c>
      <c r="G31" s="41">
        <v>0</v>
      </c>
      <c r="H31" s="41">
        <f t="shared" si="20"/>
        <v>0</v>
      </c>
      <c r="I31" s="41">
        <v>0</v>
      </c>
      <c r="J31" s="41">
        <v>0</v>
      </c>
      <c r="K31" s="41">
        <v>0</v>
      </c>
      <c r="L31" s="41">
        <v>0</v>
      </c>
      <c r="M31" s="382">
        <f t="shared" ref="M31" si="31">IF(H31=0,0,H31/N31*100)</f>
        <v>0</v>
      </c>
      <c r="N31" s="96">
        <v>0</v>
      </c>
      <c r="AA31" s="153">
        <v>0</v>
      </c>
      <c r="AB31" s="153" t="str">
        <f>IF(F31=AA31,"",1)</f>
        <v/>
      </c>
    </row>
    <row r="32" spans="1:28" ht="12" customHeight="1">
      <c r="A32" s="203"/>
      <c r="B32" s="203"/>
      <c r="C32" s="40"/>
      <c r="D32" s="279"/>
      <c r="E32" s="39"/>
      <c r="F32" s="44">
        <f t="shared" ref="F32" si="32">SUM(G32,K32,L32)</f>
        <v>0</v>
      </c>
      <c r="G32" s="37">
        <f>IF(G31=0,0,G31/$F31)</f>
        <v>0</v>
      </c>
      <c r="H32" s="37">
        <f t="shared" si="20"/>
        <v>0</v>
      </c>
      <c r="I32" s="37">
        <f>IF(I31=0,0,I31/$H31)</f>
        <v>0</v>
      </c>
      <c r="J32" s="37">
        <f>IF(J31=0,0,J31/$H31)</f>
        <v>0</v>
      </c>
      <c r="K32" s="37">
        <f>IF(K31=0,0,K31/$F31)</f>
        <v>0</v>
      </c>
      <c r="L32" s="37">
        <f>IF(L31=0,0,L31/$F31)</f>
        <v>0</v>
      </c>
      <c r="M32" s="383"/>
      <c r="AA32" s="152"/>
      <c r="AB32" s="152"/>
    </row>
    <row r="33" spans="1:28" ht="12" customHeight="1">
      <c r="A33" s="203"/>
      <c r="B33" s="203"/>
      <c r="C33" s="43"/>
      <c r="D33" s="278" t="s">
        <v>345</v>
      </c>
      <c r="E33" s="42"/>
      <c r="F33" s="41">
        <f t="shared" si="0"/>
        <v>5</v>
      </c>
      <c r="G33" s="41">
        <v>2</v>
      </c>
      <c r="H33" s="41">
        <f t="shared" si="20"/>
        <v>2</v>
      </c>
      <c r="I33" s="41">
        <v>2</v>
      </c>
      <c r="J33" s="41">
        <v>0</v>
      </c>
      <c r="K33" s="41">
        <v>3</v>
      </c>
      <c r="L33" s="41">
        <v>0</v>
      </c>
      <c r="M33" s="382">
        <f t="shared" ref="M33" si="33">IF(H33=0,0,H33/N33*100)</f>
        <v>0.35842293906810035</v>
      </c>
      <c r="N33" s="96">
        <v>558</v>
      </c>
      <c r="AA33" s="153">
        <v>5</v>
      </c>
      <c r="AB33" s="153" t="str">
        <f>IF(F33=AA33,"",1)</f>
        <v/>
      </c>
    </row>
    <row r="34" spans="1:28" ht="12" customHeight="1">
      <c r="A34" s="203"/>
      <c r="B34" s="203"/>
      <c r="C34" s="40"/>
      <c r="D34" s="279"/>
      <c r="E34" s="39"/>
      <c r="F34" s="44">
        <f t="shared" ref="F34" si="34">SUM(G34,K34,L34)</f>
        <v>1</v>
      </c>
      <c r="G34" s="37">
        <f>IF(G33=0,0,G33/$F33)</f>
        <v>0.4</v>
      </c>
      <c r="H34" s="37">
        <f t="shared" si="20"/>
        <v>1</v>
      </c>
      <c r="I34" s="37">
        <f>IF(I33=0,0,I33/$H33)</f>
        <v>1</v>
      </c>
      <c r="J34" s="37">
        <f>IF(J33=0,0,J33/$H33)</f>
        <v>0</v>
      </c>
      <c r="K34" s="37">
        <f>IF(K33=0,0,K33/$F33)</f>
        <v>0.6</v>
      </c>
      <c r="L34" s="37">
        <f>IF(L33=0,0,L33/$F33)</f>
        <v>0</v>
      </c>
      <c r="M34" s="383"/>
      <c r="AA34" s="152"/>
      <c r="AB34" s="152"/>
    </row>
    <row r="35" spans="1:28" ht="12" customHeight="1">
      <c r="A35" s="203"/>
      <c r="B35" s="203"/>
      <c r="C35" s="43"/>
      <c r="D35" s="278" t="s">
        <v>346</v>
      </c>
      <c r="E35" s="42"/>
      <c r="F35" s="41">
        <f t="shared" si="0"/>
        <v>7</v>
      </c>
      <c r="G35" s="41">
        <v>0</v>
      </c>
      <c r="H35" s="41">
        <f t="shared" si="20"/>
        <v>0</v>
      </c>
      <c r="I35" s="41">
        <v>0</v>
      </c>
      <c r="J35" s="41">
        <v>0</v>
      </c>
      <c r="K35" s="41">
        <v>7</v>
      </c>
      <c r="L35" s="41">
        <v>0</v>
      </c>
      <c r="M35" s="382">
        <f t="shared" ref="M35" si="35">IF(H35=0,0,H35/N35*100)</f>
        <v>0</v>
      </c>
      <c r="N35" s="96">
        <v>2049</v>
      </c>
      <c r="AA35" s="153">
        <v>7</v>
      </c>
      <c r="AB35" s="153" t="str">
        <f>IF(F35=AA35,"",1)</f>
        <v/>
      </c>
    </row>
    <row r="36" spans="1:28" ht="12" customHeight="1">
      <c r="A36" s="203"/>
      <c r="B36" s="203"/>
      <c r="C36" s="40"/>
      <c r="D36" s="279"/>
      <c r="E36" s="39"/>
      <c r="F36" s="44">
        <f t="shared" ref="F36" si="36">SUM(G36,K36,L36)</f>
        <v>1</v>
      </c>
      <c r="G36" s="37">
        <f>IF(G35=0,0,G35/$F35)</f>
        <v>0</v>
      </c>
      <c r="H36" s="37">
        <f t="shared" si="20"/>
        <v>0</v>
      </c>
      <c r="I36" s="37">
        <f>IF(I35=0,0,I35/$H35)</f>
        <v>0</v>
      </c>
      <c r="J36" s="37">
        <f>IF(J35=0,0,J35/$H35)</f>
        <v>0</v>
      </c>
      <c r="K36" s="37">
        <f>IF(K35=0,0,K35/$F35)</f>
        <v>1</v>
      </c>
      <c r="L36" s="37">
        <f>IF(L35=0,0,L35/$F35)</f>
        <v>0</v>
      </c>
      <c r="M36" s="383"/>
      <c r="AA36" s="152"/>
      <c r="AB36" s="152"/>
    </row>
    <row r="37" spans="1:28" ht="12" customHeight="1">
      <c r="A37" s="203"/>
      <c r="B37" s="203"/>
      <c r="C37" s="43"/>
      <c r="D37" s="278" t="s">
        <v>347</v>
      </c>
      <c r="E37" s="42"/>
      <c r="F37" s="41">
        <f t="shared" si="0"/>
        <v>1</v>
      </c>
      <c r="G37" s="41">
        <v>0</v>
      </c>
      <c r="H37" s="41">
        <f t="shared" si="20"/>
        <v>0</v>
      </c>
      <c r="I37" s="41">
        <v>0</v>
      </c>
      <c r="J37" s="41">
        <v>0</v>
      </c>
      <c r="K37" s="41">
        <v>1</v>
      </c>
      <c r="L37" s="41">
        <v>0</v>
      </c>
      <c r="M37" s="382">
        <f t="shared" ref="M37" si="37">IF(H37=0,0,H37/N37*100)</f>
        <v>0</v>
      </c>
      <c r="N37" s="96">
        <v>5</v>
      </c>
      <c r="AA37" s="153">
        <v>1</v>
      </c>
      <c r="AB37" s="153" t="str">
        <f>IF(F37=AA37,"",1)</f>
        <v/>
      </c>
    </row>
    <row r="38" spans="1:28" ht="12" customHeight="1">
      <c r="A38" s="203"/>
      <c r="B38" s="203"/>
      <c r="C38" s="40"/>
      <c r="D38" s="279"/>
      <c r="E38" s="39"/>
      <c r="F38" s="44">
        <f t="shared" ref="F38" si="38">SUM(G38,K38,L38)</f>
        <v>1</v>
      </c>
      <c r="G38" s="37">
        <f>IF(G37=0,0,G37/$F37)</f>
        <v>0</v>
      </c>
      <c r="H38" s="37">
        <f t="shared" si="20"/>
        <v>0</v>
      </c>
      <c r="I38" s="37">
        <f>IF(I37=0,0,I37/$H37)</f>
        <v>0</v>
      </c>
      <c r="J38" s="37">
        <f>IF(J37=0,0,J37/$H37)</f>
        <v>0</v>
      </c>
      <c r="K38" s="37">
        <f>IF(K37=0,0,K37/$F37)</f>
        <v>1</v>
      </c>
      <c r="L38" s="37">
        <f>IF(L37=0,0,L37/$F37)</f>
        <v>0</v>
      </c>
      <c r="M38" s="383"/>
      <c r="AA38" s="152"/>
      <c r="AB38" s="152"/>
    </row>
    <row r="39" spans="1:28" ht="12" customHeight="1">
      <c r="A39" s="203"/>
      <c r="B39" s="203"/>
      <c r="C39" s="43"/>
      <c r="D39" s="278" t="s">
        <v>348</v>
      </c>
      <c r="E39" s="42"/>
      <c r="F39" s="41">
        <f t="shared" ref="F39:F70" si="39">SUM(G39,K39,L39)</f>
        <v>7</v>
      </c>
      <c r="G39" s="41">
        <v>0</v>
      </c>
      <c r="H39" s="41">
        <f t="shared" si="20"/>
        <v>0</v>
      </c>
      <c r="I39" s="41">
        <v>0</v>
      </c>
      <c r="J39" s="41">
        <v>0</v>
      </c>
      <c r="K39" s="41">
        <v>7</v>
      </c>
      <c r="L39" s="41">
        <v>0</v>
      </c>
      <c r="M39" s="382">
        <f t="shared" ref="M39" si="40">IF(H39=0,0,H39/N39*100)</f>
        <v>0</v>
      </c>
      <c r="N39" s="96">
        <v>1049</v>
      </c>
      <c r="AA39" s="153">
        <v>7</v>
      </c>
      <c r="AB39" s="153" t="str">
        <f>IF(F39=AA39,"",1)</f>
        <v/>
      </c>
    </row>
    <row r="40" spans="1:28" ht="12" customHeight="1">
      <c r="A40" s="203"/>
      <c r="B40" s="203"/>
      <c r="C40" s="40"/>
      <c r="D40" s="279"/>
      <c r="E40" s="39"/>
      <c r="F40" s="44">
        <f t="shared" si="39"/>
        <v>1</v>
      </c>
      <c r="G40" s="37">
        <f>IF(G39=0,0,G39/$F39)</f>
        <v>0</v>
      </c>
      <c r="H40" s="37">
        <f t="shared" si="20"/>
        <v>0</v>
      </c>
      <c r="I40" s="37">
        <f>IF(I39=0,0,I39/$H39)</f>
        <v>0</v>
      </c>
      <c r="J40" s="37">
        <f>IF(J39=0,0,J39/$H39)</f>
        <v>0</v>
      </c>
      <c r="K40" s="37">
        <f>IF(K39=0,0,K39/$F39)</f>
        <v>1</v>
      </c>
      <c r="L40" s="37">
        <f>IF(L39=0,0,L39/$F39)</f>
        <v>0</v>
      </c>
      <c r="M40" s="383"/>
      <c r="AA40" s="152"/>
      <c r="AB40" s="152"/>
    </row>
    <row r="41" spans="1:28" ht="12" customHeight="1">
      <c r="A41" s="203"/>
      <c r="B41" s="203"/>
      <c r="C41" s="43"/>
      <c r="D41" s="278" t="s">
        <v>349</v>
      </c>
      <c r="E41" s="42"/>
      <c r="F41" s="41">
        <f t="shared" ref="F41:F42" si="41">SUM(G41,K41,L41)</f>
        <v>1</v>
      </c>
      <c r="G41" s="41">
        <v>0</v>
      </c>
      <c r="H41" s="41">
        <f t="shared" ref="H41:H42" si="42">SUM(I41:J41)</f>
        <v>0</v>
      </c>
      <c r="I41" s="41">
        <v>0</v>
      </c>
      <c r="J41" s="41">
        <v>0</v>
      </c>
      <c r="K41" s="41">
        <v>1</v>
      </c>
      <c r="L41" s="41">
        <v>0</v>
      </c>
      <c r="M41" s="382">
        <f t="shared" ref="M41" si="43">IF(H41=0,0,H41/N41*100)</f>
        <v>0</v>
      </c>
      <c r="N41" s="96">
        <v>9</v>
      </c>
      <c r="AA41" s="153">
        <v>1</v>
      </c>
      <c r="AB41" s="153" t="str">
        <f>IF(F41=AA41,"",1)</f>
        <v/>
      </c>
    </row>
    <row r="42" spans="1:28" ht="12" customHeight="1">
      <c r="A42" s="203"/>
      <c r="B42" s="203"/>
      <c r="C42" s="40"/>
      <c r="D42" s="279"/>
      <c r="E42" s="39"/>
      <c r="F42" s="44">
        <f t="shared" si="41"/>
        <v>1</v>
      </c>
      <c r="G42" s="37">
        <f>IF(G41=0,0,G41/$F41)</f>
        <v>0</v>
      </c>
      <c r="H42" s="37">
        <f t="shared" si="42"/>
        <v>0</v>
      </c>
      <c r="I42" s="37">
        <f>IF(I41=0,0,I41/$H41)</f>
        <v>0</v>
      </c>
      <c r="J42" s="37">
        <f>IF(J41=0,0,J41/$H41)</f>
        <v>0</v>
      </c>
      <c r="K42" s="37">
        <f>IF(K41=0,0,K41/$F41)</f>
        <v>1</v>
      </c>
      <c r="L42" s="37">
        <f>IF(L41=0,0,L41/$F41)</f>
        <v>0</v>
      </c>
      <c r="M42" s="383"/>
      <c r="AA42" s="152"/>
      <c r="AB42" s="152"/>
    </row>
    <row r="43" spans="1:28" ht="12" customHeight="1">
      <c r="A43" s="203"/>
      <c r="B43" s="203"/>
      <c r="C43" s="43"/>
      <c r="D43" s="278" t="s">
        <v>350</v>
      </c>
      <c r="E43" s="42"/>
      <c r="F43" s="41">
        <f t="shared" si="39"/>
        <v>1</v>
      </c>
      <c r="G43" s="41">
        <v>0</v>
      </c>
      <c r="H43" s="41">
        <f t="shared" si="20"/>
        <v>0</v>
      </c>
      <c r="I43" s="41">
        <v>0</v>
      </c>
      <c r="J43" s="41">
        <v>0</v>
      </c>
      <c r="K43" s="41">
        <v>1</v>
      </c>
      <c r="L43" s="41">
        <v>0</v>
      </c>
      <c r="M43" s="382">
        <f t="shared" ref="M43" si="44">IF(H43=0,0,H43/N43*100)</f>
        <v>0</v>
      </c>
      <c r="N43" s="96">
        <v>138</v>
      </c>
      <c r="AA43" s="153">
        <v>1</v>
      </c>
      <c r="AB43" s="153" t="str">
        <f>IF(F43=AA43,"",1)</f>
        <v/>
      </c>
    </row>
    <row r="44" spans="1:28" ht="12" customHeight="1">
      <c r="A44" s="203"/>
      <c r="B44" s="203"/>
      <c r="C44" s="40"/>
      <c r="D44" s="279"/>
      <c r="E44" s="39"/>
      <c r="F44" s="44">
        <f t="shared" si="39"/>
        <v>1</v>
      </c>
      <c r="G44" s="37">
        <f>IF(G43=0,0,G43/$F43)</f>
        <v>0</v>
      </c>
      <c r="H44" s="37">
        <f t="shared" si="20"/>
        <v>0</v>
      </c>
      <c r="I44" s="37">
        <f>IF(I43=0,0,I43/$H43)</f>
        <v>0</v>
      </c>
      <c r="J44" s="37">
        <f>IF(J43=0,0,J43/$H43)</f>
        <v>0</v>
      </c>
      <c r="K44" s="37">
        <f>IF(K43=0,0,K43/$F43)</f>
        <v>1</v>
      </c>
      <c r="L44" s="37">
        <f>IF(L43=0,0,L43/$F43)</f>
        <v>0</v>
      </c>
      <c r="M44" s="383"/>
      <c r="AA44" s="152"/>
      <c r="AB44" s="152"/>
    </row>
    <row r="45" spans="1:28" ht="12" customHeight="1">
      <c r="A45" s="203"/>
      <c r="B45" s="203"/>
      <c r="C45" s="43"/>
      <c r="D45" s="278" t="s">
        <v>351</v>
      </c>
      <c r="E45" s="42"/>
      <c r="F45" s="41">
        <f t="shared" si="39"/>
        <v>5</v>
      </c>
      <c r="G45" s="41">
        <v>0</v>
      </c>
      <c r="H45" s="41">
        <f t="shared" si="20"/>
        <v>0</v>
      </c>
      <c r="I45" s="41">
        <v>0</v>
      </c>
      <c r="J45" s="41">
        <v>0</v>
      </c>
      <c r="K45" s="41">
        <v>5</v>
      </c>
      <c r="L45" s="41">
        <v>0</v>
      </c>
      <c r="M45" s="382">
        <f t="shared" ref="M45" si="45">IF(H45=0,0,H45/N45*100)</f>
        <v>0</v>
      </c>
      <c r="N45" s="96">
        <v>999</v>
      </c>
      <c r="AA45" s="153">
        <v>5</v>
      </c>
      <c r="AB45" s="153" t="str">
        <f>IF(F45=AA45,"",1)</f>
        <v/>
      </c>
    </row>
    <row r="46" spans="1:28" ht="12" customHeight="1">
      <c r="A46" s="203"/>
      <c r="B46" s="203"/>
      <c r="C46" s="40"/>
      <c r="D46" s="279"/>
      <c r="E46" s="39"/>
      <c r="F46" s="44">
        <f t="shared" si="39"/>
        <v>1</v>
      </c>
      <c r="G46" s="37">
        <f>IF(G45=0,0,G45/$F45)</f>
        <v>0</v>
      </c>
      <c r="H46" s="37">
        <f t="shared" si="20"/>
        <v>0</v>
      </c>
      <c r="I46" s="37">
        <f>IF(I45=0,0,I45/$H45)</f>
        <v>0</v>
      </c>
      <c r="J46" s="37">
        <f>IF(J45=0,0,J45/$H45)</f>
        <v>0</v>
      </c>
      <c r="K46" s="37">
        <f>IF(K45=0,0,K45/$F45)</f>
        <v>1</v>
      </c>
      <c r="L46" s="37">
        <f>IF(L45=0,0,L45/$F45)</f>
        <v>0</v>
      </c>
      <c r="M46" s="383"/>
      <c r="AA46" s="152"/>
      <c r="AB46" s="152"/>
    </row>
    <row r="47" spans="1:28" ht="12" customHeight="1">
      <c r="A47" s="203"/>
      <c r="B47" s="203"/>
      <c r="C47" s="43"/>
      <c r="D47" s="278" t="s">
        <v>352</v>
      </c>
      <c r="E47" s="42"/>
      <c r="F47" s="41">
        <f t="shared" si="39"/>
        <v>5</v>
      </c>
      <c r="G47" s="41">
        <v>0</v>
      </c>
      <c r="H47" s="41">
        <f t="shared" si="20"/>
        <v>0</v>
      </c>
      <c r="I47" s="41">
        <v>0</v>
      </c>
      <c r="J47" s="41">
        <v>0</v>
      </c>
      <c r="K47" s="41">
        <v>5</v>
      </c>
      <c r="L47" s="41">
        <v>0</v>
      </c>
      <c r="M47" s="382">
        <f t="shared" ref="M47" si="46">IF(H47=0,0,H47/N47*100)</f>
        <v>0</v>
      </c>
      <c r="N47" s="96">
        <v>321</v>
      </c>
      <c r="AA47" s="153">
        <v>5</v>
      </c>
      <c r="AB47" s="153" t="str">
        <f>IF(F47=AA47,"",1)</f>
        <v/>
      </c>
    </row>
    <row r="48" spans="1:28" ht="12" customHeight="1">
      <c r="A48" s="203"/>
      <c r="B48" s="203"/>
      <c r="C48" s="40"/>
      <c r="D48" s="279"/>
      <c r="E48" s="39"/>
      <c r="F48" s="44">
        <f t="shared" si="39"/>
        <v>1</v>
      </c>
      <c r="G48" s="37">
        <f>IF(G47=0,0,G47/$F47)</f>
        <v>0</v>
      </c>
      <c r="H48" s="37">
        <f t="shared" si="20"/>
        <v>0</v>
      </c>
      <c r="I48" s="37">
        <f>IF(I47=0,0,I47/$H47)</f>
        <v>0</v>
      </c>
      <c r="J48" s="37">
        <f>IF(J47=0,0,J47/$H47)</f>
        <v>0</v>
      </c>
      <c r="K48" s="37">
        <f>IF(K47=0,0,K47/$F47)</f>
        <v>1</v>
      </c>
      <c r="L48" s="37">
        <f>IF(L47=0,0,L47/$F47)</f>
        <v>0</v>
      </c>
      <c r="M48" s="383"/>
      <c r="AA48" s="152"/>
      <c r="AB48" s="152"/>
    </row>
    <row r="49" spans="1:28" ht="12" customHeight="1">
      <c r="A49" s="203"/>
      <c r="B49" s="203"/>
      <c r="C49" s="43"/>
      <c r="D49" s="278" t="s">
        <v>353</v>
      </c>
      <c r="E49" s="42"/>
      <c r="F49" s="41">
        <f t="shared" si="39"/>
        <v>4</v>
      </c>
      <c r="G49" s="41">
        <v>0</v>
      </c>
      <c r="H49" s="41">
        <f t="shared" si="20"/>
        <v>0</v>
      </c>
      <c r="I49" s="41">
        <v>0</v>
      </c>
      <c r="J49" s="41">
        <v>0</v>
      </c>
      <c r="K49" s="41">
        <v>4</v>
      </c>
      <c r="L49" s="41">
        <v>0</v>
      </c>
      <c r="M49" s="382">
        <f t="shared" ref="M49" si="47">IF(H49=0,0,H49/N49*100)</f>
        <v>0</v>
      </c>
      <c r="N49" s="96">
        <v>988</v>
      </c>
      <c r="AA49" s="153">
        <v>4</v>
      </c>
      <c r="AB49" s="153" t="str">
        <f>IF(F49=AA49,"",1)</f>
        <v/>
      </c>
    </row>
    <row r="50" spans="1:28" ht="12" customHeight="1">
      <c r="A50" s="203"/>
      <c r="B50" s="203"/>
      <c r="C50" s="40"/>
      <c r="D50" s="279"/>
      <c r="E50" s="39"/>
      <c r="F50" s="44">
        <f t="shared" si="39"/>
        <v>1</v>
      </c>
      <c r="G50" s="37">
        <f>IF(G49=0,0,G49/$F49)</f>
        <v>0</v>
      </c>
      <c r="H50" s="37">
        <f t="shared" si="20"/>
        <v>0</v>
      </c>
      <c r="I50" s="37">
        <f>IF(I49=0,0,I49/$H49)</f>
        <v>0</v>
      </c>
      <c r="J50" s="37">
        <f>IF(J49=0,0,J49/$H49)</f>
        <v>0</v>
      </c>
      <c r="K50" s="37">
        <f>IF(K49=0,0,K49/$F49)</f>
        <v>1</v>
      </c>
      <c r="L50" s="37">
        <f>IF(L49=0,0,L49/$F49)</f>
        <v>0</v>
      </c>
      <c r="M50" s="383"/>
      <c r="AA50" s="152"/>
      <c r="AB50" s="152"/>
    </row>
    <row r="51" spans="1:28" ht="12" customHeight="1">
      <c r="A51" s="203"/>
      <c r="B51" s="203"/>
      <c r="C51" s="43"/>
      <c r="D51" s="278" t="s">
        <v>354</v>
      </c>
      <c r="E51" s="42"/>
      <c r="F51" s="41">
        <f t="shared" si="39"/>
        <v>14</v>
      </c>
      <c r="G51" s="41">
        <v>1</v>
      </c>
      <c r="H51" s="41">
        <f t="shared" si="20"/>
        <v>1</v>
      </c>
      <c r="I51" s="41">
        <v>1</v>
      </c>
      <c r="J51" s="41">
        <v>0</v>
      </c>
      <c r="K51" s="41">
        <v>13</v>
      </c>
      <c r="L51" s="41">
        <v>0</v>
      </c>
      <c r="M51" s="382">
        <f t="shared" ref="M51" si="48">IF(H51=0,0,H51/N51*100)</f>
        <v>0.11376564277588168</v>
      </c>
      <c r="N51" s="96">
        <v>879</v>
      </c>
      <c r="AA51" s="153">
        <v>14</v>
      </c>
      <c r="AB51" s="153" t="str">
        <f>IF(F51=AA51,"",1)</f>
        <v/>
      </c>
    </row>
    <row r="52" spans="1:28" ht="12" customHeight="1">
      <c r="A52" s="203"/>
      <c r="B52" s="203"/>
      <c r="C52" s="40"/>
      <c r="D52" s="279"/>
      <c r="E52" s="39"/>
      <c r="F52" s="44">
        <f t="shared" si="39"/>
        <v>1</v>
      </c>
      <c r="G52" s="37">
        <f>IF(G51=0,0,G51/$F51)</f>
        <v>7.1428571428571425E-2</v>
      </c>
      <c r="H52" s="37">
        <f t="shared" si="20"/>
        <v>1</v>
      </c>
      <c r="I52" s="37">
        <f>IF(I51=0,0,I51/$H51)</f>
        <v>1</v>
      </c>
      <c r="J52" s="37">
        <f>IF(J51=0,0,J51/$H51)</f>
        <v>0</v>
      </c>
      <c r="K52" s="37">
        <f>IF(K51=0,0,K51/$F51)</f>
        <v>0.9285714285714286</v>
      </c>
      <c r="L52" s="37">
        <f>IF(L51=0,0,L51/$F51)</f>
        <v>0</v>
      </c>
      <c r="M52" s="383"/>
      <c r="AA52" s="152"/>
      <c r="AB52" s="152"/>
    </row>
    <row r="53" spans="1:28" ht="12" customHeight="1">
      <c r="A53" s="203"/>
      <c r="B53" s="203"/>
      <c r="C53" s="43"/>
      <c r="D53" s="278" t="s">
        <v>355</v>
      </c>
      <c r="E53" s="42"/>
      <c r="F53" s="41">
        <f t="shared" si="39"/>
        <v>3</v>
      </c>
      <c r="G53" s="41">
        <v>0</v>
      </c>
      <c r="H53" s="41">
        <f t="shared" ref="H53:H68" si="49">SUM(I53:J53)</f>
        <v>0</v>
      </c>
      <c r="I53" s="41">
        <v>0</v>
      </c>
      <c r="J53" s="41">
        <v>0</v>
      </c>
      <c r="K53" s="41">
        <v>3</v>
      </c>
      <c r="L53" s="41">
        <v>0</v>
      </c>
      <c r="M53" s="382">
        <f t="shared" ref="M53" si="50">IF(H53=0,0,H53/N53*100)</f>
        <v>0</v>
      </c>
      <c r="N53" s="96">
        <v>839</v>
      </c>
      <c r="AA53" s="153">
        <v>3</v>
      </c>
      <c r="AB53" s="153" t="str">
        <f>IF(F53=AA53,"",1)</f>
        <v/>
      </c>
    </row>
    <row r="54" spans="1:28" ht="12" customHeight="1">
      <c r="A54" s="203"/>
      <c r="B54" s="203"/>
      <c r="C54" s="40"/>
      <c r="D54" s="279"/>
      <c r="E54" s="39"/>
      <c r="F54" s="44">
        <f t="shared" si="39"/>
        <v>1</v>
      </c>
      <c r="G54" s="37">
        <f>IF(G53=0,0,G53/$F53)</f>
        <v>0</v>
      </c>
      <c r="H54" s="37">
        <f t="shared" si="49"/>
        <v>0</v>
      </c>
      <c r="I54" s="37">
        <f>IF(I53=0,0,I53/$H53)</f>
        <v>0</v>
      </c>
      <c r="J54" s="37">
        <f>IF(J53=0,0,J53/$H53)</f>
        <v>0</v>
      </c>
      <c r="K54" s="37">
        <f>IF(K53=0,0,K53/$F53)</f>
        <v>1</v>
      </c>
      <c r="L54" s="37">
        <f>IF(L53=0,0,L53/$F53)</f>
        <v>0</v>
      </c>
      <c r="M54" s="384"/>
      <c r="AA54" s="152"/>
      <c r="AB54" s="152"/>
    </row>
    <row r="55" spans="1:28" ht="12" customHeight="1">
      <c r="A55" s="203"/>
      <c r="B55" s="203"/>
      <c r="C55" s="43"/>
      <c r="D55" s="278" t="s">
        <v>356</v>
      </c>
      <c r="E55" s="42"/>
      <c r="F55" s="41">
        <f t="shared" si="39"/>
        <v>28</v>
      </c>
      <c r="G55" s="41">
        <v>0</v>
      </c>
      <c r="H55" s="41">
        <f t="shared" si="49"/>
        <v>0</v>
      </c>
      <c r="I55" s="41">
        <v>0</v>
      </c>
      <c r="J55" s="41">
        <v>0</v>
      </c>
      <c r="K55" s="41">
        <v>28</v>
      </c>
      <c r="L55" s="41">
        <v>0</v>
      </c>
      <c r="M55" s="382">
        <f t="shared" ref="M55" si="51">IF(H55=0,0,H55/N55*100)</f>
        <v>0</v>
      </c>
      <c r="N55" s="96">
        <v>3558</v>
      </c>
      <c r="AA55" s="153">
        <v>28</v>
      </c>
      <c r="AB55" s="153" t="str">
        <f>IF(F55=AA55,"",1)</f>
        <v/>
      </c>
    </row>
    <row r="56" spans="1:28" ht="12" customHeight="1">
      <c r="A56" s="203"/>
      <c r="B56" s="203"/>
      <c r="C56" s="40"/>
      <c r="D56" s="279"/>
      <c r="E56" s="39"/>
      <c r="F56" s="44">
        <f t="shared" si="39"/>
        <v>1</v>
      </c>
      <c r="G56" s="37">
        <f>IF(G55=0,0,G55/$F55)</f>
        <v>0</v>
      </c>
      <c r="H56" s="37">
        <f t="shared" si="49"/>
        <v>0</v>
      </c>
      <c r="I56" s="37">
        <f>IF(I55=0,0,I55/$H55)</f>
        <v>0</v>
      </c>
      <c r="J56" s="37">
        <f>IF(J55=0,0,J55/$H55)</f>
        <v>0</v>
      </c>
      <c r="K56" s="37">
        <f>IF(K55=0,0,K55/$F55)</f>
        <v>1</v>
      </c>
      <c r="L56" s="37">
        <f>IF(L55=0,0,L55/$F55)</f>
        <v>0</v>
      </c>
      <c r="M56" s="383"/>
      <c r="AA56" s="152"/>
      <c r="AB56" s="152"/>
    </row>
    <row r="57" spans="1:28" ht="12" customHeight="1">
      <c r="A57" s="203"/>
      <c r="B57" s="203"/>
      <c r="C57" s="43"/>
      <c r="D57" s="278" t="s">
        <v>357</v>
      </c>
      <c r="E57" s="42"/>
      <c r="F57" s="41">
        <f t="shared" si="39"/>
        <v>7</v>
      </c>
      <c r="G57" s="41">
        <v>0</v>
      </c>
      <c r="H57" s="41">
        <f t="shared" si="49"/>
        <v>0</v>
      </c>
      <c r="I57" s="41">
        <v>0</v>
      </c>
      <c r="J57" s="41">
        <v>0</v>
      </c>
      <c r="K57" s="41">
        <v>7</v>
      </c>
      <c r="L57" s="41">
        <v>0</v>
      </c>
      <c r="M57" s="382">
        <f t="shared" ref="M57" si="52">IF(H57=0,0,H57/N57*100)</f>
        <v>0</v>
      </c>
      <c r="N57" s="96">
        <v>1162</v>
      </c>
      <c r="AA57" s="153">
        <v>7</v>
      </c>
      <c r="AB57" s="153" t="str">
        <f>IF(F57=AA57,"",1)</f>
        <v/>
      </c>
    </row>
    <row r="58" spans="1:28" ht="12" customHeight="1">
      <c r="A58" s="203"/>
      <c r="B58" s="203"/>
      <c r="C58" s="40"/>
      <c r="D58" s="279"/>
      <c r="E58" s="39"/>
      <c r="F58" s="44">
        <f t="shared" si="39"/>
        <v>1</v>
      </c>
      <c r="G58" s="37">
        <f>IF(G57=0,0,G57/$F57)</f>
        <v>0</v>
      </c>
      <c r="H58" s="37">
        <f t="shared" si="49"/>
        <v>0</v>
      </c>
      <c r="I58" s="37">
        <f>IF(I57=0,0,I57/$H57)</f>
        <v>0</v>
      </c>
      <c r="J58" s="37">
        <f>IF(J57=0,0,J57/$H57)</f>
        <v>0</v>
      </c>
      <c r="K58" s="37">
        <f>IF(K57=0,0,K57/$F57)</f>
        <v>1</v>
      </c>
      <c r="L58" s="37">
        <f>IF(L57=0,0,L57/$F57)</f>
        <v>0</v>
      </c>
      <c r="M58" s="383"/>
      <c r="AA58" s="152"/>
      <c r="AB58" s="152"/>
    </row>
    <row r="59" spans="1:28" ht="12.75" customHeight="1">
      <c r="A59" s="203"/>
      <c r="B59" s="203"/>
      <c r="C59" s="43"/>
      <c r="D59" s="278" t="s">
        <v>358</v>
      </c>
      <c r="E59" s="42"/>
      <c r="F59" s="41">
        <f t="shared" si="39"/>
        <v>27</v>
      </c>
      <c r="G59" s="41">
        <v>4</v>
      </c>
      <c r="H59" s="41">
        <f t="shared" si="49"/>
        <v>4</v>
      </c>
      <c r="I59" s="41">
        <v>2</v>
      </c>
      <c r="J59" s="41">
        <v>2</v>
      </c>
      <c r="K59" s="41">
        <v>23</v>
      </c>
      <c r="L59" s="41">
        <v>0</v>
      </c>
      <c r="M59" s="382">
        <f t="shared" ref="M59" si="53">IF(H59=0,0,H59/N59*100)</f>
        <v>5.5386319579063967E-2</v>
      </c>
      <c r="N59" s="96">
        <v>7222</v>
      </c>
      <c r="AA59" s="153">
        <v>27</v>
      </c>
      <c r="AB59" s="153" t="str">
        <f>IF(F59=AA59,"",1)</f>
        <v/>
      </c>
    </row>
    <row r="60" spans="1:28" ht="12.75" customHeight="1">
      <c r="A60" s="203"/>
      <c r="B60" s="203"/>
      <c r="C60" s="40"/>
      <c r="D60" s="279"/>
      <c r="E60" s="39"/>
      <c r="F60" s="44">
        <f t="shared" si="39"/>
        <v>1</v>
      </c>
      <c r="G60" s="37">
        <f>IF(G59=0,0,G59/$F59)</f>
        <v>0.14814814814814814</v>
      </c>
      <c r="H60" s="37">
        <f t="shared" si="49"/>
        <v>1</v>
      </c>
      <c r="I60" s="37">
        <f>IF(I59=0,0,I59/$H59)</f>
        <v>0.5</v>
      </c>
      <c r="J60" s="37">
        <f>IF(J59=0,0,J59/$H59)</f>
        <v>0.5</v>
      </c>
      <c r="K60" s="37">
        <f>IF(K59=0,0,K59/$F59)</f>
        <v>0.85185185185185186</v>
      </c>
      <c r="L60" s="37">
        <f>IF(L59=0,0,L59/$F59)</f>
        <v>0</v>
      </c>
      <c r="M60" s="383"/>
      <c r="AA60" s="152"/>
      <c r="AB60" s="152"/>
    </row>
    <row r="61" spans="1:28" ht="12" customHeight="1">
      <c r="A61" s="203"/>
      <c r="B61" s="203"/>
      <c r="C61" s="43"/>
      <c r="D61" s="278" t="s">
        <v>21</v>
      </c>
      <c r="E61" s="42"/>
      <c r="F61" s="41">
        <f t="shared" si="39"/>
        <v>11</v>
      </c>
      <c r="G61" s="41">
        <v>2</v>
      </c>
      <c r="H61" s="41">
        <f t="shared" si="49"/>
        <v>7</v>
      </c>
      <c r="I61" s="41">
        <v>1</v>
      </c>
      <c r="J61" s="41">
        <v>6</v>
      </c>
      <c r="K61" s="41">
        <v>9</v>
      </c>
      <c r="L61" s="41">
        <v>0</v>
      </c>
      <c r="M61" s="382">
        <f t="shared" ref="M61" si="54">IF(H61=0,0,H61/N61*100)</f>
        <v>0.36978341257263603</v>
      </c>
      <c r="N61" s="96">
        <v>1893</v>
      </c>
      <c r="AA61" s="153">
        <v>11</v>
      </c>
      <c r="AB61" s="153" t="str">
        <f>IF(F61=AA61,"",1)</f>
        <v/>
      </c>
    </row>
    <row r="62" spans="1:28" ht="12" customHeight="1">
      <c r="A62" s="203"/>
      <c r="B62" s="203"/>
      <c r="C62" s="40"/>
      <c r="D62" s="279"/>
      <c r="E62" s="39"/>
      <c r="F62" s="44">
        <f t="shared" si="39"/>
        <v>1</v>
      </c>
      <c r="G62" s="37">
        <f>IF(G61=0,0,G61/$F61)</f>
        <v>0.18181818181818182</v>
      </c>
      <c r="H62" s="37">
        <f t="shared" si="49"/>
        <v>1</v>
      </c>
      <c r="I62" s="37">
        <f>IF(I61=0,0,I61/$H61)</f>
        <v>0.14285714285714285</v>
      </c>
      <c r="J62" s="37">
        <f>IF(J61=0,0,J61/$H61)</f>
        <v>0.8571428571428571</v>
      </c>
      <c r="K62" s="37">
        <f>IF(K61=0,0,K61/$F61)</f>
        <v>0.81818181818181823</v>
      </c>
      <c r="L62" s="37">
        <f>IF(L61=0,0,L61/$F61)</f>
        <v>0</v>
      </c>
      <c r="M62" s="383"/>
      <c r="AA62" s="152"/>
      <c r="AB62" s="152"/>
    </row>
    <row r="63" spans="1:28" ht="12" customHeight="1">
      <c r="A63" s="203"/>
      <c r="B63" s="203"/>
      <c r="C63" s="43"/>
      <c r="D63" s="278" t="s">
        <v>359</v>
      </c>
      <c r="E63" s="42"/>
      <c r="F63" s="41">
        <f t="shared" si="39"/>
        <v>11</v>
      </c>
      <c r="G63" s="41">
        <v>1</v>
      </c>
      <c r="H63" s="41">
        <f t="shared" si="49"/>
        <v>1</v>
      </c>
      <c r="I63" s="41">
        <v>0</v>
      </c>
      <c r="J63" s="41">
        <v>1</v>
      </c>
      <c r="K63" s="41">
        <v>10</v>
      </c>
      <c r="L63" s="41">
        <v>0</v>
      </c>
      <c r="M63" s="382">
        <f t="shared" ref="M63" si="55">IF(H63=0,0,H63/N63*100)</f>
        <v>4.6926325668700142E-2</v>
      </c>
      <c r="N63" s="96">
        <v>2131</v>
      </c>
      <c r="AA63" s="153">
        <v>11</v>
      </c>
      <c r="AB63" s="153" t="str">
        <f>IF(F63=AA63,"",1)</f>
        <v/>
      </c>
    </row>
    <row r="64" spans="1:28" ht="12" customHeight="1">
      <c r="A64" s="203"/>
      <c r="B64" s="203"/>
      <c r="C64" s="40"/>
      <c r="D64" s="279"/>
      <c r="E64" s="39"/>
      <c r="F64" s="44">
        <f t="shared" si="39"/>
        <v>1</v>
      </c>
      <c r="G64" s="37">
        <f>IF(G63=0,0,G63/$F63)</f>
        <v>9.0909090909090912E-2</v>
      </c>
      <c r="H64" s="37">
        <f t="shared" si="49"/>
        <v>1</v>
      </c>
      <c r="I64" s="37">
        <f>IF(I63=0,0,I63/$H63)</f>
        <v>0</v>
      </c>
      <c r="J64" s="37">
        <f>IF(J63=0,0,J63/$H63)</f>
        <v>1</v>
      </c>
      <c r="K64" s="37">
        <f>IF(K63=0,0,K63/$F63)</f>
        <v>0.90909090909090906</v>
      </c>
      <c r="L64" s="37">
        <f>IF(L63=0,0,L63/$F63)</f>
        <v>0</v>
      </c>
      <c r="M64" s="383"/>
      <c r="AA64" s="152"/>
      <c r="AB64" s="152"/>
    </row>
    <row r="65" spans="1:28" ht="12" customHeight="1">
      <c r="A65" s="203"/>
      <c r="B65" s="203"/>
      <c r="C65" s="43"/>
      <c r="D65" s="278" t="s">
        <v>360</v>
      </c>
      <c r="E65" s="42"/>
      <c r="F65" s="41">
        <f t="shared" si="39"/>
        <v>21</v>
      </c>
      <c r="G65" s="41">
        <v>2</v>
      </c>
      <c r="H65" s="41">
        <f t="shared" si="49"/>
        <v>2</v>
      </c>
      <c r="I65" s="41">
        <v>1</v>
      </c>
      <c r="J65" s="41">
        <v>1</v>
      </c>
      <c r="K65" s="41">
        <v>19</v>
      </c>
      <c r="L65" s="41">
        <v>0</v>
      </c>
      <c r="M65" s="382">
        <f t="shared" ref="M65" si="56">IF(H65=0,0,H65/N65*100)</f>
        <v>4.8181161165984102E-2</v>
      </c>
      <c r="N65" s="96">
        <v>4151</v>
      </c>
      <c r="AA65" s="153">
        <v>21</v>
      </c>
      <c r="AB65" s="153" t="str">
        <f>IF(F65=AA65,"",1)</f>
        <v/>
      </c>
    </row>
    <row r="66" spans="1:28" ht="12" customHeight="1">
      <c r="A66" s="203"/>
      <c r="B66" s="203"/>
      <c r="C66" s="40"/>
      <c r="D66" s="279"/>
      <c r="E66" s="39"/>
      <c r="F66" s="44">
        <f t="shared" si="39"/>
        <v>1</v>
      </c>
      <c r="G66" s="37">
        <f>IF(G65=0,0,G65/$F65)</f>
        <v>9.5238095238095233E-2</v>
      </c>
      <c r="H66" s="37">
        <f t="shared" si="49"/>
        <v>1</v>
      </c>
      <c r="I66" s="37">
        <f>IF(I65=0,0,I65/$H65)</f>
        <v>0.5</v>
      </c>
      <c r="J66" s="37">
        <f>IF(J65=0,0,J65/$H65)</f>
        <v>0.5</v>
      </c>
      <c r="K66" s="37">
        <f>IF(K65=0,0,K65/$F65)</f>
        <v>0.90476190476190477</v>
      </c>
      <c r="L66" s="37">
        <f>IF(L65=0,0,L65/$F65)</f>
        <v>0</v>
      </c>
      <c r="M66" s="383"/>
      <c r="AA66" s="152"/>
      <c r="AB66" s="152"/>
    </row>
    <row r="67" spans="1:28" ht="12" customHeight="1">
      <c r="A67" s="203"/>
      <c r="B67" s="203"/>
      <c r="C67" s="43"/>
      <c r="D67" s="278" t="s">
        <v>361</v>
      </c>
      <c r="E67" s="42"/>
      <c r="F67" s="41">
        <f t="shared" si="39"/>
        <v>8</v>
      </c>
      <c r="G67" s="41">
        <v>0</v>
      </c>
      <c r="H67" s="41">
        <f t="shared" si="49"/>
        <v>0</v>
      </c>
      <c r="I67" s="41">
        <v>0</v>
      </c>
      <c r="J67" s="41">
        <v>0</v>
      </c>
      <c r="K67" s="41">
        <v>7</v>
      </c>
      <c r="L67" s="41">
        <v>1</v>
      </c>
      <c r="M67" s="382">
        <f t="shared" ref="M67" si="57">IF(H67=0,0,H67/N67*100)</f>
        <v>0</v>
      </c>
      <c r="N67" s="96">
        <v>1415</v>
      </c>
      <c r="AA67" s="153">
        <v>8</v>
      </c>
      <c r="AB67" s="153" t="str">
        <f>IF(F67=AA67,"",1)</f>
        <v/>
      </c>
    </row>
    <row r="68" spans="1:28" ht="12" customHeight="1">
      <c r="A68" s="203"/>
      <c r="B68" s="204"/>
      <c r="C68" s="40"/>
      <c r="D68" s="279"/>
      <c r="E68" s="39"/>
      <c r="F68" s="44">
        <f t="shared" si="39"/>
        <v>1</v>
      </c>
      <c r="G68" s="37">
        <f>IF(G67=0,0,G67/$F67)</f>
        <v>0</v>
      </c>
      <c r="H68" s="37">
        <f t="shared" si="49"/>
        <v>0</v>
      </c>
      <c r="I68" s="37">
        <f>IF(I67=0,0,I67/$H67)</f>
        <v>0</v>
      </c>
      <c r="J68" s="37">
        <f>IF(J67=0,0,J67/$H67)</f>
        <v>0</v>
      </c>
      <c r="K68" s="37">
        <f>IF(K67=0,0,K67/$F67)</f>
        <v>0.875</v>
      </c>
      <c r="L68" s="37">
        <f>IF(L67=0,0,L67/$F67)</f>
        <v>0.125</v>
      </c>
      <c r="M68" s="383"/>
      <c r="AA68" s="152"/>
      <c r="AB68" s="152"/>
    </row>
    <row r="69" spans="1:28" ht="12" customHeight="1">
      <c r="A69" s="203"/>
      <c r="B69" s="202" t="s">
        <v>17</v>
      </c>
      <c r="C69" s="43"/>
      <c r="D69" s="278" t="s">
        <v>16</v>
      </c>
      <c r="E69" s="42"/>
      <c r="F69" s="41">
        <f t="shared" si="39"/>
        <v>585</v>
      </c>
      <c r="G69" s="41">
        <f t="shared" ref="G69:L69" si="58">SUM(G71,G73,G75,G77,G79,G81,G83,G85,G87,G89,G91,G93,G95,G97,G99)</f>
        <v>25</v>
      </c>
      <c r="H69" s="41">
        <f t="shared" si="58"/>
        <v>36</v>
      </c>
      <c r="I69" s="41">
        <f t="shared" si="58"/>
        <v>7</v>
      </c>
      <c r="J69" s="41">
        <f t="shared" si="58"/>
        <v>29</v>
      </c>
      <c r="K69" s="41">
        <f t="shared" si="58"/>
        <v>555</v>
      </c>
      <c r="L69" s="41">
        <f t="shared" si="58"/>
        <v>5</v>
      </c>
      <c r="M69" s="382">
        <f t="shared" ref="M69" si="59">IF(H69=0,0,H69/N69*100)</f>
        <v>8.974422894749963E-2</v>
      </c>
      <c r="N69" s="96">
        <v>40114</v>
      </c>
      <c r="AA69" s="153">
        <v>585</v>
      </c>
      <c r="AB69" s="153" t="str">
        <f>IF(F69=AA69,"",1)</f>
        <v/>
      </c>
    </row>
    <row r="70" spans="1:28" ht="12" customHeight="1">
      <c r="A70" s="203"/>
      <c r="B70" s="203"/>
      <c r="C70" s="40"/>
      <c r="D70" s="279"/>
      <c r="E70" s="39"/>
      <c r="F70" s="44">
        <f t="shared" si="39"/>
        <v>0.99999999999999989</v>
      </c>
      <c r="G70" s="37">
        <f>IF(G69=0,0,G69/$F69)</f>
        <v>4.2735042735042736E-2</v>
      </c>
      <c r="H70" s="37">
        <f t="shared" ref="H70" si="60">SUM(I70:J70)</f>
        <v>1</v>
      </c>
      <c r="I70" s="37">
        <f>IF(I69=0,0,I69/$H69)</f>
        <v>0.19444444444444445</v>
      </c>
      <c r="J70" s="37">
        <f>IF(J69=0,0,J69/$H69)</f>
        <v>0.80555555555555558</v>
      </c>
      <c r="K70" s="37">
        <f>IF(K69=0,0,K69/$F69)</f>
        <v>0.94871794871794868</v>
      </c>
      <c r="L70" s="37">
        <f>IF(L69=0,0,L69/$F69)</f>
        <v>8.5470085470085479E-3</v>
      </c>
      <c r="M70" s="383"/>
      <c r="AA70" s="152"/>
      <c r="AB70" s="152"/>
    </row>
    <row r="71" spans="1:28" ht="12" customHeight="1">
      <c r="A71" s="203"/>
      <c r="B71" s="203"/>
      <c r="C71" s="43"/>
      <c r="D71" s="278" t="s">
        <v>129</v>
      </c>
      <c r="E71" s="42"/>
      <c r="F71" s="41">
        <f t="shared" ref="F71:F100" si="61">SUM(G71,K71,L71)</f>
        <v>4</v>
      </c>
      <c r="G71" s="41">
        <v>0</v>
      </c>
      <c r="H71" s="41">
        <f t="shared" ref="H71:H100" si="62">SUM(I71:J71)</f>
        <v>0</v>
      </c>
      <c r="I71" s="41">
        <v>0</v>
      </c>
      <c r="J71" s="41">
        <v>0</v>
      </c>
      <c r="K71" s="41">
        <v>4</v>
      </c>
      <c r="L71" s="41">
        <v>0</v>
      </c>
      <c r="M71" s="382">
        <f t="shared" ref="M71" si="63">IF(H71=0,0,H71/N71*100)</f>
        <v>0</v>
      </c>
      <c r="N71" s="96">
        <v>85</v>
      </c>
      <c r="AA71" s="153">
        <v>4</v>
      </c>
      <c r="AB71" s="153" t="str">
        <f>IF(F71=AA71,"",1)</f>
        <v/>
      </c>
    </row>
    <row r="72" spans="1:28" ht="12" customHeight="1">
      <c r="A72" s="203"/>
      <c r="B72" s="203"/>
      <c r="C72" s="40"/>
      <c r="D72" s="279"/>
      <c r="E72" s="39"/>
      <c r="F72" s="44">
        <f t="shared" si="61"/>
        <v>1</v>
      </c>
      <c r="G72" s="37">
        <f>IF(G71=0,0,G71/$F71)</f>
        <v>0</v>
      </c>
      <c r="H72" s="37">
        <f t="shared" si="62"/>
        <v>0</v>
      </c>
      <c r="I72" s="37">
        <f>IF(I71=0,0,I71/$H71)</f>
        <v>0</v>
      </c>
      <c r="J72" s="37">
        <f>IF(J71=0,0,J71/$H71)</f>
        <v>0</v>
      </c>
      <c r="K72" s="37">
        <f>IF(K71=0,0,K71/$F71)</f>
        <v>1</v>
      </c>
      <c r="L72" s="37">
        <f>IF(L71=0,0,L71/$F71)</f>
        <v>0</v>
      </c>
      <c r="M72" s="383"/>
      <c r="AA72" s="152"/>
      <c r="AB72" s="152"/>
    </row>
    <row r="73" spans="1:28" ht="12" customHeight="1">
      <c r="A73" s="203"/>
      <c r="B73" s="203"/>
      <c r="C73" s="43"/>
      <c r="D73" s="278" t="s">
        <v>14</v>
      </c>
      <c r="E73" s="42"/>
      <c r="F73" s="41">
        <f t="shared" si="61"/>
        <v>55</v>
      </c>
      <c r="G73" s="41">
        <v>0</v>
      </c>
      <c r="H73" s="41">
        <f t="shared" si="62"/>
        <v>0</v>
      </c>
      <c r="I73" s="41">
        <v>0</v>
      </c>
      <c r="J73" s="41">
        <v>0</v>
      </c>
      <c r="K73" s="41">
        <v>54</v>
      </c>
      <c r="L73" s="41">
        <v>1</v>
      </c>
      <c r="M73" s="382">
        <f t="shared" ref="M73" si="64">IF(H73=0,0,H73/N73*100)</f>
        <v>0</v>
      </c>
      <c r="N73" s="96">
        <v>2055</v>
      </c>
      <c r="AA73" s="153">
        <v>55</v>
      </c>
      <c r="AB73" s="153" t="str">
        <f>IF(F73=AA73,"",1)</f>
        <v/>
      </c>
    </row>
    <row r="74" spans="1:28" ht="12" customHeight="1">
      <c r="A74" s="203"/>
      <c r="B74" s="203"/>
      <c r="C74" s="40"/>
      <c r="D74" s="279"/>
      <c r="E74" s="39"/>
      <c r="F74" s="44">
        <f t="shared" si="61"/>
        <v>1</v>
      </c>
      <c r="G74" s="37">
        <f>IF(G73=0,0,G73/$F73)</f>
        <v>0</v>
      </c>
      <c r="H74" s="37">
        <f t="shared" si="62"/>
        <v>0</v>
      </c>
      <c r="I74" s="37">
        <f>IF(I73=0,0,I73/$H73)</f>
        <v>0</v>
      </c>
      <c r="J74" s="37">
        <f>IF(J73=0,0,J73/$H73)</f>
        <v>0</v>
      </c>
      <c r="K74" s="37">
        <f>IF(K73=0,0,K73/$F73)</f>
        <v>0.98181818181818181</v>
      </c>
      <c r="L74" s="37">
        <f>IF(L73=0,0,L73/$F73)</f>
        <v>1.8181818181818181E-2</v>
      </c>
      <c r="M74" s="383"/>
      <c r="AA74" s="152"/>
      <c r="AB74" s="152"/>
    </row>
    <row r="75" spans="1:28" ht="12" customHeight="1">
      <c r="A75" s="203"/>
      <c r="B75" s="203"/>
      <c r="C75" s="43"/>
      <c r="D75" s="278" t="s">
        <v>13</v>
      </c>
      <c r="E75" s="42"/>
      <c r="F75" s="41">
        <f t="shared" si="61"/>
        <v>18</v>
      </c>
      <c r="G75" s="41">
        <v>0</v>
      </c>
      <c r="H75" s="41">
        <f t="shared" si="62"/>
        <v>0</v>
      </c>
      <c r="I75" s="41">
        <v>0</v>
      </c>
      <c r="J75" s="41">
        <v>0</v>
      </c>
      <c r="K75" s="41">
        <v>17</v>
      </c>
      <c r="L75" s="41">
        <v>1</v>
      </c>
      <c r="M75" s="382">
        <f t="shared" ref="M75" si="65">IF(H75=0,0,H75/N75*100)</f>
        <v>0</v>
      </c>
      <c r="N75" s="96">
        <v>762</v>
      </c>
      <c r="AA75" s="153">
        <v>18</v>
      </c>
      <c r="AB75" s="153" t="str">
        <f>IF(F75=AA75,"",1)</f>
        <v/>
      </c>
    </row>
    <row r="76" spans="1:28" ht="12" customHeight="1">
      <c r="A76" s="203"/>
      <c r="B76" s="203"/>
      <c r="C76" s="40"/>
      <c r="D76" s="279"/>
      <c r="E76" s="39"/>
      <c r="F76" s="44">
        <f t="shared" si="61"/>
        <v>1</v>
      </c>
      <c r="G76" s="37">
        <f>IF(G75=0,0,G75/$F75)</f>
        <v>0</v>
      </c>
      <c r="H76" s="37">
        <f t="shared" si="62"/>
        <v>0</v>
      </c>
      <c r="I76" s="37">
        <f>IF(I75=0,0,I75/$H75)</f>
        <v>0</v>
      </c>
      <c r="J76" s="37">
        <f>IF(J75=0,0,J75/$H75)</f>
        <v>0</v>
      </c>
      <c r="K76" s="37">
        <f>IF(K75=0,0,K75/$F75)</f>
        <v>0.94444444444444442</v>
      </c>
      <c r="L76" s="37">
        <f>IF(L75=0,0,L75/$F75)</f>
        <v>5.5555555555555552E-2</v>
      </c>
      <c r="M76" s="383"/>
      <c r="AA76" s="152"/>
      <c r="AB76" s="152"/>
    </row>
    <row r="77" spans="1:28" ht="12" customHeight="1">
      <c r="A77" s="203"/>
      <c r="B77" s="203"/>
      <c r="C77" s="43"/>
      <c r="D77" s="278" t="s">
        <v>12</v>
      </c>
      <c r="E77" s="42"/>
      <c r="F77" s="41">
        <f t="shared" si="61"/>
        <v>13</v>
      </c>
      <c r="G77" s="41">
        <v>0</v>
      </c>
      <c r="H77" s="41">
        <f t="shared" si="62"/>
        <v>0</v>
      </c>
      <c r="I77" s="41">
        <v>0</v>
      </c>
      <c r="J77" s="41">
        <v>0</v>
      </c>
      <c r="K77" s="41">
        <v>13</v>
      </c>
      <c r="L77" s="41">
        <v>0</v>
      </c>
      <c r="M77" s="382">
        <f t="shared" ref="M77" si="66">IF(H77=0,0,H77/N77*100)</f>
        <v>0</v>
      </c>
      <c r="N77" s="96">
        <v>884</v>
      </c>
      <c r="AA77" s="153">
        <v>13</v>
      </c>
      <c r="AB77" s="153" t="str">
        <f>IF(F77=AA77,"",1)</f>
        <v/>
      </c>
    </row>
    <row r="78" spans="1:28" ht="12" customHeight="1">
      <c r="A78" s="203"/>
      <c r="B78" s="203"/>
      <c r="C78" s="40"/>
      <c r="D78" s="279"/>
      <c r="E78" s="39"/>
      <c r="F78" s="44">
        <f t="shared" si="61"/>
        <v>1</v>
      </c>
      <c r="G78" s="37">
        <f>IF(G77=0,0,G77/$F77)</f>
        <v>0</v>
      </c>
      <c r="H78" s="37">
        <f t="shared" si="62"/>
        <v>0</v>
      </c>
      <c r="I78" s="37">
        <f>IF(I77=0,0,I77/$H77)</f>
        <v>0</v>
      </c>
      <c r="J78" s="37">
        <f>IF(J77=0,0,J77/$H77)</f>
        <v>0</v>
      </c>
      <c r="K78" s="37">
        <f>IF(K77=0,0,K77/$F77)</f>
        <v>1</v>
      </c>
      <c r="L78" s="37">
        <f>IF(L77=0,0,L77/$F77)</f>
        <v>0</v>
      </c>
      <c r="M78" s="383"/>
      <c r="AA78" s="152"/>
      <c r="AB78" s="152"/>
    </row>
    <row r="79" spans="1:28" ht="12" customHeight="1">
      <c r="A79" s="203"/>
      <c r="B79" s="203"/>
      <c r="C79" s="43"/>
      <c r="D79" s="278" t="s">
        <v>11</v>
      </c>
      <c r="E79" s="42"/>
      <c r="F79" s="41">
        <f t="shared" si="61"/>
        <v>32</v>
      </c>
      <c r="G79" s="41">
        <v>1</v>
      </c>
      <c r="H79" s="41">
        <f t="shared" si="62"/>
        <v>1</v>
      </c>
      <c r="I79" s="41">
        <v>1</v>
      </c>
      <c r="J79" s="41">
        <v>0</v>
      </c>
      <c r="K79" s="41">
        <v>30</v>
      </c>
      <c r="L79" s="41">
        <v>1</v>
      </c>
      <c r="M79" s="382">
        <f t="shared" ref="M79" si="67">IF(H79=0,0,H79/N79*100)</f>
        <v>5.6179775280898882E-2</v>
      </c>
      <c r="N79" s="96">
        <v>1780</v>
      </c>
      <c r="AA79" s="153">
        <v>32</v>
      </c>
      <c r="AB79" s="153" t="str">
        <f>IF(F79=AA79,"",1)</f>
        <v/>
      </c>
    </row>
    <row r="80" spans="1:28" ht="12" customHeight="1">
      <c r="A80" s="203"/>
      <c r="B80" s="203"/>
      <c r="C80" s="40"/>
      <c r="D80" s="279"/>
      <c r="E80" s="39"/>
      <c r="F80" s="44">
        <f t="shared" si="61"/>
        <v>1</v>
      </c>
      <c r="G80" s="37">
        <f>IF(G79=0,0,G79/$F79)</f>
        <v>3.125E-2</v>
      </c>
      <c r="H80" s="37">
        <f t="shared" si="62"/>
        <v>1</v>
      </c>
      <c r="I80" s="37">
        <f>IF(I79=0,0,I79/$H79)</f>
        <v>1</v>
      </c>
      <c r="J80" s="37">
        <f>IF(J79=0,0,J79/$H79)</f>
        <v>0</v>
      </c>
      <c r="K80" s="37">
        <f>IF(K79=0,0,K79/$F79)</f>
        <v>0.9375</v>
      </c>
      <c r="L80" s="37">
        <f>IF(L79=0,0,L79/$F79)</f>
        <v>3.125E-2</v>
      </c>
      <c r="M80" s="383"/>
      <c r="AA80" s="152"/>
      <c r="AB80" s="152"/>
    </row>
    <row r="81" spans="1:28" ht="12" customHeight="1">
      <c r="A81" s="203"/>
      <c r="B81" s="203"/>
      <c r="C81" s="43"/>
      <c r="D81" s="278" t="s">
        <v>10</v>
      </c>
      <c r="E81" s="42"/>
      <c r="F81" s="41">
        <f t="shared" si="61"/>
        <v>141</v>
      </c>
      <c r="G81" s="41">
        <v>1</v>
      </c>
      <c r="H81" s="41">
        <f t="shared" si="62"/>
        <v>1</v>
      </c>
      <c r="I81" s="41">
        <v>1</v>
      </c>
      <c r="J81" s="41">
        <v>0</v>
      </c>
      <c r="K81" s="41">
        <v>139</v>
      </c>
      <c r="L81" s="41">
        <v>1</v>
      </c>
      <c r="M81" s="382">
        <f t="shared" ref="M81" si="68">IF(H81=0,0,H81/N81*100)</f>
        <v>2.0234722784297856E-2</v>
      </c>
      <c r="N81" s="96">
        <v>4942</v>
      </c>
      <c r="AA81" s="153">
        <v>141</v>
      </c>
      <c r="AB81" s="153" t="str">
        <f>IF(F81=AA81,"",1)</f>
        <v/>
      </c>
    </row>
    <row r="82" spans="1:28" ht="12" customHeight="1">
      <c r="A82" s="203"/>
      <c r="B82" s="203"/>
      <c r="C82" s="40"/>
      <c r="D82" s="279"/>
      <c r="E82" s="39"/>
      <c r="F82" s="44">
        <f t="shared" si="61"/>
        <v>1</v>
      </c>
      <c r="G82" s="37">
        <f>IF(G81=0,0,G81/$F81)</f>
        <v>7.0921985815602835E-3</v>
      </c>
      <c r="H82" s="37">
        <f t="shared" si="62"/>
        <v>1</v>
      </c>
      <c r="I82" s="37">
        <f>IF(I81=0,0,I81/$H81)</f>
        <v>1</v>
      </c>
      <c r="J82" s="37">
        <f>IF(J81=0,0,J81/$H81)</f>
        <v>0</v>
      </c>
      <c r="K82" s="37">
        <f>IF(K81=0,0,K81/$F81)</f>
        <v>0.98581560283687941</v>
      </c>
      <c r="L82" s="37">
        <f>IF(L81=0,0,L81/$F81)</f>
        <v>7.0921985815602835E-3</v>
      </c>
      <c r="M82" s="383"/>
      <c r="AA82" s="152"/>
      <c r="AB82" s="152"/>
    </row>
    <row r="83" spans="1:28" ht="12" customHeight="1">
      <c r="A83" s="203"/>
      <c r="B83" s="203"/>
      <c r="C83" s="43"/>
      <c r="D83" s="278" t="s">
        <v>9</v>
      </c>
      <c r="E83" s="42"/>
      <c r="F83" s="41">
        <f t="shared" si="61"/>
        <v>19</v>
      </c>
      <c r="G83" s="41">
        <v>0</v>
      </c>
      <c r="H83" s="41">
        <f t="shared" si="62"/>
        <v>0</v>
      </c>
      <c r="I83" s="41">
        <v>0</v>
      </c>
      <c r="J83" s="41">
        <v>0</v>
      </c>
      <c r="K83" s="41">
        <v>19</v>
      </c>
      <c r="L83" s="41">
        <v>0</v>
      </c>
      <c r="M83" s="382">
        <f t="shared" ref="M83" si="69">IF(H83=0,0,H83/N83*100)</f>
        <v>0</v>
      </c>
      <c r="N83" s="96">
        <v>554</v>
      </c>
      <c r="AA83" s="153">
        <v>19</v>
      </c>
      <c r="AB83" s="153" t="str">
        <f>IF(F83=AA83,"",1)</f>
        <v/>
      </c>
    </row>
    <row r="84" spans="1:28" ht="12" customHeight="1">
      <c r="A84" s="203"/>
      <c r="B84" s="203"/>
      <c r="C84" s="40"/>
      <c r="D84" s="279"/>
      <c r="E84" s="39"/>
      <c r="F84" s="44">
        <f t="shared" si="61"/>
        <v>1</v>
      </c>
      <c r="G84" s="37">
        <f>IF(G83=0,0,G83/$F83)</f>
        <v>0</v>
      </c>
      <c r="H84" s="37">
        <f t="shared" si="62"/>
        <v>0</v>
      </c>
      <c r="I84" s="37">
        <f>IF(I83=0,0,I83/$H83)</f>
        <v>0</v>
      </c>
      <c r="J84" s="37">
        <f>IF(J83=0,0,J83/$H83)</f>
        <v>0</v>
      </c>
      <c r="K84" s="37">
        <f>IF(K83=0,0,K83/$F83)</f>
        <v>1</v>
      </c>
      <c r="L84" s="37">
        <f>IF(L83=0,0,L83/$F83)</f>
        <v>0</v>
      </c>
      <c r="M84" s="383"/>
      <c r="AA84" s="152"/>
      <c r="AB84" s="152"/>
    </row>
    <row r="85" spans="1:28" ht="12" customHeight="1">
      <c r="A85" s="203"/>
      <c r="B85" s="203"/>
      <c r="C85" s="43"/>
      <c r="D85" s="278" t="s">
        <v>8</v>
      </c>
      <c r="E85" s="42"/>
      <c r="F85" s="41">
        <f t="shared" si="61"/>
        <v>7</v>
      </c>
      <c r="G85" s="41">
        <v>0</v>
      </c>
      <c r="H85" s="41">
        <f t="shared" si="62"/>
        <v>0</v>
      </c>
      <c r="I85" s="41">
        <v>0</v>
      </c>
      <c r="J85" s="41">
        <v>0</v>
      </c>
      <c r="K85" s="41">
        <v>7</v>
      </c>
      <c r="L85" s="41">
        <v>0</v>
      </c>
      <c r="M85" s="382">
        <f t="shared" ref="M85" si="70">IF(H85=0,0,H85/N85*100)</f>
        <v>0</v>
      </c>
      <c r="N85" s="96">
        <v>135</v>
      </c>
      <c r="AA85" s="153">
        <v>7</v>
      </c>
      <c r="AB85" s="153" t="str">
        <f>IF(F85=AA85,"",1)</f>
        <v/>
      </c>
    </row>
    <row r="86" spans="1:28" ht="12" customHeight="1">
      <c r="A86" s="203"/>
      <c r="B86" s="203"/>
      <c r="C86" s="40"/>
      <c r="D86" s="279"/>
      <c r="E86" s="39"/>
      <c r="F86" s="44">
        <f t="shared" si="61"/>
        <v>1</v>
      </c>
      <c r="G86" s="37">
        <f>IF(G85=0,0,G85/$F85)</f>
        <v>0</v>
      </c>
      <c r="H86" s="37">
        <f t="shared" si="62"/>
        <v>0</v>
      </c>
      <c r="I86" s="37">
        <f>IF(I85=0,0,I85/$H85)</f>
        <v>0</v>
      </c>
      <c r="J86" s="37">
        <f>IF(J85=0,0,J85/$H85)</f>
        <v>0</v>
      </c>
      <c r="K86" s="37">
        <f>IF(K85=0,0,K85/$F85)</f>
        <v>1</v>
      </c>
      <c r="L86" s="37">
        <f>IF(L85=0,0,L85/$F85)</f>
        <v>0</v>
      </c>
      <c r="M86" s="383"/>
      <c r="AA86" s="152"/>
      <c r="AB86" s="152"/>
    </row>
    <row r="87" spans="1:28" ht="13.5" customHeight="1">
      <c r="A87" s="203"/>
      <c r="B87" s="203"/>
      <c r="C87" s="43"/>
      <c r="D87" s="297" t="s">
        <v>128</v>
      </c>
      <c r="E87" s="42"/>
      <c r="F87" s="41">
        <f t="shared" si="61"/>
        <v>13</v>
      </c>
      <c r="G87" s="41">
        <v>0</v>
      </c>
      <c r="H87" s="41">
        <f t="shared" si="62"/>
        <v>0</v>
      </c>
      <c r="I87" s="41">
        <v>0</v>
      </c>
      <c r="J87" s="41">
        <v>0</v>
      </c>
      <c r="K87" s="41">
        <v>13</v>
      </c>
      <c r="L87" s="41">
        <v>0</v>
      </c>
      <c r="M87" s="382">
        <f t="shared" ref="M87" si="71">IF(H87=0,0,H87/N87*100)</f>
        <v>0</v>
      </c>
      <c r="N87" s="96">
        <v>452</v>
      </c>
      <c r="AA87" s="153">
        <v>13</v>
      </c>
      <c r="AB87" s="153" t="str">
        <f>IF(F87=AA87,"",1)</f>
        <v/>
      </c>
    </row>
    <row r="88" spans="1:28" ht="13.5" customHeight="1">
      <c r="A88" s="203"/>
      <c r="B88" s="203"/>
      <c r="C88" s="40"/>
      <c r="D88" s="279"/>
      <c r="E88" s="39"/>
      <c r="F88" s="44">
        <f t="shared" si="61"/>
        <v>1</v>
      </c>
      <c r="G88" s="37">
        <f>IF(G87=0,0,G87/$F87)</f>
        <v>0</v>
      </c>
      <c r="H88" s="37">
        <f t="shared" si="62"/>
        <v>0</v>
      </c>
      <c r="I88" s="37">
        <f>IF(I87=0,0,I87/$H87)</f>
        <v>0</v>
      </c>
      <c r="J88" s="37">
        <f>IF(J87=0,0,J87/$H87)</f>
        <v>0</v>
      </c>
      <c r="K88" s="37">
        <f>IF(K87=0,0,K87/$F87)</f>
        <v>1</v>
      </c>
      <c r="L88" s="37">
        <f>IF(L87=0,0,L87/$F87)</f>
        <v>0</v>
      </c>
      <c r="M88" s="383"/>
      <c r="AA88" s="152"/>
      <c r="AB88" s="152"/>
    </row>
    <row r="89" spans="1:28" ht="12" customHeight="1">
      <c r="A89" s="203"/>
      <c r="B89" s="203"/>
      <c r="C89" s="43"/>
      <c r="D89" s="278" t="s">
        <v>6</v>
      </c>
      <c r="E89" s="42"/>
      <c r="F89" s="41">
        <f t="shared" si="61"/>
        <v>31</v>
      </c>
      <c r="G89" s="41">
        <v>1</v>
      </c>
      <c r="H89" s="41">
        <f t="shared" si="62"/>
        <v>1</v>
      </c>
      <c r="I89" s="41">
        <v>0</v>
      </c>
      <c r="J89" s="41">
        <v>1</v>
      </c>
      <c r="K89" s="41">
        <v>30</v>
      </c>
      <c r="L89" s="41">
        <v>0</v>
      </c>
      <c r="M89" s="382">
        <f t="shared" ref="M89" si="72">IF(H89=0,0,H89/N89*100)</f>
        <v>6.5876152832674575E-2</v>
      </c>
      <c r="N89" s="96">
        <v>1518</v>
      </c>
      <c r="AA89" s="153">
        <v>31</v>
      </c>
      <c r="AB89" s="153" t="str">
        <f>IF(F89=AA89,"",1)</f>
        <v/>
      </c>
    </row>
    <row r="90" spans="1:28" ht="12" customHeight="1">
      <c r="A90" s="203"/>
      <c r="B90" s="203"/>
      <c r="C90" s="40"/>
      <c r="D90" s="279"/>
      <c r="E90" s="39"/>
      <c r="F90" s="44">
        <f t="shared" si="61"/>
        <v>1</v>
      </c>
      <c r="G90" s="37">
        <f>IF(G89=0,0,G89/$F89)</f>
        <v>3.2258064516129031E-2</v>
      </c>
      <c r="H90" s="37">
        <f t="shared" si="62"/>
        <v>1</v>
      </c>
      <c r="I90" s="37">
        <f>IF(I89=0,0,I89/$H89)</f>
        <v>0</v>
      </c>
      <c r="J90" s="37">
        <f>IF(J89=0,0,J89/$H89)</f>
        <v>1</v>
      </c>
      <c r="K90" s="37">
        <f>IF(K89=0,0,K89/$F89)</f>
        <v>0.967741935483871</v>
      </c>
      <c r="L90" s="37">
        <f>IF(L89=0,0,L89/$F89)</f>
        <v>0</v>
      </c>
      <c r="M90" s="383"/>
      <c r="AA90" s="152"/>
      <c r="AB90" s="152"/>
    </row>
    <row r="91" spans="1:28" ht="12" customHeight="1">
      <c r="A91" s="203"/>
      <c r="B91" s="203"/>
      <c r="C91" s="43"/>
      <c r="D91" s="278" t="s">
        <v>5</v>
      </c>
      <c r="E91" s="42"/>
      <c r="F91" s="41">
        <f t="shared" si="61"/>
        <v>19</v>
      </c>
      <c r="G91" s="41">
        <v>0</v>
      </c>
      <c r="H91" s="41">
        <f t="shared" si="62"/>
        <v>0</v>
      </c>
      <c r="I91" s="41">
        <v>0</v>
      </c>
      <c r="J91" s="41">
        <v>0</v>
      </c>
      <c r="K91" s="41">
        <v>19</v>
      </c>
      <c r="L91" s="41">
        <v>0</v>
      </c>
      <c r="M91" s="382">
        <f t="shared" ref="M91" si="73">IF(H91=0,0,H91/N91*100)</f>
        <v>0</v>
      </c>
      <c r="N91" s="96">
        <v>459</v>
      </c>
      <c r="AA91" s="153">
        <v>19</v>
      </c>
      <c r="AB91" s="153" t="str">
        <f>IF(F91=AA91,"",1)</f>
        <v/>
      </c>
    </row>
    <row r="92" spans="1:28" ht="12" customHeight="1">
      <c r="A92" s="203"/>
      <c r="B92" s="203"/>
      <c r="C92" s="40"/>
      <c r="D92" s="279"/>
      <c r="E92" s="39"/>
      <c r="F92" s="44">
        <f t="shared" si="61"/>
        <v>1</v>
      </c>
      <c r="G92" s="37">
        <f>IF(G91=0,0,G91/$F91)</f>
        <v>0</v>
      </c>
      <c r="H92" s="37">
        <f t="shared" si="62"/>
        <v>0</v>
      </c>
      <c r="I92" s="37">
        <f>IF(I91=0,0,I91/$H91)</f>
        <v>0</v>
      </c>
      <c r="J92" s="37">
        <f>IF(J91=0,0,J91/$H91)</f>
        <v>0</v>
      </c>
      <c r="K92" s="37">
        <f>IF(K91=0,0,K91/$F91)</f>
        <v>1</v>
      </c>
      <c r="L92" s="37">
        <f>IF(L91=0,0,L91/$F91)</f>
        <v>0</v>
      </c>
      <c r="M92" s="383"/>
      <c r="AA92" s="152"/>
      <c r="AB92" s="152"/>
    </row>
    <row r="93" spans="1:28" ht="12" customHeight="1">
      <c r="A93" s="203"/>
      <c r="B93" s="203"/>
      <c r="C93" s="43"/>
      <c r="D93" s="278" t="s">
        <v>4</v>
      </c>
      <c r="E93" s="42"/>
      <c r="F93" s="41">
        <f t="shared" si="61"/>
        <v>19</v>
      </c>
      <c r="G93" s="41">
        <v>2</v>
      </c>
      <c r="H93" s="41">
        <f t="shared" si="62"/>
        <v>2</v>
      </c>
      <c r="I93" s="41">
        <v>1</v>
      </c>
      <c r="J93" s="41">
        <v>1</v>
      </c>
      <c r="K93" s="41">
        <v>17</v>
      </c>
      <c r="L93" s="41">
        <v>0</v>
      </c>
      <c r="M93" s="382">
        <f t="shared" ref="M93" si="74">IF(H93=0,0,H93/N93*100)</f>
        <v>9.2293493308721733E-2</v>
      </c>
      <c r="N93" s="96">
        <v>2167</v>
      </c>
      <c r="AA93" s="153">
        <v>19</v>
      </c>
      <c r="AB93" s="153" t="str">
        <f>IF(F93=AA93,"",1)</f>
        <v/>
      </c>
    </row>
    <row r="94" spans="1:28" ht="12" customHeight="1">
      <c r="A94" s="203"/>
      <c r="B94" s="203"/>
      <c r="C94" s="40"/>
      <c r="D94" s="279"/>
      <c r="E94" s="39"/>
      <c r="F94" s="44">
        <f t="shared" si="61"/>
        <v>1</v>
      </c>
      <c r="G94" s="37">
        <f>IF(G93=0,0,G93/$F93)</f>
        <v>0.10526315789473684</v>
      </c>
      <c r="H94" s="37">
        <f t="shared" si="62"/>
        <v>1</v>
      </c>
      <c r="I94" s="37">
        <f>IF(I93=0,0,I93/$H93)</f>
        <v>0.5</v>
      </c>
      <c r="J94" s="37">
        <f>IF(J93=0,0,J93/$H93)</f>
        <v>0.5</v>
      </c>
      <c r="K94" s="37">
        <f>IF(K93=0,0,K93/$F93)</f>
        <v>0.89473684210526316</v>
      </c>
      <c r="L94" s="37">
        <f>IF(L93=0,0,L93/$F93)</f>
        <v>0</v>
      </c>
      <c r="M94" s="383"/>
      <c r="AA94" s="152"/>
      <c r="AB94" s="152"/>
    </row>
    <row r="95" spans="1:28" ht="12" customHeight="1">
      <c r="A95" s="203"/>
      <c r="B95" s="203"/>
      <c r="C95" s="43"/>
      <c r="D95" s="278" t="s">
        <v>3</v>
      </c>
      <c r="E95" s="42"/>
      <c r="F95" s="41">
        <f t="shared" si="61"/>
        <v>149</v>
      </c>
      <c r="G95" s="41">
        <v>16</v>
      </c>
      <c r="H95" s="41">
        <f t="shared" si="62"/>
        <v>26</v>
      </c>
      <c r="I95" s="41">
        <v>2</v>
      </c>
      <c r="J95" s="41">
        <v>24</v>
      </c>
      <c r="K95" s="41">
        <v>132</v>
      </c>
      <c r="L95" s="41">
        <v>1</v>
      </c>
      <c r="M95" s="382">
        <f t="shared" ref="M95" si="75">IF(H95=0,0,H95/N95*100)</f>
        <v>0.16348088531187124</v>
      </c>
      <c r="N95" s="96">
        <v>15904</v>
      </c>
      <c r="AA95" s="153">
        <v>149</v>
      </c>
      <c r="AB95" s="153" t="str">
        <f>IF(F95=AA95,"",1)</f>
        <v/>
      </c>
    </row>
    <row r="96" spans="1:28" ht="12" customHeight="1">
      <c r="A96" s="203"/>
      <c r="B96" s="203"/>
      <c r="C96" s="40"/>
      <c r="D96" s="279"/>
      <c r="E96" s="39"/>
      <c r="F96" s="44">
        <f t="shared" si="61"/>
        <v>1</v>
      </c>
      <c r="G96" s="37">
        <f>IF(G95=0,0,G95/$F95)</f>
        <v>0.10738255033557047</v>
      </c>
      <c r="H96" s="37">
        <f t="shared" si="62"/>
        <v>1</v>
      </c>
      <c r="I96" s="37">
        <f>IF(I95=0,0,I95/$H95)</f>
        <v>7.6923076923076927E-2</v>
      </c>
      <c r="J96" s="37">
        <f>IF(J95=0,0,J95/$H95)</f>
        <v>0.92307692307692313</v>
      </c>
      <c r="K96" s="37">
        <f>IF(K95=0,0,K95/$F95)</f>
        <v>0.88590604026845643</v>
      </c>
      <c r="L96" s="37">
        <f>IF(L95=0,0,L95/$F95)</f>
        <v>6.7114093959731542E-3</v>
      </c>
      <c r="M96" s="383"/>
      <c r="AA96" s="152"/>
      <c r="AB96" s="152"/>
    </row>
    <row r="97" spans="1:30" ht="12" customHeight="1">
      <c r="A97" s="203"/>
      <c r="B97" s="203"/>
      <c r="C97" s="43"/>
      <c r="D97" s="278" t="s">
        <v>2</v>
      </c>
      <c r="E97" s="42"/>
      <c r="F97" s="41">
        <f t="shared" si="61"/>
        <v>21</v>
      </c>
      <c r="G97" s="41">
        <v>2</v>
      </c>
      <c r="H97" s="41">
        <f t="shared" si="62"/>
        <v>2</v>
      </c>
      <c r="I97" s="41">
        <v>1</v>
      </c>
      <c r="J97" s="41">
        <v>1</v>
      </c>
      <c r="K97" s="41">
        <v>19</v>
      </c>
      <c r="L97" s="41">
        <v>0</v>
      </c>
      <c r="M97" s="382">
        <f t="shared" ref="M97" si="76">IF(H97=0,0,H97/N97*100)</f>
        <v>9.718172983479105E-2</v>
      </c>
      <c r="N97" s="96">
        <v>2058</v>
      </c>
      <c r="AA97" s="153">
        <v>21</v>
      </c>
      <c r="AB97" s="153" t="str">
        <f>IF(F97=AA97,"",1)</f>
        <v/>
      </c>
    </row>
    <row r="98" spans="1:30" ht="12" customHeight="1">
      <c r="A98" s="203"/>
      <c r="B98" s="203"/>
      <c r="C98" s="40"/>
      <c r="D98" s="279"/>
      <c r="E98" s="39"/>
      <c r="F98" s="44">
        <f t="shared" si="61"/>
        <v>1</v>
      </c>
      <c r="G98" s="37">
        <f>IF(G97=0,0,G97/$F97)</f>
        <v>9.5238095238095233E-2</v>
      </c>
      <c r="H98" s="37">
        <f t="shared" si="62"/>
        <v>1</v>
      </c>
      <c r="I98" s="37">
        <f>IF(I97=0,0,I97/$H97)</f>
        <v>0.5</v>
      </c>
      <c r="J98" s="37">
        <f>IF(J97=0,0,J97/$H97)</f>
        <v>0.5</v>
      </c>
      <c r="K98" s="37">
        <f>IF(K97=0,0,K97/$F97)</f>
        <v>0.90476190476190477</v>
      </c>
      <c r="L98" s="37">
        <f>IF(L97=0,0,L97/$F97)</f>
        <v>0</v>
      </c>
      <c r="M98" s="383"/>
      <c r="AA98" s="152"/>
      <c r="AB98" s="152"/>
    </row>
    <row r="99" spans="1:30" ht="12.75" customHeight="1">
      <c r="A99" s="203"/>
      <c r="B99" s="203"/>
      <c r="C99" s="43"/>
      <c r="D99" s="278" t="s">
        <v>1</v>
      </c>
      <c r="E99" s="42"/>
      <c r="F99" s="41">
        <f t="shared" si="61"/>
        <v>44</v>
      </c>
      <c r="G99" s="41">
        <v>2</v>
      </c>
      <c r="H99" s="41">
        <f t="shared" si="62"/>
        <v>3</v>
      </c>
      <c r="I99" s="41">
        <v>1</v>
      </c>
      <c r="J99" s="41">
        <v>2</v>
      </c>
      <c r="K99" s="41">
        <v>42</v>
      </c>
      <c r="L99" s="41">
        <v>0</v>
      </c>
      <c r="M99" s="382">
        <f t="shared" ref="M99" si="77">IF(H99=0,0,H99/N99*100)</f>
        <v>4.7177229124076112E-2</v>
      </c>
      <c r="N99" s="96">
        <v>6359</v>
      </c>
      <c r="AA99" s="153">
        <v>44</v>
      </c>
      <c r="AB99" s="153" t="str">
        <f>IF(F99=AA99,"",1)</f>
        <v/>
      </c>
    </row>
    <row r="100" spans="1:30" ht="12.75" customHeight="1" thickBot="1">
      <c r="A100" s="204"/>
      <c r="B100" s="204"/>
      <c r="C100" s="40"/>
      <c r="D100" s="279"/>
      <c r="E100" s="39"/>
      <c r="F100" s="44">
        <f t="shared" si="61"/>
        <v>1</v>
      </c>
      <c r="G100" s="37">
        <f>IF(G99=0,0,G99/$F99)</f>
        <v>4.5454545454545456E-2</v>
      </c>
      <c r="H100" s="37">
        <f t="shared" si="62"/>
        <v>1</v>
      </c>
      <c r="I100" s="37">
        <f>IF(I99=0,0,I99/$H99)</f>
        <v>0.33333333333333331</v>
      </c>
      <c r="J100" s="37">
        <f>IF(J99=0,0,J99/$H99)</f>
        <v>0.66666666666666663</v>
      </c>
      <c r="K100" s="37">
        <f>IF(K99=0,0,K99/$F99)</f>
        <v>0.95454545454545459</v>
      </c>
      <c r="L100" s="37">
        <f>IF(L99=0,0,L99/$F99)</f>
        <v>0</v>
      </c>
      <c r="M100" s="383"/>
      <c r="AA100" s="155"/>
      <c r="AB100" s="156"/>
    </row>
    <row r="110" spans="1:30">
      <c r="D110" s="164" t="s">
        <v>495</v>
      </c>
      <c r="E110" s="162"/>
      <c r="F110" s="163">
        <v>805</v>
      </c>
      <c r="G110" s="163">
        <v>42</v>
      </c>
      <c r="H110" s="163">
        <v>58</v>
      </c>
      <c r="I110" s="163">
        <v>16</v>
      </c>
      <c r="J110" s="163">
        <v>42</v>
      </c>
      <c r="K110" s="163">
        <v>756</v>
      </c>
      <c r="L110" s="163">
        <v>7</v>
      </c>
      <c r="M110" s="163"/>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805</v>
      </c>
      <c r="G111" s="166">
        <f t="shared" ref="G111:R111" si="78">IF(G110="","",SUM(G9,G11,G13,G15,G17))</f>
        <v>42</v>
      </c>
      <c r="H111" s="166">
        <f t="shared" si="78"/>
        <v>58</v>
      </c>
      <c r="I111" s="166">
        <f t="shared" si="78"/>
        <v>16</v>
      </c>
      <c r="J111" s="166">
        <f t="shared" si="78"/>
        <v>42</v>
      </c>
      <c r="K111" s="166">
        <f t="shared" si="78"/>
        <v>756</v>
      </c>
      <c r="L111" s="166">
        <f t="shared" si="78"/>
        <v>7</v>
      </c>
      <c r="M111" s="166" t="str">
        <f t="shared" si="78"/>
        <v/>
      </c>
      <c r="N111" s="166" t="str">
        <f t="shared" si="78"/>
        <v/>
      </c>
      <c r="O111" s="166" t="str">
        <f t="shared" si="78"/>
        <v/>
      </c>
      <c r="P111" s="166" t="str">
        <f t="shared" si="78"/>
        <v/>
      </c>
      <c r="Q111" s="166" t="str">
        <f t="shared" si="78"/>
        <v/>
      </c>
      <c r="R111" s="166" t="str">
        <f t="shared" si="78"/>
        <v/>
      </c>
      <c r="S111" s="74"/>
      <c r="T111" s="71"/>
      <c r="U111" s="74"/>
      <c r="V111" s="71"/>
      <c r="W111" s="74"/>
      <c r="X111" s="71"/>
      <c r="Y111" s="74"/>
      <c r="Z111" s="71"/>
      <c r="AA111" s="74"/>
      <c r="AB111" s="71"/>
      <c r="AC111" s="74"/>
      <c r="AD111" s="71"/>
    </row>
    <row r="112" spans="1:30">
      <c r="D112" s="165" t="s">
        <v>43</v>
      </c>
      <c r="E112" s="162"/>
      <c r="F112" s="166">
        <f>IF(F110="","",SUM(F19,F69))</f>
        <v>805</v>
      </c>
      <c r="G112" s="166">
        <f t="shared" ref="G112:R112" si="79">IF(G110="","",SUM(G19,G69))</f>
        <v>42</v>
      </c>
      <c r="H112" s="166">
        <f t="shared" si="79"/>
        <v>58</v>
      </c>
      <c r="I112" s="166">
        <f t="shared" si="79"/>
        <v>16</v>
      </c>
      <c r="J112" s="166">
        <f t="shared" si="79"/>
        <v>42</v>
      </c>
      <c r="K112" s="166">
        <f t="shared" si="79"/>
        <v>756</v>
      </c>
      <c r="L112" s="166">
        <f t="shared" si="79"/>
        <v>7</v>
      </c>
      <c r="M112" s="166" t="str">
        <f t="shared" si="79"/>
        <v/>
      </c>
      <c r="N112" s="166" t="str">
        <f t="shared" si="79"/>
        <v/>
      </c>
      <c r="O112" s="166" t="str">
        <f t="shared" si="79"/>
        <v/>
      </c>
      <c r="P112" s="166" t="str">
        <f t="shared" si="79"/>
        <v/>
      </c>
      <c r="Q112" s="166" t="str">
        <f t="shared" si="79"/>
        <v/>
      </c>
      <c r="R112" s="166" t="str">
        <f t="shared" si="79"/>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220</v>
      </c>
      <c r="G113" s="166">
        <f t="shared" ref="G113:R113" si="80">IF(G110="","",SUM(G21,G23,G25,G27,G29,G31,G33,G35,G37,G39,G41,G43,G45,G47,G49,G51,G53,G55,G57,G59,G61,G63,G65,G67))</f>
        <v>17</v>
      </c>
      <c r="H113" s="166">
        <f t="shared" si="80"/>
        <v>22</v>
      </c>
      <c r="I113" s="166">
        <f t="shared" si="80"/>
        <v>9</v>
      </c>
      <c r="J113" s="166">
        <f t="shared" si="80"/>
        <v>13</v>
      </c>
      <c r="K113" s="166">
        <f t="shared" si="80"/>
        <v>201</v>
      </c>
      <c r="L113" s="166">
        <f t="shared" si="80"/>
        <v>2</v>
      </c>
      <c r="M113" s="166" t="str">
        <f t="shared" si="80"/>
        <v/>
      </c>
      <c r="N113" s="166" t="str">
        <f t="shared" si="80"/>
        <v/>
      </c>
      <c r="O113" s="166" t="str">
        <f t="shared" si="80"/>
        <v/>
      </c>
      <c r="P113" s="166" t="str">
        <f t="shared" si="80"/>
        <v/>
      </c>
      <c r="Q113" s="166" t="str">
        <f t="shared" si="80"/>
        <v/>
      </c>
      <c r="R113" s="166" t="str">
        <f t="shared" si="80"/>
        <v/>
      </c>
      <c r="S113" s="74"/>
      <c r="T113" s="71"/>
      <c r="U113" s="74"/>
      <c r="V113" s="71"/>
      <c r="W113" s="74"/>
      <c r="X113" s="71"/>
      <c r="Y113" s="74"/>
      <c r="Z113" s="71"/>
      <c r="AA113" s="74"/>
      <c r="AB113" s="71"/>
      <c r="AC113" s="74"/>
      <c r="AD113" s="71"/>
    </row>
    <row r="114" spans="4:30">
      <c r="D114" s="168" t="s">
        <v>496</v>
      </c>
      <c r="F114" s="166">
        <f>IF(F110="","",SUM(F71,F73,F75,F77,F79,F81,F83,F85,F87,F89,F91,F93,F95,F97,F99))</f>
        <v>585</v>
      </c>
      <c r="G114" s="166">
        <f t="shared" ref="G114:R114" si="81">IF(G110="","",SUM(G71,G73,G75,G77,G79,G81,G83,G85,G87,G89,G91,G93,G95,G97,G99))</f>
        <v>25</v>
      </c>
      <c r="H114" s="166">
        <f t="shared" si="81"/>
        <v>36</v>
      </c>
      <c r="I114" s="166">
        <f t="shared" si="81"/>
        <v>7</v>
      </c>
      <c r="J114" s="166">
        <f t="shared" si="81"/>
        <v>29</v>
      </c>
      <c r="K114" s="166">
        <f t="shared" si="81"/>
        <v>555</v>
      </c>
      <c r="L114" s="166">
        <f t="shared" si="81"/>
        <v>5</v>
      </c>
      <c r="M114" s="166" t="str">
        <f t="shared" si="81"/>
        <v/>
      </c>
      <c r="N114" s="166" t="str">
        <f t="shared" si="81"/>
        <v/>
      </c>
      <c r="O114" s="166" t="str">
        <f t="shared" si="81"/>
        <v/>
      </c>
      <c r="P114" s="166" t="str">
        <f t="shared" si="81"/>
        <v/>
      </c>
      <c r="Q114" s="166" t="str">
        <f t="shared" si="81"/>
        <v/>
      </c>
      <c r="R114" s="166" t="str">
        <f t="shared" si="81"/>
        <v/>
      </c>
      <c r="S114" s="74"/>
      <c r="T114" s="71"/>
      <c r="U114" s="74"/>
      <c r="V114" s="71"/>
      <c r="W114" s="74"/>
      <c r="X114" s="71"/>
      <c r="Y114" s="74"/>
      <c r="Z114" s="71"/>
      <c r="AA114" s="74"/>
      <c r="AB114" s="71"/>
      <c r="AC114" s="74"/>
      <c r="AD114" s="71"/>
    </row>
    <row r="115" spans="4:30">
      <c r="N115" s="3"/>
      <c r="S115" s="71"/>
      <c r="T115" s="71"/>
      <c r="U115" s="71"/>
      <c r="V115" s="71"/>
      <c r="W115" s="71"/>
      <c r="X115" s="71"/>
      <c r="Y115" s="71"/>
      <c r="Z115" s="71"/>
      <c r="AA115" s="71"/>
      <c r="AB115" s="71"/>
      <c r="AC115" s="71"/>
      <c r="AD115" s="71"/>
    </row>
    <row r="116" spans="4:30">
      <c r="D116" s="164" t="s">
        <v>495</v>
      </c>
      <c r="F116" s="163" t="str">
        <f>IF(F110="","",IF(F7=F110,"",1))</f>
        <v/>
      </c>
      <c r="G116" s="163" t="str">
        <f t="shared" ref="G116:R116" si="82">IF(G110="","",IF(G7=G110,"",1))</f>
        <v/>
      </c>
      <c r="H116" s="163" t="str">
        <f t="shared" si="82"/>
        <v/>
      </c>
      <c r="I116" s="163" t="str">
        <f t="shared" si="82"/>
        <v/>
      </c>
      <c r="J116" s="163" t="str">
        <f t="shared" si="82"/>
        <v/>
      </c>
      <c r="K116" s="163" t="str">
        <f t="shared" si="82"/>
        <v/>
      </c>
      <c r="L116" s="163" t="str">
        <f t="shared" si="82"/>
        <v/>
      </c>
      <c r="M116" s="163" t="str">
        <f t="shared" si="82"/>
        <v/>
      </c>
      <c r="N116" s="163" t="str">
        <f t="shared" si="82"/>
        <v/>
      </c>
      <c r="O116" s="163" t="str">
        <f t="shared" si="82"/>
        <v/>
      </c>
      <c r="P116" s="163" t="str">
        <f t="shared" si="82"/>
        <v/>
      </c>
      <c r="Q116" s="163" t="str">
        <f t="shared" si="82"/>
        <v/>
      </c>
      <c r="R116" s="163" t="str">
        <f t="shared" si="82"/>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83">IF(G110="","",IF(G110=G111,"",1))</f>
        <v/>
      </c>
      <c r="H117" s="163" t="str">
        <f t="shared" si="83"/>
        <v/>
      </c>
      <c r="I117" s="163" t="str">
        <f t="shared" si="83"/>
        <v/>
      </c>
      <c r="J117" s="163" t="str">
        <f t="shared" si="83"/>
        <v/>
      </c>
      <c r="K117" s="163" t="str">
        <f t="shared" si="83"/>
        <v/>
      </c>
      <c r="L117" s="163" t="str">
        <f t="shared" si="83"/>
        <v/>
      </c>
      <c r="M117" s="163" t="str">
        <f t="shared" si="83"/>
        <v/>
      </c>
      <c r="N117" s="163" t="str">
        <f t="shared" si="83"/>
        <v/>
      </c>
      <c r="O117" s="163" t="str">
        <f t="shared" si="83"/>
        <v/>
      </c>
      <c r="P117" s="163" t="str">
        <f t="shared" si="83"/>
        <v/>
      </c>
      <c r="Q117" s="163" t="str">
        <f t="shared" si="83"/>
        <v/>
      </c>
      <c r="R117" s="163" t="str">
        <f t="shared" si="83"/>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84">IF(G110="","",IF(G110=G112,"",1))</f>
        <v/>
      </c>
      <c r="H118" s="163" t="str">
        <f t="shared" si="84"/>
        <v/>
      </c>
      <c r="I118" s="163" t="str">
        <f t="shared" si="84"/>
        <v/>
      </c>
      <c r="J118" s="163" t="str">
        <f t="shared" si="84"/>
        <v/>
      </c>
      <c r="K118" s="163" t="str">
        <f t="shared" si="84"/>
        <v/>
      </c>
      <c r="L118" s="163" t="str">
        <f t="shared" si="84"/>
        <v/>
      </c>
      <c r="M118" s="163" t="str">
        <f t="shared" si="84"/>
        <v/>
      </c>
      <c r="N118" s="163" t="str">
        <f t="shared" si="84"/>
        <v/>
      </c>
      <c r="O118" s="163" t="str">
        <f t="shared" si="84"/>
        <v/>
      </c>
      <c r="P118" s="163" t="str">
        <f t="shared" si="84"/>
        <v/>
      </c>
      <c r="Q118" s="163" t="str">
        <f t="shared" si="84"/>
        <v/>
      </c>
      <c r="R118" s="163" t="str">
        <f t="shared" si="84"/>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85">IF(G110="","",IF(G19=G113,"",1))</f>
        <v/>
      </c>
      <c r="H119" s="163" t="str">
        <f t="shared" si="85"/>
        <v/>
      </c>
      <c r="I119" s="163" t="str">
        <f t="shared" si="85"/>
        <v/>
      </c>
      <c r="J119" s="163" t="str">
        <f t="shared" si="85"/>
        <v/>
      </c>
      <c r="K119" s="163" t="str">
        <f t="shared" si="85"/>
        <v/>
      </c>
      <c r="L119" s="163" t="str">
        <f t="shared" si="85"/>
        <v/>
      </c>
      <c r="M119" s="163" t="str">
        <f t="shared" si="85"/>
        <v/>
      </c>
      <c r="N119" s="163" t="str">
        <f t="shared" si="85"/>
        <v/>
      </c>
      <c r="O119" s="163" t="str">
        <f t="shared" si="85"/>
        <v/>
      </c>
      <c r="P119" s="163" t="str">
        <f t="shared" si="85"/>
        <v/>
      </c>
      <c r="Q119" s="163" t="str">
        <f t="shared" si="85"/>
        <v/>
      </c>
      <c r="R119" s="163" t="str">
        <f t="shared" si="85"/>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86">IF(G110="","",IF(G69=G114,"",1))</f>
        <v/>
      </c>
      <c r="H120" s="163" t="str">
        <f t="shared" si="86"/>
        <v/>
      </c>
      <c r="I120" s="163" t="str">
        <f t="shared" si="86"/>
        <v/>
      </c>
      <c r="J120" s="163" t="str">
        <f t="shared" si="86"/>
        <v/>
      </c>
      <c r="K120" s="163" t="str">
        <f t="shared" si="86"/>
        <v/>
      </c>
      <c r="L120" s="163" t="str">
        <f t="shared" si="86"/>
        <v/>
      </c>
      <c r="M120" s="163" t="str">
        <f t="shared" si="86"/>
        <v/>
      </c>
      <c r="N120" s="163" t="str">
        <f t="shared" si="86"/>
        <v/>
      </c>
      <c r="O120" s="163" t="str">
        <f t="shared" si="86"/>
        <v/>
      </c>
      <c r="P120" s="163" t="str">
        <f t="shared" si="86"/>
        <v/>
      </c>
      <c r="Q120" s="163" t="str">
        <f t="shared" si="86"/>
        <v/>
      </c>
      <c r="R120" s="163" t="str">
        <f t="shared" si="86"/>
        <v/>
      </c>
      <c r="S120" s="71"/>
      <c r="T120" s="71"/>
      <c r="U120" s="71"/>
      <c r="V120" s="71"/>
      <c r="W120" s="71"/>
      <c r="X120" s="71"/>
      <c r="Y120" s="71"/>
      <c r="Z120" s="71"/>
      <c r="AA120" s="71"/>
      <c r="AB120" s="71"/>
      <c r="AC120" s="71"/>
      <c r="AD120" s="71"/>
    </row>
  </sheetData>
  <mergeCells count="107">
    <mergeCell ref="K3:K6"/>
    <mergeCell ref="L3:L6"/>
    <mergeCell ref="D79:D80"/>
    <mergeCell ref="D81:D82"/>
    <mergeCell ref="D83:D84"/>
    <mergeCell ref="M3:M6"/>
    <mergeCell ref="H4:H6"/>
    <mergeCell ref="I5:I6"/>
    <mergeCell ref="J5:J6"/>
    <mergeCell ref="A3:E6"/>
    <mergeCell ref="F3:F6"/>
    <mergeCell ref="G3:G6"/>
    <mergeCell ref="D51:D52"/>
    <mergeCell ref="D53:D54"/>
    <mergeCell ref="D67:D68"/>
    <mergeCell ref="D55:D56"/>
    <mergeCell ref="D57:D58"/>
    <mergeCell ref="D77:D78"/>
    <mergeCell ref="A7:E8"/>
    <mergeCell ref="A9:A18"/>
    <mergeCell ref="B9:E10"/>
    <mergeCell ref="B11:E12"/>
    <mergeCell ref="B13:E14"/>
    <mergeCell ref="B15:E16"/>
    <mergeCell ref="B17:E18"/>
    <mergeCell ref="D45:D46"/>
    <mergeCell ref="B69:B100"/>
    <mergeCell ref="D69:D70"/>
    <mergeCell ref="D95:D96"/>
    <mergeCell ref="D63:D64"/>
    <mergeCell ref="D65:D66"/>
    <mergeCell ref="D97:D98"/>
    <mergeCell ref="D99:D100"/>
    <mergeCell ref="D59:D60"/>
    <mergeCell ref="D61:D62"/>
    <mergeCell ref="D29:D30"/>
    <mergeCell ref="D35:D36"/>
    <mergeCell ref="D37:D38"/>
    <mergeCell ref="D39:D40"/>
    <mergeCell ref="D41:D42"/>
    <mergeCell ref="D43:D44"/>
    <mergeCell ref="D31:D32"/>
    <mergeCell ref="D33:D34"/>
    <mergeCell ref="D93:D94"/>
    <mergeCell ref="D47:D48"/>
    <mergeCell ref="D49:D50"/>
    <mergeCell ref="D75:D76"/>
    <mergeCell ref="D85:D86"/>
    <mergeCell ref="A19:A100"/>
    <mergeCell ref="B19:B68"/>
    <mergeCell ref="D19:D20"/>
    <mergeCell ref="D21:D22"/>
    <mergeCell ref="D23:D24"/>
    <mergeCell ref="D25:D26"/>
    <mergeCell ref="D27:D28"/>
    <mergeCell ref="M31:M32"/>
    <mergeCell ref="M33:M34"/>
    <mergeCell ref="M35:M36"/>
    <mergeCell ref="M37:M38"/>
    <mergeCell ref="M39:M40"/>
    <mergeCell ref="M41:M42"/>
    <mergeCell ref="M19:M20"/>
    <mergeCell ref="M21:M22"/>
    <mergeCell ref="M23:M24"/>
    <mergeCell ref="M25:M26"/>
    <mergeCell ref="M27:M28"/>
    <mergeCell ref="M29:M30"/>
    <mergeCell ref="D87:D88"/>
    <mergeCell ref="D89:D90"/>
    <mergeCell ref="D91:D92"/>
    <mergeCell ref="D71:D72"/>
    <mergeCell ref="D73:D74"/>
    <mergeCell ref="M7:M8"/>
    <mergeCell ref="M9:M10"/>
    <mergeCell ref="M11:M12"/>
    <mergeCell ref="M13:M14"/>
    <mergeCell ref="M15:M16"/>
    <mergeCell ref="M17:M18"/>
    <mergeCell ref="M55:M56"/>
    <mergeCell ref="M57:M58"/>
    <mergeCell ref="M59:M60"/>
    <mergeCell ref="M43:M44"/>
    <mergeCell ref="M45:M46"/>
    <mergeCell ref="M47:M48"/>
    <mergeCell ref="M49:M50"/>
    <mergeCell ref="M51:M52"/>
    <mergeCell ref="M53:M54"/>
    <mergeCell ref="M61:M62"/>
    <mergeCell ref="M63:M64"/>
    <mergeCell ref="M65:M66"/>
    <mergeCell ref="M89:M90"/>
    <mergeCell ref="M67:M68"/>
    <mergeCell ref="M69:M70"/>
    <mergeCell ref="M71:M72"/>
    <mergeCell ref="M73:M74"/>
    <mergeCell ref="M75:M76"/>
    <mergeCell ref="M77:M78"/>
    <mergeCell ref="M91:M92"/>
    <mergeCell ref="M93:M94"/>
    <mergeCell ref="M95:M96"/>
    <mergeCell ref="M97:M98"/>
    <mergeCell ref="M99:M100"/>
    <mergeCell ref="M79:M80"/>
    <mergeCell ref="M81:M82"/>
    <mergeCell ref="M83:M84"/>
    <mergeCell ref="M85:M86"/>
    <mergeCell ref="M87:M88"/>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120"/>
  <sheetViews>
    <sheetView showGridLines="0" view="pageBreakPreview" zoomScaleNormal="100" zoomScaleSheetLayoutView="100" workbookViewId="0">
      <selection activeCell="H51" sqref="H51"/>
    </sheetView>
  </sheetViews>
  <sheetFormatPr defaultRowHeight="13.5"/>
  <cols>
    <col min="1" max="2" width="2.625" style="4" customWidth="1"/>
    <col min="3" max="3" width="1.375" style="4" customWidth="1"/>
    <col min="4" max="4" width="27.625" style="4" customWidth="1"/>
    <col min="5" max="5" width="1.375" style="4" customWidth="1"/>
    <col min="6" max="16" width="8.375" style="3" customWidth="1"/>
    <col min="17" max="17" width="8.375" style="198" customWidth="1"/>
    <col min="18" max="19" width="8.375" style="3" customWidth="1"/>
    <col min="20" max="27" width="9" style="3"/>
    <col min="28" max="28" width="9" style="83"/>
    <col min="29" max="29" width="11.25" style="83" customWidth="1"/>
    <col min="30" max="16384" width="9" style="3"/>
  </cols>
  <sheetData>
    <row r="1" spans="1:29" ht="14.25">
      <c r="A1" s="18" t="s">
        <v>565</v>
      </c>
    </row>
    <row r="2" spans="1:29" ht="14.25">
      <c r="F2" s="62"/>
      <c r="G2" s="62"/>
      <c r="H2" s="62"/>
      <c r="I2" s="62"/>
      <c r="J2" s="62"/>
      <c r="K2" s="62"/>
      <c r="L2" s="62"/>
      <c r="M2" s="62"/>
      <c r="N2" s="62"/>
      <c r="O2" s="46"/>
      <c r="P2" s="46"/>
      <c r="Q2" s="46"/>
      <c r="R2" s="62"/>
      <c r="S2" s="61" t="s">
        <v>294</v>
      </c>
    </row>
    <row r="3" spans="1:29" ht="15" customHeight="1">
      <c r="A3" s="280" t="s">
        <v>64</v>
      </c>
      <c r="B3" s="281"/>
      <c r="C3" s="281"/>
      <c r="D3" s="281"/>
      <c r="E3" s="282"/>
      <c r="F3" s="227" t="s">
        <v>293</v>
      </c>
      <c r="G3" s="299" t="s">
        <v>292</v>
      </c>
      <c r="H3" s="99"/>
      <c r="I3" s="387"/>
      <c r="J3" s="387"/>
      <c r="K3" s="387"/>
      <c r="L3" s="387"/>
      <c r="M3" s="387"/>
      <c r="N3" s="387"/>
      <c r="O3" s="387"/>
      <c r="P3" s="387"/>
      <c r="Q3" s="388"/>
      <c r="R3" s="261" t="s">
        <v>291</v>
      </c>
      <c r="S3" s="261" t="s">
        <v>487</v>
      </c>
    </row>
    <row r="4" spans="1:29" ht="15" customHeight="1" thickBot="1">
      <c r="A4" s="283"/>
      <c r="B4" s="284"/>
      <c r="C4" s="284"/>
      <c r="D4" s="284"/>
      <c r="E4" s="285"/>
      <c r="F4" s="304"/>
      <c r="G4" s="385"/>
      <c r="H4" s="337" t="s">
        <v>363</v>
      </c>
      <c r="I4" s="375" t="s">
        <v>364</v>
      </c>
      <c r="J4" s="377"/>
      <c r="K4" s="225" t="s">
        <v>365</v>
      </c>
      <c r="L4" s="303"/>
      <c r="M4" s="225" t="s">
        <v>366</v>
      </c>
      <c r="N4" s="303"/>
      <c r="O4" s="225" t="s">
        <v>367</v>
      </c>
      <c r="P4" s="303"/>
      <c r="Q4" s="261" t="s">
        <v>564</v>
      </c>
      <c r="R4" s="262"/>
      <c r="S4" s="262"/>
    </row>
    <row r="5" spans="1:29" ht="55.5" customHeight="1" thickBot="1">
      <c r="A5" s="286"/>
      <c r="B5" s="287"/>
      <c r="C5" s="287"/>
      <c r="D5" s="287"/>
      <c r="E5" s="288"/>
      <c r="F5" s="228"/>
      <c r="G5" s="386"/>
      <c r="H5" s="301"/>
      <c r="I5" s="98" t="s">
        <v>368</v>
      </c>
      <c r="J5" s="97" t="s">
        <v>369</v>
      </c>
      <c r="K5" s="98" t="s">
        <v>368</v>
      </c>
      <c r="L5" s="97" t="s">
        <v>369</v>
      </c>
      <c r="M5" s="98" t="s">
        <v>368</v>
      </c>
      <c r="N5" s="97" t="s">
        <v>369</v>
      </c>
      <c r="O5" s="98" t="s">
        <v>368</v>
      </c>
      <c r="P5" s="97" t="s">
        <v>369</v>
      </c>
      <c r="Q5" s="263"/>
      <c r="R5" s="263"/>
      <c r="S5" s="263"/>
      <c r="AB5" s="157">
        <f>SUM(AC6:AC99,F116:S120)</f>
        <v>0</v>
      </c>
      <c r="AC5" s="91"/>
    </row>
    <row r="6" spans="1:29" ht="12" customHeight="1">
      <c r="A6" s="216" t="s">
        <v>50</v>
      </c>
      <c r="B6" s="217"/>
      <c r="C6" s="217"/>
      <c r="D6" s="217"/>
      <c r="E6" s="218"/>
      <c r="F6" s="41">
        <f>SUM(G6,R6,S6)</f>
        <v>986</v>
      </c>
      <c r="G6" s="41">
        <f>SUM(G8,G10,G12,G14,G16)</f>
        <v>889</v>
      </c>
      <c r="H6" s="41">
        <f>SUM(H8,H10,H12,H14,H16)</f>
        <v>561</v>
      </c>
      <c r="I6" s="41">
        <f t="shared" ref="I6:T6" si="0">SUM(I8,I10,I12,I14,I16)</f>
        <v>549</v>
      </c>
      <c r="J6" s="41">
        <f t="shared" si="0"/>
        <v>226</v>
      </c>
      <c r="K6" s="41">
        <f t="shared" si="0"/>
        <v>511</v>
      </c>
      <c r="L6" s="41">
        <f t="shared" si="0"/>
        <v>127</v>
      </c>
      <c r="M6" s="41">
        <f t="shared" si="0"/>
        <v>604</v>
      </c>
      <c r="N6" s="41">
        <f t="shared" si="0"/>
        <v>240</v>
      </c>
      <c r="O6" s="41">
        <f t="shared" si="0"/>
        <v>561</v>
      </c>
      <c r="P6" s="41">
        <f t="shared" si="0"/>
        <v>327</v>
      </c>
      <c r="Q6" s="41">
        <f>G6-H6</f>
        <v>328</v>
      </c>
      <c r="R6" s="41">
        <f t="shared" si="0"/>
        <v>36</v>
      </c>
      <c r="S6" s="41">
        <f t="shared" si="0"/>
        <v>61</v>
      </c>
      <c r="T6" s="54">
        <f t="shared" si="0"/>
        <v>986</v>
      </c>
      <c r="U6" s="54"/>
      <c r="AB6" s="151">
        <v>986</v>
      </c>
      <c r="AC6" s="151" t="str">
        <f>IF(F6=AB6,"",1)</f>
        <v/>
      </c>
    </row>
    <row r="7" spans="1:29" ht="12" customHeight="1">
      <c r="A7" s="219"/>
      <c r="B7" s="220"/>
      <c r="C7" s="220"/>
      <c r="D7" s="220"/>
      <c r="E7" s="221"/>
      <c r="F7" s="44">
        <f>SUM(G7,R7,S7)</f>
        <v>1</v>
      </c>
      <c r="G7" s="37">
        <f t="shared" ref="G7:S7" si="1">IF(G6=0,0,G6/$F6)</f>
        <v>0.9016227180527383</v>
      </c>
      <c r="H7" s="37">
        <f t="shared" si="1"/>
        <v>0.56896551724137934</v>
      </c>
      <c r="I7" s="37">
        <f t="shared" si="1"/>
        <v>0.55679513184584184</v>
      </c>
      <c r="J7" s="37">
        <f t="shared" si="1"/>
        <v>0.22920892494929007</v>
      </c>
      <c r="K7" s="37">
        <f t="shared" si="1"/>
        <v>0.51825557809330625</v>
      </c>
      <c r="L7" s="37">
        <f t="shared" si="1"/>
        <v>0.12880324543610547</v>
      </c>
      <c r="M7" s="37">
        <f t="shared" si="1"/>
        <v>0.61257606490872207</v>
      </c>
      <c r="N7" s="37">
        <f t="shared" si="1"/>
        <v>0.2434077079107505</v>
      </c>
      <c r="O7" s="37">
        <f t="shared" si="1"/>
        <v>0.56896551724137934</v>
      </c>
      <c r="P7" s="37">
        <f t="shared" si="1"/>
        <v>0.33164300202839758</v>
      </c>
      <c r="Q7" s="37">
        <f t="shared" si="1"/>
        <v>0.33265720081135902</v>
      </c>
      <c r="R7" s="37">
        <f t="shared" si="1"/>
        <v>3.6511156186612576E-2</v>
      </c>
      <c r="S7" s="37">
        <f t="shared" si="1"/>
        <v>6.1866125760649086E-2</v>
      </c>
      <c r="T7" s="47">
        <f>H7+Q7+R7+S7</f>
        <v>1</v>
      </c>
      <c r="AB7" s="152"/>
      <c r="AC7" s="152"/>
    </row>
    <row r="8" spans="1:29" ht="12" customHeight="1">
      <c r="A8" s="205" t="s">
        <v>49</v>
      </c>
      <c r="B8" s="289" t="s">
        <v>48</v>
      </c>
      <c r="C8" s="290"/>
      <c r="D8" s="290"/>
      <c r="E8" s="291"/>
      <c r="F8" s="41">
        <v>324</v>
      </c>
      <c r="G8" s="41">
        <v>276</v>
      </c>
      <c r="H8" s="41">
        <v>175</v>
      </c>
      <c r="I8" s="41">
        <v>220</v>
      </c>
      <c r="J8" s="41">
        <v>129</v>
      </c>
      <c r="K8" s="41">
        <v>100</v>
      </c>
      <c r="L8" s="41">
        <v>25</v>
      </c>
      <c r="M8" s="41">
        <v>102</v>
      </c>
      <c r="N8" s="41">
        <v>31</v>
      </c>
      <c r="O8" s="41">
        <v>85</v>
      </c>
      <c r="P8" s="41">
        <v>33</v>
      </c>
      <c r="Q8" s="41">
        <f t="shared" ref="Q8" si="2">G8-H8</f>
        <v>101</v>
      </c>
      <c r="R8" s="41">
        <v>10</v>
      </c>
      <c r="S8" s="41">
        <v>38</v>
      </c>
      <c r="T8" s="54">
        <f t="shared" ref="T8:T71" si="3">H8+Q8+R8+S8</f>
        <v>324</v>
      </c>
      <c r="AB8" s="153">
        <v>324</v>
      </c>
      <c r="AC8" s="153" t="str">
        <f t="shared" ref="AC8" si="4">IF(F8=AB8,"",1)</f>
        <v/>
      </c>
    </row>
    <row r="9" spans="1:29" ht="12" customHeight="1">
      <c r="A9" s="206"/>
      <c r="B9" s="292"/>
      <c r="C9" s="293"/>
      <c r="D9" s="293"/>
      <c r="E9" s="294"/>
      <c r="F9" s="44">
        <f>SUM(G9,R9,S9)</f>
        <v>1</v>
      </c>
      <c r="G9" s="37">
        <f t="shared" ref="G9:S9" si="5">IF(G8=0,0,G8/$F8)</f>
        <v>0.85185185185185186</v>
      </c>
      <c r="H9" s="37">
        <f t="shared" si="5"/>
        <v>0.54012345679012341</v>
      </c>
      <c r="I9" s="37">
        <f t="shared" si="5"/>
        <v>0.67901234567901236</v>
      </c>
      <c r="J9" s="37">
        <f t="shared" si="5"/>
        <v>0.39814814814814814</v>
      </c>
      <c r="K9" s="37">
        <f t="shared" si="5"/>
        <v>0.30864197530864196</v>
      </c>
      <c r="L9" s="37">
        <f t="shared" si="5"/>
        <v>7.716049382716049E-2</v>
      </c>
      <c r="M9" s="37">
        <f t="shared" si="5"/>
        <v>0.31481481481481483</v>
      </c>
      <c r="N9" s="37">
        <f t="shared" si="5"/>
        <v>9.5679012345679007E-2</v>
      </c>
      <c r="O9" s="37">
        <f t="shared" si="5"/>
        <v>0.26234567901234568</v>
      </c>
      <c r="P9" s="37">
        <f t="shared" si="5"/>
        <v>0.10185185185185185</v>
      </c>
      <c r="Q9" s="37">
        <f t="shared" si="5"/>
        <v>0.31172839506172839</v>
      </c>
      <c r="R9" s="37">
        <f t="shared" si="5"/>
        <v>3.0864197530864196E-2</v>
      </c>
      <c r="S9" s="37">
        <f t="shared" si="5"/>
        <v>0.11728395061728394</v>
      </c>
      <c r="T9" s="47">
        <f t="shared" si="3"/>
        <v>1</v>
      </c>
      <c r="AB9" s="152"/>
      <c r="AC9" s="152"/>
    </row>
    <row r="10" spans="1:29" ht="12" customHeight="1">
      <c r="A10" s="206"/>
      <c r="B10" s="289" t="s">
        <v>47</v>
      </c>
      <c r="C10" s="290"/>
      <c r="D10" s="290"/>
      <c r="E10" s="291"/>
      <c r="F10" s="41">
        <v>144</v>
      </c>
      <c r="G10" s="41">
        <v>135</v>
      </c>
      <c r="H10" s="41">
        <v>96</v>
      </c>
      <c r="I10" s="41">
        <v>85</v>
      </c>
      <c r="J10" s="41">
        <v>39</v>
      </c>
      <c r="K10" s="41">
        <v>82</v>
      </c>
      <c r="L10" s="41">
        <v>20</v>
      </c>
      <c r="M10" s="41">
        <v>105</v>
      </c>
      <c r="N10" s="41">
        <v>40</v>
      </c>
      <c r="O10" s="41">
        <v>97</v>
      </c>
      <c r="P10" s="41">
        <v>67</v>
      </c>
      <c r="Q10" s="41">
        <f t="shared" ref="Q10:Q72" si="6">G10-H10</f>
        <v>39</v>
      </c>
      <c r="R10" s="41">
        <v>3</v>
      </c>
      <c r="S10" s="41">
        <v>6</v>
      </c>
      <c r="T10" s="54">
        <f t="shared" si="3"/>
        <v>144</v>
      </c>
      <c r="AB10" s="153">
        <v>144</v>
      </c>
      <c r="AC10" s="153" t="str">
        <f t="shared" ref="AC10" si="7">IF(F10=AB10,"",1)</f>
        <v/>
      </c>
    </row>
    <row r="11" spans="1:29" ht="12" customHeight="1">
      <c r="A11" s="206"/>
      <c r="B11" s="292"/>
      <c r="C11" s="293"/>
      <c r="D11" s="293"/>
      <c r="E11" s="294"/>
      <c r="F11" s="44">
        <f>SUM(G11,R11,S11)</f>
        <v>1</v>
      </c>
      <c r="G11" s="37">
        <f t="shared" ref="G11:S11" si="8">IF(G10=0,0,G10/$F10)</f>
        <v>0.9375</v>
      </c>
      <c r="H11" s="37">
        <f t="shared" si="8"/>
        <v>0.66666666666666663</v>
      </c>
      <c r="I11" s="37">
        <f t="shared" si="8"/>
        <v>0.59027777777777779</v>
      </c>
      <c r="J11" s="37">
        <f t="shared" si="8"/>
        <v>0.27083333333333331</v>
      </c>
      <c r="K11" s="37">
        <f t="shared" si="8"/>
        <v>0.56944444444444442</v>
      </c>
      <c r="L11" s="37">
        <f t="shared" si="8"/>
        <v>0.1388888888888889</v>
      </c>
      <c r="M11" s="37">
        <f t="shared" si="8"/>
        <v>0.72916666666666663</v>
      </c>
      <c r="N11" s="37">
        <f t="shared" si="8"/>
        <v>0.27777777777777779</v>
      </c>
      <c r="O11" s="37">
        <f t="shared" si="8"/>
        <v>0.67361111111111116</v>
      </c>
      <c r="P11" s="37">
        <f t="shared" si="8"/>
        <v>0.46527777777777779</v>
      </c>
      <c r="Q11" s="37">
        <f t="shared" si="8"/>
        <v>0.27083333333333331</v>
      </c>
      <c r="R11" s="37">
        <f t="shared" si="8"/>
        <v>2.0833333333333332E-2</v>
      </c>
      <c r="S11" s="37">
        <f t="shared" si="8"/>
        <v>4.1666666666666664E-2</v>
      </c>
      <c r="T11" s="47">
        <f t="shared" si="3"/>
        <v>1</v>
      </c>
      <c r="AB11" s="152"/>
      <c r="AC11" s="152"/>
    </row>
    <row r="12" spans="1:29" ht="12" customHeight="1">
      <c r="A12" s="206"/>
      <c r="B12" s="289" t="s">
        <v>46</v>
      </c>
      <c r="C12" s="290"/>
      <c r="D12" s="290"/>
      <c r="E12" s="291"/>
      <c r="F12" s="41">
        <v>219</v>
      </c>
      <c r="G12" s="41">
        <v>208</v>
      </c>
      <c r="H12" s="41">
        <v>131</v>
      </c>
      <c r="I12" s="41">
        <v>133</v>
      </c>
      <c r="J12" s="41">
        <v>37</v>
      </c>
      <c r="K12" s="41">
        <v>147</v>
      </c>
      <c r="L12" s="41">
        <v>35</v>
      </c>
      <c r="M12" s="41">
        <v>176</v>
      </c>
      <c r="N12" s="41">
        <v>77</v>
      </c>
      <c r="O12" s="41">
        <v>169</v>
      </c>
      <c r="P12" s="41">
        <v>98</v>
      </c>
      <c r="Q12" s="41">
        <f t="shared" si="6"/>
        <v>77</v>
      </c>
      <c r="R12" s="41">
        <v>7</v>
      </c>
      <c r="S12" s="41">
        <v>4</v>
      </c>
      <c r="T12" s="54">
        <f t="shared" si="3"/>
        <v>219</v>
      </c>
      <c r="AB12" s="153">
        <v>219</v>
      </c>
      <c r="AC12" s="153" t="str">
        <f t="shared" ref="AC12" si="9">IF(F12=AB12,"",1)</f>
        <v/>
      </c>
    </row>
    <row r="13" spans="1:29" ht="12" customHeight="1">
      <c r="A13" s="206"/>
      <c r="B13" s="292"/>
      <c r="C13" s="293"/>
      <c r="D13" s="293"/>
      <c r="E13" s="294"/>
      <c r="F13" s="44">
        <f>SUM(G13,R13,S13)</f>
        <v>1</v>
      </c>
      <c r="G13" s="37">
        <f t="shared" ref="G13:S13" si="10">IF(G12=0,0,G12/$F12)</f>
        <v>0.94977168949771684</v>
      </c>
      <c r="H13" s="37">
        <f t="shared" si="10"/>
        <v>0.59817351598173518</v>
      </c>
      <c r="I13" s="37">
        <f t="shared" si="10"/>
        <v>0.60730593607305938</v>
      </c>
      <c r="J13" s="37">
        <f t="shared" si="10"/>
        <v>0.16894977168949771</v>
      </c>
      <c r="K13" s="37">
        <f t="shared" si="10"/>
        <v>0.67123287671232879</v>
      </c>
      <c r="L13" s="37">
        <f t="shared" si="10"/>
        <v>0.15981735159817351</v>
      </c>
      <c r="M13" s="37">
        <f t="shared" si="10"/>
        <v>0.80365296803652964</v>
      </c>
      <c r="N13" s="37">
        <f t="shared" si="10"/>
        <v>0.35159817351598172</v>
      </c>
      <c r="O13" s="37">
        <f t="shared" si="10"/>
        <v>0.77168949771689499</v>
      </c>
      <c r="P13" s="37">
        <f t="shared" si="10"/>
        <v>0.44748858447488582</v>
      </c>
      <c r="Q13" s="37">
        <f t="shared" si="10"/>
        <v>0.35159817351598172</v>
      </c>
      <c r="R13" s="37">
        <f t="shared" si="10"/>
        <v>3.1963470319634701E-2</v>
      </c>
      <c r="S13" s="37">
        <f t="shared" si="10"/>
        <v>1.8264840182648401E-2</v>
      </c>
      <c r="T13" s="47">
        <f t="shared" si="3"/>
        <v>1</v>
      </c>
      <c r="AB13" s="152"/>
      <c r="AC13" s="152"/>
    </row>
    <row r="14" spans="1:29" ht="12" customHeight="1">
      <c r="A14" s="206"/>
      <c r="B14" s="289" t="s">
        <v>45</v>
      </c>
      <c r="C14" s="290"/>
      <c r="D14" s="290"/>
      <c r="E14" s="291"/>
      <c r="F14" s="41">
        <v>78</v>
      </c>
      <c r="G14" s="41">
        <v>73</v>
      </c>
      <c r="H14" s="41">
        <v>48</v>
      </c>
      <c r="I14" s="41">
        <v>43</v>
      </c>
      <c r="J14" s="41">
        <v>7</v>
      </c>
      <c r="K14" s="41">
        <v>57</v>
      </c>
      <c r="L14" s="41">
        <v>14</v>
      </c>
      <c r="M14" s="41">
        <v>65</v>
      </c>
      <c r="N14" s="41">
        <v>30</v>
      </c>
      <c r="O14" s="41">
        <v>58</v>
      </c>
      <c r="P14" s="41">
        <v>39</v>
      </c>
      <c r="Q14" s="41">
        <f t="shared" si="6"/>
        <v>25</v>
      </c>
      <c r="R14" s="41">
        <v>5</v>
      </c>
      <c r="S14" s="41">
        <v>0</v>
      </c>
      <c r="T14" s="54">
        <f t="shared" si="3"/>
        <v>78</v>
      </c>
      <c r="AB14" s="153">
        <v>78</v>
      </c>
      <c r="AC14" s="153" t="str">
        <f t="shared" ref="AC14" si="11">IF(F14=AB14,"",1)</f>
        <v/>
      </c>
    </row>
    <row r="15" spans="1:29" ht="12" customHeight="1">
      <c r="A15" s="206"/>
      <c r="B15" s="292"/>
      <c r="C15" s="293"/>
      <c r="D15" s="293"/>
      <c r="E15" s="294"/>
      <c r="F15" s="44">
        <f>SUM(G15,R15,S15)</f>
        <v>1</v>
      </c>
      <c r="G15" s="37">
        <f t="shared" ref="G15:S15" si="12">IF(G14=0,0,G14/$F14)</f>
        <v>0.9358974358974359</v>
      </c>
      <c r="H15" s="37">
        <f t="shared" si="12"/>
        <v>0.61538461538461542</v>
      </c>
      <c r="I15" s="37">
        <f t="shared" si="12"/>
        <v>0.55128205128205132</v>
      </c>
      <c r="J15" s="37">
        <f t="shared" si="12"/>
        <v>8.9743589743589744E-2</v>
      </c>
      <c r="K15" s="37">
        <f t="shared" si="12"/>
        <v>0.73076923076923073</v>
      </c>
      <c r="L15" s="37">
        <f t="shared" si="12"/>
        <v>0.17948717948717949</v>
      </c>
      <c r="M15" s="37">
        <f t="shared" si="12"/>
        <v>0.83333333333333337</v>
      </c>
      <c r="N15" s="37">
        <f t="shared" si="12"/>
        <v>0.38461538461538464</v>
      </c>
      <c r="O15" s="37">
        <f t="shared" si="12"/>
        <v>0.74358974358974361</v>
      </c>
      <c r="P15" s="37">
        <f t="shared" si="12"/>
        <v>0.5</v>
      </c>
      <c r="Q15" s="37">
        <f t="shared" si="12"/>
        <v>0.32051282051282054</v>
      </c>
      <c r="R15" s="37">
        <f t="shared" si="12"/>
        <v>6.4102564102564097E-2</v>
      </c>
      <c r="S15" s="37">
        <f t="shared" si="12"/>
        <v>0</v>
      </c>
      <c r="T15" s="47">
        <f t="shared" si="3"/>
        <v>1</v>
      </c>
      <c r="AB15" s="152"/>
      <c r="AC15" s="152"/>
    </row>
    <row r="16" spans="1:29" ht="12" customHeight="1">
      <c r="A16" s="206"/>
      <c r="B16" s="289" t="s">
        <v>44</v>
      </c>
      <c r="C16" s="290"/>
      <c r="D16" s="290"/>
      <c r="E16" s="291"/>
      <c r="F16" s="41">
        <v>221</v>
      </c>
      <c r="G16" s="41">
        <v>197</v>
      </c>
      <c r="H16" s="41">
        <v>111</v>
      </c>
      <c r="I16" s="41">
        <v>68</v>
      </c>
      <c r="J16" s="41">
        <v>14</v>
      </c>
      <c r="K16" s="41">
        <v>125</v>
      </c>
      <c r="L16" s="41">
        <v>33</v>
      </c>
      <c r="M16" s="41">
        <v>156</v>
      </c>
      <c r="N16" s="41">
        <v>62</v>
      </c>
      <c r="O16" s="41">
        <v>152</v>
      </c>
      <c r="P16" s="41">
        <v>90</v>
      </c>
      <c r="Q16" s="41">
        <f t="shared" si="6"/>
        <v>86</v>
      </c>
      <c r="R16" s="41">
        <v>11</v>
      </c>
      <c r="S16" s="41">
        <v>13</v>
      </c>
      <c r="T16" s="54">
        <f t="shared" si="3"/>
        <v>221</v>
      </c>
      <c r="AB16" s="153">
        <v>221</v>
      </c>
      <c r="AC16" s="153" t="str">
        <f t="shared" ref="AC16" si="13">IF(F16=AB16,"",1)</f>
        <v/>
      </c>
    </row>
    <row r="17" spans="1:29" ht="12" customHeight="1">
      <c r="A17" s="207"/>
      <c r="B17" s="292"/>
      <c r="C17" s="293"/>
      <c r="D17" s="293"/>
      <c r="E17" s="294"/>
      <c r="F17" s="44">
        <f>SUM(G17,R17,S17)</f>
        <v>1</v>
      </c>
      <c r="G17" s="37">
        <f t="shared" ref="G17:S17" si="14">IF(G16=0,0,G16/$F16)</f>
        <v>0.89140271493212675</v>
      </c>
      <c r="H17" s="37">
        <f t="shared" si="14"/>
        <v>0.50226244343891402</v>
      </c>
      <c r="I17" s="37">
        <f t="shared" si="14"/>
        <v>0.30769230769230771</v>
      </c>
      <c r="J17" s="37">
        <f t="shared" si="14"/>
        <v>6.3348416289592757E-2</v>
      </c>
      <c r="K17" s="37">
        <f t="shared" si="14"/>
        <v>0.56561085972850678</v>
      </c>
      <c r="L17" s="37">
        <f t="shared" si="14"/>
        <v>0.14932126696832579</v>
      </c>
      <c r="M17" s="37">
        <f t="shared" si="14"/>
        <v>0.70588235294117652</v>
      </c>
      <c r="N17" s="37">
        <f t="shared" si="14"/>
        <v>0.28054298642533937</v>
      </c>
      <c r="O17" s="37">
        <f t="shared" si="14"/>
        <v>0.68778280542986425</v>
      </c>
      <c r="P17" s="37">
        <f t="shared" si="14"/>
        <v>0.40723981900452488</v>
      </c>
      <c r="Q17" s="37">
        <f t="shared" si="14"/>
        <v>0.38914027149321267</v>
      </c>
      <c r="R17" s="37">
        <f t="shared" si="14"/>
        <v>4.9773755656108594E-2</v>
      </c>
      <c r="S17" s="37">
        <f t="shared" si="14"/>
        <v>5.8823529411764705E-2</v>
      </c>
      <c r="T17" s="47">
        <f t="shared" si="3"/>
        <v>1</v>
      </c>
      <c r="AB17" s="154"/>
      <c r="AC17" s="152"/>
    </row>
    <row r="18" spans="1:29" ht="12" customHeight="1">
      <c r="A18" s="202" t="s">
        <v>43</v>
      </c>
      <c r="B18" s="202" t="s">
        <v>42</v>
      </c>
      <c r="C18" s="43"/>
      <c r="D18" s="278" t="s">
        <v>16</v>
      </c>
      <c r="E18" s="42"/>
      <c r="F18" s="41">
        <f>SUM(G18,R18,S18)</f>
        <v>247</v>
      </c>
      <c r="G18" s="41">
        <f t="shared" ref="G18" si="15">SUM(G20,G22,G24,G26,G28,G30,G32,G34,G36,G38,G40,G42,G44,G46,G48,G50,G52,G54,G56,G58,G60,G62,G64,G66)</f>
        <v>233</v>
      </c>
      <c r="H18" s="41">
        <f>SUM(H20,H22,H24,H26,H28,H30,H32,H34,H36,H38,H40,H42,H44,H46,H48,H50,H52,H54,H56,H58,H60,H62,H64,H66)</f>
        <v>145</v>
      </c>
      <c r="I18" s="41">
        <f t="shared" ref="I18:S18" si="16">SUM(I20,I22,I24,I26,I28,I30,I32,I34,I36,I38,I40,I42,I44,I46,I48,I50,I52,I54,I56,I58,I60,I62,I64,I66)</f>
        <v>165</v>
      </c>
      <c r="J18" s="41">
        <f t="shared" si="16"/>
        <v>51</v>
      </c>
      <c r="K18" s="41">
        <f t="shared" si="16"/>
        <v>171</v>
      </c>
      <c r="L18" s="41">
        <f t="shared" si="16"/>
        <v>24</v>
      </c>
      <c r="M18" s="41">
        <f t="shared" si="16"/>
        <v>190</v>
      </c>
      <c r="N18" s="41">
        <f t="shared" si="16"/>
        <v>59</v>
      </c>
      <c r="O18" s="41">
        <f t="shared" si="16"/>
        <v>170</v>
      </c>
      <c r="P18" s="41">
        <f t="shared" si="16"/>
        <v>92</v>
      </c>
      <c r="Q18" s="41">
        <f t="shared" si="6"/>
        <v>88</v>
      </c>
      <c r="R18" s="41">
        <f t="shared" si="16"/>
        <v>8</v>
      </c>
      <c r="S18" s="41">
        <f t="shared" si="16"/>
        <v>6</v>
      </c>
      <c r="T18" s="54">
        <f t="shared" si="3"/>
        <v>247</v>
      </c>
      <c r="AB18" s="153">
        <v>247</v>
      </c>
      <c r="AC18" s="153" t="str">
        <f t="shared" ref="AC18" si="17">IF(F18=AB18,"",1)</f>
        <v/>
      </c>
    </row>
    <row r="19" spans="1:29" ht="12" customHeight="1">
      <c r="A19" s="203"/>
      <c r="B19" s="203"/>
      <c r="C19" s="40"/>
      <c r="D19" s="279"/>
      <c r="E19" s="39"/>
      <c r="F19" s="44">
        <f>SUM(G19,R19,S19)</f>
        <v>1</v>
      </c>
      <c r="G19" s="37">
        <f t="shared" ref="G19:S19" si="18">IF(G18=0,0,G18/$F18)</f>
        <v>0.94331983805668018</v>
      </c>
      <c r="H19" s="37">
        <f t="shared" si="18"/>
        <v>0.58704453441295545</v>
      </c>
      <c r="I19" s="37">
        <f t="shared" si="18"/>
        <v>0.66801619433198378</v>
      </c>
      <c r="J19" s="37">
        <f t="shared" si="18"/>
        <v>0.20647773279352227</v>
      </c>
      <c r="K19" s="37">
        <f t="shared" si="18"/>
        <v>0.69230769230769229</v>
      </c>
      <c r="L19" s="37">
        <f t="shared" si="18"/>
        <v>9.7165991902834009E-2</v>
      </c>
      <c r="M19" s="37">
        <f t="shared" si="18"/>
        <v>0.76923076923076927</v>
      </c>
      <c r="N19" s="37">
        <f t="shared" si="18"/>
        <v>0.23886639676113361</v>
      </c>
      <c r="O19" s="37">
        <f t="shared" si="18"/>
        <v>0.68825910931174084</v>
      </c>
      <c r="P19" s="37">
        <f t="shared" si="18"/>
        <v>0.37246963562753038</v>
      </c>
      <c r="Q19" s="37">
        <f t="shared" si="18"/>
        <v>0.35627530364372467</v>
      </c>
      <c r="R19" s="37">
        <f t="shared" si="18"/>
        <v>3.2388663967611336E-2</v>
      </c>
      <c r="S19" s="37">
        <f t="shared" si="18"/>
        <v>2.4291497975708502E-2</v>
      </c>
      <c r="T19" s="47">
        <f t="shared" si="3"/>
        <v>0.99999999999999989</v>
      </c>
      <c r="AB19" s="152"/>
      <c r="AC19" s="152"/>
    </row>
    <row r="20" spans="1:29" ht="12" customHeight="1">
      <c r="A20" s="203"/>
      <c r="B20" s="203"/>
      <c r="C20" s="43"/>
      <c r="D20" s="278" t="s">
        <v>41</v>
      </c>
      <c r="E20" s="42"/>
      <c r="F20" s="41">
        <v>28</v>
      </c>
      <c r="G20" s="41">
        <v>28</v>
      </c>
      <c r="H20" s="41">
        <v>23</v>
      </c>
      <c r="I20" s="41">
        <v>18</v>
      </c>
      <c r="J20" s="41">
        <v>8</v>
      </c>
      <c r="K20" s="41">
        <v>20</v>
      </c>
      <c r="L20" s="41">
        <v>2</v>
      </c>
      <c r="M20" s="41">
        <v>24</v>
      </c>
      <c r="N20" s="41">
        <v>10</v>
      </c>
      <c r="O20" s="41">
        <v>21</v>
      </c>
      <c r="P20" s="41">
        <v>16</v>
      </c>
      <c r="Q20" s="41">
        <f t="shared" si="6"/>
        <v>5</v>
      </c>
      <c r="R20" s="41">
        <v>0</v>
      </c>
      <c r="S20" s="41">
        <v>0</v>
      </c>
      <c r="T20" s="54">
        <f t="shared" si="3"/>
        <v>28</v>
      </c>
      <c r="AB20" s="153">
        <v>28</v>
      </c>
      <c r="AC20" s="153" t="str">
        <f t="shared" ref="AC20" si="19">IF(F20=AB20,"",1)</f>
        <v/>
      </c>
    </row>
    <row r="21" spans="1:29" ht="12" customHeight="1">
      <c r="A21" s="203"/>
      <c r="B21" s="203"/>
      <c r="C21" s="40"/>
      <c r="D21" s="279"/>
      <c r="E21" s="39"/>
      <c r="F21" s="44">
        <f>SUM(G21,R21,S21)</f>
        <v>1</v>
      </c>
      <c r="G21" s="37">
        <f t="shared" ref="G21:S21" si="20">IF(G20=0,0,G20/$F20)</f>
        <v>1</v>
      </c>
      <c r="H21" s="37">
        <f t="shared" si="20"/>
        <v>0.8214285714285714</v>
      </c>
      <c r="I21" s="37">
        <f t="shared" si="20"/>
        <v>0.6428571428571429</v>
      </c>
      <c r="J21" s="37">
        <f t="shared" si="20"/>
        <v>0.2857142857142857</v>
      </c>
      <c r="K21" s="37">
        <f t="shared" si="20"/>
        <v>0.7142857142857143</v>
      </c>
      <c r="L21" s="37">
        <f t="shared" si="20"/>
        <v>7.1428571428571425E-2</v>
      </c>
      <c r="M21" s="37">
        <f t="shared" si="20"/>
        <v>0.8571428571428571</v>
      </c>
      <c r="N21" s="37">
        <f t="shared" si="20"/>
        <v>0.35714285714285715</v>
      </c>
      <c r="O21" s="37">
        <f t="shared" si="20"/>
        <v>0.75</v>
      </c>
      <c r="P21" s="37">
        <f t="shared" si="20"/>
        <v>0.5714285714285714</v>
      </c>
      <c r="Q21" s="37">
        <f t="shared" si="20"/>
        <v>0.17857142857142858</v>
      </c>
      <c r="R21" s="37">
        <f t="shared" si="20"/>
        <v>0</v>
      </c>
      <c r="S21" s="37">
        <f t="shared" si="20"/>
        <v>0</v>
      </c>
      <c r="T21" s="47">
        <f t="shared" si="3"/>
        <v>1</v>
      </c>
      <c r="AB21" s="152"/>
      <c r="AC21" s="152"/>
    </row>
    <row r="22" spans="1:29" ht="12" customHeight="1">
      <c r="A22" s="203"/>
      <c r="B22" s="203"/>
      <c r="C22" s="43"/>
      <c r="D22" s="278" t="s">
        <v>40</v>
      </c>
      <c r="E22" s="42"/>
      <c r="F22" s="41">
        <v>5</v>
      </c>
      <c r="G22" s="41">
        <v>5</v>
      </c>
      <c r="H22" s="41">
        <v>4</v>
      </c>
      <c r="I22" s="41">
        <v>4</v>
      </c>
      <c r="J22" s="41">
        <v>2</v>
      </c>
      <c r="K22" s="41">
        <v>3</v>
      </c>
      <c r="L22" s="41">
        <v>1</v>
      </c>
      <c r="M22" s="41">
        <v>5</v>
      </c>
      <c r="N22" s="41">
        <v>2</v>
      </c>
      <c r="O22" s="41">
        <v>4</v>
      </c>
      <c r="P22" s="41">
        <v>3</v>
      </c>
      <c r="Q22" s="41">
        <f t="shared" si="6"/>
        <v>1</v>
      </c>
      <c r="R22" s="41">
        <v>0</v>
      </c>
      <c r="S22" s="41">
        <v>0</v>
      </c>
      <c r="T22" s="54">
        <f t="shared" si="3"/>
        <v>5</v>
      </c>
      <c r="AB22" s="153">
        <v>5</v>
      </c>
      <c r="AC22" s="153" t="str">
        <f t="shared" ref="AC22" si="21">IF(F22=AB22,"",1)</f>
        <v/>
      </c>
    </row>
    <row r="23" spans="1:29" ht="12" customHeight="1">
      <c r="A23" s="203"/>
      <c r="B23" s="203"/>
      <c r="C23" s="40"/>
      <c r="D23" s="279"/>
      <c r="E23" s="39"/>
      <c r="F23" s="44">
        <f>SUM(G23,R23,S23)</f>
        <v>1</v>
      </c>
      <c r="G23" s="37">
        <f t="shared" ref="G23:S23" si="22">IF(G22=0,0,G22/$F22)</f>
        <v>1</v>
      </c>
      <c r="H23" s="37">
        <f t="shared" si="22"/>
        <v>0.8</v>
      </c>
      <c r="I23" s="37">
        <f t="shared" si="22"/>
        <v>0.8</v>
      </c>
      <c r="J23" s="37">
        <f t="shared" si="22"/>
        <v>0.4</v>
      </c>
      <c r="K23" s="37">
        <f t="shared" si="22"/>
        <v>0.6</v>
      </c>
      <c r="L23" s="37">
        <f t="shared" si="22"/>
        <v>0.2</v>
      </c>
      <c r="M23" s="37">
        <f t="shared" si="22"/>
        <v>1</v>
      </c>
      <c r="N23" s="37">
        <f t="shared" si="22"/>
        <v>0.4</v>
      </c>
      <c r="O23" s="37">
        <f t="shared" si="22"/>
        <v>0.8</v>
      </c>
      <c r="P23" s="37">
        <f t="shared" si="22"/>
        <v>0.6</v>
      </c>
      <c r="Q23" s="37">
        <f t="shared" si="22"/>
        <v>0.2</v>
      </c>
      <c r="R23" s="37">
        <f t="shared" si="22"/>
        <v>0</v>
      </c>
      <c r="S23" s="37">
        <f t="shared" si="22"/>
        <v>0</v>
      </c>
      <c r="T23" s="47">
        <f t="shared" si="3"/>
        <v>1</v>
      </c>
      <c r="AB23" s="152"/>
      <c r="AC23" s="152"/>
    </row>
    <row r="24" spans="1:29" ht="12" customHeight="1">
      <c r="A24" s="203"/>
      <c r="B24" s="203"/>
      <c r="C24" s="43"/>
      <c r="D24" s="278" t="s">
        <v>39</v>
      </c>
      <c r="E24" s="42"/>
      <c r="F24" s="41">
        <v>19</v>
      </c>
      <c r="G24" s="41">
        <v>18</v>
      </c>
      <c r="H24" s="41">
        <v>13</v>
      </c>
      <c r="I24" s="41">
        <v>13</v>
      </c>
      <c r="J24" s="41">
        <v>4</v>
      </c>
      <c r="K24" s="41">
        <v>9</v>
      </c>
      <c r="L24" s="41">
        <v>6</v>
      </c>
      <c r="M24" s="41">
        <v>11</v>
      </c>
      <c r="N24" s="41">
        <v>5</v>
      </c>
      <c r="O24" s="41">
        <v>13</v>
      </c>
      <c r="P24" s="41">
        <v>9</v>
      </c>
      <c r="Q24" s="41">
        <f t="shared" si="6"/>
        <v>5</v>
      </c>
      <c r="R24" s="41">
        <v>0</v>
      </c>
      <c r="S24" s="41">
        <v>1</v>
      </c>
      <c r="T24" s="54">
        <f t="shared" si="3"/>
        <v>19</v>
      </c>
      <c r="AB24" s="153">
        <v>19</v>
      </c>
      <c r="AC24" s="153" t="str">
        <f t="shared" ref="AC24" si="23">IF(F24=AB24,"",1)</f>
        <v/>
      </c>
    </row>
    <row r="25" spans="1:29" ht="12" customHeight="1">
      <c r="A25" s="203"/>
      <c r="B25" s="203"/>
      <c r="C25" s="40"/>
      <c r="D25" s="279"/>
      <c r="E25" s="39"/>
      <c r="F25" s="44">
        <f>SUM(G25,R25,S25)</f>
        <v>1</v>
      </c>
      <c r="G25" s="37">
        <f t="shared" ref="G25:S25" si="24">IF(G24=0,0,G24/$F24)</f>
        <v>0.94736842105263153</v>
      </c>
      <c r="H25" s="37">
        <f t="shared" si="24"/>
        <v>0.68421052631578949</v>
      </c>
      <c r="I25" s="37">
        <f t="shared" si="24"/>
        <v>0.68421052631578949</v>
      </c>
      <c r="J25" s="37">
        <f t="shared" si="24"/>
        <v>0.21052631578947367</v>
      </c>
      <c r="K25" s="37">
        <f t="shared" si="24"/>
        <v>0.47368421052631576</v>
      </c>
      <c r="L25" s="37">
        <f t="shared" si="24"/>
        <v>0.31578947368421051</v>
      </c>
      <c r="M25" s="37">
        <f t="shared" si="24"/>
        <v>0.57894736842105265</v>
      </c>
      <c r="N25" s="37">
        <f t="shared" si="24"/>
        <v>0.26315789473684209</v>
      </c>
      <c r="O25" s="37">
        <f t="shared" si="24"/>
        <v>0.68421052631578949</v>
      </c>
      <c r="P25" s="37">
        <f t="shared" si="24"/>
        <v>0.47368421052631576</v>
      </c>
      <c r="Q25" s="37">
        <f t="shared" si="24"/>
        <v>0.26315789473684209</v>
      </c>
      <c r="R25" s="37">
        <f t="shared" si="24"/>
        <v>0</v>
      </c>
      <c r="S25" s="37">
        <f t="shared" si="24"/>
        <v>5.2631578947368418E-2</v>
      </c>
      <c r="T25" s="47">
        <f t="shared" si="3"/>
        <v>1</v>
      </c>
      <c r="AB25" s="152"/>
      <c r="AC25" s="152"/>
    </row>
    <row r="26" spans="1:29" ht="12" customHeight="1">
      <c r="A26" s="203"/>
      <c r="B26" s="203"/>
      <c r="C26" s="43"/>
      <c r="D26" s="295" t="s">
        <v>38</v>
      </c>
      <c r="E26" s="115"/>
      <c r="F26" s="104">
        <v>2</v>
      </c>
      <c r="G26" s="104">
        <v>1</v>
      </c>
      <c r="H26" s="104">
        <v>1</v>
      </c>
      <c r="I26" s="41">
        <v>1</v>
      </c>
      <c r="J26" s="41">
        <v>1</v>
      </c>
      <c r="K26" s="41">
        <v>0</v>
      </c>
      <c r="L26" s="41">
        <v>0</v>
      </c>
      <c r="M26" s="41">
        <v>0</v>
      </c>
      <c r="N26" s="41">
        <v>0</v>
      </c>
      <c r="O26" s="41">
        <v>0</v>
      </c>
      <c r="P26" s="41">
        <v>0</v>
      </c>
      <c r="Q26" s="41">
        <f t="shared" si="6"/>
        <v>0</v>
      </c>
      <c r="R26" s="41">
        <v>1</v>
      </c>
      <c r="S26" s="41">
        <v>0</v>
      </c>
      <c r="T26" s="54">
        <f t="shared" si="3"/>
        <v>2</v>
      </c>
      <c r="AB26" s="153">
        <v>2</v>
      </c>
      <c r="AC26" s="153" t="str">
        <f t="shared" ref="AC26" si="25">IF(F26=AB26,"",1)</f>
        <v/>
      </c>
    </row>
    <row r="27" spans="1:29" ht="12" customHeight="1">
      <c r="A27" s="203"/>
      <c r="B27" s="203"/>
      <c r="C27" s="40"/>
      <c r="D27" s="296"/>
      <c r="E27" s="116"/>
      <c r="F27" s="44">
        <f>SUM(G27,R27,S27)</f>
        <v>1</v>
      </c>
      <c r="G27" s="37">
        <f t="shared" ref="G27:S27" si="26">IF(G26=0,0,G26/$F26)</f>
        <v>0.5</v>
      </c>
      <c r="H27" s="37">
        <f t="shared" si="26"/>
        <v>0.5</v>
      </c>
      <c r="I27" s="37">
        <f t="shared" si="26"/>
        <v>0.5</v>
      </c>
      <c r="J27" s="37">
        <f t="shared" si="26"/>
        <v>0.5</v>
      </c>
      <c r="K27" s="37">
        <f t="shared" si="26"/>
        <v>0</v>
      </c>
      <c r="L27" s="37">
        <f t="shared" si="26"/>
        <v>0</v>
      </c>
      <c r="M27" s="37">
        <f t="shared" si="26"/>
        <v>0</v>
      </c>
      <c r="N27" s="37">
        <f t="shared" si="26"/>
        <v>0</v>
      </c>
      <c r="O27" s="37">
        <f t="shared" si="26"/>
        <v>0</v>
      </c>
      <c r="P27" s="37">
        <f t="shared" si="26"/>
        <v>0</v>
      </c>
      <c r="Q27" s="37">
        <f t="shared" si="26"/>
        <v>0</v>
      </c>
      <c r="R27" s="37">
        <f t="shared" si="26"/>
        <v>0.5</v>
      </c>
      <c r="S27" s="37">
        <f t="shared" si="26"/>
        <v>0</v>
      </c>
      <c r="T27" s="47">
        <f t="shared" si="3"/>
        <v>1</v>
      </c>
      <c r="AB27" s="152"/>
      <c r="AC27" s="152"/>
    </row>
    <row r="28" spans="1:29" ht="12" customHeight="1">
      <c r="A28" s="203"/>
      <c r="B28" s="203"/>
      <c r="C28" s="43"/>
      <c r="D28" s="278" t="s">
        <v>37</v>
      </c>
      <c r="E28" s="42"/>
      <c r="F28" s="41">
        <v>7</v>
      </c>
      <c r="G28" s="41">
        <v>6</v>
      </c>
      <c r="H28" s="41">
        <v>2</v>
      </c>
      <c r="I28" s="41">
        <v>4</v>
      </c>
      <c r="J28" s="41">
        <v>0</v>
      </c>
      <c r="K28" s="41">
        <v>4</v>
      </c>
      <c r="L28" s="41">
        <v>0</v>
      </c>
      <c r="M28" s="41">
        <v>4</v>
      </c>
      <c r="N28" s="41">
        <v>1</v>
      </c>
      <c r="O28" s="41">
        <v>4</v>
      </c>
      <c r="P28" s="41">
        <v>2</v>
      </c>
      <c r="Q28" s="41">
        <f t="shared" si="6"/>
        <v>4</v>
      </c>
      <c r="R28" s="41">
        <v>0</v>
      </c>
      <c r="S28" s="41">
        <v>1</v>
      </c>
      <c r="T28" s="54">
        <f t="shared" si="3"/>
        <v>7</v>
      </c>
      <c r="AB28" s="153">
        <v>7</v>
      </c>
      <c r="AC28" s="153" t="str">
        <f t="shared" ref="AC28" si="27">IF(F28=AB28,"",1)</f>
        <v/>
      </c>
    </row>
    <row r="29" spans="1:29" ht="12" customHeight="1">
      <c r="A29" s="203"/>
      <c r="B29" s="203"/>
      <c r="C29" s="40"/>
      <c r="D29" s="279"/>
      <c r="E29" s="39"/>
      <c r="F29" s="44">
        <f>SUM(G29,R29,S29)</f>
        <v>1</v>
      </c>
      <c r="G29" s="37">
        <f t="shared" ref="G29:S29" si="28">IF(G28=0,0,G28/$F28)</f>
        <v>0.8571428571428571</v>
      </c>
      <c r="H29" s="37">
        <f t="shared" si="28"/>
        <v>0.2857142857142857</v>
      </c>
      <c r="I29" s="37">
        <f t="shared" si="28"/>
        <v>0.5714285714285714</v>
      </c>
      <c r="J29" s="37">
        <f t="shared" si="28"/>
        <v>0</v>
      </c>
      <c r="K29" s="37">
        <f t="shared" si="28"/>
        <v>0.5714285714285714</v>
      </c>
      <c r="L29" s="37">
        <f t="shared" si="28"/>
        <v>0</v>
      </c>
      <c r="M29" s="37">
        <f t="shared" si="28"/>
        <v>0.5714285714285714</v>
      </c>
      <c r="N29" s="37">
        <f t="shared" si="28"/>
        <v>0.14285714285714285</v>
      </c>
      <c r="O29" s="37">
        <f t="shared" si="28"/>
        <v>0.5714285714285714</v>
      </c>
      <c r="P29" s="37">
        <f t="shared" si="28"/>
        <v>0.2857142857142857</v>
      </c>
      <c r="Q29" s="37">
        <f t="shared" si="28"/>
        <v>0.5714285714285714</v>
      </c>
      <c r="R29" s="37">
        <f t="shared" si="28"/>
        <v>0</v>
      </c>
      <c r="S29" s="37">
        <f t="shared" si="28"/>
        <v>0.14285714285714285</v>
      </c>
      <c r="T29" s="47">
        <f t="shared" si="3"/>
        <v>1</v>
      </c>
      <c r="AB29" s="152"/>
      <c r="AC29" s="152"/>
    </row>
    <row r="30" spans="1:29" ht="12" customHeight="1">
      <c r="A30" s="203"/>
      <c r="B30" s="203"/>
      <c r="C30" s="43"/>
      <c r="D30" s="278" t="s">
        <v>36</v>
      </c>
      <c r="E30" s="42"/>
      <c r="F30" s="41">
        <v>1</v>
      </c>
      <c r="G30" s="41">
        <v>1</v>
      </c>
      <c r="H30" s="41">
        <v>1</v>
      </c>
      <c r="I30" s="41">
        <v>1</v>
      </c>
      <c r="J30" s="41">
        <v>1</v>
      </c>
      <c r="K30" s="41">
        <v>1</v>
      </c>
      <c r="L30" s="41">
        <v>0</v>
      </c>
      <c r="M30" s="41">
        <v>1</v>
      </c>
      <c r="N30" s="41">
        <v>0</v>
      </c>
      <c r="O30" s="41">
        <v>1</v>
      </c>
      <c r="P30" s="41">
        <v>0</v>
      </c>
      <c r="Q30" s="41">
        <f t="shared" si="6"/>
        <v>0</v>
      </c>
      <c r="R30" s="41">
        <v>0</v>
      </c>
      <c r="S30" s="41">
        <v>0</v>
      </c>
      <c r="T30" s="54">
        <f t="shared" si="3"/>
        <v>1</v>
      </c>
      <c r="AB30" s="153">
        <v>1</v>
      </c>
      <c r="AC30" s="153" t="str">
        <f t="shared" ref="AC30" si="29">IF(F30=AB30,"",1)</f>
        <v/>
      </c>
    </row>
    <row r="31" spans="1:29" ht="12" customHeight="1">
      <c r="A31" s="203"/>
      <c r="B31" s="203"/>
      <c r="C31" s="40"/>
      <c r="D31" s="279"/>
      <c r="E31" s="39"/>
      <c r="F31" s="44">
        <f>SUM(G31,R31,S31)</f>
        <v>1</v>
      </c>
      <c r="G31" s="37">
        <f t="shared" ref="G31:S31" si="30">IF(G30=0,0,G30/$F30)</f>
        <v>1</v>
      </c>
      <c r="H31" s="37">
        <f t="shared" si="30"/>
        <v>1</v>
      </c>
      <c r="I31" s="37">
        <f t="shared" si="30"/>
        <v>1</v>
      </c>
      <c r="J31" s="37">
        <f t="shared" si="30"/>
        <v>1</v>
      </c>
      <c r="K31" s="37">
        <f t="shared" si="30"/>
        <v>1</v>
      </c>
      <c r="L31" s="37">
        <f t="shared" si="30"/>
        <v>0</v>
      </c>
      <c r="M31" s="37">
        <f t="shared" si="30"/>
        <v>1</v>
      </c>
      <c r="N31" s="37">
        <f t="shared" si="30"/>
        <v>0</v>
      </c>
      <c r="O31" s="37">
        <f t="shared" si="30"/>
        <v>1</v>
      </c>
      <c r="P31" s="37">
        <f t="shared" si="30"/>
        <v>0</v>
      </c>
      <c r="Q31" s="37">
        <f t="shared" si="30"/>
        <v>0</v>
      </c>
      <c r="R31" s="37">
        <f t="shared" si="30"/>
        <v>0</v>
      </c>
      <c r="S31" s="37">
        <f t="shared" si="30"/>
        <v>0</v>
      </c>
      <c r="T31" s="47">
        <f t="shared" si="3"/>
        <v>1</v>
      </c>
      <c r="AB31" s="152"/>
      <c r="AC31" s="152"/>
    </row>
    <row r="32" spans="1:29" ht="12" customHeight="1">
      <c r="A32" s="203"/>
      <c r="B32" s="203"/>
      <c r="C32" s="43"/>
      <c r="D32" s="278" t="s">
        <v>35</v>
      </c>
      <c r="E32" s="42"/>
      <c r="F32" s="41">
        <v>7</v>
      </c>
      <c r="G32" s="41">
        <v>7</v>
      </c>
      <c r="H32" s="41">
        <v>7</v>
      </c>
      <c r="I32" s="41">
        <v>7</v>
      </c>
      <c r="J32" s="41">
        <v>5</v>
      </c>
      <c r="K32" s="41">
        <v>4</v>
      </c>
      <c r="L32" s="41">
        <v>2</v>
      </c>
      <c r="M32" s="41">
        <v>5</v>
      </c>
      <c r="N32" s="41">
        <v>3</v>
      </c>
      <c r="O32" s="41">
        <v>3</v>
      </c>
      <c r="P32" s="41">
        <v>3</v>
      </c>
      <c r="Q32" s="41">
        <f t="shared" si="6"/>
        <v>0</v>
      </c>
      <c r="R32" s="41">
        <v>0</v>
      </c>
      <c r="S32" s="41">
        <v>0</v>
      </c>
      <c r="T32" s="54">
        <f t="shared" si="3"/>
        <v>7</v>
      </c>
      <c r="AB32" s="153">
        <v>7</v>
      </c>
      <c r="AC32" s="153" t="str">
        <f t="shared" ref="AC32" si="31">IF(F32=AB32,"",1)</f>
        <v/>
      </c>
    </row>
    <row r="33" spans="1:29" ht="12" customHeight="1">
      <c r="A33" s="203"/>
      <c r="B33" s="203"/>
      <c r="C33" s="40"/>
      <c r="D33" s="279"/>
      <c r="E33" s="39"/>
      <c r="F33" s="44">
        <f>SUM(G33,R33,S33)</f>
        <v>1</v>
      </c>
      <c r="G33" s="37">
        <f t="shared" ref="G33:S33" si="32">IF(G32=0,0,G32/$F32)</f>
        <v>1</v>
      </c>
      <c r="H33" s="37">
        <f t="shared" si="32"/>
        <v>1</v>
      </c>
      <c r="I33" s="37">
        <f t="shared" si="32"/>
        <v>1</v>
      </c>
      <c r="J33" s="37">
        <f t="shared" si="32"/>
        <v>0.7142857142857143</v>
      </c>
      <c r="K33" s="37">
        <f t="shared" si="32"/>
        <v>0.5714285714285714</v>
      </c>
      <c r="L33" s="37">
        <f t="shared" si="32"/>
        <v>0.2857142857142857</v>
      </c>
      <c r="M33" s="37">
        <f t="shared" si="32"/>
        <v>0.7142857142857143</v>
      </c>
      <c r="N33" s="37">
        <f t="shared" si="32"/>
        <v>0.42857142857142855</v>
      </c>
      <c r="O33" s="37">
        <f t="shared" si="32"/>
        <v>0.42857142857142855</v>
      </c>
      <c r="P33" s="37">
        <f t="shared" si="32"/>
        <v>0.42857142857142855</v>
      </c>
      <c r="Q33" s="37">
        <f t="shared" si="32"/>
        <v>0</v>
      </c>
      <c r="R33" s="37">
        <f t="shared" si="32"/>
        <v>0</v>
      </c>
      <c r="S33" s="37">
        <f t="shared" si="32"/>
        <v>0</v>
      </c>
      <c r="T33" s="47">
        <f t="shared" si="3"/>
        <v>1</v>
      </c>
      <c r="AB33" s="152"/>
      <c r="AC33" s="152"/>
    </row>
    <row r="34" spans="1:29" ht="12" customHeight="1">
      <c r="A34" s="203"/>
      <c r="B34" s="203"/>
      <c r="C34" s="43"/>
      <c r="D34" s="278" t="s">
        <v>34</v>
      </c>
      <c r="E34" s="42"/>
      <c r="F34" s="41">
        <v>8</v>
      </c>
      <c r="G34" s="41">
        <v>8</v>
      </c>
      <c r="H34" s="41">
        <v>7</v>
      </c>
      <c r="I34" s="41">
        <v>5</v>
      </c>
      <c r="J34" s="41">
        <v>3</v>
      </c>
      <c r="K34" s="41">
        <v>7</v>
      </c>
      <c r="L34" s="41">
        <v>4</v>
      </c>
      <c r="M34" s="41">
        <v>8</v>
      </c>
      <c r="N34" s="41">
        <v>4</v>
      </c>
      <c r="O34" s="41">
        <v>7</v>
      </c>
      <c r="P34" s="41">
        <v>5</v>
      </c>
      <c r="Q34" s="41">
        <f t="shared" si="6"/>
        <v>1</v>
      </c>
      <c r="R34" s="41">
        <v>0</v>
      </c>
      <c r="S34" s="41">
        <v>0</v>
      </c>
      <c r="T34" s="54">
        <f t="shared" si="3"/>
        <v>8</v>
      </c>
      <c r="AB34" s="153">
        <v>8</v>
      </c>
      <c r="AC34" s="153" t="str">
        <f t="shared" ref="AC34" si="33">IF(F34=AB34,"",1)</f>
        <v/>
      </c>
    </row>
    <row r="35" spans="1:29" ht="12" customHeight="1">
      <c r="A35" s="203"/>
      <c r="B35" s="203"/>
      <c r="C35" s="40"/>
      <c r="D35" s="279"/>
      <c r="E35" s="39"/>
      <c r="F35" s="44">
        <f>SUM(G35,R35,S35)</f>
        <v>1</v>
      </c>
      <c r="G35" s="37">
        <f t="shared" ref="G35:S35" si="34">IF(G34=0,0,G34/$F34)</f>
        <v>1</v>
      </c>
      <c r="H35" s="37">
        <f t="shared" si="34"/>
        <v>0.875</v>
      </c>
      <c r="I35" s="37">
        <f t="shared" si="34"/>
        <v>0.625</v>
      </c>
      <c r="J35" s="37">
        <f t="shared" si="34"/>
        <v>0.375</v>
      </c>
      <c r="K35" s="37">
        <f t="shared" si="34"/>
        <v>0.875</v>
      </c>
      <c r="L35" s="37">
        <f t="shared" si="34"/>
        <v>0.5</v>
      </c>
      <c r="M35" s="37">
        <f t="shared" si="34"/>
        <v>1</v>
      </c>
      <c r="N35" s="37">
        <f t="shared" si="34"/>
        <v>0.5</v>
      </c>
      <c r="O35" s="37">
        <f t="shared" si="34"/>
        <v>0.875</v>
      </c>
      <c r="P35" s="37">
        <f t="shared" si="34"/>
        <v>0.625</v>
      </c>
      <c r="Q35" s="37">
        <f t="shared" si="34"/>
        <v>0.125</v>
      </c>
      <c r="R35" s="37">
        <f t="shared" si="34"/>
        <v>0</v>
      </c>
      <c r="S35" s="37">
        <f t="shared" si="34"/>
        <v>0</v>
      </c>
      <c r="T35" s="47">
        <f t="shared" si="3"/>
        <v>1</v>
      </c>
      <c r="AB35" s="152"/>
      <c r="AC35" s="152"/>
    </row>
    <row r="36" spans="1:29" ht="12" customHeight="1">
      <c r="A36" s="203"/>
      <c r="B36" s="203"/>
      <c r="C36" s="43"/>
      <c r="D36" s="278" t="s">
        <v>33</v>
      </c>
      <c r="E36" s="42"/>
      <c r="F36" s="41">
        <v>1</v>
      </c>
      <c r="G36" s="41">
        <v>1</v>
      </c>
      <c r="H36" s="41">
        <v>0</v>
      </c>
      <c r="I36" s="41">
        <v>0</v>
      </c>
      <c r="J36" s="41">
        <v>0</v>
      </c>
      <c r="K36" s="41">
        <v>0</v>
      </c>
      <c r="L36" s="41">
        <v>0</v>
      </c>
      <c r="M36" s="41">
        <v>1</v>
      </c>
      <c r="N36" s="41">
        <v>0</v>
      </c>
      <c r="O36" s="41">
        <v>0</v>
      </c>
      <c r="P36" s="41">
        <v>0</v>
      </c>
      <c r="Q36" s="41">
        <f t="shared" si="6"/>
        <v>1</v>
      </c>
      <c r="R36" s="41">
        <v>0</v>
      </c>
      <c r="S36" s="41">
        <v>0</v>
      </c>
      <c r="T36" s="54">
        <f t="shared" si="3"/>
        <v>1</v>
      </c>
      <c r="AB36" s="153">
        <v>1</v>
      </c>
      <c r="AC36" s="153" t="str">
        <f t="shared" ref="AC36" si="35">IF(F36=AB36,"",1)</f>
        <v/>
      </c>
    </row>
    <row r="37" spans="1:29" ht="12" customHeight="1">
      <c r="A37" s="203"/>
      <c r="B37" s="203"/>
      <c r="C37" s="40"/>
      <c r="D37" s="279"/>
      <c r="E37" s="39"/>
      <c r="F37" s="44">
        <f>SUM(G37,R37,S37)</f>
        <v>1</v>
      </c>
      <c r="G37" s="37">
        <f t="shared" ref="G37:S37" si="36">IF(G36=0,0,G36/$F36)</f>
        <v>1</v>
      </c>
      <c r="H37" s="37">
        <f t="shared" si="36"/>
        <v>0</v>
      </c>
      <c r="I37" s="37">
        <f t="shared" si="36"/>
        <v>0</v>
      </c>
      <c r="J37" s="37">
        <f t="shared" si="36"/>
        <v>0</v>
      </c>
      <c r="K37" s="37">
        <f t="shared" si="36"/>
        <v>0</v>
      </c>
      <c r="L37" s="37">
        <f t="shared" si="36"/>
        <v>0</v>
      </c>
      <c r="M37" s="37">
        <f t="shared" si="36"/>
        <v>1</v>
      </c>
      <c r="N37" s="37">
        <f t="shared" si="36"/>
        <v>0</v>
      </c>
      <c r="O37" s="37">
        <f t="shared" si="36"/>
        <v>0</v>
      </c>
      <c r="P37" s="37">
        <f t="shared" si="36"/>
        <v>0</v>
      </c>
      <c r="Q37" s="37">
        <f t="shared" si="36"/>
        <v>1</v>
      </c>
      <c r="R37" s="37">
        <f t="shared" si="36"/>
        <v>0</v>
      </c>
      <c r="S37" s="37">
        <f t="shared" si="36"/>
        <v>0</v>
      </c>
      <c r="T37" s="47">
        <f t="shared" si="3"/>
        <v>1</v>
      </c>
      <c r="AB37" s="152"/>
      <c r="AC37" s="152"/>
    </row>
    <row r="38" spans="1:29" ht="12" customHeight="1">
      <c r="A38" s="203"/>
      <c r="B38" s="203"/>
      <c r="C38" s="43"/>
      <c r="D38" s="278" t="s">
        <v>32</v>
      </c>
      <c r="E38" s="42"/>
      <c r="F38" s="41">
        <v>7</v>
      </c>
      <c r="G38" s="41">
        <v>7</v>
      </c>
      <c r="H38" s="41">
        <v>4</v>
      </c>
      <c r="I38" s="41">
        <v>4</v>
      </c>
      <c r="J38" s="41">
        <v>2</v>
      </c>
      <c r="K38" s="41">
        <v>6</v>
      </c>
      <c r="L38" s="41">
        <v>0</v>
      </c>
      <c r="M38" s="41">
        <v>6</v>
      </c>
      <c r="N38" s="41">
        <v>2</v>
      </c>
      <c r="O38" s="41">
        <v>7</v>
      </c>
      <c r="P38" s="41">
        <v>3</v>
      </c>
      <c r="Q38" s="41">
        <f t="shared" si="6"/>
        <v>3</v>
      </c>
      <c r="R38" s="41">
        <v>0</v>
      </c>
      <c r="S38" s="41">
        <v>0</v>
      </c>
      <c r="T38" s="54">
        <f t="shared" si="3"/>
        <v>7</v>
      </c>
      <c r="AB38" s="153">
        <v>7</v>
      </c>
      <c r="AC38" s="153" t="str">
        <f t="shared" ref="AC38" si="37">IF(F38=AB38,"",1)</f>
        <v/>
      </c>
    </row>
    <row r="39" spans="1:29" ht="12" customHeight="1">
      <c r="A39" s="203"/>
      <c r="B39" s="203"/>
      <c r="C39" s="40"/>
      <c r="D39" s="279"/>
      <c r="E39" s="39"/>
      <c r="F39" s="44">
        <f>SUM(G39,R39,S39)</f>
        <v>1</v>
      </c>
      <c r="G39" s="37">
        <f t="shared" ref="G39:S39" si="38">IF(G38=0,0,G38/$F38)</f>
        <v>1</v>
      </c>
      <c r="H39" s="37">
        <f t="shared" si="38"/>
        <v>0.5714285714285714</v>
      </c>
      <c r="I39" s="37">
        <f t="shared" si="38"/>
        <v>0.5714285714285714</v>
      </c>
      <c r="J39" s="37">
        <f t="shared" si="38"/>
        <v>0.2857142857142857</v>
      </c>
      <c r="K39" s="37">
        <f t="shared" si="38"/>
        <v>0.8571428571428571</v>
      </c>
      <c r="L39" s="37">
        <f t="shared" si="38"/>
        <v>0</v>
      </c>
      <c r="M39" s="37">
        <f t="shared" si="38"/>
        <v>0.8571428571428571</v>
      </c>
      <c r="N39" s="37">
        <f t="shared" si="38"/>
        <v>0.2857142857142857</v>
      </c>
      <c r="O39" s="37">
        <f t="shared" si="38"/>
        <v>1</v>
      </c>
      <c r="P39" s="37">
        <f t="shared" si="38"/>
        <v>0.42857142857142855</v>
      </c>
      <c r="Q39" s="37">
        <f t="shared" si="38"/>
        <v>0.42857142857142855</v>
      </c>
      <c r="R39" s="37">
        <f t="shared" si="38"/>
        <v>0</v>
      </c>
      <c r="S39" s="37">
        <f t="shared" si="38"/>
        <v>0</v>
      </c>
      <c r="T39" s="47">
        <f t="shared" si="3"/>
        <v>1</v>
      </c>
      <c r="AB39" s="152"/>
      <c r="AC39" s="152"/>
    </row>
    <row r="40" spans="1:29" ht="12" customHeight="1">
      <c r="A40" s="203"/>
      <c r="B40" s="203"/>
      <c r="C40" s="43"/>
      <c r="D40" s="278" t="s">
        <v>31</v>
      </c>
      <c r="E40" s="42"/>
      <c r="F40" s="41">
        <v>1</v>
      </c>
      <c r="G40" s="41">
        <v>1</v>
      </c>
      <c r="H40" s="41">
        <v>1</v>
      </c>
      <c r="I40" s="41">
        <v>1</v>
      </c>
      <c r="J40" s="41">
        <v>1</v>
      </c>
      <c r="K40" s="41">
        <v>0</v>
      </c>
      <c r="L40" s="41">
        <v>0</v>
      </c>
      <c r="M40" s="41">
        <v>0</v>
      </c>
      <c r="N40" s="41">
        <v>0</v>
      </c>
      <c r="O40" s="41">
        <v>1</v>
      </c>
      <c r="P40" s="41">
        <v>0</v>
      </c>
      <c r="Q40" s="41">
        <f t="shared" si="6"/>
        <v>0</v>
      </c>
      <c r="R40" s="41">
        <v>0</v>
      </c>
      <c r="S40" s="41">
        <v>0</v>
      </c>
      <c r="T40" s="54">
        <f t="shared" si="3"/>
        <v>1</v>
      </c>
      <c r="AB40" s="153">
        <v>1</v>
      </c>
      <c r="AC40" s="153" t="str">
        <f t="shared" ref="AC40" si="39">IF(F40=AB40,"",1)</f>
        <v/>
      </c>
    </row>
    <row r="41" spans="1:29" ht="12" customHeight="1">
      <c r="A41" s="203"/>
      <c r="B41" s="203"/>
      <c r="C41" s="40"/>
      <c r="D41" s="279"/>
      <c r="E41" s="39"/>
      <c r="F41" s="44">
        <f>SUM(G41,R41,S41)</f>
        <v>1</v>
      </c>
      <c r="G41" s="37">
        <f t="shared" ref="G41:S41" si="40">IF(G40=0,0,G40/$F40)</f>
        <v>1</v>
      </c>
      <c r="H41" s="37">
        <f t="shared" si="40"/>
        <v>1</v>
      </c>
      <c r="I41" s="37">
        <f t="shared" si="40"/>
        <v>1</v>
      </c>
      <c r="J41" s="37">
        <f t="shared" si="40"/>
        <v>1</v>
      </c>
      <c r="K41" s="37">
        <f t="shared" si="40"/>
        <v>0</v>
      </c>
      <c r="L41" s="37">
        <f t="shared" si="40"/>
        <v>0</v>
      </c>
      <c r="M41" s="37">
        <f t="shared" si="40"/>
        <v>0</v>
      </c>
      <c r="N41" s="37">
        <f t="shared" si="40"/>
        <v>0</v>
      </c>
      <c r="O41" s="37">
        <f t="shared" si="40"/>
        <v>1</v>
      </c>
      <c r="P41" s="37">
        <f t="shared" si="40"/>
        <v>0</v>
      </c>
      <c r="Q41" s="37">
        <f t="shared" si="40"/>
        <v>0</v>
      </c>
      <c r="R41" s="37">
        <f t="shared" si="40"/>
        <v>0</v>
      </c>
      <c r="S41" s="37">
        <f t="shared" si="40"/>
        <v>0</v>
      </c>
      <c r="T41" s="47">
        <f t="shared" si="3"/>
        <v>1</v>
      </c>
      <c r="AB41" s="152"/>
      <c r="AC41" s="152"/>
    </row>
    <row r="42" spans="1:29" ht="12" customHeight="1">
      <c r="A42" s="203"/>
      <c r="B42" s="203"/>
      <c r="C42" s="43"/>
      <c r="D42" s="278" t="s">
        <v>30</v>
      </c>
      <c r="E42" s="42"/>
      <c r="F42" s="41">
        <v>2</v>
      </c>
      <c r="G42" s="41">
        <v>2</v>
      </c>
      <c r="H42" s="41">
        <v>2</v>
      </c>
      <c r="I42" s="41">
        <v>2</v>
      </c>
      <c r="J42" s="41">
        <v>1</v>
      </c>
      <c r="K42" s="41">
        <v>1</v>
      </c>
      <c r="L42" s="41">
        <v>0</v>
      </c>
      <c r="M42" s="41">
        <v>1</v>
      </c>
      <c r="N42" s="41">
        <v>0</v>
      </c>
      <c r="O42" s="41">
        <v>1</v>
      </c>
      <c r="P42" s="41">
        <v>1</v>
      </c>
      <c r="Q42" s="41">
        <f t="shared" si="6"/>
        <v>0</v>
      </c>
      <c r="R42" s="41">
        <v>0</v>
      </c>
      <c r="S42" s="41">
        <v>0</v>
      </c>
      <c r="T42" s="54">
        <f t="shared" si="3"/>
        <v>2</v>
      </c>
      <c r="AB42" s="153">
        <v>2</v>
      </c>
      <c r="AC42" s="153" t="str">
        <f t="shared" ref="AC42" si="41">IF(F42=AB42,"",1)</f>
        <v/>
      </c>
    </row>
    <row r="43" spans="1:29" ht="12" customHeight="1">
      <c r="A43" s="203"/>
      <c r="B43" s="203"/>
      <c r="C43" s="40"/>
      <c r="D43" s="279"/>
      <c r="E43" s="39"/>
      <c r="F43" s="44">
        <f>SUM(G43,R43,S43)</f>
        <v>1</v>
      </c>
      <c r="G43" s="37">
        <f t="shared" ref="G43:S43" si="42">IF(G42=0,0,G42/$F42)</f>
        <v>1</v>
      </c>
      <c r="H43" s="37">
        <f t="shared" si="42"/>
        <v>1</v>
      </c>
      <c r="I43" s="37">
        <f t="shared" si="42"/>
        <v>1</v>
      </c>
      <c r="J43" s="37">
        <f t="shared" si="42"/>
        <v>0.5</v>
      </c>
      <c r="K43" s="37">
        <f t="shared" si="42"/>
        <v>0.5</v>
      </c>
      <c r="L43" s="37">
        <f t="shared" si="42"/>
        <v>0</v>
      </c>
      <c r="M43" s="37">
        <f t="shared" si="42"/>
        <v>0.5</v>
      </c>
      <c r="N43" s="37">
        <f t="shared" si="42"/>
        <v>0</v>
      </c>
      <c r="O43" s="37">
        <f t="shared" si="42"/>
        <v>0.5</v>
      </c>
      <c r="P43" s="37">
        <f t="shared" si="42"/>
        <v>0.5</v>
      </c>
      <c r="Q43" s="37">
        <f t="shared" si="42"/>
        <v>0</v>
      </c>
      <c r="R43" s="37">
        <f t="shared" si="42"/>
        <v>0</v>
      </c>
      <c r="S43" s="37">
        <f t="shared" si="42"/>
        <v>0</v>
      </c>
      <c r="T43" s="47">
        <f t="shared" si="3"/>
        <v>1</v>
      </c>
      <c r="AB43" s="152"/>
      <c r="AC43" s="152"/>
    </row>
    <row r="44" spans="1:29" ht="12" customHeight="1">
      <c r="A44" s="203"/>
      <c r="B44" s="203"/>
      <c r="C44" s="43"/>
      <c r="D44" s="278" t="s">
        <v>29</v>
      </c>
      <c r="E44" s="42"/>
      <c r="F44" s="41">
        <v>8</v>
      </c>
      <c r="G44" s="41">
        <v>7</v>
      </c>
      <c r="H44" s="41">
        <v>4</v>
      </c>
      <c r="I44" s="41">
        <v>5</v>
      </c>
      <c r="J44" s="41">
        <v>2</v>
      </c>
      <c r="K44" s="41">
        <v>5</v>
      </c>
      <c r="L44" s="41">
        <v>3</v>
      </c>
      <c r="M44" s="41">
        <v>5</v>
      </c>
      <c r="N44" s="41">
        <v>0</v>
      </c>
      <c r="O44" s="41">
        <v>5</v>
      </c>
      <c r="P44" s="41">
        <v>2</v>
      </c>
      <c r="Q44" s="41">
        <f t="shared" si="6"/>
        <v>3</v>
      </c>
      <c r="R44" s="41">
        <v>0</v>
      </c>
      <c r="S44" s="41">
        <v>1</v>
      </c>
      <c r="T44" s="54">
        <f t="shared" si="3"/>
        <v>8</v>
      </c>
      <c r="AB44" s="153">
        <v>8</v>
      </c>
      <c r="AC44" s="153" t="str">
        <f t="shared" ref="AC44" si="43">IF(F44=AB44,"",1)</f>
        <v/>
      </c>
    </row>
    <row r="45" spans="1:29" ht="12" customHeight="1">
      <c r="A45" s="203"/>
      <c r="B45" s="203"/>
      <c r="C45" s="40"/>
      <c r="D45" s="279"/>
      <c r="E45" s="39"/>
      <c r="F45" s="44">
        <f>SUM(G45,R45,S45)</f>
        <v>1</v>
      </c>
      <c r="G45" s="37">
        <f t="shared" ref="G45:S45" si="44">IF(G44=0,0,G44/$F44)</f>
        <v>0.875</v>
      </c>
      <c r="H45" s="37">
        <f t="shared" si="44"/>
        <v>0.5</v>
      </c>
      <c r="I45" s="37">
        <f t="shared" si="44"/>
        <v>0.625</v>
      </c>
      <c r="J45" s="37">
        <f t="shared" si="44"/>
        <v>0.25</v>
      </c>
      <c r="K45" s="37">
        <f t="shared" si="44"/>
        <v>0.625</v>
      </c>
      <c r="L45" s="37">
        <f t="shared" si="44"/>
        <v>0.375</v>
      </c>
      <c r="M45" s="37">
        <f t="shared" si="44"/>
        <v>0.625</v>
      </c>
      <c r="N45" s="37">
        <f t="shared" si="44"/>
        <v>0</v>
      </c>
      <c r="O45" s="37">
        <f t="shared" si="44"/>
        <v>0.625</v>
      </c>
      <c r="P45" s="37">
        <f t="shared" si="44"/>
        <v>0.25</v>
      </c>
      <c r="Q45" s="37">
        <f t="shared" si="44"/>
        <v>0.375</v>
      </c>
      <c r="R45" s="37">
        <f t="shared" si="44"/>
        <v>0</v>
      </c>
      <c r="S45" s="37">
        <f t="shared" si="44"/>
        <v>0.125</v>
      </c>
      <c r="T45" s="47">
        <f t="shared" si="3"/>
        <v>1</v>
      </c>
      <c r="AB45" s="152"/>
      <c r="AC45" s="152"/>
    </row>
    <row r="46" spans="1:29" ht="12" customHeight="1">
      <c r="A46" s="203"/>
      <c r="B46" s="203"/>
      <c r="C46" s="43"/>
      <c r="D46" s="278" t="s">
        <v>28</v>
      </c>
      <c r="E46" s="42"/>
      <c r="F46" s="41">
        <v>5</v>
      </c>
      <c r="G46" s="41">
        <v>5</v>
      </c>
      <c r="H46" s="41">
        <v>2</v>
      </c>
      <c r="I46" s="41">
        <v>4</v>
      </c>
      <c r="J46" s="41">
        <v>1</v>
      </c>
      <c r="K46" s="41">
        <v>5</v>
      </c>
      <c r="L46" s="41">
        <v>1</v>
      </c>
      <c r="M46" s="41">
        <v>4</v>
      </c>
      <c r="N46" s="41">
        <v>0</v>
      </c>
      <c r="O46" s="41">
        <v>3</v>
      </c>
      <c r="P46" s="41">
        <v>1</v>
      </c>
      <c r="Q46" s="41">
        <f t="shared" si="6"/>
        <v>3</v>
      </c>
      <c r="R46" s="41">
        <v>0</v>
      </c>
      <c r="S46" s="41">
        <v>0</v>
      </c>
      <c r="T46" s="54">
        <f t="shared" si="3"/>
        <v>5</v>
      </c>
      <c r="AB46" s="153">
        <v>5</v>
      </c>
      <c r="AC46" s="153" t="str">
        <f t="shared" ref="AC46" si="45">IF(F46=AB46,"",1)</f>
        <v/>
      </c>
    </row>
    <row r="47" spans="1:29" ht="12" customHeight="1">
      <c r="A47" s="203"/>
      <c r="B47" s="203"/>
      <c r="C47" s="40"/>
      <c r="D47" s="279"/>
      <c r="E47" s="39"/>
      <c r="F47" s="44">
        <f>SUM(G47,R47,S47)</f>
        <v>1</v>
      </c>
      <c r="G47" s="37">
        <f t="shared" ref="G47:S47" si="46">IF(G46=0,0,G46/$F46)</f>
        <v>1</v>
      </c>
      <c r="H47" s="37">
        <f t="shared" si="46"/>
        <v>0.4</v>
      </c>
      <c r="I47" s="37">
        <f t="shared" si="46"/>
        <v>0.8</v>
      </c>
      <c r="J47" s="37">
        <f t="shared" si="46"/>
        <v>0.2</v>
      </c>
      <c r="K47" s="37">
        <f t="shared" si="46"/>
        <v>1</v>
      </c>
      <c r="L47" s="37">
        <f t="shared" si="46"/>
        <v>0.2</v>
      </c>
      <c r="M47" s="37">
        <f t="shared" si="46"/>
        <v>0.8</v>
      </c>
      <c r="N47" s="37">
        <f t="shared" si="46"/>
        <v>0</v>
      </c>
      <c r="O47" s="37">
        <f t="shared" si="46"/>
        <v>0.6</v>
      </c>
      <c r="P47" s="37">
        <f t="shared" si="46"/>
        <v>0.2</v>
      </c>
      <c r="Q47" s="37">
        <f t="shared" si="46"/>
        <v>0.6</v>
      </c>
      <c r="R47" s="37">
        <f t="shared" si="46"/>
        <v>0</v>
      </c>
      <c r="S47" s="37">
        <f t="shared" si="46"/>
        <v>0</v>
      </c>
      <c r="T47" s="47">
        <f t="shared" si="3"/>
        <v>1</v>
      </c>
      <c r="AB47" s="152"/>
      <c r="AC47" s="152"/>
    </row>
    <row r="48" spans="1:29" ht="12" customHeight="1">
      <c r="A48" s="203"/>
      <c r="B48" s="203"/>
      <c r="C48" s="43"/>
      <c r="D48" s="278" t="s">
        <v>27</v>
      </c>
      <c r="E48" s="42"/>
      <c r="F48" s="41">
        <v>5</v>
      </c>
      <c r="G48" s="41">
        <v>5</v>
      </c>
      <c r="H48" s="41">
        <v>3</v>
      </c>
      <c r="I48" s="41">
        <v>3</v>
      </c>
      <c r="J48" s="41">
        <v>1</v>
      </c>
      <c r="K48" s="41">
        <v>4</v>
      </c>
      <c r="L48" s="41">
        <v>0</v>
      </c>
      <c r="M48" s="41">
        <v>4</v>
      </c>
      <c r="N48" s="41">
        <v>0</v>
      </c>
      <c r="O48" s="41">
        <v>4</v>
      </c>
      <c r="P48" s="41">
        <v>2</v>
      </c>
      <c r="Q48" s="41">
        <f t="shared" si="6"/>
        <v>2</v>
      </c>
      <c r="R48" s="41">
        <v>0</v>
      </c>
      <c r="S48" s="41">
        <v>0</v>
      </c>
      <c r="T48" s="54">
        <f t="shared" si="3"/>
        <v>5</v>
      </c>
      <c r="AB48" s="153">
        <v>5</v>
      </c>
      <c r="AC48" s="153" t="str">
        <f t="shared" ref="AC48" si="47">IF(F48=AB48,"",1)</f>
        <v/>
      </c>
    </row>
    <row r="49" spans="1:29" ht="12" customHeight="1">
      <c r="A49" s="203"/>
      <c r="B49" s="203"/>
      <c r="C49" s="40"/>
      <c r="D49" s="279"/>
      <c r="E49" s="39"/>
      <c r="F49" s="44">
        <f>SUM(G49,R49,S49)</f>
        <v>1</v>
      </c>
      <c r="G49" s="37">
        <f t="shared" ref="G49:S49" si="48">IF(G48=0,0,G48/$F48)</f>
        <v>1</v>
      </c>
      <c r="H49" s="37">
        <f t="shared" si="48"/>
        <v>0.6</v>
      </c>
      <c r="I49" s="37">
        <f t="shared" si="48"/>
        <v>0.6</v>
      </c>
      <c r="J49" s="37">
        <f t="shared" si="48"/>
        <v>0.2</v>
      </c>
      <c r="K49" s="37">
        <f t="shared" si="48"/>
        <v>0.8</v>
      </c>
      <c r="L49" s="37">
        <f t="shared" si="48"/>
        <v>0</v>
      </c>
      <c r="M49" s="37">
        <f t="shared" si="48"/>
        <v>0.8</v>
      </c>
      <c r="N49" s="37">
        <f t="shared" si="48"/>
        <v>0</v>
      </c>
      <c r="O49" s="37">
        <f t="shared" si="48"/>
        <v>0.8</v>
      </c>
      <c r="P49" s="37">
        <f t="shared" si="48"/>
        <v>0.4</v>
      </c>
      <c r="Q49" s="37">
        <f t="shared" si="48"/>
        <v>0.4</v>
      </c>
      <c r="R49" s="37">
        <f t="shared" si="48"/>
        <v>0</v>
      </c>
      <c r="S49" s="37">
        <f t="shared" si="48"/>
        <v>0</v>
      </c>
      <c r="T49" s="47">
        <f t="shared" si="3"/>
        <v>1</v>
      </c>
      <c r="AB49" s="152"/>
      <c r="AC49" s="152"/>
    </row>
    <row r="50" spans="1:29" ht="12" customHeight="1">
      <c r="A50" s="203"/>
      <c r="B50" s="203"/>
      <c r="C50" s="43"/>
      <c r="D50" s="278" t="s">
        <v>26</v>
      </c>
      <c r="E50" s="42"/>
      <c r="F50" s="41">
        <v>15</v>
      </c>
      <c r="G50" s="41">
        <v>13</v>
      </c>
      <c r="H50" s="41">
        <v>5</v>
      </c>
      <c r="I50" s="41">
        <v>8</v>
      </c>
      <c r="J50" s="41">
        <v>3</v>
      </c>
      <c r="K50" s="41">
        <v>8</v>
      </c>
      <c r="L50" s="41">
        <v>0</v>
      </c>
      <c r="M50" s="41">
        <v>12</v>
      </c>
      <c r="N50" s="41">
        <v>1</v>
      </c>
      <c r="O50" s="41">
        <v>9</v>
      </c>
      <c r="P50" s="41">
        <v>2</v>
      </c>
      <c r="Q50" s="41">
        <f t="shared" si="6"/>
        <v>8</v>
      </c>
      <c r="R50" s="41">
        <v>0</v>
      </c>
      <c r="S50" s="41">
        <v>2</v>
      </c>
      <c r="T50" s="54">
        <f t="shared" si="3"/>
        <v>15</v>
      </c>
      <c r="AB50" s="153">
        <v>15</v>
      </c>
      <c r="AC50" s="153" t="str">
        <f t="shared" ref="AC50" si="49">IF(F50=AB50,"",1)</f>
        <v/>
      </c>
    </row>
    <row r="51" spans="1:29" ht="12" customHeight="1">
      <c r="A51" s="203"/>
      <c r="B51" s="203"/>
      <c r="C51" s="40"/>
      <c r="D51" s="279"/>
      <c r="E51" s="39"/>
      <c r="F51" s="44">
        <f>SUM(G51,R51,S51)</f>
        <v>1</v>
      </c>
      <c r="G51" s="37">
        <f t="shared" ref="G51:S51" si="50">IF(G50=0,0,G50/$F50)</f>
        <v>0.8666666666666667</v>
      </c>
      <c r="H51" s="37">
        <f t="shared" si="50"/>
        <v>0.33333333333333331</v>
      </c>
      <c r="I51" s="37">
        <f t="shared" si="50"/>
        <v>0.53333333333333333</v>
      </c>
      <c r="J51" s="37">
        <f t="shared" si="50"/>
        <v>0.2</v>
      </c>
      <c r="K51" s="37">
        <f t="shared" si="50"/>
        <v>0.53333333333333333</v>
      </c>
      <c r="L51" s="37">
        <f t="shared" si="50"/>
        <v>0</v>
      </c>
      <c r="M51" s="37">
        <f t="shared" si="50"/>
        <v>0.8</v>
      </c>
      <c r="N51" s="37">
        <f t="shared" si="50"/>
        <v>6.6666666666666666E-2</v>
      </c>
      <c r="O51" s="37">
        <f t="shared" si="50"/>
        <v>0.6</v>
      </c>
      <c r="P51" s="37">
        <f t="shared" si="50"/>
        <v>0.13333333333333333</v>
      </c>
      <c r="Q51" s="37">
        <f t="shared" si="50"/>
        <v>0.53333333333333333</v>
      </c>
      <c r="R51" s="37">
        <f t="shared" si="50"/>
        <v>0</v>
      </c>
      <c r="S51" s="37">
        <f t="shared" si="50"/>
        <v>0.13333333333333333</v>
      </c>
      <c r="T51" s="47">
        <f t="shared" si="3"/>
        <v>1</v>
      </c>
      <c r="AB51" s="152"/>
      <c r="AC51" s="152"/>
    </row>
    <row r="52" spans="1:29" ht="12" customHeight="1">
      <c r="A52" s="203"/>
      <c r="B52" s="203"/>
      <c r="C52" s="43"/>
      <c r="D52" s="278" t="s">
        <v>25</v>
      </c>
      <c r="E52" s="42"/>
      <c r="F52" s="41">
        <v>5</v>
      </c>
      <c r="G52" s="41">
        <v>5</v>
      </c>
      <c r="H52" s="41">
        <v>1</v>
      </c>
      <c r="I52" s="41">
        <v>3</v>
      </c>
      <c r="J52" s="41">
        <v>1</v>
      </c>
      <c r="K52" s="41">
        <v>4</v>
      </c>
      <c r="L52" s="41">
        <v>0</v>
      </c>
      <c r="M52" s="41">
        <v>3</v>
      </c>
      <c r="N52" s="41">
        <v>0</v>
      </c>
      <c r="O52" s="41">
        <v>3</v>
      </c>
      <c r="P52" s="41">
        <v>0</v>
      </c>
      <c r="Q52" s="41">
        <f t="shared" si="6"/>
        <v>4</v>
      </c>
      <c r="R52" s="41">
        <v>0</v>
      </c>
      <c r="S52" s="41">
        <v>0</v>
      </c>
      <c r="T52" s="54">
        <f t="shared" si="3"/>
        <v>5</v>
      </c>
      <c r="AB52" s="153">
        <v>5</v>
      </c>
      <c r="AC52" s="153" t="str">
        <f t="shared" ref="AC52" si="51">IF(F52=AB52,"",1)</f>
        <v/>
      </c>
    </row>
    <row r="53" spans="1:29" ht="12" customHeight="1">
      <c r="A53" s="203"/>
      <c r="B53" s="203"/>
      <c r="C53" s="40"/>
      <c r="D53" s="279"/>
      <c r="E53" s="39"/>
      <c r="F53" s="44">
        <f>SUM(G53,R53,S53)</f>
        <v>1</v>
      </c>
      <c r="G53" s="37">
        <f t="shared" ref="G53:S53" si="52">IF(G52=0,0,G52/$F52)</f>
        <v>1</v>
      </c>
      <c r="H53" s="37">
        <f t="shared" si="52"/>
        <v>0.2</v>
      </c>
      <c r="I53" s="37">
        <f t="shared" si="52"/>
        <v>0.6</v>
      </c>
      <c r="J53" s="37">
        <f t="shared" si="52"/>
        <v>0.2</v>
      </c>
      <c r="K53" s="37">
        <f t="shared" si="52"/>
        <v>0.8</v>
      </c>
      <c r="L53" s="37">
        <f t="shared" si="52"/>
        <v>0</v>
      </c>
      <c r="M53" s="37">
        <f t="shared" si="52"/>
        <v>0.6</v>
      </c>
      <c r="N53" s="37">
        <f t="shared" si="52"/>
        <v>0</v>
      </c>
      <c r="O53" s="37">
        <f t="shared" si="52"/>
        <v>0.6</v>
      </c>
      <c r="P53" s="37">
        <f t="shared" si="52"/>
        <v>0</v>
      </c>
      <c r="Q53" s="37">
        <f t="shared" si="52"/>
        <v>0.8</v>
      </c>
      <c r="R53" s="37">
        <f t="shared" si="52"/>
        <v>0</v>
      </c>
      <c r="S53" s="37">
        <f t="shared" si="52"/>
        <v>0</v>
      </c>
      <c r="T53" s="47">
        <f t="shared" si="3"/>
        <v>1</v>
      </c>
      <c r="AB53" s="152"/>
      <c r="AC53" s="152"/>
    </row>
    <row r="54" spans="1:29" ht="12" customHeight="1">
      <c r="A54" s="203"/>
      <c r="B54" s="203"/>
      <c r="C54" s="43"/>
      <c r="D54" s="278" t="s">
        <v>24</v>
      </c>
      <c r="E54" s="42"/>
      <c r="F54" s="41">
        <v>33</v>
      </c>
      <c r="G54" s="41">
        <v>31</v>
      </c>
      <c r="H54" s="41">
        <v>17</v>
      </c>
      <c r="I54" s="41">
        <v>25</v>
      </c>
      <c r="J54" s="41">
        <v>7</v>
      </c>
      <c r="K54" s="41">
        <v>23</v>
      </c>
      <c r="L54" s="41">
        <v>0</v>
      </c>
      <c r="M54" s="41">
        <v>25</v>
      </c>
      <c r="N54" s="41">
        <v>5</v>
      </c>
      <c r="O54" s="41">
        <v>20</v>
      </c>
      <c r="P54" s="41">
        <v>8</v>
      </c>
      <c r="Q54" s="41">
        <f t="shared" si="6"/>
        <v>14</v>
      </c>
      <c r="R54" s="41">
        <v>2</v>
      </c>
      <c r="S54" s="41">
        <v>0</v>
      </c>
      <c r="T54" s="54">
        <f t="shared" si="3"/>
        <v>33</v>
      </c>
      <c r="AB54" s="153">
        <v>33</v>
      </c>
      <c r="AC54" s="153" t="str">
        <f t="shared" ref="AC54" si="53">IF(F54=AB54,"",1)</f>
        <v/>
      </c>
    </row>
    <row r="55" spans="1:29" ht="12" customHeight="1">
      <c r="A55" s="203"/>
      <c r="B55" s="203"/>
      <c r="C55" s="40"/>
      <c r="D55" s="279"/>
      <c r="E55" s="39"/>
      <c r="F55" s="44">
        <f>SUM(G55,R55,S55)</f>
        <v>1</v>
      </c>
      <c r="G55" s="37">
        <f t="shared" ref="G55:S55" si="54">IF(G54=0,0,G54/$F54)</f>
        <v>0.93939393939393945</v>
      </c>
      <c r="H55" s="37">
        <f t="shared" si="54"/>
        <v>0.51515151515151514</v>
      </c>
      <c r="I55" s="37">
        <f t="shared" si="54"/>
        <v>0.75757575757575757</v>
      </c>
      <c r="J55" s="37">
        <f t="shared" si="54"/>
        <v>0.21212121212121213</v>
      </c>
      <c r="K55" s="37">
        <f t="shared" si="54"/>
        <v>0.69696969696969702</v>
      </c>
      <c r="L55" s="37">
        <f t="shared" si="54"/>
        <v>0</v>
      </c>
      <c r="M55" s="37">
        <f t="shared" si="54"/>
        <v>0.75757575757575757</v>
      </c>
      <c r="N55" s="37">
        <f t="shared" si="54"/>
        <v>0.15151515151515152</v>
      </c>
      <c r="O55" s="37">
        <f t="shared" si="54"/>
        <v>0.60606060606060608</v>
      </c>
      <c r="P55" s="37">
        <f t="shared" si="54"/>
        <v>0.24242424242424243</v>
      </c>
      <c r="Q55" s="37">
        <f t="shared" si="54"/>
        <v>0.42424242424242425</v>
      </c>
      <c r="R55" s="37">
        <f t="shared" si="54"/>
        <v>6.0606060606060608E-2</v>
      </c>
      <c r="S55" s="37">
        <f t="shared" si="54"/>
        <v>0</v>
      </c>
      <c r="T55" s="47">
        <f t="shared" si="3"/>
        <v>1</v>
      </c>
      <c r="AB55" s="152"/>
      <c r="AC55" s="152"/>
    </row>
    <row r="56" spans="1:29" ht="12" customHeight="1">
      <c r="A56" s="203"/>
      <c r="B56" s="203"/>
      <c r="C56" s="43"/>
      <c r="D56" s="278" t="s">
        <v>23</v>
      </c>
      <c r="E56" s="42"/>
      <c r="F56" s="41">
        <v>8</v>
      </c>
      <c r="G56" s="41">
        <v>7</v>
      </c>
      <c r="H56" s="41">
        <v>4</v>
      </c>
      <c r="I56" s="41">
        <v>3</v>
      </c>
      <c r="J56" s="41">
        <v>0</v>
      </c>
      <c r="K56" s="41">
        <v>5</v>
      </c>
      <c r="L56" s="41">
        <v>0</v>
      </c>
      <c r="M56" s="41">
        <v>5</v>
      </c>
      <c r="N56" s="41">
        <v>1</v>
      </c>
      <c r="O56" s="41">
        <v>5</v>
      </c>
      <c r="P56" s="41">
        <v>4</v>
      </c>
      <c r="Q56" s="41">
        <f t="shared" si="6"/>
        <v>3</v>
      </c>
      <c r="R56" s="41">
        <v>0</v>
      </c>
      <c r="S56" s="41">
        <v>1</v>
      </c>
      <c r="T56" s="54">
        <f t="shared" si="3"/>
        <v>8</v>
      </c>
      <c r="AB56" s="153">
        <v>8</v>
      </c>
      <c r="AC56" s="153" t="str">
        <f t="shared" ref="AC56" si="55">IF(F56=AB56,"",1)</f>
        <v/>
      </c>
    </row>
    <row r="57" spans="1:29" ht="12" customHeight="1">
      <c r="A57" s="203"/>
      <c r="B57" s="203"/>
      <c r="C57" s="40"/>
      <c r="D57" s="279"/>
      <c r="E57" s="39"/>
      <c r="F57" s="44">
        <f>SUM(G57,R57,S57)</f>
        <v>1</v>
      </c>
      <c r="G57" s="37">
        <f t="shared" ref="G57:S57" si="56">IF(G56=0,0,G56/$F56)</f>
        <v>0.875</v>
      </c>
      <c r="H57" s="37">
        <f t="shared" si="56"/>
        <v>0.5</v>
      </c>
      <c r="I57" s="37">
        <f t="shared" si="56"/>
        <v>0.375</v>
      </c>
      <c r="J57" s="37">
        <f t="shared" si="56"/>
        <v>0</v>
      </c>
      <c r="K57" s="37">
        <f t="shared" si="56"/>
        <v>0.625</v>
      </c>
      <c r="L57" s="37">
        <f t="shared" si="56"/>
        <v>0</v>
      </c>
      <c r="M57" s="37">
        <f t="shared" si="56"/>
        <v>0.625</v>
      </c>
      <c r="N57" s="37">
        <f t="shared" si="56"/>
        <v>0.125</v>
      </c>
      <c r="O57" s="37">
        <f t="shared" si="56"/>
        <v>0.625</v>
      </c>
      <c r="P57" s="37">
        <f t="shared" si="56"/>
        <v>0.5</v>
      </c>
      <c r="Q57" s="37">
        <f t="shared" si="56"/>
        <v>0.375</v>
      </c>
      <c r="R57" s="37">
        <f t="shared" si="56"/>
        <v>0</v>
      </c>
      <c r="S57" s="37">
        <f t="shared" si="56"/>
        <v>0.125</v>
      </c>
      <c r="T57" s="47">
        <f t="shared" si="3"/>
        <v>1</v>
      </c>
      <c r="AB57" s="152"/>
      <c r="AC57" s="152"/>
    </row>
    <row r="58" spans="1:29" ht="12.75" customHeight="1">
      <c r="A58" s="203"/>
      <c r="B58" s="203"/>
      <c r="C58" s="43"/>
      <c r="D58" s="278" t="s">
        <v>22</v>
      </c>
      <c r="E58" s="42"/>
      <c r="F58" s="41">
        <v>28</v>
      </c>
      <c r="G58" s="41">
        <v>25</v>
      </c>
      <c r="H58" s="41">
        <v>13</v>
      </c>
      <c r="I58" s="41">
        <v>17</v>
      </c>
      <c r="J58" s="41">
        <v>2</v>
      </c>
      <c r="K58" s="41">
        <v>23</v>
      </c>
      <c r="L58" s="41">
        <v>0</v>
      </c>
      <c r="M58" s="41">
        <v>23</v>
      </c>
      <c r="N58" s="41">
        <v>5</v>
      </c>
      <c r="O58" s="41">
        <v>19</v>
      </c>
      <c r="P58" s="41">
        <v>9</v>
      </c>
      <c r="Q58" s="41">
        <f t="shared" si="6"/>
        <v>12</v>
      </c>
      <c r="R58" s="41">
        <v>3</v>
      </c>
      <c r="S58" s="41">
        <v>0</v>
      </c>
      <c r="T58" s="54">
        <f t="shared" si="3"/>
        <v>28</v>
      </c>
      <c r="AB58" s="153">
        <v>28</v>
      </c>
      <c r="AC58" s="153" t="str">
        <f t="shared" ref="AC58" si="57">IF(F58=AB58,"",1)</f>
        <v/>
      </c>
    </row>
    <row r="59" spans="1:29" ht="12.75" customHeight="1">
      <c r="A59" s="203"/>
      <c r="B59" s="203"/>
      <c r="C59" s="40"/>
      <c r="D59" s="279"/>
      <c r="E59" s="39"/>
      <c r="F59" s="44">
        <f>SUM(G59,R59,S59)</f>
        <v>1</v>
      </c>
      <c r="G59" s="37">
        <f t="shared" ref="G59:S59" si="58">IF(G58=0,0,G58/$F58)</f>
        <v>0.8928571428571429</v>
      </c>
      <c r="H59" s="37">
        <f t="shared" si="58"/>
        <v>0.4642857142857143</v>
      </c>
      <c r="I59" s="37">
        <f t="shared" si="58"/>
        <v>0.6071428571428571</v>
      </c>
      <c r="J59" s="37">
        <f t="shared" si="58"/>
        <v>7.1428571428571425E-2</v>
      </c>
      <c r="K59" s="37">
        <f t="shared" si="58"/>
        <v>0.8214285714285714</v>
      </c>
      <c r="L59" s="37">
        <f t="shared" si="58"/>
        <v>0</v>
      </c>
      <c r="M59" s="37">
        <f t="shared" si="58"/>
        <v>0.8214285714285714</v>
      </c>
      <c r="N59" s="37">
        <f t="shared" si="58"/>
        <v>0.17857142857142858</v>
      </c>
      <c r="O59" s="37">
        <f t="shared" si="58"/>
        <v>0.6785714285714286</v>
      </c>
      <c r="P59" s="37">
        <f t="shared" si="58"/>
        <v>0.32142857142857145</v>
      </c>
      <c r="Q59" s="37">
        <f t="shared" si="58"/>
        <v>0.42857142857142855</v>
      </c>
      <c r="R59" s="37">
        <f t="shared" si="58"/>
        <v>0.10714285714285714</v>
      </c>
      <c r="S59" s="37">
        <f t="shared" si="58"/>
        <v>0</v>
      </c>
      <c r="T59" s="47">
        <f t="shared" si="3"/>
        <v>0.99999999999999989</v>
      </c>
      <c r="AB59" s="152"/>
      <c r="AC59" s="152"/>
    </row>
    <row r="60" spans="1:29" ht="12" customHeight="1">
      <c r="A60" s="203"/>
      <c r="B60" s="203"/>
      <c r="C60" s="43"/>
      <c r="D60" s="278" t="s">
        <v>21</v>
      </c>
      <c r="E60" s="42"/>
      <c r="F60" s="41">
        <v>12</v>
      </c>
      <c r="G60" s="41">
        <v>11</v>
      </c>
      <c r="H60" s="41">
        <v>6</v>
      </c>
      <c r="I60" s="41">
        <v>6</v>
      </c>
      <c r="J60" s="41">
        <v>1</v>
      </c>
      <c r="K60" s="41">
        <v>9</v>
      </c>
      <c r="L60" s="41">
        <v>1</v>
      </c>
      <c r="M60" s="41">
        <v>10</v>
      </c>
      <c r="N60" s="41">
        <v>3</v>
      </c>
      <c r="O60" s="41">
        <v>9</v>
      </c>
      <c r="P60" s="41">
        <v>5</v>
      </c>
      <c r="Q60" s="41">
        <f t="shared" si="6"/>
        <v>5</v>
      </c>
      <c r="R60" s="41">
        <v>1</v>
      </c>
      <c r="S60" s="41">
        <v>0</v>
      </c>
      <c r="T60" s="54">
        <f t="shared" si="3"/>
        <v>12</v>
      </c>
      <c r="AB60" s="153">
        <v>12</v>
      </c>
      <c r="AC60" s="153" t="str">
        <f t="shared" ref="AC60" si="59">IF(F60=AB60,"",1)</f>
        <v/>
      </c>
    </row>
    <row r="61" spans="1:29" ht="12" customHeight="1">
      <c r="A61" s="203"/>
      <c r="B61" s="203"/>
      <c r="C61" s="40"/>
      <c r="D61" s="279"/>
      <c r="E61" s="39"/>
      <c r="F61" s="44">
        <f>SUM(G61,R61,S61)</f>
        <v>1</v>
      </c>
      <c r="G61" s="37">
        <f t="shared" ref="G61:S61" si="60">IF(G60=0,0,G60/$F60)</f>
        <v>0.91666666666666663</v>
      </c>
      <c r="H61" s="37">
        <f t="shared" si="60"/>
        <v>0.5</v>
      </c>
      <c r="I61" s="37">
        <f t="shared" si="60"/>
        <v>0.5</v>
      </c>
      <c r="J61" s="37">
        <f t="shared" si="60"/>
        <v>8.3333333333333329E-2</v>
      </c>
      <c r="K61" s="37">
        <f t="shared" si="60"/>
        <v>0.75</v>
      </c>
      <c r="L61" s="37">
        <f t="shared" si="60"/>
        <v>8.3333333333333329E-2</v>
      </c>
      <c r="M61" s="37">
        <f t="shared" si="60"/>
        <v>0.83333333333333337</v>
      </c>
      <c r="N61" s="37">
        <f t="shared" si="60"/>
        <v>0.25</v>
      </c>
      <c r="O61" s="37">
        <f t="shared" si="60"/>
        <v>0.75</v>
      </c>
      <c r="P61" s="37">
        <f t="shared" si="60"/>
        <v>0.41666666666666669</v>
      </c>
      <c r="Q61" s="37">
        <f t="shared" si="60"/>
        <v>0.41666666666666669</v>
      </c>
      <c r="R61" s="37">
        <f t="shared" si="60"/>
        <v>8.3333333333333329E-2</v>
      </c>
      <c r="S61" s="37">
        <f t="shared" si="60"/>
        <v>0</v>
      </c>
      <c r="T61" s="47">
        <f t="shared" si="3"/>
        <v>1</v>
      </c>
      <c r="AB61" s="152"/>
      <c r="AC61" s="152"/>
    </row>
    <row r="62" spans="1:29" ht="12" customHeight="1">
      <c r="A62" s="203"/>
      <c r="B62" s="203"/>
      <c r="C62" s="43"/>
      <c r="D62" s="278" t="s">
        <v>20</v>
      </c>
      <c r="E62" s="42"/>
      <c r="F62" s="41">
        <v>11</v>
      </c>
      <c r="G62" s="41">
        <v>11</v>
      </c>
      <c r="H62" s="41">
        <v>9</v>
      </c>
      <c r="I62" s="41">
        <v>11</v>
      </c>
      <c r="J62" s="41">
        <v>2</v>
      </c>
      <c r="K62" s="41">
        <v>11</v>
      </c>
      <c r="L62" s="41">
        <v>2</v>
      </c>
      <c r="M62" s="41">
        <v>11</v>
      </c>
      <c r="N62" s="41">
        <v>8</v>
      </c>
      <c r="O62" s="41">
        <v>10</v>
      </c>
      <c r="P62" s="41">
        <v>9</v>
      </c>
      <c r="Q62" s="41">
        <f t="shared" si="6"/>
        <v>2</v>
      </c>
      <c r="R62" s="41">
        <v>0</v>
      </c>
      <c r="S62" s="41">
        <v>0</v>
      </c>
      <c r="T62" s="54">
        <f t="shared" si="3"/>
        <v>11</v>
      </c>
      <c r="AB62" s="153">
        <v>11</v>
      </c>
      <c r="AC62" s="153" t="str">
        <f t="shared" ref="AC62" si="61">IF(F62=AB62,"",1)</f>
        <v/>
      </c>
    </row>
    <row r="63" spans="1:29" ht="12" customHeight="1">
      <c r="A63" s="203"/>
      <c r="B63" s="203"/>
      <c r="C63" s="40"/>
      <c r="D63" s="279"/>
      <c r="E63" s="39"/>
      <c r="F63" s="44">
        <f>SUM(G63,R63,S63)</f>
        <v>1</v>
      </c>
      <c r="G63" s="37">
        <f t="shared" ref="G63:S63" si="62">IF(G62=0,0,G62/$F62)</f>
        <v>1</v>
      </c>
      <c r="H63" s="37">
        <f t="shared" si="62"/>
        <v>0.81818181818181823</v>
      </c>
      <c r="I63" s="37">
        <f t="shared" si="62"/>
        <v>1</v>
      </c>
      <c r="J63" s="37">
        <f t="shared" si="62"/>
        <v>0.18181818181818182</v>
      </c>
      <c r="K63" s="37">
        <f t="shared" si="62"/>
        <v>1</v>
      </c>
      <c r="L63" s="37">
        <f t="shared" si="62"/>
        <v>0.18181818181818182</v>
      </c>
      <c r="M63" s="37">
        <f t="shared" si="62"/>
        <v>1</v>
      </c>
      <c r="N63" s="37">
        <f t="shared" si="62"/>
        <v>0.72727272727272729</v>
      </c>
      <c r="O63" s="37">
        <f t="shared" si="62"/>
        <v>0.90909090909090906</v>
      </c>
      <c r="P63" s="37">
        <f t="shared" si="62"/>
        <v>0.81818181818181823</v>
      </c>
      <c r="Q63" s="37">
        <f t="shared" si="62"/>
        <v>0.18181818181818182</v>
      </c>
      <c r="R63" s="37">
        <f t="shared" si="62"/>
        <v>0</v>
      </c>
      <c r="S63" s="37">
        <f t="shared" si="62"/>
        <v>0</v>
      </c>
      <c r="T63" s="47">
        <f t="shared" si="3"/>
        <v>1</v>
      </c>
      <c r="AB63" s="152"/>
      <c r="AC63" s="152"/>
    </row>
    <row r="64" spans="1:29" ht="12" customHeight="1">
      <c r="A64" s="203"/>
      <c r="B64" s="203"/>
      <c r="C64" s="43"/>
      <c r="D64" s="278" t="s">
        <v>19</v>
      </c>
      <c r="E64" s="42"/>
      <c r="F64" s="41">
        <v>21</v>
      </c>
      <c r="G64" s="41">
        <v>20</v>
      </c>
      <c r="H64" s="41">
        <v>12</v>
      </c>
      <c r="I64" s="41">
        <v>17</v>
      </c>
      <c r="J64" s="41">
        <v>1</v>
      </c>
      <c r="K64" s="41">
        <v>15</v>
      </c>
      <c r="L64" s="41">
        <v>1</v>
      </c>
      <c r="M64" s="41">
        <v>18</v>
      </c>
      <c r="N64" s="41">
        <v>7</v>
      </c>
      <c r="O64" s="41">
        <v>15</v>
      </c>
      <c r="P64" s="41">
        <v>7</v>
      </c>
      <c r="Q64" s="41">
        <f t="shared" si="6"/>
        <v>8</v>
      </c>
      <c r="R64" s="41">
        <v>1</v>
      </c>
      <c r="S64" s="41">
        <v>0</v>
      </c>
      <c r="T64" s="54">
        <f t="shared" si="3"/>
        <v>21</v>
      </c>
      <c r="AB64" s="153">
        <v>21</v>
      </c>
      <c r="AC64" s="153" t="str">
        <f t="shared" ref="AC64" si="63">IF(F64=AB64,"",1)</f>
        <v/>
      </c>
    </row>
    <row r="65" spans="1:29" ht="12" customHeight="1">
      <c r="A65" s="203"/>
      <c r="B65" s="203"/>
      <c r="C65" s="40"/>
      <c r="D65" s="279"/>
      <c r="E65" s="39"/>
      <c r="F65" s="44">
        <f>SUM(G65,R65,S65)</f>
        <v>1</v>
      </c>
      <c r="G65" s="37">
        <f t="shared" ref="G65:S65" si="64">IF(G64=0,0,G64/$F64)</f>
        <v>0.95238095238095233</v>
      </c>
      <c r="H65" s="37">
        <f t="shared" si="64"/>
        <v>0.5714285714285714</v>
      </c>
      <c r="I65" s="37">
        <f t="shared" si="64"/>
        <v>0.80952380952380953</v>
      </c>
      <c r="J65" s="37">
        <f t="shared" si="64"/>
        <v>4.7619047619047616E-2</v>
      </c>
      <c r="K65" s="37">
        <f t="shared" si="64"/>
        <v>0.7142857142857143</v>
      </c>
      <c r="L65" s="37">
        <f t="shared" si="64"/>
        <v>4.7619047619047616E-2</v>
      </c>
      <c r="M65" s="37">
        <f t="shared" si="64"/>
        <v>0.8571428571428571</v>
      </c>
      <c r="N65" s="37">
        <f t="shared" si="64"/>
        <v>0.33333333333333331</v>
      </c>
      <c r="O65" s="37">
        <f t="shared" si="64"/>
        <v>0.7142857142857143</v>
      </c>
      <c r="P65" s="37">
        <f t="shared" si="64"/>
        <v>0.33333333333333331</v>
      </c>
      <c r="Q65" s="37">
        <f t="shared" si="64"/>
        <v>0.38095238095238093</v>
      </c>
      <c r="R65" s="37">
        <f t="shared" si="64"/>
        <v>4.7619047619047616E-2</v>
      </c>
      <c r="S65" s="37">
        <f t="shared" si="64"/>
        <v>0</v>
      </c>
      <c r="T65" s="47">
        <f t="shared" si="3"/>
        <v>1</v>
      </c>
      <c r="AB65" s="152"/>
      <c r="AC65" s="152"/>
    </row>
    <row r="66" spans="1:29" ht="12" customHeight="1">
      <c r="A66" s="203"/>
      <c r="B66" s="203"/>
      <c r="C66" s="43"/>
      <c r="D66" s="278" t="s">
        <v>18</v>
      </c>
      <c r="E66" s="42"/>
      <c r="F66" s="41">
        <v>8</v>
      </c>
      <c r="G66" s="41">
        <v>8</v>
      </c>
      <c r="H66" s="41">
        <v>4</v>
      </c>
      <c r="I66" s="41">
        <v>3</v>
      </c>
      <c r="J66" s="41">
        <v>2</v>
      </c>
      <c r="K66" s="41">
        <v>4</v>
      </c>
      <c r="L66" s="41">
        <v>1</v>
      </c>
      <c r="M66" s="41">
        <v>4</v>
      </c>
      <c r="N66" s="41">
        <v>2</v>
      </c>
      <c r="O66" s="41">
        <v>6</v>
      </c>
      <c r="P66" s="41">
        <v>1</v>
      </c>
      <c r="Q66" s="41">
        <f t="shared" si="6"/>
        <v>4</v>
      </c>
      <c r="R66" s="41">
        <v>0</v>
      </c>
      <c r="S66" s="41">
        <v>0</v>
      </c>
      <c r="T66" s="54">
        <f t="shared" si="3"/>
        <v>8</v>
      </c>
      <c r="AB66" s="153">
        <v>8</v>
      </c>
      <c r="AC66" s="153" t="str">
        <f t="shared" ref="AC66" si="65">IF(F66=AB66,"",1)</f>
        <v/>
      </c>
    </row>
    <row r="67" spans="1:29" ht="12" customHeight="1">
      <c r="A67" s="203"/>
      <c r="B67" s="204"/>
      <c r="C67" s="40"/>
      <c r="D67" s="279"/>
      <c r="E67" s="39"/>
      <c r="F67" s="44">
        <f>SUM(G67,R67,S67)</f>
        <v>1</v>
      </c>
      <c r="G67" s="37">
        <f t="shared" ref="G67:S67" si="66">IF(G66=0,0,G66/$F66)</f>
        <v>1</v>
      </c>
      <c r="H67" s="37">
        <f t="shared" si="66"/>
        <v>0.5</v>
      </c>
      <c r="I67" s="37">
        <f t="shared" si="66"/>
        <v>0.375</v>
      </c>
      <c r="J67" s="37">
        <f t="shared" si="66"/>
        <v>0.25</v>
      </c>
      <c r="K67" s="37">
        <f t="shared" si="66"/>
        <v>0.5</v>
      </c>
      <c r="L67" s="37">
        <f t="shared" si="66"/>
        <v>0.125</v>
      </c>
      <c r="M67" s="37">
        <f t="shared" si="66"/>
        <v>0.5</v>
      </c>
      <c r="N67" s="37">
        <f t="shared" si="66"/>
        <v>0.25</v>
      </c>
      <c r="O67" s="37">
        <f t="shared" si="66"/>
        <v>0.75</v>
      </c>
      <c r="P67" s="37">
        <f t="shared" si="66"/>
        <v>0.125</v>
      </c>
      <c r="Q67" s="37">
        <f t="shared" si="66"/>
        <v>0.5</v>
      </c>
      <c r="R67" s="37">
        <f t="shared" si="66"/>
        <v>0</v>
      </c>
      <c r="S67" s="37">
        <f t="shared" si="66"/>
        <v>0</v>
      </c>
      <c r="T67" s="47">
        <f t="shared" si="3"/>
        <v>1</v>
      </c>
      <c r="AB67" s="152"/>
      <c r="AC67" s="152"/>
    </row>
    <row r="68" spans="1:29" ht="12" customHeight="1">
      <c r="A68" s="203"/>
      <c r="B68" s="202" t="s">
        <v>17</v>
      </c>
      <c r="C68" s="43"/>
      <c r="D68" s="278" t="s">
        <v>16</v>
      </c>
      <c r="E68" s="42"/>
      <c r="F68" s="41">
        <f>SUM(G68,R68,S68)</f>
        <v>739</v>
      </c>
      <c r="G68" s="41">
        <f t="shared" ref="G68" si="67">SUM(G70,G72,G74,G76,G78,G80,G82,G84,G86,G88,G90,G92,G94,G96,G98)</f>
        <v>656</v>
      </c>
      <c r="H68" s="41">
        <f>SUM(H70,H72,H74,H76,H78,H80,H82,H84,H86,H88,H90,H92,H94,H96,H98)</f>
        <v>416</v>
      </c>
      <c r="I68" s="41">
        <f t="shared" ref="I68:S68" si="68">SUM(I70,I72,I74,I76,I78,I80,I82,I84,I86,I88,I90,I92,I94,I96,I98)</f>
        <v>384</v>
      </c>
      <c r="J68" s="41">
        <f t="shared" si="68"/>
        <v>175</v>
      </c>
      <c r="K68" s="41">
        <f t="shared" si="68"/>
        <v>340</v>
      </c>
      <c r="L68" s="41">
        <f t="shared" si="68"/>
        <v>103</v>
      </c>
      <c r="M68" s="41">
        <f t="shared" si="68"/>
        <v>414</v>
      </c>
      <c r="N68" s="41">
        <f t="shared" si="68"/>
        <v>181</v>
      </c>
      <c r="O68" s="41">
        <f t="shared" si="68"/>
        <v>391</v>
      </c>
      <c r="P68" s="41">
        <f t="shared" si="68"/>
        <v>235</v>
      </c>
      <c r="Q68" s="41">
        <f t="shared" si="6"/>
        <v>240</v>
      </c>
      <c r="R68" s="41">
        <f t="shared" si="68"/>
        <v>28</v>
      </c>
      <c r="S68" s="41">
        <f t="shared" si="68"/>
        <v>55</v>
      </c>
      <c r="T68" s="54">
        <f t="shared" si="3"/>
        <v>739</v>
      </c>
      <c r="AB68" s="153">
        <v>739</v>
      </c>
      <c r="AC68" s="153" t="str">
        <f t="shared" ref="AC68" si="69">IF(F68=AB68,"",1)</f>
        <v/>
      </c>
    </row>
    <row r="69" spans="1:29" ht="12" customHeight="1">
      <c r="A69" s="203"/>
      <c r="B69" s="203"/>
      <c r="C69" s="40"/>
      <c r="D69" s="279"/>
      <c r="E69" s="39"/>
      <c r="F69" s="44">
        <f>SUM(G69,R69,S69)</f>
        <v>1</v>
      </c>
      <c r="G69" s="37">
        <f t="shared" ref="G69:S69" si="70">IF(G68=0,0,G68/$F68)</f>
        <v>0.88768606224627877</v>
      </c>
      <c r="H69" s="37">
        <f t="shared" si="70"/>
        <v>0.56292286874154263</v>
      </c>
      <c r="I69" s="37">
        <f t="shared" si="70"/>
        <v>0.51962110960757779</v>
      </c>
      <c r="J69" s="37">
        <f t="shared" si="70"/>
        <v>0.2368064952638701</v>
      </c>
      <c r="K69" s="37">
        <f t="shared" si="70"/>
        <v>0.46008119079837617</v>
      </c>
      <c r="L69" s="37">
        <f t="shared" si="70"/>
        <v>0.13937753721244925</v>
      </c>
      <c r="M69" s="37">
        <f t="shared" si="70"/>
        <v>0.56021650879566987</v>
      </c>
      <c r="N69" s="37">
        <f t="shared" si="70"/>
        <v>0.24492557510148849</v>
      </c>
      <c r="O69" s="37">
        <f t="shared" si="70"/>
        <v>0.52909336941813256</v>
      </c>
      <c r="P69" s="37">
        <f t="shared" si="70"/>
        <v>0.31799729364005414</v>
      </c>
      <c r="Q69" s="37">
        <f t="shared" si="70"/>
        <v>0.32476319350473615</v>
      </c>
      <c r="R69" s="37">
        <f t="shared" si="70"/>
        <v>3.7889039242219216E-2</v>
      </c>
      <c r="S69" s="37">
        <f t="shared" si="70"/>
        <v>7.4424898511502025E-2</v>
      </c>
      <c r="T69" s="47">
        <f t="shared" si="3"/>
        <v>1</v>
      </c>
      <c r="AB69" s="152"/>
      <c r="AC69" s="152"/>
    </row>
    <row r="70" spans="1:29" ht="12" customHeight="1">
      <c r="A70" s="203"/>
      <c r="B70" s="203"/>
      <c r="C70" s="43"/>
      <c r="D70" s="278" t="s">
        <v>129</v>
      </c>
      <c r="E70" s="42"/>
      <c r="F70" s="41">
        <v>7</v>
      </c>
      <c r="G70" s="41">
        <v>6</v>
      </c>
      <c r="H70" s="41">
        <v>1</v>
      </c>
      <c r="I70" s="41">
        <v>5</v>
      </c>
      <c r="J70" s="41">
        <v>0</v>
      </c>
      <c r="K70" s="41">
        <v>2</v>
      </c>
      <c r="L70" s="41">
        <v>0</v>
      </c>
      <c r="M70" s="41">
        <v>3</v>
      </c>
      <c r="N70" s="41">
        <v>0</v>
      </c>
      <c r="O70" s="41">
        <v>3</v>
      </c>
      <c r="P70" s="41">
        <v>1</v>
      </c>
      <c r="Q70" s="41">
        <f t="shared" si="6"/>
        <v>5</v>
      </c>
      <c r="R70" s="41">
        <v>0</v>
      </c>
      <c r="S70" s="41">
        <v>1</v>
      </c>
      <c r="T70" s="54">
        <f t="shared" si="3"/>
        <v>7</v>
      </c>
      <c r="AB70" s="153">
        <v>7</v>
      </c>
      <c r="AC70" s="153" t="str">
        <f t="shared" ref="AC70" si="71">IF(F70=AB70,"",1)</f>
        <v/>
      </c>
    </row>
    <row r="71" spans="1:29" ht="12" customHeight="1">
      <c r="A71" s="203"/>
      <c r="B71" s="203"/>
      <c r="C71" s="40"/>
      <c r="D71" s="279"/>
      <c r="E71" s="39"/>
      <c r="F71" s="44">
        <f>SUM(G71,R71,S71)</f>
        <v>1</v>
      </c>
      <c r="G71" s="37">
        <f t="shared" ref="G71:S71" si="72">IF(G70=0,0,G70/$F70)</f>
        <v>0.8571428571428571</v>
      </c>
      <c r="H71" s="37">
        <f t="shared" si="72"/>
        <v>0.14285714285714285</v>
      </c>
      <c r="I71" s="37">
        <f t="shared" si="72"/>
        <v>0.7142857142857143</v>
      </c>
      <c r="J71" s="37">
        <f t="shared" si="72"/>
        <v>0</v>
      </c>
      <c r="K71" s="37">
        <f t="shared" si="72"/>
        <v>0.2857142857142857</v>
      </c>
      <c r="L71" s="37">
        <f t="shared" si="72"/>
        <v>0</v>
      </c>
      <c r="M71" s="37">
        <f t="shared" si="72"/>
        <v>0.42857142857142855</v>
      </c>
      <c r="N71" s="37">
        <f t="shared" si="72"/>
        <v>0</v>
      </c>
      <c r="O71" s="37">
        <f t="shared" si="72"/>
        <v>0.42857142857142855</v>
      </c>
      <c r="P71" s="37">
        <f t="shared" si="72"/>
        <v>0.14285714285714285</v>
      </c>
      <c r="Q71" s="37">
        <f t="shared" si="72"/>
        <v>0.7142857142857143</v>
      </c>
      <c r="R71" s="37">
        <f t="shared" si="72"/>
        <v>0</v>
      </c>
      <c r="S71" s="37">
        <f t="shared" si="72"/>
        <v>0.14285714285714285</v>
      </c>
      <c r="T71" s="47">
        <f t="shared" si="3"/>
        <v>1</v>
      </c>
      <c r="AB71" s="152"/>
      <c r="AC71" s="152"/>
    </row>
    <row r="72" spans="1:29" ht="12" customHeight="1">
      <c r="A72" s="203"/>
      <c r="B72" s="203"/>
      <c r="C72" s="43"/>
      <c r="D72" s="278" t="s">
        <v>14</v>
      </c>
      <c r="E72" s="42"/>
      <c r="F72" s="41">
        <v>90</v>
      </c>
      <c r="G72" s="41">
        <v>81</v>
      </c>
      <c r="H72" s="41">
        <v>54</v>
      </c>
      <c r="I72" s="41">
        <v>73</v>
      </c>
      <c r="J72" s="41">
        <v>33</v>
      </c>
      <c r="K72" s="41">
        <v>43</v>
      </c>
      <c r="L72" s="41">
        <v>4</v>
      </c>
      <c r="M72" s="41">
        <v>45</v>
      </c>
      <c r="N72" s="41">
        <v>10</v>
      </c>
      <c r="O72" s="41">
        <v>36</v>
      </c>
      <c r="P72" s="41">
        <v>17</v>
      </c>
      <c r="Q72" s="41">
        <f t="shared" si="6"/>
        <v>27</v>
      </c>
      <c r="R72" s="41">
        <v>2</v>
      </c>
      <c r="S72" s="41">
        <v>7</v>
      </c>
      <c r="T72" s="54">
        <f t="shared" ref="T72:T99" si="73">H72+Q72+R72+S72</f>
        <v>90</v>
      </c>
      <c r="AB72" s="153">
        <v>90</v>
      </c>
      <c r="AC72" s="153" t="str">
        <f t="shared" ref="AC72" si="74">IF(F72=AB72,"",1)</f>
        <v/>
      </c>
    </row>
    <row r="73" spans="1:29" ht="12" customHeight="1">
      <c r="A73" s="203"/>
      <c r="B73" s="203"/>
      <c r="C73" s="40"/>
      <c r="D73" s="279"/>
      <c r="E73" s="39"/>
      <c r="F73" s="44">
        <f>SUM(G73,R73,S73)</f>
        <v>1</v>
      </c>
      <c r="G73" s="37">
        <f t="shared" ref="G73:S73" si="75">IF(G72=0,0,G72/$F72)</f>
        <v>0.9</v>
      </c>
      <c r="H73" s="37">
        <f t="shared" si="75"/>
        <v>0.6</v>
      </c>
      <c r="I73" s="37">
        <f t="shared" si="75"/>
        <v>0.81111111111111112</v>
      </c>
      <c r="J73" s="37">
        <f t="shared" si="75"/>
        <v>0.36666666666666664</v>
      </c>
      <c r="K73" s="37">
        <f t="shared" si="75"/>
        <v>0.4777777777777778</v>
      </c>
      <c r="L73" s="37">
        <f t="shared" si="75"/>
        <v>4.4444444444444446E-2</v>
      </c>
      <c r="M73" s="37">
        <f t="shared" si="75"/>
        <v>0.5</v>
      </c>
      <c r="N73" s="37">
        <f t="shared" si="75"/>
        <v>0.1111111111111111</v>
      </c>
      <c r="O73" s="37">
        <f t="shared" si="75"/>
        <v>0.4</v>
      </c>
      <c r="P73" s="37">
        <f t="shared" si="75"/>
        <v>0.18888888888888888</v>
      </c>
      <c r="Q73" s="37">
        <f t="shared" si="75"/>
        <v>0.3</v>
      </c>
      <c r="R73" s="37">
        <f t="shared" si="75"/>
        <v>2.2222222222222223E-2</v>
      </c>
      <c r="S73" s="37">
        <f t="shared" si="75"/>
        <v>7.7777777777777779E-2</v>
      </c>
      <c r="T73" s="47">
        <f t="shared" si="73"/>
        <v>1</v>
      </c>
      <c r="AB73" s="152"/>
      <c r="AC73" s="152"/>
    </row>
    <row r="74" spans="1:29" ht="12" customHeight="1">
      <c r="A74" s="203"/>
      <c r="B74" s="203"/>
      <c r="C74" s="43"/>
      <c r="D74" s="278" t="s">
        <v>13</v>
      </c>
      <c r="E74" s="42"/>
      <c r="F74" s="41">
        <v>18</v>
      </c>
      <c r="G74" s="41">
        <v>18</v>
      </c>
      <c r="H74" s="41">
        <v>7</v>
      </c>
      <c r="I74" s="41">
        <v>7</v>
      </c>
      <c r="J74" s="41">
        <v>0</v>
      </c>
      <c r="K74" s="41">
        <v>12</v>
      </c>
      <c r="L74" s="41">
        <v>1</v>
      </c>
      <c r="M74" s="41">
        <v>17</v>
      </c>
      <c r="N74" s="41">
        <v>2</v>
      </c>
      <c r="O74" s="41">
        <v>17</v>
      </c>
      <c r="P74" s="41">
        <v>7</v>
      </c>
      <c r="Q74" s="41">
        <f t="shared" ref="Q74:Q98" si="76">G74-H74</f>
        <v>11</v>
      </c>
      <c r="R74" s="41">
        <v>0</v>
      </c>
      <c r="S74" s="41">
        <v>0</v>
      </c>
      <c r="T74" s="54">
        <f t="shared" si="73"/>
        <v>18</v>
      </c>
      <c r="AB74" s="153">
        <v>18</v>
      </c>
      <c r="AC74" s="153" t="str">
        <f t="shared" ref="AC74" si="77">IF(F74=AB74,"",1)</f>
        <v/>
      </c>
    </row>
    <row r="75" spans="1:29" ht="12" customHeight="1">
      <c r="A75" s="203"/>
      <c r="B75" s="203"/>
      <c r="C75" s="40"/>
      <c r="D75" s="279"/>
      <c r="E75" s="39"/>
      <c r="F75" s="44">
        <f>SUM(G75,R75,S75)</f>
        <v>1</v>
      </c>
      <c r="G75" s="37">
        <f t="shared" ref="G75:S75" si="78">IF(G74=0,0,G74/$F74)</f>
        <v>1</v>
      </c>
      <c r="H75" s="37">
        <f t="shared" si="78"/>
        <v>0.3888888888888889</v>
      </c>
      <c r="I75" s="37">
        <f t="shared" si="78"/>
        <v>0.3888888888888889</v>
      </c>
      <c r="J75" s="37">
        <f t="shared" si="78"/>
        <v>0</v>
      </c>
      <c r="K75" s="37">
        <f t="shared" si="78"/>
        <v>0.66666666666666663</v>
      </c>
      <c r="L75" s="37">
        <f t="shared" si="78"/>
        <v>5.5555555555555552E-2</v>
      </c>
      <c r="M75" s="37">
        <f t="shared" si="78"/>
        <v>0.94444444444444442</v>
      </c>
      <c r="N75" s="37">
        <f t="shared" si="78"/>
        <v>0.1111111111111111</v>
      </c>
      <c r="O75" s="37">
        <f t="shared" si="78"/>
        <v>0.94444444444444442</v>
      </c>
      <c r="P75" s="37">
        <f t="shared" si="78"/>
        <v>0.3888888888888889</v>
      </c>
      <c r="Q75" s="37">
        <f t="shared" si="78"/>
        <v>0.61111111111111116</v>
      </c>
      <c r="R75" s="37">
        <f t="shared" si="78"/>
        <v>0</v>
      </c>
      <c r="S75" s="37">
        <f t="shared" si="78"/>
        <v>0</v>
      </c>
      <c r="T75" s="47">
        <f t="shared" si="73"/>
        <v>1</v>
      </c>
      <c r="AB75" s="152"/>
      <c r="AC75" s="152"/>
    </row>
    <row r="76" spans="1:29" ht="12" customHeight="1">
      <c r="A76" s="203"/>
      <c r="B76" s="203"/>
      <c r="C76" s="43"/>
      <c r="D76" s="278" t="s">
        <v>12</v>
      </c>
      <c r="E76" s="42"/>
      <c r="F76" s="41">
        <v>14</v>
      </c>
      <c r="G76" s="41">
        <v>14</v>
      </c>
      <c r="H76" s="41">
        <v>9</v>
      </c>
      <c r="I76" s="41">
        <v>11</v>
      </c>
      <c r="J76" s="41">
        <v>2</v>
      </c>
      <c r="K76" s="41">
        <v>11</v>
      </c>
      <c r="L76" s="41">
        <v>3</v>
      </c>
      <c r="M76" s="41">
        <v>12</v>
      </c>
      <c r="N76" s="41">
        <v>6</v>
      </c>
      <c r="O76" s="41">
        <v>10</v>
      </c>
      <c r="P76" s="41">
        <v>6</v>
      </c>
      <c r="Q76" s="41">
        <f t="shared" si="76"/>
        <v>5</v>
      </c>
      <c r="R76" s="41">
        <v>0</v>
      </c>
      <c r="S76" s="41">
        <v>0</v>
      </c>
      <c r="T76" s="54">
        <f t="shared" si="73"/>
        <v>14</v>
      </c>
      <c r="AB76" s="153">
        <v>14</v>
      </c>
      <c r="AC76" s="153" t="str">
        <f t="shared" ref="AC76" si="79">IF(F76=AB76,"",1)</f>
        <v/>
      </c>
    </row>
    <row r="77" spans="1:29" ht="12" customHeight="1">
      <c r="A77" s="203"/>
      <c r="B77" s="203"/>
      <c r="C77" s="40"/>
      <c r="D77" s="279"/>
      <c r="E77" s="39"/>
      <c r="F77" s="44">
        <f>SUM(G77,R77,S77)</f>
        <v>1</v>
      </c>
      <c r="G77" s="37">
        <f t="shared" ref="G77:S77" si="80">IF(G76=0,0,G76/$F76)</f>
        <v>1</v>
      </c>
      <c r="H77" s="37">
        <f t="shared" si="80"/>
        <v>0.6428571428571429</v>
      </c>
      <c r="I77" s="37">
        <f t="shared" si="80"/>
        <v>0.7857142857142857</v>
      </c>
      <c r="J77" s="37">
        <f t="shared" si="80"/>
        <v>0.14285714285714285</v>
      </c>
      <c r="K77" s="37">
        <f t="shared" si="80"/>
        <v>0.7857142857142857</v>
      </c>
      <c r="L77" s="37">
        <f t="shared" si="80"/>
        <v>0.21428571428571427</v>
      </c>
      <c r="M77" s="37">
        <f t="shared" si="80"/>
        <v>0.8571428571428571</v>
      </c>
      <c r="N77" s="37">
        <f t="shared" si="80"/>
        <v>0.42857142857142855</v>
      </c>
      <c r="O77" s="37">
        <f t="shared" si="80"/>
        <v>0.7142857142857143</v>
      </c>
      <c r="P77" s="37">
        <f t="shared" si="80"/>
        <v>0.42857142857142855</v>
      </c>
      <c r="Q77" s="37">
        <f t="shared" si="80"/>
        <v>0.35714285714285715</v>
      </c>
      <c r="R77" s="37">
        <f t="shared" si="80"/>
        <v>0</v>
      </c>
      <c r="S77" s="37">
        <f t="shared" si="80"/>
        <v>0</v>
      </c>
      <c r="T77" s="47">
        <f t="shared" si="73"/>
        <v>1</v>
      </c>
      <c r="AB77" s="152"/>
      <c r="AC77" s="152"/>
    </row>
    <row r="78" spans="1:29" ht="12" customHeight="1">
      <c r="A78" s="203"/>
      <c r="B78" s="203"/>
      <c r="C78" s="43"/>
      <c r="D78" s="278" t="s">
        <v>11</v>
      </c>
      <c r="E78" s="42"/>
      <c r="F78" s="41">
        <v>36</v>
      </c>
      <c r="G78" s="41">
        <v>33</v>
      </c>
      <c r="H78" s="41">
        <v>15</v>
      </c>
      <c r="I78" s="41">
        <v>19</v>
      </c>
      <c r="J78" s="41">
        <v>8</v>
      </c>
      <c r="K78" s="41">
        <v>15</v>
      </c>
      <c r="L78" s="41">
        <v>2</v>
      </c>
      <c r="M78" s="41">
        <v>21</v>
      </c>
      <c r="N78" s="41">
        <v>4</v>
      </c>
      <c r="O78" s="41">
        <v>17</v>
      </c>
      <c r="P78" s="41">
        <v>8</v>
      </c>
      <c r="Q78" s="41">
        <f t="shared" si="76"/>
        <v>18</v>
      </c>
      <c r="R78" s="41">
        <v>1</v>
      </c>
      <c r="S78" s="41">
        <v>2</v>
      </c>
      <c r="T78" s="54">
        <f t="shared" si="73"/>
        <v>36</v>
      </c>
      <c r="AB78" s="153">
        <v>36</v>
      </c>
      <c r="AC78" s="153" t="str">
        <f t="shared" ref="AC78" si="81">IF(F78=AB78,"",1)</f>
        <v/>
      </c>
    </row>
    <row r="79" spans="1:29" ht="12" customHeight="1">
      <c r="A79" s="203"/>
      <c r="B79" s="203"/>
      <c r="C79" s="40"/>
      <c r="D79" s="279"/>
      <c r="E79" s="39"/>
      <c r="F79" s="44">
        <f>SUM(G79,R79,S79)</f>
        <v>1</v>
      </c>
      <c r="G79" s="37">
        <f t="shared" ref="G79:S79" si="82">IF(G78=0,0,G78/$F78)</f>
        <v>0.91666666666666663</v>
      </c>
      <c r="H79" s="37">
        <f t="shared" si="82"/>
        <v>0.41666666666666669</v>
      </c>
      <c r="I79" s="37">
        <f t="shared" si="82"/>
        <v>0.52777777777777779</v>
      </c>
      <c r="J79" s="37">
        <f t="shared" si="82"/>
        <v>0.22222222222222221</v>
      </c>
      <c r="K79" s="37">
        <f t="shared" si="82"/>
        <v>0.41666666666666669</v>
      </c>
      <c r="L79" s="37">
        <f t="shared" si="82"/>
        <v>5.5555555555555552E-2</v>
      </c>
      <c r="M79" s="37">
        <f t="shared" si="82"/>
        <v>0.58333333333333337</v>
      </c>
      <c r="N79" s="37">
        <f t="shared" si="82"/>
        <v>0.1111111111111111</v>
      </c>
      <c r="O79" s="37">
        <f t="shared" si="82"/>
        <v>0.47222222222222221</v>
      </c>
      <c r="P79" s="37">
        <f t="shared" si="82"/>
        <v>0.22222222222222221</v>
      </c>
      <c r="Q79" s="37">
        <f t="shared" si="82"/>
        <v>0.5</v>
      </c>
      <c r="R79" s="37">
        <f t="shared" si="82"/>
        <v>2.7777777777777776E-2</v>
      </c>
      <c r="S79" s="37">
        <f t="shared" si="82"/>
        <v>5.5555555555555552E-2</v>
      </c>
      <c r="T79" s="47">
        <f t="shared" si="73"/>
        <v>1</v>
      </c>
      <c r="AB79" s="152"/>
      <c r="AC79" s="152"/>
    </row>
    <row r="80" spans="1:29" ht="12" customHeight="1">
      <c r="A80" s="203"/>
      <c r="B80" s="203"/>
      <c r="C80" s="43"/>
      <c r="D80" s="278" t="s">
        <v>10</v>
      </c>
      <c r="E80" s="42"/>
      <c r="F80" s="41">
        <v>187</v>
      </c>
      <c r="G80" s="41">
        <v>158</v>
      </c>
      <c r="H80" s="41">
        <v>69</v>
      </c>
      <c r="I80" s="41">
        <v>55</v>
      </c>
      <c r="J80" s="41">
        <v>34</v>
      </c>
      <c r="K80" s="41">
        <v>63</v>
      </c>
      <c r="L80" s="41">
        <v>8</v>
      </c>
      <c r="M80" s="41">
        <v>93</v>
      </c>
      <c r="N80" s="41">
        <v>16</v>
      </c>
      <c r="O80" s="41">
        <v>83</v>
      </c>
      <c r="P80" s="41">
        <v>29</v>
      </c>
      <c r="Q80" s="41">
        <f t="shared" si="76"/>
        <v>89</v>
      </c>
      <c r="R80" s="41">
        <v>11</v>
      </c>
      <c r="S80" s="41">
        <v>18</v>
      </c>
      <c r="T80" s="54">
        <f t="shared" si="73"/>
        <v>187</v>
      </c>
      <c r="AB80" s="153">
        <v>187</v>
      </c>
      <c r="AC80" s="153" t="str">
        <f t="shared" ref="AC80" si="83">IF(F80=AB80,"",1)</f>
        <v/>
      </c>
    </row>
    <row r="81" spans="1:29" ht="12" customHeight="1">
      <c r="A81" s="203"/>
      <c r="B81" s="203"/>
      <c r="C81" s="40"/>
      <c r="D81" s="279"/>
      <c r="E81" s="39"/>
      <c r="F81" s="44">
        <f>SUM(G81,R81,S81)</f>
        <v>1</v>
      </c>
      <c r="G81" s="37">
        <f t="shared" ref="G81:S81" si="84">IF(G80=0,0,G80/$F80)</f>
        <v>0.84491978609625673</v>
      </c>
      <c r="H81" s="37">
        <f t="shared" si="84"/>
        <v>0.36898395721925131</v>
      </c>
      <c r="I81" s="37">
        <f t="shared" si="84"/>
        <v>0.29411764705882354</v>
      </c>
      <c r="J81" s="37">
        <f t="shared" si="84"/>
        <v>0.18181818181818182</v>
      </c>
      <c r="K81" s="37">
        <f t="shared" si="84"/>
        <v>0.33689839572192515</v>
      </c>
      <c r="L81" s="37">
        <f t="shared" si="84"/>
        <v>4.2780748663101602E-2</v>
      </c>
      <c r="M81" s="37">
        <f t="shared" si="84"/>
        <v>0.49732620320855614</v>
      </c>
      <c r="N81" s="37">
        <f t="shared" si="84"/>
        <v>8.5561497326203204E-2</v>
      </c>
      <c r="O81" s="37">
        <f t="shared" si="84"/>
        <v>0.44385026737967914</v>
      </c>
      <c r="P81" s="37">
        <f t="shared" si="84"/>
        <v>0.15508021390374332</v>
      </c>
      <c r="Q81" s="37">
        <f t="shared" si="84"/>
        <v>0.47593582887700536</v>
      </c>
      <c r="R81" s="37">
        <f t="shared" si="84"/>
        <v>5.8823529411764705E-2</v>
      </c>
      <c r="S81" s="37">
        <f t="shared" si="84"/>
        <v>9.6256684491978606E-2</v>
      </c>
      <c r="T81" s="47">
        <f t="shared" si="73"/>
        <v>1</v>
      </c>
      <c r="AB81" s="152"/>
      <c r="AC81" s="152"/>
    </row>
    <row r="82" spans="1:29" ht="12" customHeight="1">
      <c r="A82" s="203"/>
      <c r="B82" s="203"/>
      <c r="C82" s="43"/>
      <c r="D82" s="278" t="s">
        <v>9</v>
      </c>
      <c r="E82" s="42"/>
      <c r="F82" s="41">
        <v>20</v>
      </c>
      <c r="G82" s="41">
        <v>20</v>
      </c>
      <c r="H82" s="41">
        <v>17</v>
      </c>
      <c r="I82" s="41">
        <v>4</v>
      </c>
      <c r="J82" s="41">
        <v>0</v>
      </c>
      <c r="K82" s="41">
        <v>13</v>
      </c>
      <c r="L82" s="41">
        <v>0</v>
      </c>
      <c r="M82" s="41">
        <v>18</v>
      </c>
      <c r="N82" s="41">
        <v>9</v>
      </c>
      <c r="O82" s="41">
        <v>18</v>
      </c>
      <c r="P82" s="41">
        <v>14</v>
      </c>
      <c r="Q82" s="41">
        <f t="shared" si="76"/>
        <v>3</v>
      </c>
      <c r="R82" s="41">
        <v>0</v>
      </c>
      <c r="S82" s="41">
        <v>0</v>
      </c>
      <c r="T82" s="54">
        <f t="shared" si="73"/>
        <v>20</v>
      </c>
      <c r="AB82" s="153">
        <v>20</v>
      </c>
      <c r="AC82" s="153" t="str">
        <f t="shared" ref="AC82" si="85">IF(F82=AB82,"",1)</f>
        <v/>
      </c>
    </row>
    <row r="83" spans="1:29" ht="12" customHeight="1">
      <c r="A83" s="203"/>
      <c r="B83" s="203"/>
      <c r="C83" s="40"/>
      <c r="D83" s="279"/>
      <c r="E83" s="39"/>
      <c r="F83" s="44">
        <f>SUM(G83,R83,S83)</f>
        <v>1</v>
      </c>
      <c r="G83" s="37">
        <f t="shared" ref="G83:S83" si="86">IF(G82=0,0,G82/$F82)</f>
        <v>1</v>
      </c>
      <c r="H83" s="37">
        <f t="shared" si="86"/>
        <v>0.85</v>
      </c>
      <c r="I83" s="37">
        <f t="shared" si="86"/>
        <v>0.2</v>
      </c>
      <c r="J83" s="37">
        <f t="shared" si="86"/>
        <v>0</v>
      </c>
      <c r="K83" s="37">
        <f t="shared" si="86"/>
        <v>0.65</v>
      </c>
      <c r="L83" s="37">
        <f t="shared" si="86"/>
        <v>0</v>
      </c>
      <c r="M83" s="37">
        <f t="shared" si="86"/>
        <v>0.9</v>
      </c>
      <c r="N83" s="37">
        <f t="shared" si="86"/>
        <v>0.45</v>
      </c>
      <c r="O83" s="37">
        <f t="shared" si="86"/>
        <v>0.9</v>
      </c>
      <c r="P83" s="37">
        <f t="shared" si="86"/>
        <v>0.7</v>
      </c>
      <c r="Q83" s="37">
        <f t="shared" si="86"/>
        <v>0.15</v>
      </c>
      <c r="R83" s="37">
        <f t="shared" si="86"/>
        <v>0</v>
      </c>
      <c r="S83" s="37">
        <f t="shared" si="86"/>
        <v>0</v>
      </c>
      <c r="T83" s="47">
        <f t="shared" si="73"/>
        <v>1</v>
      </c>
      <c r="AB83" s="152"/>
      <c r="AC83" s="152"/>
    </row>
    <row r="84" spans="1:29" ht="12" customHeight="1">
      <c r="A84" s="203"/>
      <c r="B84" s="203"/>
      <c r="C84" s="43"/>
      <c r="D84" s="278" t="s">
        <v>8</v>
      </c>
      <c r="E84" s="42"/>
      <c r="F84" s="41">
        <v>9</v>
      </c>
      <c r="G84" s="41">
        <v>9</v>
      </c>
      <c r="H84" s="41">
        <v>4</v>
      </c>
      <c r="I84" s="41">
        <v>5</v>
      </c>
      <c r="J84" s="41">
        <v>3</v>
      </c>
      <c r="K84" s="41">
        <v>5</v>
      </c>
      <c r="L84" s="41">
        <v>1</v>
      </c>
      <c r="M84" s="41">
        <v>5</v>
      </c>
      <c r="N84" s="41">
        <v>2</v>
      </c>
      <c r="O84" s="41">
        <v>4</v>
      </c>
      <c r="P84" s="41">
        <v>2</v>
      </c>
      <c r="Q84" s="41">
        <f t="shared" si="76"/>
        <v>5</v>
      </c>
      <c r="R84" s="41">
        <v>0</v>
      </c>
      <c r="S84" s="41">
        <v>0</v>
      </c>
      <c r="T84" s="54">
        <f t="shared" si="73"/>
        <v>9</v>
      </c>
      <c r="AB84" s="153">
        <v>9</v>
      </c>
      <c r="AC84" s="153" t="str">
        <f t="shared" ref="AC84" si="87">IF(F84=AB84,"",1)</f>
        <v/>
      </c>
    </row>
    <row r="85" spans="1:29" ht="12" customHeight="1">
      <c r="A85" s="203"/>
      <c r="B85" s="203"/>
      <c r="C85" s="40"/>
      <c r="D85" s="279"/>
      <c r="E85" s="39"/>
      <c r="F85" s="44">
        <f>SUM(G85,R85,S85)</f>
        <v>1</v>
      </c>
      <c r="G85" s="37">
        <f t="shared" ref="G85:S85" si="88">IF(G84=0,0,G84/$F84)</f>
        <v>1</v>
      </c>
      <c r="H85" s="37">
        <f t="shared" si="88"/>
        <v>0.44444444444444442</v>
      </c>
      <c r="I85" s="37">
        <f t="shared" si="88"/>
        <v>0.55555555555555558</v>
      </c>
      <c r="J85" s="37">
        <f t="shared" si="88"/>
        <v>0.33333333333333331</v>
      </c>
      <c r="K85" s="37">
        <f t="shared" si="88"/>
        <v>0.55555555555555558</v>
      </c>
      <c r="L85" s="37">
        <f t="shared" si="88"/>
        <v>0.1111111111111111</v>
      </c>
      <c r="M85" s="37">
        <f t="shared" si="88"/>
        <v>0.55555555555555558</v>
      </c>
      <c r="N85" s="37">
        <f t="shared" si="88"/>
        <v>0.22222222222222221</v>
      </c>
      <c r="O85" s="37">
        <f t="shared" si="88"/>
        <v>0.44444444444444442</v>
      </c>
      <c r="P85" s="37">
        <f t="shared" si="88"/>
        <v>0.22222222222222221</v>
      </c>
      <c r="Q85" s="37">
        <f t="shared" si="88"/>
        <v>0.55555555555555558</v>
      </c>
      <c r="R85" s="37">
        <f t="shared" si="88"/>
        <v>0</v>
      </c>
      <c r="S85" s="37">
        <f t="shared" si="88"/>
        <v>0</v>
      </c>
      <c r="T85" s="47">
        <f t="shared" si="73"/>
        <v>1</v>
      </c>
      <c r="AB85" s="152"/>
      <c r="AC85" s="152"/>
    </row>
    <row r="86" spans="1:29" ht="13.5" customHeight="1">
      <c r="A86" s="203"/>
      <c r="B86" s="203"/>
      <c r="C86" s="43"/>
      <c r="D86" s="297" t="s">
        <v>128</v>
      </c>
      <c r="E86" s="42"/>
      <c r="F86" s="41">
        <v>17</v>
      </c>
      <c r="G86" s="41">
        <v>15</v>
      </c>
      <c r="H86" s="41">
        <v>8</v>
      </c>
      <c r="I86" s="41">
        <v>11</v>
      </c>
      <c r="J86" s="41">
        <v>5</v>
      </c>
      <c r="K86" s="41">
        <v>7</v>
      </c>
      <c r="L86" s="41">
        <v>3</v>
      </c>
      <c r="M86" s="41">
        <v>12</v>
      </c>
      <c r="N86" s="41">
        <v>3</v>
      </c>
      <c r="O86" s="41">
        <v>8</v>
      </c>
      <c r="P86" s="41">
        <v>3</v>
      </c>
      <c r="Q86" s="41">
        <f t="shared" si="76"/>
        <v>7</v>
      </c>
      <c r="R86" s="41">
        <v>1</v>
      </c>
      <c r="S86" s="41">
        <v>1</v>
      </c>
      <c r="T86" s="54">
        <f t="shared" si="73"/>
        <v>17</v>
      </c>
      <c r="AB86" s="153">
        <v>17</v>
      </c>
      <c r="AC86" s="153" t="str">
        <f t="shared" ref="AC86" si="89">IF(F86=AB86,"",1)</f>
        <v/>
      </c>
    </row>
    <row r="87" spans="1:29" ht="13.5" customHeight="1">
      <c r="A87" s="203"/>
      <c r="B87" s="203"/>
      <c r="C87" s="40"/>
      <c r="D87" s="279"/>
      <c r="E87" s="39"/>
      <c r="F87" s="44">
        <f>SUM(G87,R87,S87)</f>
        <v>1</v>
      </c>
      <c r="G87" s="37">
        <f t="shared" ref="G87:S87" si="90">IF(G86=0,0,G86/$F86)</f>
        <v>0.88235294117647056</v>
      </c>
      <c r="H87" s="37">
        <f t="shared" si="90"/>
        <v>0.47058823529411764</v>
      </c>
      <c r="I87" s="37">
        <f t="shared" si="90"/>
        <v>0.6470588235294118</v>
      </c>
      <c r="J87" s="37">
        <f t="shared" si="90"/>
        <v>0.29411764705882354</v>
      </c>
      <c r="K87" s="37">
        <f t="shared" si="90"/>
        <v>0.41176470588235292</v>
      </c>
      <c r="L87" s="37">
        <f t="shared" si="90"/>
        <v>0.17647058823529413</v>
      </c>
      <c r="M87" s="37">
        <f t="shared" si="90"/>
        <v>0.70588235294117652</v>
      </c>
      <c r="N87" s="37">
        <f t="shared" si="90"/>
        <v>0.17647058823529413</v>
      </c>
      <c r="O87" s="37">
        <f t="shared" si="90"/>
        <v>0.47058823529411764</v>
      </c>
      <c r="P87" s="37">
        <f t="shared" si="90"/>
        <v>0.17647058823529413</v>
      </c>
      <c r="Q87" s="37">
        <f t="shared" si="90"/>
        <v>0.41176470588235292</v>
      </c>
      <c r="R87" s="37">
        <f t="shared" si="90"/>
        <v>5.8823529411764705E-2</v>
      </c>
      <c r="S87" s="37">
        <f t="shared" si="90"/>
        <v>5.8823529411764705E-2</v>
      </c>
      <c r="T87" s="47">
        <f t="shared" si="73"/>
        <v>1</v>
      </c>
      <c r="AB87" s="152"/>
      <c r="AC87" s="152"/>
    </row>
    <row r="88" spans="1:29" ht="12" customHeight="1">
      <c r="A88" s="203"/>
      <c r="B88" s="203"/>
      <c r="C88" s="43"/>
      <c r="D88" s="278" t="s">
        <v>6</v>
      </c>
      <c r="E88" s="42"/>
      <c r="F88" s="41">
        <v>40</v>
      </c>
      <c r="G88" s="41">
        <v>30</v>
      </c>
      <c r="H88" s="41">
        <v>23</v>
      </c>
      <c r="I88" s="41">
        <v>19</v>
      </c>
      <c r="J88" s="41">
        <v>8</v>
      </c>
      <c r="K88" s="41">
        <v>14</v>
      </c>
      <c r="L88" s="41">
        <v>6</v>
      </c>
      <c r="M88" s="41">
        <v>19</v>
      </c>
      <c r="N88" s="41">
        <v>11</v>
      </c>
      <c r="O88" s="41">
        <v>19</v>
      </c>
      <c r="P88" s="41">
        <v>16</v>
      </c>
      <c r="Q88" s="41">
        <f t="shared" si="76"/>
        <v>7</v>
      </c>
      <c r="R88" s="41">
        <v>2</v>
      </c>
      <c r="S88" s="41">
        <v>8</v>
      </c>
      <c r="T88" s="54">
        <f t="shared" si="73"/>
        <v>40</v>
      </c>
      <c r="AB88" s="153">
        <v>40</v>
      </c>
      <c r="AC88" s="153" t="str">
        <f t="shared" ref="AC88" si="91">IF(F88=AB88,"",1)</f>
        <v/>
      </c>
    </row>
    <row r="89" spans="1:29" ht="12" customHeight="1">
      <c r="A89" s="203"/>
      <c r="B89" s="203"/>
      <c r="C89" s="40"/>
      <c r="D89" s="279"/>
      <c r="E89" s="39"/>
      <c r="F89" s="44">
        <f>SUM(G89,R89,S89)</f>
        <v>1</v>
      </c>
      <c r="G89" s="37">
        <f t="shared" ref="G89:S89" si="92">IF(G88=0,0,G88/$F88)</f>
        <v>0.75</v>
      </c>
      <c r="H89" s="37">
        <f t="shared" si="92"/>
        <v>0.57499999999999996</v>
      </c>
      <c r="I89" s="37">
        <f t="shared" si="92"/>
        <v>0.47499999999999998</v>
      </c>
      <c r="J89" s="37">
        <f t="shared" si="92"/>
        <v>0.2</v>
      </c>
      <c r="K89" s="37">
        <f t="shared" si="92"/>
        <v>0.35</v>
      </c>
      <c r="L89" s="37">
        <f t="shared" si="92"/>
        <v>0.15</v>
      </c>
      <c r="M89" s="37">
        <f t="shared" si="92"/>
        <v>0.47499999999999998</v>
      </c>
      <c r="N89" s="37">
        <f t="shared" si="92"/>
        <v>0.27500000000000002</v>
      </c>
      <c r="O89" s="37">
        <f t="shared" si="92"/>
        <v>0.47499999999999998</v>
      </c>
      <c r="P89" s="37">
        <f t="shared" si="92"/>
        <v>0.4</v>
      </c>
      <c r="Q89" s="37">
        <f t="shared" si="92"/>
        <v>0.17499999999999999</v>
      </c>
      <c r="R89" s="37">
        <f t="shared" si="92"/>
        <v>0.05</v>
      </c>
      <c r="S89" s="37">
        <f t="shared" si="92"/>
        <v>0.2</v>
      </c>
      <c r="T89" s="47">
        <f t="shared" si="73"/>
        <v>1</v>
      </c>
      <c r="AB89" s="152"/>
      <c r="AC89" s="152"/>
    </row>
    <row r="90" spans="1:29" ht="12" customHeight="1">
      <c r="A90" s="203"/>
      <c r="B90" s="203"/>
      <c r="C90" s="43"/>
      <c r="D90" s="278" t="s">
        <v>5</v>
      </c>
      <c r="E90" s="42"/>
      <c r="F90" s="41">
        <v>28</v>
      </c>
      <c r="G90" s="41">
        <v>19</v>
      </c>
      <c r="H90" s="41">
        <v>11</v>
      </c>
      <c r="I90" s="41">
        <v>7</v>
      </c>
      <c r="J90" s="41">
        <v>5</v>
      </c>
      <c r="K90" s="41">
        <v>6</v>
      </c>
      <c r="L90" s="41">
        <v>1</v>
      </c>
      <c r="M90" s="41">
        <v>9</v>
      </c>
      <c r="N90" s="41">
        <v>4</v>
      </c>
      <c r="O90" s="41">
        <v>14</v>
      </c>
      <c r="P90" s="41">
        <v>7</v>
      </c>
      <c r="Q90" s="41">
        <f t="shared" si="76"/>
        <v>8</v>
      </c>
      <c r="R90" s="41">
        <v>4</v>
      </c>
      <c r="S90" s="41">
        <v>5</v>
      </c>
      <c r="T90" s="54">
        <f t="shared" si="73"/>
        <v>28</v>
      </c>
      <c r="AB90" s="153">
        <v>28</v>
      </c>
      <c r="AC90" s="153" t="str">
        <f t="shared" ref="AC90" si="93">IF(F90=AB90,"",1)</f>
        <v/>
      </c>
    </row>
    <row r="91" spans="1:29" ht="12" customHeight="1">
      <c r="A91" s="203"/>
      <c r="B91" s="203"/>
      <c r="C91" s="40"/>
      <c r="D91" s="279"/>
      <c r="E91" s="39"/>
      <c r="F91" s="44">
        <f>SUM(G91,R91,S91)</f>
        <v>1</v>
      </c>
      <c r="G91" s="37">
        <f t="shared" ref="G91:S91" si="94">IF(G90=0,0,G90/$F90)</f>
        <v>0.6785714285714286</v>
      </c>
      <c r="H91" s="37">
        <f t="shared" si="94"/>
        <v>0.39285714285714285</v>
      </c>
      <c r="I91" s="37">
        <f t="shared" si="94"/>
        <v>0.25</v>
      </c>
      <c r="J91" s="37">
        <f t="shared" si="94"/>
        <v>0.17857142857142858</v>
      </c>
      <c r="K91" s="37">
        <f t="shared" si="94"/>
        <v>0.21428571428571427</v>
      </c>
      <c r="L91" s="37">
        <f t="shared" si="94"/>
        <v>3.5714285714285712E-2</v>
      </c>
      <c r="M91" s="37">
        <f t="shared" si="94"/>
        <v>0.32142857142857145</v>
      </c>
      <c r="N91" s="37">
        <f t="shared" si="94"/>
        <v>0.14285714285714285</v>
      </c>
      <c r="O91" s="37">
        <f t="shared" si="94"/>
        <v>0.5</v>
      </c>
      <c r="P91" s="37">
        <f t="shared" si="94"/>
        <v>0.25</v>
      </c>
      <c r="Q91" s="37">
        <f t="shared" si="94"/>
        <v>0.2857142857142857</v>
      </c>
      <c r="R91" s="37">
        <f t="shared" si="94"/>
        <v>0.14285714285714285</v>
      </c>
      <c r="S91" s="37">
        <f t="shared" si="94"/>
        <v>0.17857142857142858</v>
      </c>
      <c r="T91" s="47">
        <f t="shared" si="73"/>
        <v>1</v>
      </c>
      <c r="AB91" s="152"/>
      <c r="AC91" s="152"/>
    </row>
    <row r="92" spans="1:29" ht="12" customHeight="1">
      <c r="A92" s="203"/>
      <c r="B92" s="203"/>
      <c r="C92" s="43"/>
      <c r="D92" s="278" t="s">
        <v>4</v>
      </c>
      <c r="E92" s="42"/>
      <c r="F92" s="41">
        <v>21</v>
      </c>
      <c r="G92" s="41">
        <v>20</v>
      </c>
      <c r="H92" s="41">
        <v>16</v>
      </c>
      <c r="I92" s="41">
        <v>12</v>
      </c>
      <c r="J92" s="41">
        <v>6</v>
      </c>
      <c r="K92" s="41">
        <v>14</v>
      </c>
      <c r="L92" s="41">
        <v>4</v>
      </c>
      <c r="M92" s="41">
        <v>14</v>
      </c>
      <c r="N92" s="41">
        <v>9</v>
      </c>
      <c r="O92" s="41">
        <v>10</v>
      </c>
      <c r="P92" s="41">
        <v>9</v>
      </c>
      <c r="Q92" s="41">
        <f t="shared" si="76"/>
        <v>4</v>
      </c>
      <c r="R92" s="41">
        <v>0</v>
      </c>
      <c r="S92" s="41">
        <v>1</v>
      </c>
      <c r="T92" s="54">
        <f t="shared" si="73"/>
        <v>21</v>
      </c>
      <c r="AB92" s="153">
        <v>21</v>
      </c>
      <c r="AC92" s="153" t="str">
        <f t="shared" ref="AC92" si="95">IF(F92=AB92,"",1)</f>
        <v/>
      </c>
    </row>
    <row r="93" spans="1:29" ht="12" customHeight="1">
      <c r="A93" s="203"/>
      <c r="B93" s="203"/>
      <c r="C93" s="40"/>
      <c r="D93" s="279"/>
      <c r="E93" s="39"/>
      <c r="F93" s="44">
        <f>SUM(G93,R93,S93)</f>
        <v>1</v>
      </c>
      <c r="G93" s="37">
        <f t="shared" ref="G93:S93" si="96">IF(G92=0,0,G92/$F92)</f>
        <v>0.95238095238095233</v>
      </c>
      <c r="H93" s="37">
        <f t="shared" si="96"/>
        <v>0.76190476190476186</v>
      </c>
      <c r="I93" s="37">
        <f t="shared" si="96"/>
        <v>0.5714285714285714</v>
      </c>
      <c r="J93" s="37">
        <f t="shared" si="96"/>
        <v>0.2857142857142857</v>
      </c>
      <c r="K93" s="37">
        <f t="shared" si="96"/>
        <v>0.66666666666666663</v>
      </c>
      <c r="L93" s="37">
        <f t="shared" si="96"/>
        <v>0.19047619047619047</v>
      </c>
      <c r="M93" s="37">
        <f t="shared" si="96"/>
        <v>0.66666666666666663</v>
      </c>
      <c r="N93" s="37">
        <f t="shared" si="96"/>
        <v>0.42857142857142855</v>
      </c>
      <c r="O93" s="37">
        <f t="shared" si="96"/>
        <v>0.47619047619047616</v>
      </c>
      <c r="P93" s="37">
        <f t="shared" si="96"/>
        <v>0.42857142857142855</v>
      </c>
      <c r="Q93" s="37">
        <f t="shared" si="96"/>
        <v>0.19047619047619047</v>
      </c>
      <c r="R93" s="37">
        <f t="shared" si="96"/>
        <v>0</v>
      </c>
      <c r="S93" s="37">
        <f t="shared" si="96"/>
        <v>4.7619047619047616E-2</v>
      </c>
      <c r="T93" s="47">
        <f t="shared" si="73"/>
        <v>1</v>
      </c>
      <c r="AB93" s="152"/>
      <c r="AC93" s="152"/>
    </row>
    <row r="94" spans="1:29" ht="12" customHeight="1">
      <c r="A94" s="203"/>
      <c r="B94" s="203"/>
      <c r="C94" s="43"/>
      <c r="D94" s="278" t="s">
        <v>3</v>
      </c>
      <c r="E94" s="42"/>
      <c r="F94" s="41">
        <v>176</v>
      </c>
      <c r="G94" s="41">
        <v>162</v>
      </c>
      <c r="H94" s="41">
        <v>141</v>
      </c>
      <c r="I94" s="41">
        <v>112</v>
      </c>
      <c r="J94" s="41">
        <v>59</v>
      </c>
      <c r="K94" s="41">
        <v>98</v>
      </c>
      <c r="L94" s="41">
        <v>67</v>
      </c>
      <c r="M94" s="41">
        <v>100</v>
      </c>
      <c r="N94" s="41">
        <v>88</v>
      </c>
      <c r="O94" s="41">
        <v>105</v>
      </c>
      <c r="P94" s="41">
        <v>92</v>
      </c>
      <c r="Q94" s="41">
        <f t="shared" si="76"/>
        <v>21</v>
      </c>
      <c r="R94" s="41">
        <v>5</v>
      </c>
      <c r="S94" s="41">
        <v>9</v>
      </c>
      <c r="T94" s="54">
        <f t="shared" si="73"/>
        <v>176</v>
      </c>
      <c r="AB94" s="153">
        <v>176</v>
      </c>
      <c r="AC94" s="153" t="str">
        <f t="shared" ref="AC94" si="97">IF(F94=AB94,"",1)</f>
        <v/>
      </c>
    </row>
    <row r="95" spans="1:29" ht="12" customHeight="1">
      <c r="A95" s="203"/>
      <c r="B95" s="203"/>
      <c r="C95" s="40"/>
      <c r="D95" s="279"/>
      <c r="E95" s="39"/>
      <c r="F95" s="44">
        <f>SUM(G95,R95,S95)</f>
        <v>1</v>
      </c>
      <c r="G95" s="37">
        <f t="shared" ref="G95:S95" si="98">IF(G94=0,0,G94/$F94)</f>
        <v>0.92045454545454541</v>
      </c>
      <c r="H95" s="37">
        <f t="shared" si="98"/>
        <v>0.80113636363636365</v>
      </c>
      <c r="I95" s="37">
        <f t="shared" si="98"/>
        <v>0.63636363636363635</v>
      </c>
      <c r="J95" s="37">
        <f t="shared" si="98"/>
        <v>0.33522727272727271</v>
      </c>
      <c r="K95" s="37">
        <f t="shared" si="98"/>
        <v>0.55681818181818177</v>
      </c>
      <c r="L95" s="37">
        <f t="shared" si="98"/>
        <v>0.38068181818181818</v>
      </c>
      <c r="M95" s="37">
        <f t="shared" si="98"/>
        <v>0.56818181818181823</v>
      </c>
      <c r="N95" s="37">
        <f t="shared" si="98"/>
        <v>0.5</v>
      </c>
      <c r="O95" s="37">
        <f t="shared" si="98"/>
        <v>0.59659090909090906</v>
      </c>
      <c r="P95" s="37">
        <f t="shared" si="98"/>
        <v>0.52272727272727271</v>
      </c>
      <c r="Q95" s="37">
        <f t="shared" si="98"/>
        <v>0.11931818181818182</v>
      </c>
      <c r="R95" s="37">
        <f t="shared" si="98"/>
        <v>2.8409090909090908E-2</v>
      </c>
      <c r="S95" s="37">
        <f t="shared" si="98"/>
        <v>5.113636363636364E-2</v>
      </c>
      <c r="T95" s="47">
        <f t="shared" si="73"/>
        <v>1</v>
      </c>
      <c r="AB95" s="152"/>
      <c r="AC95" s="152"/>
    </row>
    <row r="96" spans="1:29" ht="12" customHeight="1">
      <c r="A96" s="203"/>
      <c r="B96" s="203"/>
      <c r="C96" s="43"/>
      <c r="D96" s="278" t="s">
        <v>2</v>
      </c>
      <c r="E96" s="42"/>
      <c r="F96" s="41">
        <v>21</v>
      </c>
      <c r="G96" s="41">
        <v>21</v>
      </c>
      <c r="H96" s="41">
        <v>13</v>
      </c>
      <c r="I96" s="41">
        <v>15</v>
      </c>
      <c r="J96" s="41">
        <v>0</v>
      </c>
      <c r="K96" s="41">
        <v>16</v>
      </c>
      <c r="L96" s="41">
        <v>2</v>
      </c>
      <c r="M96" s="41">
        <v>15</v>
      </c>
      <c r="N96" s="41">
        <v>8</v>
      </c>
      <c r="O96" s="41">
        <v>14</v>
      </c>
      <c r="P96" s="41">
        <v>11</v>
      </c>
      <c r="Q96" s="41">
        <f t="shared" si="76"/>
        <v>8</v>
      </c>
      <c r="R96" s="41">
        <v>0</v>
      </c>
      <c r="S96" s="41">
        <v>0</v>
      </c>
      <c r="T96" s="54">
        <f t="shared" si="73"/>
        <v>21</v>
      </c>
      <c r="AB96" s="153">
        <v>21</v>
      </c>
      <c r="AC96" s="153" t="str">
        <f t="shared" ref="AC96" si="99">IF(F96=AB96,"",1)</f>
        <v/>
      </c>
    </row>
    <row r="97" spans="1:31" ht="12" customHeight="1">
      <c r="A97" s="203"/>
      <c r="B97" s="203"/>
      <c r="C97" s="40"/>
      <c r="D97" s="279"/>
      <c r="E97" s="39"/>
      <c r="F97" s="44">
        <f>SUM(G97,R97,S97)</f>
        <v>1</v>
      </c>
      <c r="G97" s="37">
        <f t="shared" ref="G97:S97" si="100">IF(G96=0,0,G96/$F96)</f>
        <v>1</v>
      </c>
      <c r="H97" s="37">
        <f t="shared" si="100"/>
        <v>0.61904761904761907</v>
      </c>
      <c r="I97" s="37">
        <f t="shared" si="100"/>
        <v>0.7142857142857143</v>
      </c>
      <c r="J97" s="37">
        <f t="shared" si="100"/>
        <v>0</v>
      </c>
      <c r="K97" s="37">
        <f t="shared" si="100"/>
        <v>0.76190476190476186</v>
      </c>
      <c r="L97" s="37">
        <f t="shared" si="100"/>
        <v>9.5238095238095233E-2</v>
      </c>
      <c r="M97" s="37">
        <f t="shared" si="100"/>
        <v>0.7142857142857143</v>
      </c>
      <c r="N97" s="37">
        <f t="shared" si="100"/>
        <v>0.38095238095238093</v>
      </c>
      <c r="O97" s="37">
        <f t="shared" si="100"/>
        <v>0.66666666666666663</v>
      </c>
      <c r="P97" s="37">
        <f t="shared" si="100"/>
        <v>0.52380952380952384</v>
      </c>
      <c r="Q97" s="37">
        <f t="shared" si="100"/>
        <v>0.38095238095238093</v>
      </c>
      <c r="R97" s="37">
        <f t="shared" si="100"/>
        <v>0</v>
      </c>
      <c r="S97" s="37">
        <f t="shared" si="100"/>
        <v>0</v>
      </c>
      <c r="T97" s="47">
        <f t="shared" si="73"/>
        <v>1</v>
      </c>
      <c r="AB97" s="152"/>
      <c r="AC97" s="152"/>
    </row>
    <row r="98" spans="1:31" ht="12.75" customHeight="1">
      <c r="A98" s="203"/>
      <c r="B98" s="203"/>
      <c r="C98" s="43"/>
      <c r="D98" s="278" t="s">
        <v>1</v>
      </c>
      <c r="E98" s="42"/>
      <c r="F98" s="41">
        <v>55</v>
      </c>
      <c r="G98" s="41">
        <v>50</v>
      </c>
      <c r="H98" s="41">
        <v>28</v>
      </c>
      <c r="I98" s="41">
        <v>29</v>
      </c>
      <c r="J98" s="41">
        <v>12</v>
      </c>
      <c r="K98" s="41">
        <v>21</v>
      </c>
      <c r="L98" s="41">
        <v>1</v>
      </c>
      <c r="M98" s="41">
        <v>31</v>
      </c>
      <c r="N98" s="41">
        <v>9</v>
      </c>
      <c r="O98" s="41">
        <v>33</v>
      </c>
      <c r="P98" s="41">
        <v>13</v>
      </c>
      <c r="Q98" s="41">
        <f t="shared" si="76"/>
        <v>22</v>
      </c>
      <c r="R98" s="41">
        <v>2</v>
      </c>
      <c r="S98" s="41">
        <v>3</v>
      </c>
      <c r="T98" s="54">
        <f t="shared" si="73"/>
        <v>55</v>
      </c>
      <c r="AB98" s="153">
        <v>55</v>
      </c>
      <c r="AC98" s="153" t="str">
        <f t="shared" ref="AC98" si="101">IF(F98=AB98,"",1)</f>
        <v/>
      </c>
    </row>
    <row r="99" spans="1:31" ht="12.75" customHeight="1" thickBot="1">
      <c r="A99" s="204"/>
      <c r="B99" s="204"/>
      <c r="C99" s="40"/>
      <c r="D99" s="279"/>
      <c r="E99" s="39"/>
      <c r="F99" s="44">
        <f>SUM(G99,R99,S99)</f>
        <v>1</v>
      </c>
      <c r="G99" s="37">
        <f t="shared" ref="G99:S99" si="102">IF(G98=0,0,G98/$F98)</f>
        <v>0.90909090909090906</v>
      </c>
      <c r="H99" s="37">
        <f t="shared" si="102"/>
        <v>0.50909090909090904</v>
      </c>
      <c r="I99" s="37">
        <f t="shared" si="102"/>
        <v>0.52727272727272723</v>
      </c>
      <c r="J99" s="37">
        <f t="shared" si="102"/>
        <v>0.21818181818181817</v>
      </c>
      <c r="K99" s="37">
        <f t="shared" si="102"/>
        <v>0.38181818181818183</v>
      </c>
      <c r="L99" s="37">
        <f t="shared" si="102"/>
        <v>1.8181818181818181E-2</v>
      </c>
      <c r="M99" s="37">
        <f t="shared" si="102"/>
        <v>0.5636363636363636</v>
      </c>
      <c r="N99" s="37">
        <f t="shared" si="102"/>
        <v>0.16363636363636364</v>
      </c>
      <c r="O99" s="37">
        <f t="shared" si="102"/>
        <v>0.6</v>
      </c>
      <c r="P99" s="37">
        <f t="shared" si="102"/>
        <v>0.23636363636363636</v>
      </c>
      <c r="Q99" s="37">
        <f t="shared" si="102"/>
        <v>0.4</v>
      </c>
      <c r="R99" s="37">
        <f t="shared" si="102"/>
        <v>3.6363636363636362E-2</v>
      </c>
      <c r="S99" s="37">
        <f t="shared" si="102"/>
        <v>5.4545454545454543E-2</v>
      </c>
      <c r="T99" s="47">
        <f t="shared" si="73"/>
        <v>1</v>
      </c>
      <c r="AB99" s="155"/>
      <c r="AC99" s="156"/>
    </row>
    <row r="100" spans="1:31">
      <c r="F100" s="71"/>
    </row>
    <row r="109" spans="1:31">
      <c r="AB109" s="71"/>
      <c r="AC109" s="71"/>
    </row>
    <row r="110" spans="1:31">
      <c r="D110" s="164" t="s">
        <v>495</v>
      </c>
      <c r="E110" s="162"/>
      <c r="F110" s="163">
        <v>986</v>
      </c>
      <c r="G110" s="163">
        <v>889</v>
      </c>
      <c r="H110" s="163">
        <v>561</v>
      </c>
      <c r="I110" s="163">
        <v>549</v>
      </c>
      <c r="J110" s="163">
        <v>226</v>
      </c>
      <c r="K110" s="163">
        <v>511</v>
      </c>
      <c r="L110" s="163">
        <v>127</v>
      </c>
      <c r="M110" s="163">
        <v>604</v>
      </c>
      <c r="N110" s="163">
        <v>240</v>
      </c>
      <c r="O110" s="163">
        <v>561</v>
      </c>
      <c r="P110" s="163">
        <v>327</v>
      </c>
      <c r="Q110" s="199"/>
      <c r="R110" s="163">
        <v>36</v>
      </c>
      <c r="S110" s="163">
        <v>61</v>
      </c>
      <c r="T110" s="71"/>
      <c r="U110" s="71"/>
      <c r="V110" s="71"/>
      <c r="W110" s="71"/>
      <c r="X110" s="71"/>
      <c r="Y110" s="71"/>
      <c r="Z110" s="71"/>
      <c r="AA110" s="71"/>
      <c r="AB110" s="71"/>
      <c r="AC110" s="71"/>
      <c r="AD110" s="71"/>
      <c r="AE110" s="71"/>
    </row>
    <row r="111" spans="1:31">
      <c r="D111" s="165" t="s">
        <v>49</v>
      </c>
      <c r="E111" s="162"/>
      <c r="F111" s="166">
        <f t="shared" ref="F111:S111" si="103">IF(F110="","",SUM(F8,F10,F12,F14,F16))</f>
        <v>986</v>
      </c>
      <c r="G111" s="166">
        <f t="shared" si="103"/>
        <v>889</v>
      </c>
      <c r="H111" s="166">
        <f t="shared" si="103"/>
        <v>561</v>
      </c>
      <c r="I111" s="166">
        <f t="shared" si="103"/>
        <v>549</v>
      </c>
      <c r="J111" s="166">
        <f t="shared" si="103"/>
        <v>226</v>
      </c>
      <c r="K111" s="166">
        <f t="shared" si="103"/>
        <v>511</v>
      </c>
      <c r="L111" s="166">
        <f t="shared" si="103"/>
        <v>127</v>
      </c>
      <c r="M111" s="166">
        <f t="shared" si="103"/>
        <v>604</v>
      </c>
      <c r="N111" s="166">
        <f t="shared" si="103"/>
        <v>240</v>
      </c>
      <c r="O111" s="166">
        <f t="shared" si="103"/>
        <v>561</v>
      </c>
      <c r="P111" s="166">
        <f t="shared" si="103"/>
        <v>327</v>
      </c>
      <c r="Q111" s="200"/>
      <c r="R111" s="166">
        <f t="shared" si="103"/>
        <v>36</v>
      </c>
      <c r="S111" s="166">
        <f t="shared" si="103"/>
        <v>61</v>
      </c>
      <c r="T111" s="74"/>
      <c r="U111" s="71"/>
      <c r="V111" s="74"/>
      <c r="W111" s="71"/>
      <c r="X111" s="74"/>
      <c r="Y111" s="71"/>
      <c r="Z111" s="74"/>
      <c r="AA111" s="71"/>
      <c r="AB111" s="74"/>
      <c r="AC111" s="71"/>
      <c r="AD111" s="74"/>
      <c r="AE111" s="71"/>
    </row>
    <row r="112" spans="1:31">
      <c r="D112" s="165" t="s">
        <v>43</v>
      </c>
      <c r="E112" s="162"/>
      <c r="F112" s="166">
        <f t="shared" ref="F112:S112" si="104">IF(F110="","",SUM(F18,F68))</f>
        <v>986</v>
      </c>
      <c r="G112" s="166">
        <f t="shared" si="104"/>
        <v>889</v>
      </c>
      <c r="H112" s="166">
        <f t="shared" si="104"/>
        <v>561</v>
      </c>
      <c r="I112" s="166">
        <f t="shared" si="104"/>
        <v>549</v>
      </c>
      <c r="J112" s="166">
        <f t="shared" si="104"/>
        <v>226</v>
      </c>
      <c r="K112" s="166">
        <f t="shared" si="104"/>
        <v>511</v>
      </c>
      <c r="L112" s="166">
        <f t="shared" si="104"/>
        <v>127</v>
      </c>
      <c r="M112" s="166">
        <f t="shared" si="104"/>
        <v>604</v>
      </c>
      <c r="N112" s="166">
        <f t="shared" si="104"/>
        <v>240</v>
      </c>
      <c r="O112" s="166">
        <f t="shared" si="104"/>
        <v>561</v>
      </c>
      <c r="P112" s="166">
        <f t="shared" si="104"/>
        <v>327</v>
      </c>
      <c r="Q112" s="200"/>
      <c r="R112" s="166">
        <f t="shared" si="104"/>
        <v>36</v>
      </c>
      <c r="S112" s="166">
        <f t="shared" si="104"/>
        <v>61</v>
      </c>
      <c r="T112" s="74"/>
      <c r="U112" s="71"/>
      <c r="V112" s="74"/>
      <c r="W112" s="71"/>
      <c r="X112" s="74"/>
      <c r="Y112" s="71"/>
      <c r="Z112" s="74"/>
      <c r="AA112" s="71"/>
      <c r="AB112" s="74"/>
      <c r="AC112" s="71"/>
      <c r="AD112" s="74"/>
      <c r="AE112" s="71"/>
    </row>
    <row r="113" spans="4:31">
      <c r="D113" s="167" t="s">
        <v>42</v>
      </c>
      <c r="F113" s="166">
        <f t="shared" ref="F113:S113" si="105">IF(F110="","",SUM(F20,F22,F24,F26,F28,F30,F32,F34,F36,F38,F40,F42,F44,F46,F48,F50,F52,F54,F56,F58,F60,F62,F64,F66))</f>
        <v>247</v>
      </c>
      <c r="G113" s="166">
        <f t="shared" si="105"/>
        <v>233</v>
      </c>
      <c r="H113" s="166">
        <f t="shared" si="105"/>
        <v>145</v>
      </c>
      <c r="I113" s="166">
        <f t="shared" si="105"/>
        <v>165</v>
      </c>
      <c r="J113" s="166">
        <f t="shared" si="105"/>
        <v>51</v>
      </c>
      <c r="K113" s="166">
        <f t="shared" si="105"/>
        <v>171</v>
      </c>
      <c r="L113" s="166">
        <f t="shared" si="105"/>
        <v>24</v>
      </c>
      <c r="M113" s="166">
        <f t="shared" si="105"/>
        <v>190</v>
      </c>
      <c r="N113" s="166">
        <f t="shared" si="105"/>
        <v>59</v>
      </c>
      <c r="O113" s="166">
        <f t="shared" si="105"/>
        <v>170</v>
      </c>
      <c r="P113" s="166">
        <f t="shared" si="105"/>
        <v>92</v>
      </c>
      <c r="Q113" s="200"/>
      <c r="R113" s="166">
        <f t="shared" si="105"/>
        <v>8</v>
      </c>
      <c r="S113" s="166">
        <f t="shared" si="105"/>
        <v>6</v>
      </c>
      <c r="T113" s="74"/>
      <c r="U113" s="71"/>
      <c r="V113" s="74"/>
      <c r="W113" s="71"/>
      <c r="X113" s="74"/>
      <c r="Y113" s="71"/>
      <c r="Z113" s="74"/>
      <c r="AA113" s="71"/>
      <c r="AB113" s="74"/>
      <c r="AC113" s="71"/>
      <c r="AD113" s="74"/>
      <c r="AE113" s="71"/>
    </row>
    <row r="114" spans="4:31">
      <c r="D114" s="168" t="s">
        <v>496</v>
      </c>
      <c r="F114" s="166">
        <f t="shared" ref="F114:S114" si="106">IF(F110="","",SUM(F70,F72,F74,F76,F78,F80,F82,F84,F86,F88,F90,F92,F94,F96,F98))</f>
        <v>739</v>
      </c>
      <c r="G114" s="166">
        <f t="shared" si="106"/>
        <v>656</v>
      </c>
      <c r="H114" s="166">
        <f t="shared" si="106"/>
        <v>416</v>
      </c>
      <c r="I114" s="166">
        <f t="shared" si="106"/>
        <v>384</v>
      </c>
      <c r="J114" s="166">
        <f t="shared" si="106"/>
        <v>175</v>
      </c>
      <c r="K114" s="166">
        <f t="shared" si="106"/>
        <v>340</v>
      </c>
      <c r="L114" s="166">
        <f t="shared" si="106"/>
        <v>103</v>
      </c>
      <c r="M114" s="166">
        <f t="shared" si="106"/>
        <v>414</v>
      </c>
      <c r="N114" s="166">
        <f t="shared" si="106"/>
        <v>181</v>
      </c>
      <c r="O114" s="166">
        <f t="shared" si="106"/>
        <v>391</v>
      </c>
      <c r="P114" s="166">
        <f t="shared" si="106"/>
        <v>235</v>
      </c>
      <c r="Q114" s="200"/>
      <c r="R114" s="166">
        <f t="shared" si="106"/>
        <v>28</v>
      </c>
      <c r="S114" s="166">
        <f t="shared" si="106"/>
        <v>55</v>
      </c>
      <c r="T114" s="74"/>
      <c r="U114" s="71"/>
      <c r="V114" s="74"/>
      <c r="W114" s="71"/>
      <c r="X114" s="74"/>
      <c r="Y114" s="71"/>
      <c r="Z114" s="74"/>
      <c r="AA114" s="71"/>
      <c r="AB114" s="74"/>
      <c r="AC114" s="71"/>
      <c r="AD114" s="74"/>
      <c r="AE114" s="71"/>
    </row>
    <row r="115" spans="4:31">
      <c r="T115" s="71"/>
      <c r="U115" s="71"/>
      <c r="V115" s="71"/>
      <c r="W115" s="71"/>
      <c r="X115" s="71"/>
      <c r="Y115" s="71"/>
      <c r="Z115" s="71"/>
      <c r="AA115" s="71"/>
      <c r="AB115" s="71"/>
      <c r="AC115" s="71"/>
      <c r="AD115" s="71"/>
      <c r="AE115" s="71"/>
    </row>
    <row r="116" spans="4:31">
      <c r="D116" s="164" t="s">
        <v>495</v>
      </c>
      <c r="F116" s="163" t="str">
        <f t="shared" ref="F116:S116" si="107">IF(F110="","",IF(F6=F110,"",1))</f>
        <v/>
      </c>
      <c r="G116" s="163" t="str">
        <f t="shared" si="107"/>
        <v/>
      </c>
      <c r="H116" s="163" t="str">
        <f t="shared" si="107"/>
        <v/>
      </c>
      <c r="I116" s="163" t="str">
        <f t="shared" si="107"/>
        <v/>
      </c>
      <c r="J116" s="163" t="str">
        <f t="shared" si="107"/>
        <v/>
      </c>
      <c r="K116" s="163" t="str">
        <f t="shared" si="107"/>
        <v/>
      </c>
      <c r="L116" s="163" t="str">
        <f t="shared" si="107"/>
        <v/>
      </c>
      <c r="M116" s="163" t="str">
        <f t="shared" si="107"/>
        <v/>
      </c>
      <c r="N116" s="163" t="str">
        <f t="shared" si="107"/>
        <v/>
      </c>
      <c r="O116" s="163" t="str">
        <f t="shared" si="107"/>
        <v/>
      </c>
      <c r="P116" s="163" t="str">
        <f t="shared" si="107"/>
        <v/>
      </c>
      <c r="Q116" s="199"/>
      <c r="R116" s="163" t="str">
        <f t="shared" si="107"/>
        <v/>
      </c>
      <c r="S116" s="163" t="str">
        <f t="shared" si="107"/>
        <v/>
      </c>
      <c r="T116" s="71"/>
      <c r="U116" s="71"/>
      <c r="V116" s="71"/>
      <c r="W116" s="71"/>
      <c r="X116" s="71"/>
      <c r="Y116" s="71"/>
      <c r="Z116" s="71"/>
      <c r="AA116" s="71"/>
      <c r="AB116" s="71"/>
      <c r="AC116" s="71"/>
      <c r="AD116" s="71"/>
      <c r="AE116" s="71"/>
    </row>
    <row r="117" spans="4:31">
      <c r="D117" s="165" t="s">
        <v>49</v>
      </c>
      <c r="F117" s="163" t="str">
        <f t="shared" ref="F117:S117" si="108">IF(F110="","",IF(F110=F111,"",1))</f>
        <v/>
      </c>
      <c r="G117" s="163" t="str">
        <f t="shared" si="108"/>
        <v/>
      </c>
      <c r="H117" s="163" t="str">
        <f t="shared" si="108"/>
        <v/>
      </c>
      <c r="I117" s="163" t="str">
        <f t="shared" si="108"/>
        <v/>
      </c>
      <c r="J117" s="163" t="str">
        <f t="shared" si="108"/>
        <v/>
      </c>
      <c r="K117" s="163" t="str">
        <f t="shared" si="108"/>
        <v/>
      </c>
      <c r="L117" s="163" t="str">
        <f t="shared" si="108"/>
        <v/>
      </c>
      <c r="M117" s="163" t="str">
        <f t="shared" si="108"/>
        <v/>
      </c>
      <c r="N117" s="163" t="str">
        <f t="shared" si="108"/>
        <v/>
      </c>
      <c r="O117" s="163" t="str">
        <f t="shared" si="108"/>
        <v/>
      </c>
      <c r="P117" s="163" t="str">
        <f t="shared" si="108"/>
        <v/>
      </c>
      <c r="Q117" s="199"/>
      <c r="R117" s="163" t="str">
        <f t="shared" si="108"/>
        <v/>
      </c>
      <c r="S117" s="163" t="str">
        <f t="shared" si="108"/>
        <v/>
      </c>
      <c r="T117" s="71"/>
      <c r="U117" s="71"/>
      <c r="V117" s="71"/>
      <c r="W117" s="71"/>
      <c r="X117" s="71"/>
      <c r="Y117" s="71"/>
      <c r="Z117" s="71"/>
      <c r="AA117" s="71"/>
      <c r="AB117" s="71"/>
      <c r="AC117" s="71"/>
      <c r="AD117" s="71"/>
      <c r="AE117" s="71"/>
    </row>
    <row r="118" spans="4:31">
      <c r="D118" s="165" t="s">
        <v>43</v>
      </c>
      <c r="F118" s="163" t="str">
        <f t="shared" ref="F118:S118" si="109">IF(F110="","",IF(F110=F112,"",1))</f>
        <v/>
      </c>
      <c r="G118" s="163" t="str">
        <f t="shared" si="109"/>
        <v/>
      </c>
      <c r="H118" s="163" t="str">
        <f t="shared" si="109"/>
        <v/>
      </c>
      <c r="I118" s="163" t="str">
        <f t="shared" si="109"/>
        <v/>
      </c>
      <c r="J118" s="163" t="str">
        <f t="shared" si="109"/>
        <v/>
      </c>
      <c r="K118" s="163" t="str">
        <f t="shared" si="109"/>
        <v/>
      </c>
      <c r="L118" s="163" t="str">
        <f t="shared" si="109"/>
        <v/>
      </c>
      <c r="M118" s="163" t="str">
        <f t="shared" si="109"/>
        <v/>
      </c>
      <c r="N118" s="163" t="str">
        <f t="shared" si="109"/>
        <v/>
      </c>
      <c r="O118" s="163" t="str">
        <f t="shared" si="109"/>
        <v/>
      </c>
      <c r="P118" s="163" t="str">
        <f t="shared" si="109"/>
        <v/>
      </c>
      <c r="Q118" s="199"/>
      <c r="R118" s="163" t="str">
        <f t="shared" si="109"/>
        <v/>
      </c>
      <c r="S118" s="163" t="str">
        <f t="shared" si="109"/>
        <v/>
      </c>
      <c r="T118" s="71"/>
      <c r="U118" s="71"/>
      <c r="V118" s="71"/>
      <c r="W118" s="71"/>
      <c r="X118" s="71"/>
      <c r="Y118" s="71"/>
      <c r="Z118" s="71"/>
      <c r="AA118" s="71"/>
      <c r="AB118" s="71"/>
      <c r="AC118" s="71"/>
      <c r="AD118" s="71"/>
      <c r="AE118" s="71"/>
    </row>
    <row r="119" spans="4:31">
      <c r="D119" s="167" t="s">
        <v>42</v>
      </c>
      <c r="F119" s="163" t="str">
        <f t="shared" ref="F119:S119" si="110">IF(F110="","",IF(F18=F113,"",1))</f>
        <v/>
      </c>
      <c r="G119" s="163" t="str">
        <f t="shared" si="110"/>
        <v/>
      </c>
      <c r="H119" s="163" t="str">
        <f t="shared" si="110"/>
        <v/>
      </c>
      <c r="I119" s="163" t="str">
        <f t="shared" si="110"/>
        <v/>
      </c>
      <c r="J119" s="163" t="str">
        <f t="shared" si="110"/>
        <v/>
      </c>
      <c r="K119" s="163" t="str">
        <f t="shared" si="110"/>
        <v/>
      </c>
      <c r="L119" s="163" t="str">
        <f t="shared" si="110"/>
        <v/>
      </c>
      <c r="M119" s="163" t="str">
        <f t="shared" si="110"/>
        <v/>
      </c>
      <c r="N119" s="163" t="str">
        <f t="shared" si="110"/>
        <v/>
      </c>
      <c r="O119" s="163" t="str">
        <f t="shared" si="110"/>
        <v/>
      </c>
      <c r="P119" s="163" t="str">
        <f t="shared" si="110"/>
        <v/>
      </c>
      <c r="Q119" s="199"/>
      <c r="R119" s="163" t="str">
        <f t="shared" si="110"/>
        <v/>
      </c>
      <c r="S119" s="163" t="str">
        <f t="shared" si="110"/>
        <v/>
      </c>
      <c r="T119" s="71"/>
      <c r="U119" s="71"/>
      <c r="V119" s="71"/>
      <c r="W119" s="71"/>
      <c r="X119" s="71"/>
      <c r="Y119" s="71"/>
      <c r="Z119" s="71"/>
      <c r="AA119" s="71"/>
      <c r="AB119" s="71"/>
      <c r="AC119" s="71"/>
      <c r="AD119" s="71"/>
      <c r="AE119" s="71"/>
    </row>
    <row r="120" spans="4:31">
      <c r="D120" s="168" t="s">
        <v>496</v>
      </c>
      <c r="F120" s="163" t="str">
        <f t="shared" ref="F120:S120" si="111">IF(F110="","",IF(F68=F114,"",1))</f>
        <v/>
      </c>
      <c r="G120" s="163" t="str">
        <f t="shared" si="111"/>
        <v/>
      </c>
      <c r="H120" s="163" t="str">
        <f t="shared" si="111"/>
        <v/>
      </c>
      <c r="I120" s="163" t="str">
        <f t="shared" si="111"/>
        <v/>
      </c>
      <c r="J120" s="163" t="str">
        <f t="shared" si="111"/>
        <v/>
      </c>
      <c r="K120" s="163" t="str">
        <f t="shared" si="111"/>
        <v/>
      </c>
      <c r="L120" s="163" t="str">
        <f t="shared" si="111"/>
        <v/>
      </c>
      <c r="M120" s="163" t="str">
        <f t="shared" si="111"/>
        <v/>
      </c>
      <c r="N120" s="163" t="str">
        <f t="shared" si="111"/>
        <v/>
      </c>
      <c r="O120" s="163" t="str">
        <f t="shared" si="111"/>
        <v/>
      </c>
      <c r="P120" s="163" t="str">
        <f t="shared" si="111"/>
        <v/>
      </c>
      <c r="Q120" s="199"/>
      <c r="R120" s="163" t="str">
        <f t="shared" si="111"/>
        <v/>
      </c>
      <c r="S120" s="163" t="str">
        <f t="shared" si="111"/>
        <v/>
      </c>
      <c r="T120" s="71"/>
      <c r="U120" s="71"/>
      <c r="V120" s="71"/>
      <c r="W120" s="71"/>
      <c r="X120" s="71"/>
      <c r="Y120" s="71"/>
      <c r="Z120" s="71"/>
      <c r="AA120" s="71"/>
      <c r="AB120" s="71"/>
      <c r="AC120" s="71"/>
      <c r="AD120" s="71"/>
      <c r="AE120" s="71"/>
    </row>
  </sheetData>
  <mergeCells count="63">
    <mergeCell ref="S3:S5"/>
    <mergeCell ref="A3:E5"/>
    <mergeCell ref="F3:F5"/>
    <mergeCell ref="G3:G5"/>
    <mergeCell ref="R3:R5"/>
    <mergeCell ref="M4:N4"/>
    <mergeCell ref="O4:P4"/>
    <mergeCell ref="H4:H5"/>
    <mergeCell ref="I4:J4"/>
    <mergeCell ref="K4:L4"/>
    <mergeCell ref="I3:Q3"/>
    <mergeCell ref="Q4:Q5"/>
    <mergeCell ref="A6:E7"/>
    <mergeCell ref="A8:A17"/>
    <mergeCell ref="B8:E9"/>
    <mergeCell ref="B10:E11"/>
    <mergeCell ref="B12:E13"/>
    <mergeCell ref="B14:E15"/>
    <mergeCell ref="B16:E17"/>
    <mergeCell ref="A18:A99"/>
    <mergeCell ref="B18:B67"/>
    <mergeCell ref="D18:D19"/>
    <mergeCell ref="D20:D21"/>
    <mergeCell ref="D22:D23"/>
    <mergeCell ref="D24:D25"/>
    <mergeCell ref="D26:D27"/>
    <mergeCell ref="D28:D29"/>
    <mergeCell ref="D30:D31"/>
    <mergeCell ref="D32:D33"/>
    <mergeCell ref="D56:D57"/>
    <mergeCell ref="D34:D35"/>
    <mergeCell ref="D36:D37"/>
    <mergeCell ref="D38:D39"/>
    <mergeCell ref="D40:D41"/>
    <mergeCell ref="D42:D43"/>
    <mergeCell ref="D44:D45"/>
    <mergeCell ref="D46:D47"/>
    <mergeCell ref="D48:D49"/>
    <mergeCell ref="D50:D51"/>
    <mergeCell ref="D52:D53"/>
    <mergeCell ref="B68:B99"/>
    <mergeCell ref="D68:D69"/>
    <mergeCell ref="D70:D71"/>
    <mergeCell ref="D72:D73"/>
    <mergeCell ref="D74:D75"/>
    <mergeCell ref="D98:D99"/>
    <mergeCell ref="D76:D77"/>
    <mergeCell ref="D78:D79"/>
    <mergeCell ref="D80:D81"/>
    <mergeCell ref="D82:D83"/>
    <mergeCell ref="D94:D95"/>
    <mergeCell ref="D96:D97"/>
    <mergeCell ref="D84:D85"/>
    <mergeCell ref="D86:D87"/>
    <mergeCell ref="D88:D89"/>
    <mergeCell ref="D90:D91"/>
    <mergeCell ref="D92:D93"/>
    <mergeCell ref="D54:D55"/>
    <mergeCell ref="D58:D59"/>
    <mergeCell ref="D60:D61"/>
    <mergeCell ref="D62:D63"/>
    <mergeCell ref="D64:D65"/>
    <mergeCell ref="D66:D67"/>
  </mergeCells>
  <phoneticPr fontId="2"/>
  <pageMargins left="0.59055118110236227" right="0.19685039370078741" top="0.39370078740157483" bottom="0.39370078740157483" header="0.51181102362204722" footer="0.51181102362204722"/>
  <pageSetup paperSize="9" scale="63"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20"/>
  <sheetViews>
    <sheetView showGridLines="0" view="pageBreakPreview" zoomScaleNormal="100" zoomScaleSheetLayoutView="100" workbookViewId="0"/>
  </sheetViews>
  <sheetFormatPr defaultRowHeight="13.5"/>
  <cols>
    <col min="1" max="2" width="2.625" style="4" customWidth="1"/>
    <col min="3" max="3" width="1.375" style="4" customWidth="1"/>
    <col min="4" max="4" width="27.625" style="4" customWidth="1"/>
    <col min="5" max="5" width="1.375" style="4" customWidth="1"/>
    <col min="6" max="17" width="8.875" style="3" customWidth="1"/>
    <col min="18" max="26" width="9" style="3"/>
    <col min="27" max="27" width="9" style="83"/>
    <col min="28" max="28" width="11.25" style="83" customWidth="1"/>
    <col min="29" max="16384" width="9" style="3"/>
  </cols>
  <sheetData>
    <row r="1" spans="1:28" ht="14.25">
      <c r="A1" s="18" t="s">
        <v>566</v>
      </c>
    </row>
    <row r="2" spans="1:28" ht="14.25">
      <c r="F2" s="62"/>
      <c r="G2" s="62"/>
      <c r="H2" s="62"/>
      <c r="I2" s="62"/>
      <c r="J2" s="62"/>
      <c r="K2" s="62"/>
      <c r="L2" s="62"/>
      <c r="M2" s="62"/>
      <c r="N2" s="46"/>
      <c r="O2" s="46"/>
      <c r="P2" s="62"/>
      <c r="Q2" s="61" t="s">
        <v>294</v>
      </c>
    </row>
    <row r="3" spans="1:28" ht="15" customHeight="1">
      <c r="A3" s="280" t="s">
        <v>64</v>
      </c>
      <c r="B3" s="281"/>
      <c r="C3" s="281"/>
      <c r="D3" s="281"/>
      <c r="E3" s="282"/>
      <c r="F3" s="227" t="s">
        <v>293</v>
      </c>
      <c r="G3" s="299" t="s">
        <v>292</v>
      </c>
      <c r="H3" s="376"/>
      <c r="I3" s="376"/>
      <c r="J3" s="376"/>
      <c r="K3" s="376"/>
      <c r="L3" s="376"/>
      <c r="M3" s="376"/>
      <c r="N3" s="376"/>
      <c r="O3" s="377"/>
      <c r="P3" s="261" t="s">
        <v>291</v>
      </c>
      <c r="Q3" s="261" t="s">
        <v>487</v>
      </c>
    </row>
    <row r="4" spans="1:28" ht="15" customHeight="1" thickBot="1">
      <c r="A4" s="283"/>
      <c r="B4" s="284"/>
      <c r="C4" s="284"/>
      <c r="D4" s="284"/>
      <c r="E4" s="285"/>
      <c r="F4" s="304"/>
      <c r="G4" s="385"/>
      <c r="H4" s="299" t="s">
        <v>290</v>
      </c>
      <c r="I4" s="60"/>
      <c r="J4" s="227" t="s">
        <v>289</v>
      </c>
      <c r="K4" s="60"/>
      <c r="L4" s="227" t="s">
        <v>288</v>
      </c>
      <c r="M4" s="60"/>
      <c r="N4" s="227" t="s">
        <v>287</v>
      </c>
      <c r="O4" s="60"/>
      <c r="P4" s="262"/>
      <c r="Q4" s="262"/>
    </row>
    <row r="5" spans="1:28" ht="55.5" customHeight="1" thickBot="1">
      <c r="A5" s="286"/>
      <c r="B5" s="287"/>
      <c r="C5" s="287"/>
      <c r="D5" s="287"/>
      <c r="E5" s="288"/>
      <c r="F5" s="228"/>
      <c r="G5" s="386"/>
      <c r="H5" s="386"/>
      <c r="I5" s="59" t="s">
        <v>286</v>
      </c>
      <c r="J5" s="228"/>
      <c r="K5" s="59" t="s">
        <v>285</v>
      </c>
      <c r="L5" s="228"/>
      <c r="M5" s="59" t="s">
        <v>284</v>
      </c>
      <c r="N5" s="228"/>
      <c r="O5" s="59" t="s">
        <v>283</v>
      </c>
      <c r="P5" s="263"/>
      <c r="Q5" s="263"/>
      <c r="AA5" s="157">
        <f>SUM(AB6:AB99,F116:R120)</f>
        <v>0</v>
      </c>
      <c r="AB5" s="91"/>
    </row>
    <row r="6" spans="1:28" ht="12" customHeight="1">
      <c r="A6" s="216" t="s">
        <v>50</v>
      </c>
      <c r="B6" s="217"/>
      <c r="C6" s="217"/>
      <c r="D6" s="217"/>
      <c r="E6" s="218"/>
      <c r="F6" s="41">
        <f t="shared" ref="F6:F37" si="0">SUM(G6,P6,Q6)</f>
        <v>986</v>
      </c>
      <c r="G6" s="41">
        <f t="shared" ref="G6:Q6" si="1">SUM(G8,G10,G12,G14,G16)</f>
        <v>889</v>
      </c>
      <c r="H6" s="41">
        <f t="shared" si="1"/>
        <v>549</v>
      </c>
      <c r="I6" s="41">
        <f t="shared" si="1"/>
        <v>226</v>
      </c>
      <c r="J6" s="41">
        <f t="shared" si="1"/>
        <v>511</v>
      </c>
      <c r="K6" s="41">
        <f t="shared" si="1"/>
        <v>127</v>
      </c>
      <c r="L6" s="41">
        <f t="shared" si="1"/>
        <v>604</v>
      </c>
      <c r="M6" s="41">
        <f t="shared" si="1"/>
        <v>240</v>
      </c>
      <c r="N6" s="41">
        <f t="shared" si="1"/>
        <v>561</v>
      </c>
      <c r="O6" s="41">
        <f t="shared" si="1"/>
        <v>327</v>
      </c>
      <c r="P6" s="41">
        <f t="shared" si="1"/>
        <v>36</v>
      </c>
      <c r="Q6" s="41">
        <f t="shared" si="1"/>
        <v>61</v>
      </c>
      <c r="AA6" s="151">
        <v>986</v>
      </c>
      <c r="AB6" s="151" t="str">
        <f>IF(F6=AA6,"",1)</f>
        <v/>
      </c>
    </row>
    <row r="7" spans="1:28" ht="12" customHeight="1">
      <c r="A7" s="219"/>
      <c r="B7" s="220"/>
      <c r="C7" s="220"/>
      <c r="D7" s="220"/>
      <c r="E7" s="221"/>
      <c r="F7" s="44">
        <f t="shared" si="0"/>
        <v>1</v>
      </c>
      <c r="G7" s="37">
        <f>IF(G6=0,0,G6/$F6)</f>
        <v>0.9016227180527383</v>
      </c>
      <c r="H7" s="37">
        <f>IF(H6=0,0,H6/H6)</f>
        <v>1</v>
      </c>
      <c r="I7" s="37">
        <f>IF(I6=0,0,I6/H6)</f>
        <v>0.4116575591985428</v>
      </c>
      <c r="J7" s="37">
        <f>IF(J6=0,0,J6/J6)</f>
        <v>1</v>
      </c>
      <c r="K7" s="37">
        <f>IF(K6=0,0,K6/J6)</f>
        <v>0.24853228962818003</v>
      </c>
      <c r="L7" s="37">
        <f>IF(L6=0,0,L6/L6)</f>
        <v>1</v>
      </c>
      <c r="M7" s="37">
        <f>IF(M6=0,0,M6/L6)</f>
        <v>0.39735099337748342</v>
      </c>
      <c r="N7" s="37">
        <f>IF(N6=0,0,N6/N6)</f>
        <v>1</v>
      </c>
      <c r="O7" s="37">
        <f>IF(O6=0,0,O6/N6)</f>
        <v>0.58288770053475936</v>
      </c>
      <c r="P7" s="37">
        <f>IF(P6=0,0,P6/$F6)</f>
        <v>3.6511156186612576E-2</v>
      </c>
      <c r="Q7" s="37">
        <f>IF(Q6=0,0,Q6/$F6)</f>
        <v>6.1866125760649086E-2</v>
      </c>
      <c r="AA7" s="152"/>
      <c r="AB7" s="152"/>
    </row>
    <row r="8" spans="1:28" ht="12" customHeight="1">
      <c r="A8" s="205" t="s">
        <v>49</v>
      </c>
      <c r="B8" s="289" t="s">
        <v>48</v>
      </c>
      <c r="C8" s="290"/>
      <c r="D8" s="290"/>
      <c r="E8" s="291"/>
      <c r="F8" s="41">
        <f t="shared" si="0"/>
        <v>324</v>
      </c>
      <c r="G8" s="41">
        <v>276</v>
      </c>
      <c r="H8" s="41">
        <v>220</v>
      </c>
      <c r="I8" s="41">
        <v>129</v>
      </c>
      <c r="J8" s="41">
        <v>100</v>
      </c>
      <c r="K8" s="41">
        <v>25</v>
      </c>
      <c r="L8" s="41">
        <v>102</v>
      </c>
      <c r="M8" s="41">
        <v>31</v>
      </c>
      <c r="N8" s="41">
        <v>85</v>
      </c>
      <c r="O8" s="41">
        <v>33</v>
      </c>
      <c r="P8" s="41">
        <v>10</v>
      </c>
      <c r="Q8" s="41">
        <v>38</v>
      </c>
      <c r="AA8" s="153">
        <v>324</v>
      </c>
      <c r="AB8" s="153" t="str">
        <f t="shared" ref="AB8" si="2">IF(F8=AA8,"",1)</f>
        <v/>
      </c>
    </row>
    <row r="9" spans="1:28" ht="12" customHeight="1">
      <c r="A9" s="206"/>
      <c r="B9" s="292"/>
      <c r="C9" s="293"/>
      <c r="D9" s="293"/>
      <c r="E9" s="294"/>
      <c r="F9" s="44">
        <f t="shared" si="0"/>
        <v>1</v>
      </c>
      <c r="G9" s="37">
        <f>IF(G8=0,0,G8/$F8)</f>
        <v>0.85185185185185186</v>
      </c>
      <c r="H9" s="37">
        <f>IF(H8=0,0,H8/H8)</f>
        <v>1</v>
      </c>
      <c r="I9" s="37">
        <f>IF(I8=0,0,I8/H8)</f>
        <v>0.58636363636363631</v>
      </c>
      <c r="J9" s="37">
        <f>IF(J8=0,0,J8/J8)</f>
        <v>1</v>
      </c>
      <c r="K9" s="37">
        <f>IF(K8=0,0,K8/J8)</f>
        <v>0.25</v>
      </c>
      <c r="L9" s="37">
        <f>IF(L8=0,0,L8/L8)</f>
        <v>1</v>
      </c>
      <c r="M9" s="37">
        <f>IF(M8=0,0,M8/L8)</f>
        <v>0.30392156862745096</v>
      </c>
      <c r="N9" s="37">
        <f>IF(N8=0,0,N8/N8)</f>
        <v>1</v>
      </c>
      <c r="O9" s="37">
        <f>IF(O8=0,0,O8/N8)</f>
        <v>0.38823529411764707</v>
      </c>
      <c r="P9" s="37">
        <f>IF(P8=0,0,P8/$F8)</f>
        <v>3.0864197530864196E-2</v>
      </c>
      <c r="Q9" s="37">
        <f>IF(Q8=0,0,Q8/$F8)</f>
        <v>0.11728395061728394</v>
      </c>
      <c r="AA9" s="152"/>
      <c r="AB9" s="152"/>
    </row>
    <row r="10" spans="1:28" ht="12" customHeight="1">
      <c r="A10" s="206"/>
      <c r="B10" s="289" t="s">
        <v>47</v>
      </c>
      <c r="C10" s="290"/>
      <c r="D10" s="290"/>
      <c r="E10" s="291"/>
      <c r="F10" s="41">
        <f t="shared" si="0"/>
        <v>144</v>
      </c>
      <c r="G10" s="41">
        <v>135</v>
      </c>
      <c r="H10" s="41">
        <v>85</v>
      </c>
      <c r="I10" s="41">
        <v>39</v>
      </c>
      <c r="J10" s="41">
        <v>82</v>
      </c>
      <c r="K10" s="41">
        <v>20</v>
      </c>
      <c r="L10" s="41">
        <v>105</v>
      </c>
      <c r="M10" s="41">
        <v>40</v>
      </c>
      <c r="N10" s="41">
        <v>97</v>
      </c>
      <c r="O10" s="41">
        <v>67</v>
      </c>
      <c r="P10" s="41">
        <v>3</v>
      </c>
      <c r="Q10" s="41">
        <v>6</v>
      </c>
      <c r="AA10" s="153">
        <v>144</v>
      </c>
      <c r="AB10" s="153" t="str">
        <f t="shared" ref="AB10" si="3">IF(F10=AA10,"",1)</f>
        <v/>
      </c>
    </row>
    <row r="11" spans="1:28" ht="12" customHeight="1">
      <c r="A11" s="206"/>
      <c r="B11" s="292"/>
      <c r="C11" s="293"/>
      <c r="D11" s="293"/>
      <c r="E11" s="294"/>
      <c r="F11" s="44">
        <f t="shared" si="0"/>
        <v>1</v>
      </c>
      <c r="G11" s="37">
        <f>IF(G10=0,0,G10/$F10)</f>
        <v>0.9375</v>
      </c>
      <c r="H11" s="37">
        <f>IF(H10=0,0,H10/H10)</f>
        <v>1</v>
      </c>
      <c r="I11" s="37">
        <f>IF(I10=0,0,I10/H10)</f>
        <v>0.45882352941176469</v>
      </c>
      <c r="J11" s="37">
        <f>IF(J10=0,0,J10/J10)</f>
        <v>1</v>
      </c>
      <c r="K11" s="37">
        <f>IF(K10=0,0,K10/J10)</f>
        <v>0.24390243902439024</v>
      </c>
      <c r="L11" s="37">
        <f>IF(L10=0,0,L10/L10)</f>
        <v>1</v>
      </c>
      <c r="M11" s="37">
        <f>IF(M10=0,0,M10/L10)</f>
        <v>0.38095238095238093</v>
      </c>
      <c r="N11" s="37">
        <f>IF(N10=0,0,N10/N10)</f>
        <v>1</v>
      </c>
      <c r="O11" s="37">
        <f>IF(O10=0,0,O10/N10)</f>
        <v>0.69072164948453607</v>
      </c>
      <c r="P11" s="37">
        <f>IF(P10=0,0,P10/$F10)</f>
        <v>2.0833333333333332E-2</v>
      </c>
      <c r="Q11" s="37">
        <f>IF(Q10=0,0,Q10/$F10)</f>
        <v>4.1666666666666664E-2</v>
      </c>
      <c r="AA11" s="152"/>
      <c r="AB11" s="152"/>
    </row>
    <row r="12" spans="1:28" ht="12" customHeight="1">
      <c r="A12" s="206"/>
      <c r="B12" s="289" t="s">
        <v>46</v>
      </c>
      <c r="C12" s="290"/>
      <c r="D12" s="290"/>
      <c r="E12" s="291"/>
      <c r="F12" s="41">
        <f t="shared" si="0"/>
        <v>219</v>
      </c>
      <c r="G12" s="41">
        <v>208</v>
      </c>
      <c r="H12" s="41">
        <v>133</v>
      </c>
      <c r="I12" s="41">
        <v>37</v>
      </c>
      <c r="J12" s="41">
        <v>147</v>
      </c>
      <c r="K12" s="41">
        <v>35</v>
      </c>
      <c r="L12" s="41">
        <v>176</v>
      </c>
      <c r="M12" s="41">
        <v>77</v>
      </c>
      <c r="N12" s="41">
        <v>169</v>
      </c>
      <c r="O12" s="41">
        <v>98</v>
      </c>
      <c r="P12" s="41">
        <v>7</v>
      </c>
      <c r="Q12" s="41">
        <v>4</v>
      </c>
      <c r="AA12" s="153">
        <v>219</v>
      </c>
      <c r="AB12" s="153" t="str">
        <f t="shared" ref="AB12" si="4">IF(F12=AA12,"",1)</f>
        <v/>
      </c>
    </row>
    <row r="13" spans="1:28" ht="12" customHeight="1">
      <c r="A13" s="206"/>
      <c r="B13" s="292"/>
      <c r="C13" s="293"/>
      <c r="D13" s="293"/>
      <c r="E13" s="294"/>
      <c r="F13" s="44">
        <f t="shared" si="0"/>
        <v>1</v>
      </c>
      <c r="G13" s="37">
        <f>IF(G12=0,0,G12/$F12)</f>
        <v>0.94977168949771684</v>
      </c>
      <c r="H13" s="37">
        <f>IF(H12=0,0,H12/H12)</f>
        <v>1</v>
      </c>
      <c r="I13" s="37">
        <f>IF(I12=0,0,I12/H12)</f>
        <v>0.2781954887218045</v>
      </c>
      <c r="J13" s="37">
        <f>IF(J12=0,0,J12/J12)</f>
        <v>1</v>
      </c>
      <c r="K13" s="37">
        <f>IF(K12=0,0,K12/J12)</f>
        <v>0.23809523809523808</v>
      </c>
      <c r="L13" s="37">
        <f>IF(L12=0,0,L12/L12)</f>
        <v>1</v>
      </c>
      <c r="M13" s="37">
        <f>IF(M12=0,0,M12/L12)</f>
        <v>0.4375</v>
      </c>
      <c r="N13" s="37">
        <f>IF(N12=0,0,N12/N12)</f>
        <v>1</v>
      </c>
      <c r="O13" s="37">
        <f>IF(O12=0,0,O12/N12)</f>
        <v>0.57988165680473369</v>
      </c>
      <c r="P13" s="37">
        <f>IF(P12=0,0,P12/$F12)</f>
        <v>3.1963470319634701E-2</v>
      </c>
      <c r="Q13" s="37">
        <f>IF(Q12=0,0,Q12/$F12)</f>
        <v>1.8264840182648401E-2</v>
      </c>
      <c r="AA13" s="152"/>
      <c r="AB13" s="152"/>
    </row>
    <row r="14" spans="1:28" ht="12" customHeight="1">
      <c r="A14" s="206"/>
      <c r="B14" s="289" t="s">
        <v>45</v>
      </c>
      <c r="C14" s="290"/>
      <c r="D14" s="290"/>
      <c r="E14" s="291"/>
      <c r="F14" s="41">
        <f t="shared" si="0"/>
        <v>78</v>
      </c>
      <c r="G14" s="41">
        <v>73</v>
      </c>
      <c r="H14" s="41">
        <v>43</v>
      </c>
      <c r="I14" s="41">
        <v>7</v>
      </c>
      <c r="J14" s="41">
        <v>57</v>
      </c>
      <c r="K14" s="41">
        <v>14</v>
      </c>
      <c r="L14" s="41">
        <v>65</v>
      </c>
      <c r="M14" s="41">
        <v>30</v>
      </c>
      <c r="N14" s="41">
        <v>58</v>
      </c>
      <c r="O14" s="41">
        <v>39</v>
      </c>
      <c r="P14" s="41">
        <v>5</v>
      </c>
      <c r="Q14" s="41">
        <v>0</v>
      </c>
      <c r="AA14" s="153">
        <v>78</v>
      </c>
      <c r="AB14" s="153" t="str">
        <f t="shared" ref="AB14" si="5">IF(F14=AA14,"",1)</f>
        <v/>
      </c>
    </row>
    <row r="15" spans="1:28" ht="12" customHeight="1">
      <c r="A15" s="206"/>
      <c r="B15" s="292"/>
      <c r="C15" s="293"/>
      <c r="D15" s="293"/>
      <c r="E15" s="294"/>
      <c r="F15" s="44">
        <f t="shared" si="0"/>
        <v>1</v>
      </c>
      <c r="G15" s="37">
        <f>IF(G14=0,0,G14/$F14)</f>
        <v>0.9358974358974359</v>
      </c>
      <c r="H15" s="37">
        <f>IF(H14=0,0,H14/H14)</f>
        <v>1</v>
      </c>
      <c r="I15" s="37">
        <f>IF(I14=0,0,I14/H14)</f>
        <v>0.16279069767441862</v>
      </c>
      <c r="J15" s="37">
        <f>IF(J14=0,0,J14/J14)</f>
        <v>1</v>
      </c>
      <c r="K15" s="37">
        <f>IF(K14=0,0,K14/J14)</f>
        <v>0.24561403508771928</v>
      </c>
      <c r="L15" s="37">
        <f>IF(L14=0,0,L14/L14)</f>
        <v>1</v>
      </c>
      <c r="M15" s="37">
        <f>IF(M14=0,0,M14/L14)</f>
        <v>0.46153846153846156</v>
      </c>
      <c r="N15" s="37">
        <f>IF(N14=0,0,N14/N14)</f>
        <v>1</v>
      </c>
      <c r="O15" s="37">
        <f>IF(O14=0,0,O14/N14)</f>
        <v>0.67241379310344829</v>
      </c>
      <c r="P15" s="37">
        <f>IF(P14=0,0,P14/$F14)</f>
        <v>6.4102564102564097E-2</v>
      </c>
      <c r="Q15" s="37">
        <f>IF(Q14=0,0,Q14/$F14)</f>
        <v>0</v>
      </c>
      <c r="AA15" s="152"/>
      <c r="AB15" s="152"/>
    </row>
    <row r="16" spans="1:28" ht="12" customHeight="1">
      <c r="A16" s="206"/>
      <c r="B16" s="289" t="s">
        <v>44</v>
      </c>
      <c r="C16" s="290"/>
      <c r="D16" s="290"/>
      <c r="E16" s="291"/>
      <c r="F16" s="41">
        <f t="shared" si="0"/>
        <v>221</v>
      </c>
      <c r="G16" s="41">
        <v>197</v>
      </c>
      <c r="H16" s="41">
        <v>68</v>
      </c>
      <c r="I16" s="41">
        <v>14</v>
      </c>
      <c r="J16" s="41">
        <v>125</v>
      </c>
      <c r="K16" s="41">
        <v>33</v>
      </c>
      <c r="L16" s="41">
        <v>156</v>
      </c>
      <c r="M16" s="41">
        <v>62</v>
      </c>
      <c r="N16" s="41">
        <v>152</v>
      </c>
      <c r="O16" s="41">
        <v>90</v>
      </c>
      <c r="P16" s="41">
        <v>11</v>
      </c>
      <c r="Q16" s="41">
        <v>13</v>
      </c>
      <c r="AA16" s="153">
        <v>221</v>
      </c>
      <c r="AB16" s="153" t="str">
        <f t="shared" ref="AB16" si="6">IF(F16=AA16,"",1)</f>
        <v/>
      </c>
    </row>
    <row r="17" spans="1:28" ht="12" customHeight="1">
      <c r="A17" s="207"/>
      <c r="B17" s="292"/>
      <c r="C17" s="293"/>
      <c r="D17" s="293"/>
      <c r="E17" s="294"/>
      <c r="F17" s="44">
        <f t="shared" si="0"/>
        <v>1</v>
      </c>
      <c r="G17" s="37">
        <f>IF(G16=0,0,G16/$F16)</f>
        <v>0.89140271493212675</v>
      </c>
      <c r="H17" s="37">
        <f>IF(H16=0,0,H16/H16)</f>
        <v>1</v>
      </c>
      <c r="I17" s="37">
        <f>IF(I16=0,0,I16/H16)</f>
        <v>0.20588235294117646</v>
      </c>
      <c r="J17" s="37">
        <f>IF(J16=0,0,J16/J16)</f>
        <v>1</v>
      </c>
      <c r="K17" s="37">
        <f>IF(K16=0,0,K16/J16)</f>
        <v>0.26400000000000001</v>
      </c>
      <c r="L17" s="37">
        <f>IF(L16=0,0,L16/L16)</f>
        <v>1</v>
      </c>
      <c r="M17" s="37">
        <f>IF(M16=0,0,M16/L16)</f>
        <v>0.39743589743589741</v>
      </c>
      <c r="N17" s="37">
        <f>IF(N16=0,0,N16/N16)</f>
        <v>1</v>
      </c>
      <c r="O17" s="37">
        <f>IF(O16=0,0,O16/N16)</f>
        <v>0.59210526315789469</v>
      </c>
      <c r="P17" s="37">
        <f>IF(P16=0,0,P16/$F16)</f>
        <v>4.9773755656108594E-2</v>
      </c>
      <c r="Q17" s="37">
        <f>IF(Q16=0,0,Q16/$F16)</f>
        <v>5.8823529411764705E-2</v>
      </c>
      <c r="AA17" s="154"/>
      <c r="AB17" s="152"/>
    </row>
    <row r="18" spans="1:28" ht="12" customHeight="1">
      <c r="A18" s="202" t="s">
        <v>43</v>
      </c>
      <c r="B18" s="202" t="s">
        <v>42</v>
      </c>
      <c r="C18" s="43"/>
      <c r="D18" s="278" t="s">
        <v>16</v>
      </c>
      <c r="E18" s="42"/>
      <c r="F18" s="41">
        <f t="shared" si="0"/>
        <v>247</v>
      </c>
      <c r="G18" s="41">
        <f t="shared" ref="G18:Q18" si="7">SUM(G20,G22,G24,G26,G28,G30,G32,G34,G36,G38,G40,G42,G44,G46,G48,G50,G52,G54,G56,G58,G60,G62,G64,G66)</f>
        <v>233</v>
      </c>
      <c r="H18" s="104">
        <f t="shared" si="7"/>
        <v>165</v>
      </c>
      <c r="I18" s="41">
        <f t="shared" si="7"/>
        <v>51</v>
      </c>
      <c r="J18" s="41">
        <f t="shared" si="7"/>
        <v>171</v>
      </c>
      <c r="K18" s="41">
        <f t="shared" si="7"/>
        <v>24</v>
      </c>
      <c r="L18" s="41">
        <f t="shared" si="7"/>
        <v>190</v>
      </c>
      <c r="M18" s="41">
        <f t="shared" si="7"/>
        <v>59</v>
      </c>
      <c r="N18" s="41">
        <f t="shared" si="7"/>
        <v>170</v>
      </c>
      <c r="O18" s="41">
        <f t="shared" si="7"/>
        <v>92</v>
      </c>
      <c r="P18" s="41">
        <f t="shared" si="7"/>
        <v>8</v>
      </c>
      <c r="Q18" s="41">
        <f t="shared" si="7"/>
        <v>6</v>
      </c>
      <c r="AA18" s="153">
        <v>247</v>
      </c>
      <c r="AB18" s="153" t="str">
        <f t="shared" ref="AB18" si="8">IF(F18=AA18,"",1)</f>
        <v/>
      </c>
    </row>
    <row r="19" spans="1:28" ht="12" customHeight="1">
      <c r="A19" s="203"/>
      <c r="B19" s="203"/>
      <c r="C19" s="40"/>
      <c r="D19" s="279"/>
      <c r="E19" s="39"/>
      <c r="F19" s="44">
        <f t="shared" si="0"/>
        <v>1</v>
      </c>
      <c r="G19" s="37">
        <f>IF(G18=0,0,G18/$F18)</f>
        <v>0.94331983805668018</v>
      </c>
      <c r="H19" s="37">
        <f>IF(H18=0,0,H18/H18)</f>
        <v>1</v>
      </c>
      <c r="I19" s="37">
        <f>IF(I18=0,0,I18/H18)</f>
        <v>0.30909090909090908</v>
      </c>
      <c r="J19" s="37">
        <f>IF(J18=0,0,J18/J18)</f>
        <v>1</v>
      </c>
      <c r="K19" s="37">
        <f>IF(K18=0,0,K18/J18)</f>
        <v>0.14035087719298245</v>
      </c>
      <c r="L19" s="37">
        <f>IF(L18=0,0,L18/L18)</f>
        <v>1</v>
      </c>
      <c r="M19" s="37">
        <f>IF(M18=0,0,M18/L18)</f>
        <v>0.31052631578947371</v>
      </c>
      <c r="N19" s="37">
        <f>IF(N18=0,0,N18/N18)</f>
        <v>1</v>
      </c>
      <c r="O19" s="37">
        <f>IF(O18=0,0,O18/N18)</f>
        <v>0.54117647058823526</v>
      </c>
      <c r="P19" s="37">
        <f>IF(P18=0,0,P18/$F18)</f>
        <v>3.2388663967611336E-2</v>
      </c>
      <c r="Q19" s="37">
        <f>IF(Q18=0,0,Q18/$F18)</f>
        <v>2.4291497975708502E-2</v>
      </c>
      <c r="AA19" s="152"/>
      <c r="AB19" s="152"/>
    </row>
    <row r="20" spans="1:28" ht="12" customHeight="1">
      <c r="A20" s="203"/>
      <c r="B20" s="203"/>
      <c r="C20" s="43"/>
      <c r="D20" s="278" t="s">
        <v>339</v>
      </c>
      <c r="E20" s="42"/>
      <c r="F20" s="41">
        <f t="shared" si="0"/>
        <v>28</v>
      </c>
      <c r="G20" s="41">
        <v>28</v>
      </c>
      <c r="H20" s="41">
        <v>18</v>
      </c>
      <c r="I20" s="41">
        <v>8</v>
      </c>
      <c r="J20" s="41">
        <v>20</v>
      </c>
      <c r="K20" s="41">
        <v>2</v>
      </c>
      <c r="L20" s="41">
        <v>24</v>
      </c>
      <c r="M20" s="41">
        <v>10</v>
      </c>
      <c r="N20" s="41">
        <v>21</v>
      </c>
      <c r="O20" s="41">
        <v>16</v>
      </c>
      <c r="P20" s="41">
        <v>0</v>
      </c>
      <c r="Q20" s="41">
        <v>0</v>
      </c>
      <c r="AA20" s="153">
        <v>28</v>
      </c>
      <c r="AB20" s="153" t="str">
        <f t="shared" ref="AB20" si="9">IF(F20=AA20,"",1)</f>
        <v/>
      </c>
    </row>
    <row r="21" spans="1:28" ht="12" customHeight="1">
      <c r="A21" s="203"/>
      <c r="B21" s="203"/>
      <c r="C21" s="40"/>
      <c r="D21" s="279"/>
      <c r="E21" s="39"/>
      <c r="F21" s="44">
        <f t="shared" si="0"/>
        <v>1</v>
      </c>
      <c r="G21" s="37">
        <f>IF(G20=0,0,G20/$F20)</f>
        <v>1</v>
      </c>
      <c r="H21" s="37">
        <f>IF(H20=0,0,H20/H20)</f>
        <v>1</v>
      </c>
      <c r="I21" s="37">
        <f>IF(I20=0,0,I20/H20)</f>
        <v>0.44444444444444442</v>
      </c>
      <c r="J21" s="37">
        <f>IF(J20=0,0,J20/J20)</f>
        <v>1</v>
      </c>
      <c r="K21" s="37">
        <f>IF(K20=0,0,K20/J20)</f>
        <v>0.1</v>
      </c>
      <c r="L21" s="37">
        <f>IF(L20=0,0,L20/L20)</f>
        <v>1</v>
      </c>
      <c r="M21" s="37">
        <f>IF(M20=0,0,M20/L20)</f>
        <v>0.41666666666666669</v>
      </c>
      <c r="N21" s="37">
        <f>IF(N20=0,0,N20/N20)</f>
        <v>1</v>
      </c>
      <c r="O21" s="37">
        <f>IF(O20=0,0,O20/N20)</f>
        <v>0.76190476190476186</v>
      </c>
      <c r="P21" s="37">
        <f>IF(P20=0,0,P20/$F20)</f>
        <v>0</v>
      </c>
      <c r="Q21" s="37">
        <f>IF(Q20=0,0,Q20/$F20)</f>
        <v>0</v>
      </c>
      <c r="AA21" s="152"/>
      <c r="AB21" s="152"/>
    </row>
    <row r="22" spans="1:28" ht="12" customHeight="1">
      <c r="A22" s="203"/>
      <c r="B22" s="203"/>
      <c r="C22" s="43"/>
      <c r="D22" s="278" t="s">
        <v>340</v>
      </c>
      <c r="E22" s="42"/>
      <c r="F22" s="41">
        <f t="shared" si="0"/>
        <v>5</v>
      </c>
      <c r="G22" s="41">
        <v>5</v>
      </c>
      <c r="H22" s="41">
        <v>4</v>
      </c>
      <c r="I22" s="41">
        <v>2</v>
      </c>
      <c r="J22" s="41">
        <v>3</v>
      </c>
      <c r="K22" s="41">
        <v>1</v>
      </c>
      <c r="L22" s="41">
        <v>5</v>
      </c>
      <c r="M22" s="41">
        <v>2</v>
      </c>
      <c r="N22" s="41">
        <v>4</v>
      </c>
      <c r="O22" s="41">
        <v>3</v>
      </c>
      <c r="P22" s="41">
        <v>0</v>
      </c>
      <c r="Q22" s="41">
        <v>0</v>
      </c>
      <c r="AA22" s="153">
        <v>5</v>
      </c>
      <c r="AB22" s="153" t="str">
        <f t="shared" ref="AB22" si="10">IF(F22=AA22,"",1)</f>
        <v/>
      </c>
    </row>
    <row r="23" spans="1:28" ht="12" customHeight="1">
      <c r="A23" s="203"/>
      <c r="B23" s="203"/>
      <c r="C23" s="40"/>
      <c r="D23" s="279"/>
      <c r="E23" s="39"/>
      <c r="F23" s="44">
        <f t="shared" si="0"/>
        <v>1</v>
      </c>
      <c r="G23" s="37">
        <f>IF(G22=0,0,G22/$F22)</f>
        <v>1</v>
      </c>
      <c r="H23" s="37">
        <f>IF(H22=0,0,H22/H22)</f>
        <v>1</v>
      </c>
      <c r="I23" s="37">
        <f>IF(I22=0,0,I22/H22)</f>
        <v>0.5</v>
      </c>
      <c r="J23" s="37">
        <f>IF(J22=0,0,J22/J22)</f>
        <v>1</v>
      </c>
      <c r="K23" s="37">
        <f>IF(K22=0,0,K22/J22)</f>
        <v>0.33333333333333331</v>
      </c>
      <c r="L23" s="37">
        <f>IF(L22=0,0,L22/L22)</f>
        <v>1</v>
      </c>
      <c r="M23" s="37">
        <f>IF(M22=0,0,M22/L22)</f>
        <v>0.4</v>
      </c>
      <c r="N23" s="37">
        <f>IF(N22=0,0,N22/N22)</f>
        <v>1</v>
      </c>
      <c r="O23" s="37">
        <f>IF(O22=0,0,O22/N22)</f>
        <v>0.75</v>
      </c>
      <c r="P23" s="37">
        <f>IF(P22=0,0,P22/$F22)</f>
        <v>0</v>
      </c>
      <c r="Q23" s="37">
        <f>IF(Q22=0,0,Q22/$F22)</f>
        <v>0</v>
      </c>
      <c r="AA23" s="152"/>
      <c r="AB23" s="152"/>
    </row>
    <row r="24" spans="1:28" ht="12" customHeight="1">
      <c r="A24" s="203"/>
      <c r="B24" s="203"/>
      <c r="C24" s="43"/>
      <c r="D24" s="278" t="s">
        <v>341</v>
      </c>
      <c r="E24" s="42"/>
      <c r="F24" s="41">
        <f t="shared" si="0"/>
        <v>19</v>
      </c>
      <c r="G24" s="41">
        <v>18</v>
      </c>
      <c r="H24" s="41">
        <v>13</v>
      </c>
      <c r="I24" s="41">
        <v>4</v>
      </c>
      <c r="J24" s="41">
        <v>9</v>
      </c>
      <c r="K24" s="41">
        <v>6</v>
      </c>
      <c r="L24" s="41">
        <v>11</v>
      </c>
      <c r="M24" s="41">
        <v>5</v>
      </c>
      <c r="N24" s="41">
        <v>13</v>
      </c>
      <c r="O24" s="41">
        <v>9</v>
      </c>
      <c r="P24" s="41">
        <v>0</v>
      </c>
      <c r="Q24" s="41">
        <v>1</v>
      </c>
      <c r="AA24" s="153">
        <v>19</v>
      </c>
      <c r="AB24" s="153" t="str">
        <f t="shared" ref="AB24" si="11">IF(F24=AA24,"",1)</f>
        <v/>
      </c>
    </row>
    <row r="25" spans="1:28" ht="12" customHeight="1">
      <c r="A25" s="203"/>
      <c r="B25" s="203"/>
      <c r="C25" s="40"/>
      <c r="D25" s="279"/>
      <c r="E25" s="39"/>
      <c r="F25" s="44">
        <f t="shared" si="0"/>
        <v>1</v>
      </c>
      <c r="G25" s="37">
        <f>IF(G24=0,0,G24/$F24)</f>
        <v>0.94736842105263153</v>
      </c>
      <c r="H25" s="37">
        <f>IF(H24=0,0,H24/H24)</f>
        <v>1</v>
      </c>
      <c r="I25" s="37">
        <f>IF(I24=0,0,I24/H24)</f>
        <v>0.30769230769230771</v>
      </c>
      <c r="J25" s="37">
        <f>IF(J24=0,0,J24/J24)</f>
        <v>1</v>
      </c>
      <c r="K25" s="37">
        <f>IF(K24=0,0,K24/J24)</f>
        <v>0.66666666666666663</v>
      </c>
      <c r="L25" s="37">
        <f>IF(L24=0,0,L24/L24)</f>
        <v>1</v>
      </c>
      <c r="M25" s="37">
        <f>IF(M24=0,0,M24/L24)</f>
        <v>0.45454545454545453</v>
      </c>
      <c r="N25" s="37">
        <f>IF(N24=0,0,N24/N24)</f>
        <v>1</v>
      </c>
      <c r="O25" s="37">
        <f>IF(O24=0,0,O24/N24)</f>
        <v>0.69230769230769229</v>
      </c>
      <c r="P25" s="37">
        <f>IF(P24=0,0,P24/$F24)</f>
        <v>0</v>
      </c>
      <c r="Q25" s="37">
        <f>IF(Q24=0,0,Q24/$F24)</f>
        <v>5.2631578947368418E-2</v>
      </c>
      <c r="AA25" s="152"/>
      <c r="AB25" s="152"/>
    </row>
    <row r="26" spans="1:28" ht="12" customHeight="1">
      <c r="A26" s="203"/>
      <c r="B26" s="203"/>
      <c r="C26" s="43"/>
      <c r="D26" s="295" t="s">
        <v>342</v>
      </c>
      <c r="E26" s="42"/>
      <c r="F26" s="41">
        <f t="shared" si="0"/>
        <v>2</v>
      </c>
      <c r="G26" s="41">
        <v>1</v>
      </c>
      <c r="H26" s="104">
        <v>1</v>
      </c>
      <c r="I26" s="104">
        <v>1</v>
      </c>
      <c r="J26" s="104">
        <v>0</v>
      </c>
      <c r="K26" s="41">
        <v>0</v>
      </c>
      <c r="L26" s="41">
        <v>0</v>
      </c>
      <c r="M26" s="41">
        <v>0</v>
      </c>
      <c r="N26" s="41">
        <v>0</v>
      </c>
      <c r="O26" s="41">
        <v>0</v>
      </c>
      <c r="P26" s="41">
        <v>1</v>
      </c>
      <c r="Q26" s="41">
        <v>0</v>
      </c>
      <c r="AA26" s="153">
        <v>2</v>
      </c>
      <c r="AB26" s="153" t="str">
        <f t="shared" ref="AB26" si="12">IF(F26=AA26,"",1)</f>
        <v/>
      </c>
    </row>
    <row r="27" spans="1:28" ht="12" customHeight="1">
      <c r="A27" s="203"/>
      <c r="B27" s="203"/>
      <c r="C27" s="40"/>
      <c r="D27" s="296"/>
      <c r="E27" s="39"/>
      <c r="F27" s="44">
        <f t="shared" si="0"/>
        <v>1</v>
      </c>
      <c r="G27" s="37">
        <f>IF(G26=0,0,G26/$F26)</f>
        <v>0.5</v>
      </c>
      <c r="H27" s="107">
        <f>IF(H26=0,0,H26/H26)</f>
        <v>1</v>
      </c>
      <c r="I27" s="107">
        <f>IF(I26=0,0,I26/H26)</f>
        <v>1</v>
      </c>
      <c r="J27" s="107">
        <f>IF(J26=0,0,J26/J26)</f>
        <v>0</v>
      </c>
      <c r="K27" s="37">
        <f>IF(K26=0,0,K26/J26)</f>
        <v>0</v>
      </c>
      <c r="L27" s="37">
        <f>IF(L26=0,0,L26/L26)</f>
        <v>0</v>
      </c>
      <c r="M27" s="37">
        <f>IF(M26=0,0,M26/L26)</f>
        <v>0</v>
      </c>
      <c r="N27" s="37">
        <f>IF(N26=0,0,N26/N26)</f>
        <v>0</v>
      </c>
      <c r="O27" s="37">
        <f>IF(O26=0,0,O26/N26)</f>
        <v>0</v>
      </c>
      <c r="P27" s="37">
        <f>IF(P26=0,0,P26/$F26)</f>
        <v>0.5</v>
      </c>
      <c r="Q27" s="37">
        <f>IF(Q26=0,0,Q26/$F26)</f>
        <v>0</v>
      </c>
      <c r="AA27" s="152"/>
      <c r="AB27" s="152"/>
    </row>
    <row r="28" spans="1:28" ht="12" customHeight="1">
      <c r="A28" s="203"/>
      <c r="B28" s="203"/>
      <c r="C28" s="43"/>
      <c r="D28" s="278" t="s">
        <v>343</v>
      </c>
      <c r="E28" s="42"/>
      <c r="F28" s="41">
        <f t="shared" si="0"/>
        <v>7</v>
      </c>
      <c r="G28" s="41">
        <v>6</v>
      </c>
      <c r="H28" s="41">
        <v>4</v>
      </c>
      <c r="I28" s="41">
        <v>0</v>
      </c>
      <c r="J28" s="41">
        <v>4</v>
      </c>
      <c r="K28" s="41">
        <v>0</v>
      </c>
      <c r="L28" s="41">
        <v>4</v>
      </c>
      <c r="M28" s="41">
        <v>1</v>
      </c>
      <c r="N28" s="41">
        <v>4</v>
      </c>
      <c r="O28" s="41">
        <v>2</v>
      </c>
      <c r="P28" s="41">
        <v>0</v>
      </c>
      <c r="Q28" s="41">
        <v>1</v>
      </c>
      <c r="AA28" s="153">
        <v>7</v>
      </c>
      <c r="AB28" s="153" t="str">
        <f t="shared" ref="AB28" si="13">IF(F28=AA28,"",1)</f>
        <v/>
      </c>
    </row>
    <row r="29" spans="1:28" ht="12" customHeight="1">
      <c r="A29" s="203"/>
      <c r="B29" s="203"/>
      <c r="C29" s="40"/>
      <c r="D29" s="279"/>
      <c r="E29" s="39"/>
      <c r="F29" s="44">
        <f t="shared" si="0"/>
        <v>1</v>
      </c>
      <c r="G29" s="37">
        <f>IF(G28=0,0,G28/$F28)</f>
        <v>0.8571428571428571</v>
      </c>
      <c r="H29" s="37">
        <f>IF(H28=0,0,H28/H28)</f>
        <v>1</v>
      </c>
      <c r="I29" s="37">
        <f>IF(I28=0,0,I28/H28)</f>
        <v>0</v>
      </c>
      <c r="J29" s="37">
        <f>IF(J28=0,0,J28/J28)</f>
        <v>1</v>
      </c>
      <c r="K29" s="37">
        <f>IF(K28=0,0,K28/J28)</f>
        <v>0</v>
      </c>
      <c r="L29" s="37">
        <f>IF(L28=0,0,L28/L28)</f>
        <v>1</v>
      </c>
      <c r="M29" s="37">
        <f>IF(M28=0,0,M28/L28)</f>
        <v>0.25</v>
      </c>
      <c r="N29" s="37">
        <f>IF(N28=0,0,N28/N28)</f>
        <v>1</v>
      </c>
      <c r="O29" s="37">
        <f>IF(O28=0,0,O28/N28)</f>
        <v>0.5</v>
      </c>
      <c r="P29" s="37">
        <f>IF(P28=0,0,P28/$F28)</f>
        <v>0</v>
      </c>
      <c r="Q29" s="37">
        <f>IF(Q28=0,0,Q28/$F28)</f>
        <v>0.14285714285714285</v>
      </c>
      <c r="AA29" s="152"/>
      <c r="AB29" s="152"/>
    </row>
    <row r="30" spans="1:28" ht="12" customHeight="1">
      <c r="A30" s="203"/>
      <c r="B30" s="203"/>
      <c r="C30" s="43"/>
      <c r="D30" s="278" t="s">
        <v>344</v>
      </c>
      <c r="E30" s="42"/>
      <c r="F30" s="41">
        <f t="shared" si="0"/>
        <v>1</v>
      </c>
      <c r="G30" s="41">
        <v>1</v>
      </c>
      <c r="H30" s="41">
        <v>1</v>
      </c>
      <c r="I30" s="41">
        <v>1</v>
      </c>
      <c r="J30" s="41">
        <v>1</v>
      </c>
      <c r="K30" s="41">
        <v>0</v>
      </c>
      <c r="L30" s="41">
        <v>1</v>
      </c>
      <c r="M30" s="41">
        <v>0</v>
      </c>
      <c r="N30" s="41">
        <v>1</v>
      </c>
      <c r="O30" s="41">
        <v>0</v>
      </c>
      <c r="P30" s="41">
        <v>0</v>
      </c>
      <c r="Q30" s="41">
        <v>0</v>
      </c>
      <c r="AA30" s="153">
        <v>1</v>
      </c>
      <c r="AB30" s="153" t="str">
        <f t="shared" ref="AB30" si="14">IF(F30=AA30,"",1)</f>
        <v/>
      </c>
    </row>
    <row r="31" spans="1:28" ht="12" customHeight="1">
      <c r="A31" s="203"/>
      <c r="B31" s="203"/>
      <c r="C31" s="40"/>
      <c r="D31" s="279"/>
      <c r="E31" s="39"/>
      <c r="F31" s="44">
        <f t="shared" si="0"/>
        <v>1</v>
      </c>
      <c r="G31" s="37">
        <f>IF(G30=0,0,G30/$F30)</f>
        <v>1</v>
      </c>
      <c r="H31" s="37">
        <f>IF(H30=0,0,H30/H30)</f>
        <v>1</v>
      </c>
      <c r="I31" s="37">
        <f>IF(I30=0,0,I30/H30)</f>
        <v>1</v>
      </c>
      <c r="J31" s="37">
        <f>IF(J30=0,0,J30/J30)</f>
        <v>1</v>
      </c>
      <c r="K31" s="37">
        <f>IF(K30=0,0,K30/J30)</f>
        <v>0</v>
      </c>
      <c r="L31" s="37">
        <f>IF(L30=0,0,L30/L30)</f>
        <v>1</v>
      </c>
      <c r="M31" s="37">
        <f>IF(M30=0,0,M30/L30)</f>
        <v>0</v>
      </c>
      <c r="N31" s="37">
        <f>IF(N30=0,0,N30/N30)</f>
        <v>1</v>
      </c>
      <c r="O31" s="37">
        <f>IF(O30=0,0,O30/N30)</f>
        <v>0</v>
      </c>
      <c r="P31" s="37">
        <f>IF(P30=0,0,P30/$F30)</f>
        <v>0</v>
      </c>
      <c r="Q31" s="37">
        <f>IF(Q30=0,0,Q30/$F30)</f>
        <v>0</v>
      </c>
      <c r="AA31" s="152"/>
      <c r="AB31" s="152"/>
    </row>
    <row r="32" spans="1:28" ht="12" customHeight="1">
      <c r="A32" s="203"/>
      <c r="B32" s="203"/>
      <c r="C32" s="43"/>
      <c r="D32" s="278" t="s">
        <v>345</v>
      </c>
      <c r="E32" s="42"/>
      <c r="F32" s="41">
        <f t="shared" si="0"/>
        <v>7</v>
      </c>
      <c r="G32" s="41">
        <v>7</v>
      </c>
      <c r="H32" s="41">
        <v>7</v>
      </c>
      <c r="I32" s="41">
        <v>5</v>
      </c>
      <c r="J32" s="41">
        <v>4</v>
      </c>
      <c r="K32" s="41">
        <v>2</v>
      </c>
      <c r="L32" s="41">
        <v>5</v>
      </c>
      <c r="M32" s="41">
        <v>3</v>
      </c>
      <c r="N32" s="41">
        <v>3</v>
      </c>
      <c r="O32" s="41">
        <v>3</v>
      </c>
      <c r="P32" s="41">
        <v>0</v>
      </c>
      <c r="Q32" s="41">
        <v>0</v>
      </c>
      <c r="AA32" s="153">
        <v>7</v>
      </c>
      <c r="AB32" s="153" t="str">
        <f t="shared" ref="AB32" si="15">IF(F32=AA32,"",1)</f>
        <v/>
      </c>
    </row>
    <row r="33" spans="1:28" ht="12" customHeight="1">
      <c r="A33" s="203"/>
      <c r="B33" s="203"/>
      <c r="C33" s="40"/>
      <c r="D33" s="279"/>
      <c r="E33" s="39"/>
      <c r="F33" s="44">
        <f t="shared" si="0"/>
        <v>1</v>
      </c>
      <c r="G33" s="37">
        <f>IF(G32=0,0,G32/$F32)</f>
        <v>1</v>
      </c>
      <c r="H33" s="37">
        <f>IF(H32=0,0,H32/H32)</f>
        <v>1</v>
      </c>
      <c r="I33" s="37">
        <f>IF(I32=0,0,I32/H32)</f>
        <v>0.7142857142857143</v>
      </c>
      <c r="J33" s="37">
        <f>IF(J32=0,0,J32/J32)</f>
        <v>1</v>
      </c>
      <c r="K33" s="37">
        <f>IF(K32=0,0,K32/J32)</f>
        <v>0.5</v>
      </c>
      <c r="L33" s="37">
        <f>IF(L32=0,0,L32/L32)</f>
        <v>1</v>
      </c>
      <c r="M33" s="37">
        <f>IF(M32=0,0,M32/L32)</f>
        <v>0.6</v>
      </c>
      <c r="N33" s="37">
        <f>IF(N32=0,0,N32/N32)</f>
        <v>1</v>
      </c>
      <c r="O33" s="37">
        <f>IF(O32=0,0,O32/N32)</f>
        <v>1</v>
      </c>
      <c r="P33" s="37">
        <f>IF(P32=0,0,P32/$F32)</f>
        <v>0</v>
      </c>
      <c r="Q33" s="37">
        <f>IF(Q32=0,0,Q32/$F32)</f>
        <v>0</v>
      </c>
      <c r="AA33" s="152"/>
      <c r="AB33" s="152"/>
    </row>
    <row r="34" spans="1:28" ht="12" customHeight="1">
      <c r="A34" s="203"/>
      <c r="B34" s="203"/>
      <c r="C34" s="43"/>
      <c r="D34" s="278" t="s">
        <v>346</v>
      </c>
      <c r="E34" s="42"/>
      <c r="F34" s="41">
        <f t="shared" si="0"/>
        <v>8</v>
      </c>
      <c r="G34" s="41">
        <v>8</v>
      </c>
      <c r="H34" s="41">
        <v>5</v>
      </c>
      <c r="I34" s="41">
        <v>3</v>
      </c>
      <c r="J34" s="41">
        <v>7</v>
      </c>
      <c r="K34" s="41">
        <v>4</v>
      </c>
      <c r="L34" s="41">
        <v>8</v>
      </c>
      <c r="M34" s="41">
        <v>4</v>
      </c>
      <c r="N34" s="41">
        <v>7</v>
      </c>
      <c r="O34" s="41">
        <v>5</v>
      </c>
      <c r="P34" s="41">
        <v>0</v>
      </c>
      <c r="Q34" s="41">
        <v>0</v>
      </c>
      <c r="AA34" s="153">
        <v>8</v>
      </c>
      <c r="AB34" s="153" t="str">
        <f t="shared" ref="AB34" si="16">IF(F34=AA34,"",1)</f>
        <v/>
      </c>
    </row>
    <row r="35" spans="1:28" ht="12" customHeight="1">
      <c r="A35" s="203"/>
      <c r="B35" s="203"/>
      <c r="C35" s="40"/>
      <c r="D35" s="279"/>
      <c r="E35" s="39"/>
      <c r="F35" s="44">
        <f t="shared" si="0"/>
        <v>1</v>
      </c>
      <c r="G35" s="37">
        <f>IF(G34=0,0,G34/$F34)</f>
        <v>1</v>
      </c>
      <c r="H35" s="37">
        <f>IF(H34=0,0,H34/H34)</f>
        <v>1</v>
      </c>
      <c r="I35" s="37">
        <f>IF(I34=0,0,I34/H34)</f>
        <v>0.6</v>
      </c>
      <c r="J35" s="37">
        <f>IF(J34=0,0,J34/J34)</f>
        <v>1</v>
      </c>
      <c r="K35" s="37">
        <f>IF(K34=0,0,K34/J34)</f>
        <v>0.5714285714285714</v>
      </c>
      <c r="L35" s="37">
        <f>IF(L34=0,0,L34/L34)</f>
        <v>1</v>
      </c>
      <c r="M35" s="37">
        <f>IF(M34=0,0,M34/L34)</f>
        <v>0.5</v>
      </c>
      <c r="N35" s="37">
        <f>IF(N34=0,0,N34/N34)</f>
        <v>1</v>
      </c>
      <c r="O35" s="37">
        <f>IF(O34=0,0,O34/N34)</f>
        <v>0.7142857142857143</v>
      </c>
      <c r="P35" s="37">
        <f>IF(P34=0,0,P34/$F34)</f>
        <v>0</v>
      </c>
      <c r="Q35" s="37">
        <f>IF(Q34=0,0,Q34/$F34)</f>
        <v>0</v>
      </c>
      <c r="AA35" s="152"/>
      <c r="AB35" s="152"/>
    </row>
    <row r="36" spans="1:28" ht="12" customHeight="1">
      <c r="A36" s="203"/>
      <c r="B36" s="203"/>
      <c r="C36" s="43"/>
      <c r="D36" s="278" t="s">
        <v>347</v>
      </c>
      <c r="E36" s="42"/>
      <c r="F36" s="41">
        <f t="shared" si="0"/>
        <v>1</v>
      </c>
      <c r="G36" s="41">
        <v>1</v>
      </c>
      <c r="H36" s="41">
        <v>0</v>
      </c>
      <c r="I36" s="41">
        <v>0</v>
      </c>
      <c r="J36" s="41">
        <v>0</v>
      </c>
      <c r="K36" s="41">
        <v>0</v>
      </c>
      <c r="L36" s="41">
        <v>1</v>
      </c>
      <c r="M36" s="41">
        <v>0</v>
      </c>
      <c r="N36" s="41">
        <v>0</v>
      </c>
      <c r="O36" s="41">
        <v>0</v>
      </c>
      <c r="P36" s="41">
        <v>0</v>
      </c>
      <c r="Q36" s="41">
        <v>0</v>
      </c>
      <c r="AA36" s="153">
        <v>1</v>
      </c>
      <c r="AB36" s="153" t="str">
        <f t="shared" ref="AB36" si="17">IF(F36=AA36,"",1)</f>
        <v/>
      </c>
    </row>
    <row r="37" spans="1:28" ht="12" customHeight="1">
      <c r="A37" s="203"/>
      <c r="B37" s="203"/>
      <c r="C37" s="40"/>
      <c r="D37" s="279"/>
      <c r="E37" s="39"/>
      <c r="F37" s="44">
        <f t="shared" si="0"/>
        <v>1</v>
      </c>
      <c r="G37" s="37">
        <f>IF(G36=0,0,G36/$F36)</f>
        <v>1</v>
      </c>
      <c r="H37" s="37">
        <f>IF(H36=0,0,H36/H36)</f>
        <v>0</v>
      </c>
      <c r="I37" s="37">
        <f>IF(I36=0,0,I36/H36)</f>
        <v>0</v>
      </c>
      <c r="J37" s="37">
        <f>IF(J36=0,0,J36/J36)</f>
        <v>0</v>
      </c>
      <c r="K37" s="37">
        <f>IF(K36=0,0,K36/J36)</f>
        <v>0</v>
      </c>
      <c r="L37" s="37">
        <f>IF(L36=0,0,L36/L36)</f>
        <v>1</v>
      </c>
      <c r="M37" s="37">
        <f>IF(M36=0,0,M36/L36)</f>
        <v>0</v>
      </c>
      <c r="N37" s="37">
        <f>IF(N36=0,0,N36/N36)</f>
        <v>0</v>
      </c>
      <c r="O37" s="37">
        <f>IF(O36=0,0,O36/N36)</f>
        <v>0</v>
      </c>
      <c r="P37" s="37">
        <f>IF(P36=0,0,P36/$F36)</f>
        <v>0</v>
      </c>
      <c r="Q37" s="37">
        <f>IF(Q36=0,0,Q36/$F36)</f>
        <v>0</v>
      </c>
      <c r="AA37" s="152"/>
      <c r="AB37" s="152"/>
    </row>
    <row r="38" spans="1:28" ht="12" customHeight="1">
      <c r="A38" s="203"/>
      <c r="B38" s="203"/>
      <c r="C38" s="43"/>
      <c r="D38" s="278" t="s">
        <v>348</v>
      </c>
      <c r="E38" s="42"/>
      <c r="F38" s="41">
        <f t="shared" ref="F38:F69" si="18">SUM(G38,P38,Q38)</f>
        <v>7</v>
      </c>
      <c r="G38" s="41">
        <v>7</v>
      </c>
      <c r="H38" s="41">
        <v>4</v>
      </c>
      <c r="I38" s="41">
        <v>2</v>
      </c>
      <c r="J38" s="41">
        <v>6</v>
      </c>
      <c r="K38" s="41">
        <v>0</v>
      </c>
      <c r="L38" s="41">
        <v>6</v>
      </c>
      <c r="M38" s="41">
        <v>2</v>
      </c>
      <c r="N38" s="41">
        <v>7</v>
      </c>
      <c r="O38" s="41">
        <v>3</v>
      </c>
      <c r="P38" s="41">
        <v>0</v>
      </c>
      <c r="Q38" s="41">
        <v>0</v>
      </c>
      <c r="AA38" s="153">
        <v>7</v>
      </c>
      <c r="AB38" s="153" t="str">
        <f t="shared" ref="AB38" si="19">IF(F38=AA38,"",1)</f>
        <v/>
      </c>
    </row>
    <row r="39" spans="1:28" ht="12" customHeight="1">
      <c r="A39" s="203"/>
      <c r="B39" s="203"/>
      <c r="C39" s="40"/>
      <c r="D39" s="279"/>
      <c r="E39" s="39"/>
      <c r="F39" s="44">
        <f t="shared" si="18"/>
        <v>1</v>
      </c>
      <c r="G39" s="37">
        <f>IF(G38=0,0,G38/$F38)</f>
        <v>1</v>
      </c>
      <c r="H39" s="37">
        <f>IF(H38=0,0,H38/H38)</f>
        <v>1</v>
      </c>
      <c r="I39" s="37">
        <f>IF(I38=0,0,I38/H38)</f>
        <v>0.5</v>
      </c>
      <c r="J39" s="37">
        <f>IF(J38=0,0,J38/J38)</f>
        <v>1</v>
      </c>
      <c r="K39" s="37">
        <f>IF(K38=0,0,K38/J38)</f>
        <v>0</v>
      </c>
      <c r="L39" s="37">
        <f>IF(L38=0,0,L38/L38)</f>
        <v>1</v>
      </c>
      <c r="M39" s="37">
        <f>IF(M38=0,0,M38/L38)</f>
        <v>0.33333333333333331</v>
      </c>
      <c r="N39" s="37">
        <f>IF(N38=0,0,N38/N38)</f>
        <v>1</v>
      </c>
      <c r="O39" s="37">
        <f>IF(O38=0,0,O38/N38)</f>
        <v>0.42857142857142855</v>
      </c>
      <c r="P39" s="37">
        <f>IF(P38=0,0,P38/$F38)</f>
        <v>0</v>
      </c>
      <c r="Q39" s="37">
        <f>IF(Q38=0,0,Q38/$F38)</f>
        <v>0</v>
      </c>
      <c r="AA39" s="152"/>
      <c r="AB39" s="152"/>
    </row>
    <row r="40" spans="1:28" ht="12" customHeight="1">
      <c r="A40" s="203"/>
      <c r="B40" s="203"/>
      <c r="C40" s="43"/>
      <c r="D40" s="278" t="s">
        <v>349</v>
      </c>
      <c r="E40" s="42"/>
      <c r="F40" s="41">
        <f t="shared" ref="F40:F41" si="20">SUM(G40,P40,Q40)</f>
        <v>1</v>
      </c>
      <c r="G40" s="41">
        <v>1</v>
      </c>
      <c r="H40" s="41">
        <v>1</v>
      </c>
      <c r="I40" s="41">
        <v>1</v>
      </c>
      <c r="J40" s="41">
        <v>0</v>
      </c>
      <c r="K40" s="41">
        <v>0</v>
      </c>
      <c r="L40" s="41">
        <v>0</v>
      </c>
      <c r="M40" s="41">
        <v>0</v>
      </c>
      <c r="N40" s="41">
        <v>1</v>
      </c>
      <c r="O40" s="41">
        <v>0</v>
      </c>
      <c r="P40" s="41">
        <v>0</v>
      </c>
      <c r="Q40" s="41">
        <v>0</v>
      </c>
      <c r="AA40" s="153">
        <v>1</v>
      </c>
      <c r="AB40" s="153" t="str">
        <f t="shared" ref="AB40" si="21">IF(F40=AA40,"",1)</f>
        <v/>
      </c>
    </row>
    <row r="41" spans="1:28" ht="12" customHeight="1">
      <c r="A41" s="203"/>
      <c r="B41" s="203"/>
      <c r="C41" s="40"/>
      <c r="D41" s="279"/>
      <c r="E41" s="39"/>
      <c r="F41" s="44">
        <f t="shared" si="20"/>
        <v>1</v>
      </c>
      <c r="G41" s="37">
        <f>IF(G40=0,0,G40/$F40)</f>
        <v>1</v>
      </c>
      <c r="H41" s="37">
        <f>IF(H40=0,0,H40/H40)</f>
        <v>1</v>
      </c>
      <c r="I41" s="37">
        <f>IF(I40=0,0,I40/H40)</f>
        <v>1</v>
      </c>
      <c r="J41" s="37">
        <f>IF(J40=0,0,J40/J40)</f>
        <v>0</v>
      </c>
      <c r="K41" s="37">
        <f>IF(K40=0,0,K40/J40)</f>
        <v>0</v>
      </c>
      <c r="L41" s="37">
        <f>IF(L40=0,0,L40/L40)</f>
        <v>0</v>
      </c>
      <c r="M41" s="37">
        <f>IF(M40=0,0,M40/L40)</f>
        <v>0</v>
      </c>
      <c r="N41" s="37">
        <f>IF(N40=0,0,N40/N40)</f>
        <v>1</v>
      </c>
      <c r="O41" s="37">
        <f>IF(O40=0,0,O40/N40)</f>
        <v>0</v>
      </c>
      <c r="P41" s="37">
        <f>IF(P40=0,0,P40/$F40)</f>
        <v>0</v>
      </c>
      <c r="Q41" s="37">
        <f>IF(Q40=0,0,Q40/$F40)</f>
        <v>0</v>
      </c>
      <c r="AA41" s="152"/>
      <c r="AB41" s="152"/>
    </row>
    <row r="42" spans="1:28" ht="12" customHeight="1">
      <c r="A42" s="203"/>
      <c r="B42" s="203"/>
      <c r="C42" s="43"/>
      <c r="D42" s="278" t="s">
        <v>350</v>
      </c>
      <c r="E42" s="42"/>
      <c r="F42" s="41">
        <f t="shared" si="18"/>
        <v>2</v>
      </c>
      <c r="G42" s="41">
        <v>2</v>
      </c>
      <c r="H42" s="41">
        <v>2</v>
      </c>
      <c r="I42" s="41">
        <v>1</v>
      </c>
      <c r="J42" s="41">
        <v>1</v>
      </c>
      <c r="K42" s="41">
        <v>0</v>
      </c>
      <c r="L42" s="41">
        <v>1</v>
      </c>
      <c r="M42" s="41">
        <v>0</v>
      </c>
      <c r="N42" s="41">
        <v>1</v>
      </c>
      <c r="O42" s="41">
        <v>1</v>
      </c>
      <c r="P42" s="41">
        <v>0</v>
      </c>
      <c r="Q42" s="41">
        <v>0</v>
      </c>
      <c r="AA42" s="153">
        <v>2</v>
      </c>
      <c r="AB42" s="153" t="str">
        <f t="shared" ref="AB42" si="22">IF(F42=AA42,"",1)</f>
        <v/>
      </c>
    </row>
    <row r="43" spans="1:28" ht="12" customHeight="1">
      <c r="A43" s="203"/>
      <c r="B43" s="203"/>
      <c r="C43" s="40"/>
      <c r="D43" s="279"/>
      <c r="E43" s="39"/>
      <c r="F43" s="44">
        <f t="shared" si="18"/>
        <v>1</v>
      </c>
      <c r="G43" s="37">
        <f>IF(G42=0,0,G42/$F42)</f>
        <v>1</v>
      </c>
      <c r="H43" s="37">
        <f>IF(H42=0,0,H42/H42)</f>
        <v>1</v>
      </c>
      <c r="I43" s="37">
        <f>IF(I42=0,0,I42/H42)</f>
        <v>0.5</v>
      </c>
      <c r="J43" s="37">
        <f>IF(J42=0,0,J42/J42)</f>
        <v>1</v>
      </c>
      <c r="K43" s="37">
        <f>IF(K42=0,0,K42/J42)</f>
        <v>0</v>
      </c>
      <c r="L43" s="37">
        <f>IF(L42=0,0,L42/L42)</f>
        <v>1</v>
      </c>
      <c r="M43" s="37">
        <f>IF(M42=0,0,M42/L42)</f>
        <v>0</v>
      </c>
      <c r="N43" s="37">
        <f>IF(N42=0,0,N42/N42)</f>
        <v>1</v>
      </c>
      <c r="O43" s="37">
        <f>IF(O42=0,0,O42/N42)</f>
        <v>1</v>
      </c>
      <c r="P43" s="37">
        <f>IF(P42=0,0,P42/$F42)</f>
        <v>0</v>
      </c>
      <c r="Q43" s="37">
        <f>IF(Q42=0,0,Q42/$F42)</f>
        <v>0</v>
      </c>
      <c r="AA43" s="152"/>
      <c r="AB43" s="152"/>
    </row>
    <row r="44" spans="1:28" ht="12" customHeight="1">
      <c r="A44" s="203"/>
      <c r="B44" s="203"/>
      <c r="C44" s="43"/>
      <c r="D44" s="278" t="s">
        <v>351</v>
      </c>
      <c r="E44" s="42"/>
      <c r="F44" s="41">
        <f t="shared" si="18"/>
        <v>8</v>
      </c>
      <c r="G44" s="41">
        <v>7</v>
      </c>
      <c r="H44" s="41">
        <v>5</v>
      </c>
      <c r="I44" s="41">
        <v>2</v>
      </c>
      <c r="J44" s="41">
        <v>5</v>
      </c>
      <c r="K44" s="41">
        <v>3</v>
      </c>
      <c r="L44" s="41">
        <v>5</v>
      </c>
      <c r="M44" s="41">
        <v>0</v>
      </c>
      <c r="N44" s="41">
        <v>5</v>
      </c>
      <c r="O44" s="41">
        <v>2</v>
      </c>
      <c r="P44" s="41">
        <v>0</v>
      </c>
      <c r="Q44" s="41">
        <v>1</v>
      </c>
      <c r="AA44" s="153">
        <v>8</v>
      </c>
      <c r="AB44" s="153" t="str">
        <f t="shared" ref="AB44" si="23">IF(F44=AA44,"",1)</f>
        <v/>
      </c>
    </row>
    <row r="45" spans="1:28" ht="12" customHeight="1">
      <c r="A45" s="203"/>
      <c r="B45" s="203"/>
      <c r="C45" s="40"/>
      <c r="D45" s="279"/>
      <c r="E45" s="39"/>
      <c r="F45" s="44">
        <f t="shared" si="18"/>
        <v>1</v>
      </c>
      <c r="G45" s="37">
        <f>IF(G44=0,0,G44/$F44)</f>
        <v>0.875</v>
      </c>
      <c r="H45" s="37">
        <f>IF(H44=0,0,H44/H44)</f>
        <v>1</v>
      </c>
      <c r="I45" s="37">
        <f>IF(I44=0,0,I44/H44)</f>
        <v>0.4</v>
      </c>
      <c r="J45" s="37">
        <f>IF(J44=0,0,J44/J44)</f>
        <v>1</v>
      </c>
      <c r="K45" s="37">
        <f>IF(K44=0,0,K44/J44)</f>
        <v>0.6</v>
      </c>
      <c r="L45" s="37">
        <f>IF(L44=0,0,L44/L44)</f>
        <v>1</v>
      </c>
      <c r="M45" s="37">
        <f>IF(M44=0,0,M44/L44)</f>
        <v>0</v>
      </c>
      <c r="N45" s="37">
        <f>IF(N44=0,0,N44/N44)</f>
        <v>1</v>
      </c>
      <c r="O45" s="37">
        <f>IF(O44=0,0,O44/N44)</f>
        <v>0.4</v>
      </c>
      <c r="P45" s="37">
        <f>IF(P44=0,0,P44/$F44)</f>
        <v>0</v>
      </c>
      <c r="Q45" s="37">
        <f>IF(Q44=0,0,Q44/$F44)</f>
        <v>0.125</v>
      </c>
      <c r="AA45" s="152"/>
      <c r="AB45" s="152"/>
    </row>
    <row r="46" spans="1:28" ht="12" customHeight="1">
      <c r="A46" s="203"/>
      <c r="B46" s="203"/>
      <c r="C46" s="43"/>
      <c r="D46" s="278" t="s">
        <v>352</v>
      </c>
      <c r="E46" s="42"/>
      <c r="F46" s="41">
        <f t="shared" si="18"/>
        <v>5</v>
      </c>
      <c r="G46" s="41">
        <v>5</v>
      </c>
      <c r="H46" s="41">
        <v>4</v>
      </c>
      <c r="I46" s="41">
        <v>1</v>
      </c>
      <c r="J46" s="41">
        <v>5</v>
      </c>
      <c r="K46" s="41">
        <v>1</v>
      </c>
      <c r="L46" s="41">
        <v>4</v>
      </c>
      <c r="M46" s="41">
        <v>0</v>
      </c>
      <c r="N46" s="41">
        <v>3</v>
      </c>
      <c r="O46" s="41">
        <v>1</v>
      </c>
      <c r="P46" s="41">
        <v>0</v>
      </c>
      <c r="Q46" s="41">
        <v>0</v>
      </c>
      <c r="AA46" s="153">
        <v>5</v>
      </c>
      <c r="AB46" s="153" t="str">
        <f t="shared" ref="AB46" si="24">IF(F46=AA46,"",1)</f>
        <v/>
      </c>
    </row>
    <row r="47" spans="1:28" ht="12" customHeight="1">
      <c r="A47" s="203"/>
      <c r="B47" s="203"/>
      <c r="C47" s="40"/>
      <c r="D47" s="279"/>
      <c r="E47" s="39"/>
      <c r="F47" s="44">
        <f t="shared" si="18"/>
        <v>1</v>
      </c>
      <c r="G47" s="37">
        <f>IF(G46=0,0,G46/$F46)</f>
        <v>1</v>
      </c>
      <c r="H47" s="37">
        <f>IF(H46=0,0,H46/H46)</f>
        <v>1</v>
      </c>
      <c r="I47" s="37">
        <f>IF(I46=0,0,I46/H46)</f>
        <v>0.25</v>
      </c>
      <c r="J47" s="37">
        <f>IF(J46=0,0,J46/J46)</f>
        <v>1</v>
      </c>
      <c r="K47" s="37">
        <f>IF(K46=0,0,K46/J46)</f>
        <v>0.2</v>
      </c>
      <c r="L47" s="37">
        <f>IF(L46=0,0,L46/L46)</f>
        <v>1</v>
      </c>
      <c r="M47" s="37">
        <f>IF(M46=0,0,M46/L46)</f>
        <v>0</v>
      </c>
      <c r="N47" s="37">
        <f>IF(N46=0,0,N46/N46)</f>
        <v>1</v>
      </c>
      <c r="O47" s="37">
        <f>IF(O46=0,0,O46/N46)</f>
        <v>0.33333333333333331</v>
      </c>
      <c r="P47" s="37">
        <f>IF(P46=0,0,P46/$F46)</f>
        <v>0</v>
      </c>
      <c r="Q47" s="37">
        <f>IF(Q46=0,0,Q46/$F46)</f>
        <v>0</v>
      </c>
      <c r="AA47" s="152"/>
      <c r="AB47" s="152"/>
    </row>
    <row r="48" spans="1:28" ht="12" customHeight="1">
      <c r="A48" s="203"/>
      <c r="B48" s="203"/>
      <c r="C48" s="43"/>
      <c r="D48" s="278" t="s">
        <v>353</v>
      </c>
      <c r="E48" s="42"/>
      <c r="F48" s="41">
        <f t="shared" si="18"/>
        <v>5</v>
      </c>
      <c r="G48" s="41">
        <v>5</v>
      </c>
      <c r="H48" s="41">
        <v>3</v>
      </c>
      <c r="I48" s="41">
        <v>1</v>
      </c>
      <c r="J48" s="41">
        <v>4</v>
      </c>
      <c r="K48" s="41">
        <v>0</v>
      </c>
      <c r="L48" s="41">
        <v>4</v>
      </c>
      <c r="M48" s="41">
        <v>0</v>
      </c>
      <c r="N48" s="41">
        <v>4</v>
      </c>
      <c r="O48" s="41">
        <v>2</v>
      </c>
      <c r="P48" s="41">
        <v>0</v>
      </c>
      <c r="Q48" s="41">
        <v>0</v>
      </c>
      <c r="AA48" s="153">
        <v>5</v>
      </c>
      <c r="AB48" s="153" t="str">
        <f t="shared" ref="AB48" si="25">IF(F48=AA48,"",1)</f>
        <v/>
      </c>
    </row>
    <row r="49" spans="1:28" ht="12" customHeight="1">
      <c r="A49" s="203"/>
      <c r="B49" s="203"/>
      <c r="C49" s="40"/>
      <c r="D49" s="279"/>
      <c r="E49" s="39"/>
      <c r="F49" s="44">
        <f t="shared" si="18"/>
        <v>1</v>
      </c>
      <c r="G49" s="37">
        <f>IF(G48=0,0,G48/$F48)</f>
        <v>1</v>
      </c>
      <c r="H49" s="37">
        <f>IF(H48=0,0,H48/H48)</f>
        <v>1</v>
      </c>
      <c r="I49" s="37">
        <f>IF(I48=0,0,I48/H48)</f>
        <v>0.33333333333333331</v>
      </c>
      <c r="J49" s="37">
        <f>IF(J48=0,0,J48/J48)</f>
        <v>1</v>
      </c>
      <c r="K49" s="37">
        <f>IF(K48=0,0,K48/J48)</f>
        <v>0</v>
      </c>
      <c r="L49" s="37">
        <f>IF(L48=0,0,L48/L48)</f>
        <v>1</v>
      </c>
      <c r="M49" s="37">
        <f>IF(M48=0,0,M48/L48)</f>
        <v>0</v>
      </c>
      <c r="N49" s="37">
        <f>IF(N48=0,0,N48/N48)</f>
        <v>1</v>
      </c>
      <c r="O49" s="37">
        <f>IF(O48=0,0,O48/N48)</f>
        <v>0.5</v>
      </c>
      <c r="P49" s="37">
        <f>IF(P48=0,0,P48/$F48)</f>
        <v>0</v>
      </c>
      <c r="Q49" s="37">
        <f>IF(Q48=0,0,Q48/$F48)</f>
        <v>0</v>
      </c>
      <c r="AA49" s="152"/>
      <c r="AB49" s="152"/>
    </row>
    <row r="50" spans="1:28" ht="12" customHeight="1">
      <c r="A50" s="203"/>
      <c r="B50" s="203"/>
      <c r="C50" s="43"/>
      <c r="D50" s="278" t="s">
        <v>354</v>
      </c>
      <c r="E50" s="42"/>
      <c r="F50" s="41">
        <f t="shared" si="18"/>
        <v>15</v>
      </c>
      <c r="G50" s="41">
        <v>13</v>
      </c>
      <c r="H50" s="41">
        <v>8</v>
      </c>
      <c r="I50" s="41">
        <v>3</v>
      </c>
      <c r="J50" s="41">
        <v>8</v>
      </c>
      <c r="K50" s="41">
        <v>0</v>
      </c>
      <c r="L50" s="41">
        <v>12</v>
      </c>
      <c r="M50" s="41">
        <v>1</v>
      </c>
      <c r="N50" s="41">
        <v>9</v>
      </c>
      <c r="O50" s="41">
        <v>2</v>
      </c>
      <c r="P50" s="41">
        <v>0</v>
      </c>
      <c r="Q50" s="41">
        <v>2</v>
      </c>
      <c r="AA50" s="153">
        <v>15</v>
      </c>
      <c r="AB50" s="153" t="str">
        <f t="shared" ref="AB50" si="26">IF(F50=AA50,"",1)</f>
        <v/>
      </c>
    </row>
    <row r="51" spans="1:28" ht="12" customHeight="1">
      <c r="A51" s="203"/>
      <c r="B51" s="203"/>
      <c r="C51" s="40"/>
      <c r="D51" s="279"/>
      <c r="E51" s="39"/>
      <c r="F51" s="44">
        <f t="shared" si="18"/>
        <v>1</v>
      </c>
      <c r="G51" s="37">
        <f>IF(G50=0,0,G50/$F50)</f>
        <v>0.8666666666666667</v>
      </c>
      <c r="H51" s="37">
        <f>IF(H50=0,0,H50/H50)</f>
        <v>1</v>
      </c>
      <c r="I51" s="37">
        <f>IF(I50=0,0,I50/H50)</f>
        <v>0.375</v>
      </c>
      <c r="J51" s="37">
        <f>IF(J50=0,0,J50/J50)</f>
        <v>1</v>
      </c>
      <c r="K51" s="37">
        <f>IF(K50=0,0,K50/J50)</f>
        <v>0</v>
      </c>
      <c r="L51" s="37">
        <f>IF(L50=0,0,L50/L50)</f>
        <v>1</v>
      </c>
      <c r="M51" s="37">
        <f>IF(M50=0,0,M50/L50)</f>
        <v>8.3333333333333329E-2</v>
      </c>
      <c r="N51" s="37">
        <f>IF(N50=0,0,N50/N50)</f>
        <v>1</v>
      </c>
      <c r="O51" s="37">
        <f>IF(O50=0,0,O50/N50)</f>
        <v>0.22222222222222221</v>
      </c>
      <c r="P51" s="37">
        <f>IF(P50=0,0,P50/$F50)</f>
        <v>0</v>
      </c>
      <c r="Q51" s="37">
        <f>IF(Q50=0,0,Q50/$F50)</f>
        <v>0.13333333333333333</v>
      </c>
      <c r="AA51" s="152"/>
      <c r="AB51" s="152"/>
    </row>
    <row r="52" spans="1:28" ht="12" customHeight="1">
      <c r="A52" s="203"/>
      <c r="B52" s="203"/>
      <c r="C52" s="43"/>
      <c r="D52" s="278" t="s">
        <v>355</v>
      </c>
      <c r="E52" s="42"/>
      <c r="F52" s="41">
        <f t="shared" si="18"/>
        <v>5</v>
      </c>
      <c r="G52" s="41">
        <v>5</v>
      </c>
      <c r="H52" s="41">
        <v>3</v>
      </c>
      <c r="I52" s="41">
        <v>1</v>
      </c>
      <c r="J52" s="41">
        <v>4</v>
      </c>
      <c r="K52" s="41">
        <v>0</v>
      </c>
      <c r="L52" s="41">
        <v>3</v>
      </c>
      <c r="M52" s="41">
        <v>0</v>
      </c>
      <c r="N52" s="41">
        <v>3</v>
      </c>
      <c r="O52" s="41">
        <v>0</v>
      </c>
      <c r="P52" s="41">
        <v>0</v>
      </c>
      <c r="Q52" s="41">
        <v>0</v>
      </c>
      <c r="AA52" s="153">
        <v>5</v>
      </c>
      <c r="AB52" s="153" t="str">
        <f t="shared" ref="AB52" si="27">IF(F52=AA52,"",1)</f>
        <v/>
      </c>
    </row>
    <row r="53" spans="1:28" ht="12" customHeight="1">
      <c r="A53" s="203"/>
      <c r="B53" s="203"/>
      <c r="C53" s="40"/>
      <c r="D53" s="279"/>
      <c r="E53" s="39"/>
      <c r="F53" s="44">
        <f t="shared" si="18"/>
        <v>1</v>
      </c>
      <c r="G53" s="37">
        <f>IF(G52=0,0,G52/$F52)</f>
        <v>1</v>
      </c>
      <c r="H53" s="37">
        <f>IF(H52=0,0,H52/H52)</f>
        <v>1</v>
      </c>
      <c r="I53" s="37">
        <f>IF(I52=0,0,I52/H52)</f>
        <v>0.33333333333333331</v>
      </c>
      <c r="J53" s="37">
        <f>IF(J52=0,0,J52/J52)</f>
        <v>1</v>
      </c>
      <c r="K53" s="37">
        <f>IF(K52=0,0,K52/J52)</f>
        <v>0</v>
      </c>
      <c r="L53" s="37">
        <f>IF(L52=0,0,L52/L52)</f>
        <v>1</v>
      </c>
      <c r="M53" s="37">
        <f>IF(M52=0,0,M52/L52)</f>
        <v>0</v>
      </c>
      <c r="N53" s="37">
        <f>IF(N52=0,0,N52/N52)</f>
        <v>1</v>
      </c>
      <c r="O53" s="37">
        <f>IF(O52=0,0,O52/N52)</f>
        <v>0</v>
      </c>
      <c r="P53" s="37">
        <f>IF(P52=0,0,P52/$F52)</f>
        <v>0</v>
      </c>
      <c r="Q53" s="37">
        <f>IF(Q52=0,0,Q52/$F52)</f>
        <v>0</v>
      </c>
      <c r="AA53" s="152"/>
      <c r="AB53" s="152"/>
    </row>
    <row r="54" spans="1:28" ht="12" customHeight="1">
      <c r="A54" s="203"/>
      <c r="B54" s="203"/>
      <c r="C54" s="43"/>
      <c r="D54" s="278" t="s">
        <v>356</v>
      </c>
      <c r="E54" s="42"/>
      <c r="F54" s="41">
        <f t="shared" si="18"/>
        <v>33</v>
      </c>
      <c r="G54" s="41">
        <v>31</v>
      </c>
      <c r="H54" s="41">
        <v>25</v>
      </c>
      <c r="I54" s="41">
        <v>7</v>
      </c>
      <c r="J54" s="41">
        <v>23</v>
      </c>
      <c r="K54" s="41">
        <v>0</v>
      </c>
      <c r="L54" s="41">
        <v>25</v>
      </c>
      <c r="M54" s="41">
        <v>5</v>
      </c>
      <c r="N54" s="41">
        <v>20</v>
      </c>
      <c r="O54" s="41">
        <v>8</v>
      </c>
      <c r="P54" s="41">
        <v>2</v>
      </c>
      <c r="Q54" s="41">
        <v>0</v>
      </c>
      <c r="AA54" s="153">
        <v>33</v>
      </c>
      <c r="AB54" s="153" t="str">
        <f t="shared" ref="AB54" si="28">IF(F54=AA54,"",1)</f>
        <v/>
      </c>
    </row>
    <row r="55" spans="1:28" ht="12" customHeight="1">
      <c r="A55" s="203"/>
      <c r="B55" s="203"/>
      <c r="C55" s="40"/>
      <c r="D55" s="279"/>
      <c r="E55" s="39"/>
      <c r="F55" s="44">
        <f t="shared" si="18"/>
        <v>1</v>
      </c>
      <c r="G55" s="37">
        <f>IF(G54=0,0,G54/$F54)</f>
        <v>0.93939393939393945</v>
      </c>
      <c r="H55" s="37">
        <f>IF(H54=0,0,H54/H54)</f>
        <v>1</v>
      </c>
      <c r="I55" s="37">
        <f>IF(I54=0,0,I54/H54)</f>
        <v>0.28000000000000003</v>
      </c>
      <c r="J55" s="37">
        <f>IF(J54=0,0,J54/J54)</f>
        <v>1</v>
      </c>
      <c r="K55" s="37">
        <f>IF(K54=0,0,K54/J54)</f>
        <v>0</v>
      </c>
      <c r="L55" s="37">
        <f>IF(L54=0,0,L54/L54)</f>
        <v>1</v>
      </c>
      <c r="M55" s="37">
        <f>IF(M54=0,0,M54/L54)</f>
        <v>0.2</v>
      </c>
      <c r="N55" s="37">
        <f>IF(N54=0,0,N54/N54)</f>
        <v>1</v>
      </c>
      <c r="O55" s="37">
        <f>IF(O54=0,0,O54/N54)</f>
        <v>0.4</v>
      </c>
      <c r="P55" s="37">
        <f>IF(P54=0,0,P54/$F54)</f>
        <v>6.0606060606060608E-2</v>
      </c>
      <c r="Q55" s="37">
        <f>IF(Q54=0,0,Q54/$F54)</f>
        <v>0</v>
      </c>
      <c r="AA55" s="152"/>
      <c r="AB55" s="152"/>
    </row>
    <row r="56" spans="1:28" ht="12" customHeight="1">
      <c r="A56" s="203"/>
      <c r="B56" s="203"/>
      <c r="C56" s="43"/>
      <c r="D56" s="278" t="s">
        <v>357</v>
      </c>
      <c r="E56" s="42"/>
      <c r="F56" s="41">
        <f t="shared" si="18"/>
        <v>8</v>
      </c>
      <c r="G56" s="41">
        <v>7</v>
      </c>
      <c r="H56" s="41">
        <v>3</v>
      </c>
      <c r="I56" s="41">
        <v>0</v>
      </c>
      <c r="J56" s="41">
        <v>5</v>
      </c>
      <c r="K56" s="41">
        <v>0</v>
      </c>
      <c r="L56" s="41">
        <v>5</v>
      </c>
      <c r="M56" s="41">
        <v>1</v>
      </c>
      <c r="N56" s="41">
        <v>5</v>
      </c>
      <c r="O56" s="41">
        <v>4</v>
      </c>
      <c r="P56" s="41">
        <v>0</v>
      </c>
      <c r="Q56" s="41">
        <v>1</v>
      </c>
      <c r="AA56" s="153">
        <v>8</v>
      </c>
      <c r="AB56" s="153" t="str">
        <f t="shared" ref="AB56" si="29">IF(F56=AA56,"",1)</f>
        <v/>
      </c>
    </row>
    <row r="57" spans="1:28" ht="12" customHeight="1">
      <c r="A57" s="203"/>
      <c r="B57" s="203"/>
      <c r="C57" s="40"/>
      <c r="D57" s="279"/>
      <c r="E57" s="39"/>
      <c r="F57" s="44">
        <f t="shared" si="18"/>
        <v>1</v>
      </c>
      <c r="G57" s="37">
        <f>IF(G56=0,0,G56/$F56)</f>
        <v>0.875</v>
      </c>
      <c r="H57" s="37">
        <f>IF(H56=0,0,H56/H56)</f>
        <v>1</v>
      </c>
      <c r="I57" s="37">
        <f>IF(I56=0,0,I56/H56)</f>
        <v>0</v>
      </c>
      <c r="J57" s="37">
        <f>IF(J56=0,0,J56/J56)</f>
        <v>1</v>
      </c>
      <c r="K57" s="37">
        <f>IF(K56=0,0,K56/J56)</f>
        <v>0</v>
      </c>
      <c r="L57" s="37">
        <f>IF(L56=0,0,L56/L56)</f>
        <v>1</v>
      </c>
      <c r="M57" s="37">
        <f>IF(M56=0,0,M56/L56)</f>
        <v>0.2</v>
      </c>
      <c r="N57" s="37">
        <f>IF(N56=0,0,N56/N56)</f>
        <v>1</v>
      </c>
      <c r="O57" s="37">
        <f>IF(O56=0,0,O56/N56)</f>
        <v>0.8</v>
      </c>
      <c r="P57" s="37">
        <f>IF(P56=0,0,P56/$F56)</f>
        <v>0</v>
      </c>
      <c r="Q57" s="37">
        <f>IF(Q56=0,0,Q56/$F56)</f>
        <v>0.125</v>
      </c>
      <c r="AA57" s="152"/>
      <c r="AB57" s="152"/>
    </row>
    <row r="58" spans="1:28" ht="12.75" customHeight="1">
      <c r="A58" s="203"/>
      <c r="B58" s="203"/>
      <c r="C58" s="43"/>
      <c r="D58" s="278" t="s">
        <v>358</v>
      </c>
      <c r="E58" s="42"/>
      <c r="F58" s="41">
        <f t="shared" si="18"/>
        <v>28</v>
      </c>
      <c r="G58" s="41">
        <v>25</v>
      </c>
      <c r="H58" s="41">
        <v>17</v>
      </c>
      <c r="I58" s="41">
        <v>2</v>
      </c>
      <c r="J58" s="41">
        <v>23</v>
      </c>
      <c r="K58" s="41">
        <v>0</v>
      </c>
      <c r="L58" s="41">
        <v>23</v>
      </c>
      <c r="M58" s="41">
        <v>5</v>
      </c>
      <c r="N58" s="41">
        <v>19</v>
      </c>
      <c r="O58" s="41">
        <v>9</v>
      </c>
      <c r="P58" s="41">
        <v>3</v>
      </c>
      <c r="Q58" s="41">
        <v>0</v>
      </c>
      <c r="AA58" s="153">
        <v>28</v>
      </c>
      <c r="AB58" s="153" t="str">
        <f t="shared" ref="AB58" si="30">IF(F58=AA58,"",1)</f>
        <v/>
      </c>
    </row>
    <row r="59" spans="1:28" ht="12.75" customHeight="1">
      <c r="A59" s="203"/>
      <c r="B59" s="203"/>
      <c r="C59" s="40"/>
      <c r="D59" s="279"/>
      <c r="E59" s="39"/>
      <c r="F59" s="44">
        <f t="shared" si="18"/>
        <v>1</v>
      </c>
      <c r="G59" s="37">
        <f>IF(G58=0,0,G58/$F58)</f>
        <v>0.8928571428571429</v>
      </c>
      <c r="H59" s="37">
        <f>IF(H58=0,0,H58/H58)</f>
        <v>1</v>
      </c>
      <c r="I59" s="37">
        <f>IF(I58=0,0,I58/H58)</f>
        <v>0.11764705882352941</v>
      </c>
      <c r="J59" s="37">
        <f>IF(J58=0,0,J58/J58)</f>
        <v>1</v>
      </c>
      <c r="K59" s="37">
        <f>IF(K58=0,0,K58/J58)</f>
        <v>0</v>
      </c>
      <c r="L59" s="37">
        <f>IF(L58=0,0,L58/L58)</f>
        <v>1</v>
      </c>
      <c r="M59" s="37">
        <f>IF(M58=0,0,M58/L58)</f>
        <v>0.21739130434782608</v>
      </c>
      <c r="N59" s="37">
        <f>IF(N58=0,0,N58/N58)</f>
        <v>1</v>
      </c>
      <c r="O59" s="37">
        <f>IF(O58=0,0,O58/N58)</f>
        <v>0.47368421052631576</v>
      </c>
      <c r="P59" s="37">
        <f>IF(P58=0,0,P58/$F58)</f>
        <v>0.10714285714285714</v>
      </c>
      <c r="Q59" s="37">
        <f>IF(Q58=0,0,Q58/$F58)</f>
        <v>0</v>
      </c>
      <c r="AA59" s="152"/>
      <c r="AB59" s="152"/>
    </row>
    <row r="60" spans="1:28" ht="12" customHeight="1">
      <c r="A60" s="203"/>
      <c r="B60" s="203"/>
      <c r="C60" s="43"/>
      <c r="D60" s="278" t="s">
        <v>21</v>
      </c>
      <c r="E60" s="42"/>
      <c r="F60" s="41">
        <f t="shared" si="18"/>
        <v>12</v>
      </c>
      <c r="G60" s="41">
        <v>11</v>
      </c>
      <c r="H60" s="41">
        <v>6</v>
      </c>
      <c r="I60" s="41">
        <v>1</v>
      </c>
      <c r="J60" s="41">
        <v>9</v>
      </c>
      <c r="K60" s="41">
        <v>1</v>
      </c>
      <c r="L60" s="41">
        <v>10</v>
      </c>
      <c r="M60" s="41">
        <v>3</v>
      </c>
      <c r="N60" s="41">
        <v>9</v>
      </c>
      <c r="O60" s="41">
        <v>5</v>
      </c>
      <c r="P60" s="41">
        <v>1</v>
      </c>
      <c r="Q60" s="41">
        <v>0</v>
      </c>
      <c r="AA60" s="153">
        <v>12</v>
      </c>
      <c r="AB60" s="153" t="str">
        <f t="shared" ref="AB60" si="31">IF(F60=AA60,"",1)</f>
        <v/>
      </c>
    </row>
    <row r="61" spans="1:28" ht="12" customHeight="1">
      <c r="A61" s="203"/>
      <c r="B61" s="203"/>
      <c r="C61" s="40"/>
      <c r="D61" s="279"/>
      <c r="E61" s="39"/>
      <c r="F61" s="44">
        <f t="shared" si="18"/>
        <v>1</v>
      </c>
      <c r="G61" s="37">
        <f>IF(G60=0,0,G60/$F60)</f>
        <v>0.91666666666666663</v>
      </c>
      <c r="H61" s="37">
        <f>IF(H60=0,0,H60/H60)</f>
        <v>1</v>
      </c>
      <c r="I61" s="37">
        <f>IF(I60=0,0,I60/H60)</f>
        <v>0.16666666666666666</v>
      </c>
      <c r="J61" s="37">
        <f>IF(J60=0,0,J60/J60)</f>
        <v>1</v>
      </c>
      <c r="K61" s="37">
        <f>IF(K60=0,0,K60/J60)</f>
        <v>0.1111111111111111</v>
      </c>
      <c r="L61" s="37">
        <f>IF(L60=0,0,L60/L60)</f>
        <v>1</v>
      </c>
      <c r="M61" s="37">
        <f>IF(M60=0,0,M60/L60)</f>
        <v>0.3</v>
      </c>
      <c r="N61" s="37">
        <f>IF(N60=0,0,N60/N60)</f>
        <v>1</v>
      </c>
      <c r="O61" s="37">
        <f>IF(O60=0,0,O60/N60)</f>
        <v>0.55555555555555558</v>
      </c>
      <c r="P61" s="37">
        <f>IF(P60=0,0,P60/$F60)</f>
        <v>8.3333333333333329E-2</v>
      </c>
      <c r="Q61" s="37">
        <f>IF(Q60=0,0,Q60/$F60)</f>
        <v>0</v>
      </c>
      <c r="AA61" s="152"/>
      <c r="AB61" s="152"/>
    </row>
    <row r="62" spans="1:28" ht="12" customHeight="1">
      <c r="A62" s="203"/>
      <c r="B62" s="203"/>
      <c r="C62" s="43"/>
      <c r="D62" s="278" t="s">
        <v>359</v>
      </c>
      <c r="E62" s="42"/>
      <c r="F62" s="41">
        <f t="shared" si="18"/>
        <v>11</v>
      </c>
      <c r="G62" s="41">
        <v>11</v>
      </c>
      <c r="H62" s="41">
        <v>11</v>
      </c>
      <c r="I62" s="41">
        <v>2</v>
      </c>
      <c r="J62" s="41">
        <v>11</v>
      </c>
      <c r="K62" s="41">
        <v>2</v>
      </c>
      <c r="L62" s="41">
        <v>11</v>
      </c>
      <c r="M62" s="41">
        <v>8</v>
      </c>
      <c r="N62" s="41">
        <v>10</v>
      </c>
      <c r="O62" s="41">
        <v>9</v>
      </c>
      <c r="P62" s="41">
        <v>0</v>
      </c>
      <c r="Q62" s="41">
        <v>0</v>
      </c>
      <c r="AA62" s="153">
        <v>11</v>
      </c>
      <c r="AB62" s="153" t="str">
        <f t="shared" ref="AB62" si="32">IF(F62=AA62,"",1)</f>
        <v/>
      </c>
    </row>
    <row r="63" spans="1:28" ht="12" customHeight="1">
      <c r="A63" s="203"/>
      <c r="B63" s="203"/>
      <c r="C63" s="40"/>
      <c r="D63" s="279"/>
      <c r="E63" s="39"/>
      <c r="F63" s="44">
        <f t="shared" si="18"/>
        <v>1</v>
      </c>
      <c r="G63" s="37">
        <f>IF(G62=0,0,G62/$F62)</f>
        <v>1</v>
      </c>
      <c r="H63" s="37">
        <f>IF(H62=0,0,H62/H62)</f>
        <v>1</v>
      </c>
      <c r="I63" s="37">
        <f>IF(I62=0,0,I62/H62)</f>
        <v>0.18181818181818182</v>
      </c>
      <c r="J63" s="37">
        <f>IF(J62=0,0,J62/J62)</f>
        <v>1</v>
      </c>
      <c r="K63" s="37">
        <f>IF(K62=0,0,K62/J62)</f>
        <v>0.18181818181818182</v>
      </c>
      <c r="L63" s="37">
        <f>IF(L62=0,0,L62/L62)</f>
        <v>1</v>
      </c>
      <c r="M63" s="37">
        <f>IF(M62=0,0,M62/L62)</f>
        <v>0.72727272727272729</v>
      </c>
      <c r="N63" s="37">
        <f>IF(N62=0,0,N62/N62)</f>
        <v>1</v>
      </c>
      <c r="O63" s="37">
        <f>IF(O62=0,0,O62/N62)</f>
        <v>0.9</v>
      </c>
      <c r="P63" s="37">
        <f>IF(P62=0,0,P62/$F62)</f>
        <v>0</v>
      </c>
      <c r="Q63" s="37">
        <f>IF(Q62=0,0,Q62/$F62)</f>
        <v>0</v>
      </c>
      <c r="AA63" s="152"/>
      <c r="AB63" s="152"/>
    </row>
    <row r="64" spans="1:28" ht="12" customHeight="1">
      <c r="A64" s="203"/>
      <c r="B64" s="203"/>
      <c r="C64" s="43"/>
      <c r="D64" s="278" t="s">
        <v>360</v>
      </c>
      <c r="E64" s="42"/>
      <c r="F64" s="41">
        <f t="shared" si="18"/>
        <v>21</v>
      </c>
      <c r="G64" s="41">
        <v>20</v>
      </c>
      <c r="H64" s="41">
        <v>17</v>
      </c>
      <c r="I64" s="41">
        <v>1</v>
      </c>
      <c r="J64" s="41">
        <v>15</v>
      </c>
      <c r="K64" s="41">
        <v>1</v>
      </c>
      <c r="L64" s="41">
        <v>18</v>
      </c>
      <c r="M64" s="41">
        <v>7</v>
      </c>
      <c r="N64" s="41">
        <v>15</v>
      </c>
      <c r="O64" s="41">
        <v>7</v>
      </c>
      <c r="P64" s="41">
        <v>1</v>
      </c>
      <c r="Q64" s="41">
        <v>0</v>
      </c>
      <c r="AA64" s="153">
        <v>21</v>
      </c>
      <c r="AB64" s="153" t="str">
        <f t="shared" ref="AB64" si="33">IF(F64=AA64,"",1)</f>
        <v/>
      </c>
    </row>
    <row r="65" spans="1:28" ht="12" customHeight="1">
      <c r="A65" s="203"/>
      <c r="B65" s="203"/>
      <c r="C65" s="40"/>
      <c r="D65" s="279"/>
      <c r="E65" s="39"/>
      <c r="F65" s="44">
        <f t="shared" si="18"/>
        <v>1</v>
      </c>
      <c r="G65" s="37">
        <f>IF(G64=0,0,G64/$F64)</f>
        <v>0.95238095238095233</v>
      </c>
      <c r="H65" s="37">
        <f>IF(H64=0,0,H64/H64)</f>
        <v>1</v>
      </c>
      <c r="I65" s="37">
        <f>IF(I64=0,0,I64/H64)</f>
        <v>5.8823529411764705E-2</v>
      </c>
      <c r="J65" s="37">
        <f>IF(J64=0,0,J64/J64)</f>
        <v>1</v>
      </c>
      <c r="K65" s="37">
        <f>IF(K64=0,0,K64/J64)</f>
        <v>6.6666666666666666E-2</v>
      </c>
      <c r="L65" s="37">
        <f>IF(L64=0,0,L64/L64)</f>
        <v>1</v>
      </c>
      <c r="M65" s="37">
        <f>IF(M64=0,0,M64/L64)</f>
        <v>0.3888888888888889</v>
      </c>
      <c r="N65" s="37">
        <f>IF(N64=0,0,N64/N64)</f>
        <v>1</v>
      </c>
      <c r="O65" s="37">
        <f>IF(O64=0,0,O64/N64)</f>
        <v>0.46666666666666667</v>
      </c>
      <c r="P65" s="37">
        <f>IF(P64=0,0,P64/$F64)</f>
        <v>4.7619047619047616E-2</v>
      </c>
      <c r="Q65" s="37">
        <f>IF(Q64=0,0,Q64/$F64)</f>
        <v>0</v>
      </c>
      <c r="AA65" s="152"/>
      <c r="AB65" s="152"/>
    </row>
    <row r="66" spans="1:28" ht="12" customHeight="1">
      <c r="A66" s="203"/>
      <c r="B66" s="203"/>
      <c r="C66" s="43"/>
      <c r="D66" s="278" t="s">
        <v>361</v>
      </c>
      <c r="E66" s="42"/>
      <c r="F66" s="41">
        <f t="shared" si="18"/>
        <v>8</v>
      </c>
      <c r="G66" s="41">
        <v>8</v>
      </c>
      <c r="H66" s="41">
        <v>3</v>
      </c>
      <c r="I66" s="41">
        <v>2</v>
      </c>
      <c r="J66" s="41">
        <v>4</v>
      </c>
      <c r="K66" s="41">
        <v>1</v>
      </c>
      <c r="L66" s="41">
        <v>4</v>
      </c>
      <c r="M66" s="41">
        <v>2</v>
      </c>
      <c r="N66" s="41">
        <v>6</v>
      </c>
      <c r="O66" s="41">
        <v>1</v>
      </c>
      <c r="P66" s="41">
        <v>0</v>
      </c>
      <c r="Q66" s="41">
        <v>0</v>
      </c>
      <c r="AA66" s="153">
        <v>8</v>
      </c>
      <c r="AB66" s="153" t="str">
        <f t="shared" ref="AB66" si="34">IF(F66=AA66,"",1)</f>
        <v/>
      </c>
    </row>
    <row r="67" spans="1:28" ht="12" customHeight="1">
      <c r="A67" s="203"/>
      <c r="B67" s="204"/>
      <c r="C67" s="40"/>
      <c r="D67" s="279"/>
      <c r="E67" s="39"/>
      <c r="F67" s="44">
        <f t="shared" si="18"/>
        <v>1</v>
      </c>
      <c r="G67" s="37">
        <f>IF(G66=0,0,G66/$F66)</f>
        <v>1</v>
      </c>
      <c r="H67" s="37">
        <f>IF(H66=0,0,H66/H66)</f>
        <v>1</v>
      </c>
      <c r="I67" s="37">
        <f>IF(I66=0,0,I66/H66)</f>
        <v>0.66666666666666663</v>
      </c>
      <c r="J67" s="37">
        <f>IF(J66=0,0,J66/J66)</f>
        <v>1</v>
      </c>
      <c r="K67" s="37">
        <f>IF(K66=0,0,K66/J66)</f>
        <v>0.25</v>
      </c>
      <c r="L67" s="37">
        <f>IF(L66=0,0,L66/L66)</f>
        <v>1</v>
      </c>
      <c r="M67" s="37">
        <f>IF(M66=0,0,M66/L66)</f>
        <v>0.5</v>
      </c>
      <c r="N67" s="37">
        <f>IF(N66=0,0,N66/N66)</f>
        <v>1</v>
      </c>
      <c r="O67" s="37">
        <f>IF(O66=0,0,O66/N66)</f>
        <v>0.16666666666666666</v>
      </c>
      <c r="P67" s="37">
        <f>IF(P66=0,0,P66/$F66)</f>
        <v>0</v>
      </c>
      <c r="Q67" s="37">
        <f>IF(Q66=0,0,Q66/$F66)</f>
        <v>0</v>
      </c>
      <c r="AA67" s="152"/>
      <c r="AB67" s="152"/>
    </row>
    <row r="68" spans="1:28" ht="12" customHeight="1">
      <c r="A68" s="203"/>
      <c r="B68" s="202" t="s">
        <v>17</v>
      </c>
      <c r="C68" s="43"/>
      <c r="D68" s="278" t="s">
        <v>16</v>
      </c>
      <c r="E68" s="42"/>
      <c r="F68" s="41">
        <f t="shared" si="18"/>
        <v>739</v>
      </c>
      <c r="G68" s="41">
        <f>SUM(G70,G72,G74,G76,G78,G80,G82,G84,G86,G88,G90,G92,G94,G96,G98)</f>
        <v>656</v>
      </c>
      <c r="H68" s="41">
        <f t="shared" ref="H68:Q68" si="35">SUM(H70,H72,H74,H76,H78,H80,H82,H84,H86,H88,H90,H92,H94,H96,H98)</f>
        <v>384</v>
      </c>
      <c r="I68" s="41">
        <f t="shared" si="35"/>
        <v>175</v>
      </c>
      <c r="J68" s="41">
        <f t="shared" si="35"/>
        <v>340</v>
      </c>
      <c r="K68" s="41">
        <f t="shared" si="35"/>
        <v>103</v>
      </c>
      <c r="L68" s="41">
        <f t="shared" si="35"/>
        <v>414</v>
      </c>
      <c r="M68" s="41">
        <f t="shared" si="35"/>
        <v>181</v>
      </c>
      <c r="N68" s="41">
        <f t="shared" si="35"/>
        <v>391</v>
      </c>
      <c r="O68" s="41">
        <f t="shared" si="35"/>
        <v>235</v>
      </c>
      <c r="P68" s="41">
        <f t="shared" si="35"/>
        <v>28</v>
      </c>
      <c r="Q68" s="41">
        <f t="shared" si="35"/>
        <v>55</v>
      </c>
      <c r="AA68" s="153">
        <v>739</v>
      </c>
      <c r="AB68" s="153" t="str">
        <f t="shared" ref="AB68" si="36">IF(F68=AA68,"",1)</f>
        <v/>
      </c>
    </row>
    <row r="69" spans="1:28" ht="12" customHeight="1">
      <c r="A69" s="203"/>
      <c r="B69" s="203"/>
      <c r="C69" s="40"/>
      <c r="D69" s="279"/>
      <c r="E69" s="39"/>
      <c r="F69" s="44">
        <f t="shared" si="18"/>
        <v>1</v>
      </c>
      <c r="G69" s="37">
        <f>IF(G68=0,0,G68/$F68)</f>
        <v>0.88768606224627877</v>
      </c>
      <c r="H69" s="37">
        <f>IF(H68=0,0,H68/H68)</f>
        <v>1</v>
      </c>
      <c r="I69" s="37">
        <f>IF(I68=0,0,I68/H68)</f>
        <v>0.45572916666666669</v>
      </c>
      <c r="J69" s="37">
        <f>IF(J68=0,0,J68/J68)</f>
        <v>1</v>
      </c>
      <c r="K69" s="37">
        <f>IF(K68=0,0,K68/J68)</f>
        <v>0.30294117647058821</v>
      </c>
      <c r="L69" s="37">
        <f>IF(L68=0,0,L68/L68)</f>
        <v>1</v>
      </c>
      <c r="M69" s="37">
        <f>IF(M68=0,0,M68/L68)</f>
        <v>0.43719806763285024</v>
      </c>
      <c r="N69" s="37">
        <f>IF(N68=0,0,N68/N68)</f>
        <v>1</v>
      </c>
      <c r="O69" s="37">
        <f>IF(O68=0,0,O68/N68)</f>
        <v>0.60102301790281332</v>
      </c>
      <c r="P69" s="37">
        <f>IF(P68=0,0,P68/$F68)</f>
        <v>3.7889039242219216E-2</v>
      </c>
      <c r="Q69" s="37">
        <f>IF(Q68=0,0,Q68/$F68)</f>
        <v>7.4424898511502025E-2</v>
      </c>
      <c r="AA69" s="152"/>
      <c r="AB69" s="152"/>
    </row>
    <row r="70" spans="1:28" ht="12" customHeight="1">
      <c r="A70" s="203"/>
      <c r="B70" s="203"/>
      <c r="C70" s="43"/>
      <c r="D70" s="278" t="s">
        <v>129</v>
      </c>
      <c r="E70" s="42"/>
      <c r="F70" s="41">
        <f t="shared" ref="F70:F99" si="37">SUM(G70,P70,Q70)</f>
        <v>7</v>
      </c>
      <c r="G70" s="41">
        <v>6</v>
      </c>
      <c r="H70" s="41">
        <v>5</v>
      </c>
      <c r="I70" s="41">
        <v>0</v>
      </c>
      <c r="J70" s="41">
        <v>2</v>
      </c>
      <c r="K70" s="41">
        <v>0</v>
      </c>
      <c r="L70" s="41">
        <v>3</v>
      </c>
      <c r="M70" s="41">
        <v>0</v>
      </c>
      <c r="N70" s="41">
        <v>3</v>
      </c>
      <c r="O70" s="41">
        <v>1</v>
      </c>
      <c r="P70" s="41">
        <v>0</v>
      </c>
      <c r="Q70" s="41">
        <v>1</v>
      </c>
      <c r="AA70" s="153">
        <v>7</v>
      </c>
      <c r="AB70" s="153" t="str">
        <f t="shared" ref="AB70" si="38">IF(F70=AA70,"",1)</f>
        <v/>
      </c>
    </row>
    <row r="71" spans="1:28" ht="12" customHeight="1">
      <c r="A71" s="203"/>
      <c r="B71" s="203"/>
      <c r="C71" s="40"/>
      <c r="D71" s="279"/>
      <c r="E71" s="39"/>
      <c r="F71" s="44">
        <f t="shared" si="37"/>
        <v>1</v>
      </c>
      <c r="G71" s="37">
        <f>IF(G70=0,0,G70/$F70)</f>
        <v>0.8571428571428571</v>
      </c>
      <c r="H71" s="37">
        <f>IF(H70=0,0,H70/H70)</f>
        <v>1</v>
      </c>
      <c r="I71" s="37">
        <f>IF(I70=0,0,I70/H70)</f>
        <v>0</v>
      </c>
      <c r="J71" s="37">
        <f>IF(J70=0,0,J70/J70)</f>
        <v>1</v>
      </c>
      <c r="K71" s="37">
        <f>IF(K70=0,0,K70/J70)</f>
        <v>0</v>
      </c>
      <c r="L71" s="37">
        <f>IF(L70=0,0,L70/L70)</f>
        <v>1</v>
      </c>
      <c r="M71" s="37">
        <f>IF(M70=0,0,M70/L70)</f>
        <v>0</v>
      </c>
      <c r="N71" s="37">
        <f>IF(N70=0,0,N70/N70)</f>
        <v>1</v>
      </c>
      <c r="O71" s="37">
        <f>IF(O70=0,0,O70/N70)</f>
        <v>0.33333333333333331</v>
      </c>
      <c r="P71" s="37">
        <f>IF(P70=0,0,P70/$F70)</f>
        <v>0</v>
      </c>
      <c r="Q71" s="37">
        <f>IF(Q70=0,0,Q70/$F70)</f>
        <v>0.14285714285714285</v>
      </c>
      <c r="AA71" s="152"/>
      <c r="AB71" s="152"/>
    </row>
    <row r="72" spans="1:28" ht="12" customHeight="1">
      <c r="A72" s="203"/>
      <c r="B72" s="203"/>
      <c r="C72" s="43"/>
      <c r="D72" s="278" t="s">
        <v>14</v>
      </c>
      <c r="E72" s="42"/>
      <c r="F72" s="41">
        <f t="shared" si="37"/>
        <v>90</v>
      </c>
      <c r="G72" s="41">
        <v>81</v>
      </c>
      <c r="H72" s="41">
        <v>73</v>
      </c>
      <c r="I72" s="41">
        <v>33</v>
      </c>
      <c r="J72" s="41">
        <v>43</v>
      </c>
      <c r="K72" s="41">
        <v>4</v>
      </c>
      <c r="L72" s="41">
        <v>45</v>
      </c>
      <c r="M72" s="41">
        <v>10</v>
      </c>
      <c r="N72" s="41">
        <v>36</v>
      </c>
      <c r="O72" s="41">
        <v>17</v>
      </c>
      <c r="P72" s="41">
        <v>2</v>
      </c>
      <c r="Q72" s="41">
        <v>7</v>
      </c>
      <c r="AA72" s="153">
        <v>90</v>
      </c>
      <c r="AB72" s="153" t="str">
        <f t="shared" ref="AB72" si="39">IF(F72=AA72,"",1)</f>
        <v/>
      </c>
    </row>
    <row r="73" spans="1:28" ht="12" customHeight="1">
      <c r="A73" s="203"/>
      <c r="B73" s="203"/>
      <c r="C73" s="40"/>
      <c r="D73" s="279"/>
      <c r="E73" s="39"/>
      <c r="F73" s="44">
        <f t="shared" si="37"/>
        <v>1</v>
      </c>
      <c r="G73" s="37">
        <f>IF(G72=0,0,G72/$F72)</f>
        <v>0.9</v>
      </c>
      <c r="H73" s="37">
        <f>IF(H72=0,0,H72/H72)</f>
        <v>1</v>
      </c>
      <c r="I73" s="37">
        <f>IF(I72=0,0,I72/H72)</f>
        <v>0.45205479452054792</v>
      </c>
      <c r="J73" s="37">
        <f>IF(J72=0,0,J72/J72)</f>
        <v>1</v>
      </c>
      <c r="K73" s="37">
        <f>IF(K72=0,0,K72/J72)</f>
        <v>9.3023255813953487E-2</v>
      </c>
      <c r="L73" s="37">
        <f>IF(L72=0,0,L72/L72)</f>
        <v>1</v>
      </c>
      <c r="M73" s="37">
        <f>IF(M72=0,0,M72/L72)</f>
        <v>0.22222222222222221</v>
      </c>
      <c r="N73" s="37">
        <f>IF(N72=0,0,N72/N72)</f>
        <v>1</v>
      </c>
      <c r="O73" s="37">
        <f>IF(O72=0,0,O72/N72)</f>
        <v>0.47222222222222221</v>
      </c>
      <c r="P73" s="37">
        <f>IF(P72=0,0,P72/$F72)</f>
        <v>2.2222222222222223E-2</v>
      </c>
      <c r="Q73" s="37">
        <f>IF(Q72=0,0,Q72/$F72)</f>
        <v>7.7777777777777779E-2</v>
      </c>
      <c r="AA73" s="152"/>
      <c r="AB73" s="152"/>
    </row>
    <row r="74" spans="1:28" ht="12" customHeight="1">
      <c r="A74" s="203"/>
      <c r="B74" s="203"/>
      <c r="C74" s="43"/>
      <c r="D74" s="278" t="s">
        <v>13</v>
      </c>
      <c r="E74" s="42"/>
      <c r="F74" s="41">
        <f t="shared" si="37"/>
        <v>18</v>
      </c>
      <c r="G74" s="41">
        <v>18</v>
      </c>
      <c r="H74" s="41">
        <v>7</v>
      </c>
      <c r="I74" s="41">
        <v>0</v>
      </c>
      <c r="J74" s="41">
        <v>12</v>
      </c>
      <c r="K74" s="41">
        <v>1</v>
      </c>
      <c r="L74" s="41">
        <v>17</v>
      </c>
      <c r="M74" s="41">
        <v>2</v>
      </c>
      <c r="N74" s="41">
        <v>17</v>
      </c>
      <c r="O74" s="41">
        <v>7</v>
      </c>
      <c r="P74" s="41">
        <v>0</v>
      </c>
      <c r="Q74" s="41">
        <v>0</v>
      </c>
      <c r="AA74" s="153">
        <v>18</v>
      </c>
      <c r="AB74" s="153" t="str">
        <f t="shared" ref="AB74" si="40">IF(F74=AA74,"",1)</f>
        <v/>
      </c>
    </row>
    <row r="75" spans="1:28" ht="12" customHeight="1">
      <c r="A75" s="203"/>
      <c r="B75" s="203"/>
      <c r="C75" s="40"/>
      <c r="D75" s="279"/>
      <c r="E75" s="39"/>
      <c r="F75" s="44">
        <f t="shared" si="37"/>
        <v>1</v>
      </c>
      <c r="G75" s="37">
        <f>IF(G74=0,0,G74/$F74)</f>
        <v>1</v>
      </c>
      <c r="H75" s="37">
        <f>IF(H74=0,0,H74/H74)</f>
        <v>1</v>
      </c>
      <c r="I75" s="37">
        <f>IF(I74=0,0,I74/H74)</f>
        <v>0</v>
      </c>
      <c r="J75" s="37">
        <f>IF(J74=0,0,J74/J74)</f>
        <v>1</v>
      </c>
      <c r="K75" s="37">
        <f>IF(K74=0,0,K74/J74)</f>
        <v>8.3333333333333329E-2</v>
      </c>
      <c r="L75" s="37">
        <f>IF(L74=0,0,L74/L74)</f>
        <v>1</v>
      </c>
      <c r="M75" s="37">
        <f>IF(M74=0,0,M74/L74)</f>
        <v>0.11764705882352941</v>
      </c>
      <c r="N75" s="37">
        <f>IF(N74=0,0,N74/N74)</f>
        <v>1</v>
      </c>
      <c r="O75" s="37">
        <f>IF(O74=0,0,O74/N74)</f>
        <v>0.41176470588235292</v>
      </c>
      <c r="P75" s="37">
        <f>IF(P74=0,0,P74/$F74)</f>
        <v>0</v>
      </c>
      <c r="Q75" s="37">
        <f>IF(Q74=0,0,Q74/$F74)</f>
        <v>0</v>
      </c>
      <c r="AA75" s="152"/>
      <c r="AB75" s="152"/>
    </row>
    <row r="76" spans="1:28" ht="12" customHeight="1">
      <c r="A76" s="203"/>
      <c r="B76" s="203"/>
      <c r="C76" s="43"/>
      <c r="D76" s="278" t="s">
        <v>12</v>
      </c>
      <c r="E76" s="42"/>
      <c r="F76" s="41">
        <f t="shared" si="37"/>
        <v>14</v>
      </c>
      <c r="G76" s="41">
        <v>14</v>
      </c>
      <c r="H76" s="41">
        <v>11</v>
      </c>
      <c r="I76" s="41">
        <v>2</v>
      </c>
      <c r="J76" s="41">
        <v>11</v>
      </c>
      <c r="K76" s="41">
        <v>3</v>
      </c>
      <c r="L76" s="41">
        <v>12</v>
      </c>
      <c r="M76" s="41">
        <v>6</v>
      </c>
      <c r="N76" s="41">
        <v>10</v>
      </c>
      <c r="O76" s="41">
        <v>6</v>
      </c>
      <c r="P76" s="41">
        <v>0</v>
      </c>
      <c r="Q76" s="41">
        <v>0</v>
      </c>
      <c r="AA76" s="153">
        <v>14</v>
      </c>
      <c r="AB76" s="153" t="str">
        <f t="shared" ref="AB76" si="41">IF(F76=AA76,"",1)</f>
        <v/>
      </c>
    </row>
    <row r="77" spans="1:28" ht="12" customHeight="1">
      <c r="A77" s="203"/>
      <c r="B77" s="203"/>
      <c r="C77" s="40"/>
      <c r="D77" s="279"/>
      <c r="E77" s="39"/>
      <c r="F77" s="44">
        <f t="shared" si="37"/>
        <v>1</v>
      </c>
      <c r="G77" s="37">
        <f>IF(G76=0,0,G76/$F76)</f>
        <v>1</v>
      </c>
      <c r="H77" s="37">
        <f>IF(H76=0,0,H76/H76)</f>
        <v>1</v>
      </c>
      <c r="I77" s="37">
        <f>IF(I76=0,0,I76/H76)</f>
        <v>0.18181818181818182</v>
      </c>
      <c r="J77" s="37">
        <f>IF(J76=0,0,J76/J76)</f>
        <v>1</v>
      </c>
      <c r="K77" s="37">
        <f>IF(K76=0,0,K76/J76)</f>
        <v>0.27272727272727271</v>
      </c>
      <c r="L77" s="37">
        <f>IF(L76=0,0,L76/L76)</f>
        <v>1</v>
      </c>
      <c r="M77" s="37">
        <f>IF(M76=0,0,M76/L76)</f>
        <v>0.5</v>
      </c>
      <c r="N77" s="37">
        <f>IF(N76=0,0,N76/N76)</f>
        <v>1</v>
      </c>
      <c r="O77" s="37">
        <f>IF(O76=0,0,O76/N76)</f>
        <v>0.6</v>
      </c>
      <c r="P77" s="37">
        <f>IF(P76=0,0,P76/$F76)</f>
        <v>0</v>
      </c>
      <c r="Q77" s="37">
        <f>IF(Q76=0,0,Q76/$F76)</f>
        <v>0</v>
      </c>
      <c r="AA77" s="152"/>
      <c r="AB77" s="152"/>
    </row>
    <row r="78" spans="1:28" ht="12" customHeight="1">
      <c r="A78" s="203"/>
      <c r="B78" s="203"/>
      <c r="C78" s="43"/>
      <c r="D78" s="278" t="s">
        <v>11</v>
      </c>
      <c r="E78" s="42"/>
      <c r="F78" s="41">
        <f t="shared" si="37"/>
        <v>36</v>
      </c>
      <c r="G78" s="41">
        <v>33</v>
      </c>
      <c r="H78" s="41">
        <v>19</v>
      </c>
      <c r="I78" s="41">
        <v>8</v>
      </c>
      <c r="J78" s="41">
        <v>15</v>
      </c>
      <c r="K78" s="41">
        <v>2</v>
      </c>
      <c r="L78" s="41">
        <v>21</v>
      </c>
      <c r="M78" s="41">
        <v>4</v>
      </c>
      <c r="N78" s="41">
        <v>17</v>
      </c>
      <c r="O78" s="41">
        <v>8</v>
      </c>
      <c r="P78" s="41">
        <v>1</v>
      </c>
      <c r="Q78" s="41">
        <v>2</v>
      </c>
      <c r="AA78" s="153">
        <v>36</v>
      </c>
      <c r="AB78" s="153" t="str">
        <f t="shared" ref="AB78" si="42">IF(F78=AA78,"",1)</f>
        <v/>
      </c>
    </row>
    <row r="79" spans="1:28" ht="12" customHeight="1">
      <c r="A79" s="203"/>
      <c r="B79" s="203"/>
      <c r="C79" s="40"/>
      <c r="D79" s="279"/>
      <c r="E79" s="39"/>
      <c r="F79" s="44">
        <f t="shared" si="37"/>
        <v>1</v>
      </c>
      <c r="G79" s="37">
        <f>IF(G78=0,0,G78/$F78)</f>
        <v>0.91666666666666663</v>
      </c>
      <c r="H79" s="37">
        <f>IF(H78=0,0,H78/H78)</f>
        <v>1</v>
      </c>
      <c r="I79" s="37">
        <f>IF(I78=0,0,I78/H78)</f>
        <v>0.42105263157894735</v>
      </c>
      <c r="J79" s="37">
        <f>IF(J78=0,0,J78/J78)</f>
        <v>1</v>
      </c>
      <c r="K79" s="37">
        <f>IF(K78=0,0,K78/J78)</f>
        <v>0.13333333333333333</v>
      </c>
      <c r="L79" s="37">
        <f>IF(L78=0,0,L78/L78)</f>
        <v>1</v>
      </c>
      <c r="M79" s="37">
        <f>IF(M78=0,0,M78/L78)</f>
        <v>0.19047619047619047</v>
      </c>
      <c r="N79" s="37">
        <f>IF(N78=0,0,N78/N78)</f>
        <v>1</v>
      </c>
      <c r="O79" s="37">
        <f>IF(O78=0,0,O78/N78)</f>
        <v>0.47058823529411764</v>
      </c>
      <c r="P79" s="37">
        <f>IF(P78=0,0,P78/$F78)</f>
        <v>2.7777777777777776E-2</v>
      </c>
      <c r="Q79" s="37">
        <f>IF(Q78=0,0,Q78/$F78)</f>
        <v>5.5555555555555552E-2</v>
      </c>
      <c r="AA79" s="152"/>
      <c r="AB79" s="152"/>
    </row>
    <row r="80" spans="1:28" ht="12" customHeight="1">
      <c r="A80" s="203"/>
      <c r="B80" s="203"/>
      <c r="C80" s="43"/>
      <c r="D80" s="278" t="s">
        <v>10</v>
      </c>
      <c r="E80" s="42"/>
      <c r="F80" s="41">
        <f t="shared" si="37"/>
        <v>187</v>
      </c>
      <c r="G80" s="41">
        <v>158</v>
      </c>
      <c r="H80" s="41">
        <v>55</v>
      </c>
      <c r="I80" s="41">
        <v>34</v>
      </c>
      <c r="J80" s="41">
        <v>63</v>
      </c>
      <c r="K80" s="41">
        <v>8</v>
      </c>
      <c r="L80" s="41">
        <v>93</v>
      </c>
      <c r="M80" s="41">
        <v>16</v>
      </c>
      <c r="N80" s="41">
        <v>83</v>
      </c>
      <c r="O80" s="41">
        <v>29</v>
      </c>
      <c r="P80" s="41">
        <v>11</v>
      </c>
      <c r="Q80" s="41">
        <v>18</v>
      </c>
      <c r="AA80" s="153">
        <v>187</v>
      </c>
      <c r="AB80" s="153" t="str">
        <f t="shared" ref="AB80" si="43">IF(F80=AA80,"",1)</f>
        <v/>
      </c>
    </row>
    <row r="81" spans="1:28" ht="12" customHeight="1">
      <c r="A81" s="203"/>
      <c r="B81" s="203"/>
      <c r="C81" s="40"/>
      <c r="D81" s="279"/>
      <c r="E81" s="39"/>
      <c r="F81" s="44">
        <f t="shared" si="37"/>
        <v>1</v>
      </c>
      <c r="G81" s="37">
        <f>IF(G80=0,0,G80/$F80)</f>
        <v>0.84491978609625673</v>
      </c>
      <c r="H81" s="37">
        <f>IF(H80=0,0,H80/H80)</f>
        <v>1</v>
      </c>
      <c r="I81" s="37">
        <f>IF(I80=0,0,I80/H80)</f>
        <v>0.61818181818181817</v>
      </c>
      <c r="J81" s="37">
        <f>IF(J80=0,0,J80/J80)</f>
        <v>1</v>
      </c>
      <c r="K81" s="37">
        <f>IF(K80=0,0,K80/J80)</f>
        <v>0.12698412698412698</v>
      </c>
      <c r="L81" s="37">
        <f>IF(L80=0,0,L80/L80)</f>
        <v>1</v>
      </c>
      <c r="M81" s="37">
        <f>IF(M80=0,0,M80/L80)</f>
        <v>0.17204301075268819</v>
      </c>
      <c r="N81" s="37">
        <f>IF(N80=0,0,N80/N80)</f>
        <v>1</v>
      </c>
      <c r="O81" s="37">
        <f>IF(O80=0,0,O80/N80)</f>
        <v>0.3493975903614458</v>
      </c>
      <c r="P81" s="37">
        <f>IF(P80=0,0,P80/$F80)</f>
        <v>5.8823529411764705E-2</v>
      </c>
      <c r="Q81" s="37">
        <f>IF(Q80=0,0,Q80/$F80)</f>
        <v>9.6256684491978606E-2</v>
      </c>
      <c r="AA81" s="152"/>
      <c r="AB81" s="152"/>
    </row>
    <row r="82" spans="1:28" ht="12" customHeight="1">
      <c r="A82" s="203"/>
      <c r="B82" s="203"/>
      <c r="C82" s="43"/>
      <c r="D82" s="278" t="s">
        <v>9</v>
      </c>
      <c r="E82" s="42"/>
      <c r="F82" s="41">
        <f t="shared" si="37"/>
        <v>20</v>
      </c>
      <c r="G82" s="41">
        <v>20</v>
      </c>
      <c r="H82" s="41">
        <v>4</v>
      </c>
      <c r="I82" s="41">
        <v>0</v>
      </c>
      <c r="J82" s="41">
        <v>13</v>
      </c>
      <c r="K82" s="41">
        <v>0</v>
      </c>
      <c r="L82" s="41">
        <v>18</v>
      </c>
      <c r="M82" s="41">
        <v>9</v>
      </c>
      <c r="N82" s="41">
        <v>18</v>
      </c>
      <c r="O82" s="41">
        <v>14</v>
      </c>
      <c r="P82" s="41">
        <v>0</v>
      </c>
      <c r="Q82" s="41">
        <v>0</v>
      </c>
      <c r="AA82" s="153">
        <v>20</v>
      </c>
      <c r="AB82" s="153" t="str">
        <f t="shared" ref="AB82" si="44">IF(F82=AA82,"",1)</f>
        <v/>
      </c>
    </row>
    <row r="83" spans="1:28" ht="12" customHeight="1">
      <c r="A83" s="203"/>
      <c r="B83" s="203"/>
      <c r="C83" s="40"/>
      <c r="D83" s="279"/>
      <c r="E83" s="39"/>
      <c r="F83" s="44">
        <f t="shared" si="37"/>
        <v>1</v>
      </c>
      <c r="G83" s="37">
        <f>IF(G82=0,0,G82/$F82)</f>
        <v>1</v>
      </c>
      <c r="H83" s="37">
        <f>IF(H82=0,0,H82/H82)</f>
        <v>1</v>
      </c>
      <c r="I83" s="37">
        <f>IF(I82=0,0,I82/H82)</f>
        <v>0</v>
      </c>
      <c r="J83" s="37">
        <f>IF(J82=0,0,J82/J82)</f>
        <v>1</v>
      </c>
      <c r="K83" s="37">
        <f>IF(K82=0,0,K82/J82)</f>
        <v>0</v>
      </c>
      <c r="L83" s="37">
        <f>IF(L82=0,0,L82/L82)</f>
        <v>1</v>
      </c>
      <c r="M83" s="37">
        <f>IF(M82=0,0,M82/L82)</f>
        <v>0.5</v>
      </c>
      <c r="N83" s="37">
        <f>IF(N82=0,0,N82/N82)</f>
        <v>1</v>
      </c>
      <c r="O83" s="37">
        <f>IF(O82=0,0,O82/N82)</f>
        <v>0.77777777777777779</v>
      </c>
      <c r="P83" s="37">
        <f>IF(P82=0,0,P82/$F82)</f>
        <v>0</v>
      </c>
      <c r="Q83" s="37">
        <f>IF(Q82=0,0,Q82/$F82)</f>
        <v>0</v>
      </c>
      <c r="AA83" s="152"/>
      <c r="AB83" s="152"/>
    </row>
    <row r="84" spans="1:28" ht="12" customHeight="1">
      <c r="A84" s="203"/>
      <c r="B84" s="203"/>
      <c r="C84" s="43"/>
      <c r="D84" s="278" t="s">
        <v>8</v>
      </c>
      <c r="E84" s="42"/>
      <c r="F84" s="41">
        <f t="shared" si="37"/>
        <v>9</v>
      </c>
      <c r="G84" s="41">
        <v>9</v>
      </c>
      <c r="H84" s="41">
        <v>5</v>
      </c>
      <c r="I84" s="41">
        <v>3</v>
      </c>
      <c r="J84" s="41">
        <v>5</v>
      </c>
      <c r="K84" s="41">
        <v>1</v>
      </c>
      <c r="L84" s="41">
        <v>5</v>
      </c>
      <c r="M84" s="41">
        <v>2</v>
      </c>
      <c r="N84" s="41">
        <v>4</v>
      </c>
      <c r="O84" s="41">
        <v>2</v>
      </c>
      <c r="P84" s="41">
        <v>0</v>
      </c>
      <c r="Q84" s="41">
        <v>0</v>
      </c>
      <c r="AA84" s="153">
        <v>9</v>
      </c>
      <c r="AB84" s="153" t="str">
        <f t="shared" ref="AB84" si="45">IF(F84=AA84,"",1)</f>
        <v/>
      </c>
    </row>
    <row r="85" spans="1:28" ht="12" customHeight="1">
      <c r="A85" s="203"/>
      <c r="B85" s="203"/>
      <c r="C85" s="40"/>
      <c r="D85" s="279"/>
      <c r="E85" s="39"/>
      <c r="F85" s="44">
        <f t="shared" si="37"/>
        <v>1</v>
      </c>
      <c r="G85" s="37">
        <f>IF(G84=0,0,G84/$F84)</f>
        <v>1</v>
      </c>
      <c r="H85" s="37">
        <f>IF(H84=0,0,H84/H84)</f>
        <v>1</v>
      </c>
      <c r="I85" s="37">
        <f>IF(I84=0,0,I84/H84)</f>
        <v>0.6</v>
      </c>
      <c r="J85" s="37">
        <f>IF(J84=0,0,J84/J84)</f>
        <v>1</v>
      </c>
      <c r="K85" s="37">
        <f>IF(K84=0,0,K84/J84)</f>
        <v>0.2</v>
      </c>
      <c r="L85" s="37">
        <f>IF(L84=0,0,L84/L84)</f>
        <v>1</v>
      </c>
      <c r="M85" s="37">
        <f>IF(M84=0,0,M84/L84)</f>
        <v>0.4</v>
      </c>
      <c r="N85" s="37">
        <f>IF(N84=0,0,N84/N84)</f>
        <v>1</v>
      </c>
      <c r="O85" s="37">
        <f>IF(O84=0,0,O84/N84)</f>
        <v>0.5</v>
      </c>
      <c r="P85" s="37">
        <f>IF(P84=0,0,P84/$F84)</f>
        <v>0</v>
      </c>
      <c r="Q85" s="37">
        <f>IF(Q84=0,0,Q84/$F84)</f>
        <v>0</v>
      </c>
      <c r="AA85" s="152"/>
      <c r="AB85" s="152"/>
    </row>
    <row r="86" spans="1:28" ht="13.5" customHeight="1">
      <c r="A86" s="203"/>
      <c r="B86" s="203"/>
      <c r="C86" s="43"/>
      <c r="D86" s="297" t="s">
        <v>128</v>
      </c>
      <c r="E86" s="42"/>
      <c r="F86" s="41">
        <f t="shared" si="37"/>
        <v>17</v>
      </c>
      <c r="G86" s="41">
        <v>15</v>
      </c>
      <c r="H86" s="41">
        <v>11</v>
      </c>
      <c r="I86" s="41">
        <v>5</v>
      </c>
      <c r="J86" s="41">
        <v>7</v>
      </c>
      <c r="K86" s="41">
        <v>3</v>
      </c>
      <c r="L86" s="41">
        <v>12</v>
      </c>
      <c r="M86" s="41">
        <v>3</v>
      </c>
      <c r="N86" s="41">
        <v>8</v>
      </c>
      <c r="O86" s="41">
        <v>3</v>
      </c>
      <c r="P86" s="41">
        <v>1</v>
      </c>
      <c r="Q86" s="41">
        <v>1</v>
      </c>
      <c r="AA86" s="153">
        <v>17</v>
      </c>
      <c r="AB86" s="153" t="str">
        <f t="shared" ref="AB86" si="46">IF(F86=AA86,"",1)</f>
        <v/>
      </c>
    </row>
    <row r="87" spans="1:28" ht="13.5" customHeight="1">
      <c r="A87" s="203"/>
      <c r="B87" s="203"/>
      <c r="C87" s="40"/>
      <c r="D87" s="279"/>
      <c r="E87" s="39"/>
      <c r="F87" s="44">
        <f t="shared" si="37"/>
        <v>1</v>
      </c>
      <c r="G87" s="37">
        <f>IF(G86=0,0,G86/$F86)</f>
        <v>0.88235294117647056</v>
      </c>
      <c r="H87" s="37">
        <f>IF(H86=0,0,H86/H86)</f>
        <v>1</v>
      </c>
      <c r="I87" s="37">
        <f>IF(I86=0,0,I86/H86)</f>
        <v>0.45454545454545453</v>
      </c>
      <c r="J87" s="37">
        <f>IF(J86=0,0,J86/J86)</f>
        <v>1</v>
      </c>
      <c r="K87" s="37">
        <f>IF(K86=0,0,K86/J86)</f>
        <v>0.42857142857142855</v>
      </c>
      <c r="L87" s="37">
        <f>IF(L86=0,0,L86/L86)</f>
        <v>1</v>
      </c>
      <c r="M87" s="37">
        <f>IF(M86=0,0,M86/L86)</f>
        <v>0.25</v>
      </c>
      <c r="N87" s="37">
        <f>IF(N86=0,0,N86/N86)</f>
        <v>1</v>
      </c>
      <c r="O87" s="37">
        <f>IF(O86=0,0,O86/N86)</f>
        <v>0.375</v>
      </c>
      <c r="P87" s="37">
        <f>IF(P86=0,0,P86/$F86)</f>
        <v>5.8823529411764705E-2</v>
      </c>
      <c r="Q87" s="37">
        <f>IF(Q86=0,0,Q86/$F86)</f>
        <v>5.8823529411764705E-2</v>
      </c>
      <c r="AA87" s="152"/>
      <c r="AB87" s="152"/>
    </row>
    <row r="88" spans="1:28" ht="12" customHeight="1">
      <c r="A88" s="203"/>
      <c r="B88" s="203"/>
      <c r="C88" s="43"/>
      <c r="D88" s="278" t="s">
        <v>6</v>
      </c>
      <c r="E88" s="42"/>
      <c r="F88" s="41">
        <f t="shared" si="37"/>
        <v>40</v>
      </c>
      <c r="G88" s="41">
        <v>30</v>
      </c>
      <c r="H88" s="41">
        <v>19</v>
      </c>
      <c r="I88" s="41">
        <v>8</v>
      </c>
      <c r="J88" s="41">
        <v>14</v>
      </c>
      <c r="K88" s="41">
        <v>6</v>
      </c>
      <c r="L88" s="41">
        <v>19</v>
      </c>
      <c r="M88" s="41">
        <v>11</v>
      </c>
      <c r="N88" s="41">
        <v>19</v>
      </c>
      <c r="O88" s="41">
        <v>16</v>
      </c>
      <c r="P88" s="41">
        <v>2</v>
      </c>
      <c r="Q88" s="41">
        <v>8</v>
      </c>
      <c r="AA88" s="153">
        <v>40</v>
      </c>
      <c r="AB88" s="153" t="str">
        <f t="shared" ref="AB88" si="47">IF(F88=AA88,"",1)</f>
        <v/>
      </c>
    </row>
    <row r="89" spans="1:28" ht="12" customHeight="1">
      <c r="A89" s="203"/>
      <c r="B89" s="203"/>
      <c r="C89" s="40"/>
      <c r="D89" s="279"/>
      <c r="E89" s="39"/>
      <c r="F89" s="44">
        <f t="shared" si="37"/>
        <v>1</v>
      </c>
      <c r="G89" s="37">
        <f>IF(G88=0,0,G88/$F88)</f>
        <v>0.75</v>
      </c>
      <c r="H89" s="37">
        <f>IF(H88=0,0,H88/H88)</f>
        <v>1</v>
      </c>
      <c r="I89" s="37">
        <f>IF(I88=0,0,I88/H88)</f>
        <v>0.42105263157894735</v>
      </c>
      <c r="J89" s="37">
        <f>IF(J88=0,0,J88/J88)</f>
        <v>1</v>
      </c>
      <c r="K89" s="37">
        <f>IF(K88=0,0,K88/J88)</f>
        <v>0.42857142857142855</v>
      </c>
      <c r="L89" s="37">
        <f>IF(L88=0,0,L88/L88)</f>
        <v>1</v>
      </c>
      <c r="M89" s="37">
        <f>IF(M88=0,0,M88/L88)</f>
        <v>0.57894736842105265</v>
      </c>
      <c r="N89" s="37">
        <f>IF(N88=0,0,N88/N88)</f>
        <v>1</v>
      </c>
      <c r="O89" s="37">
        <f>IF(O88=0,0,O88/N88)</f>
        <v>0.84210526315789469</v>
      </c>
      <c r="P89" s="37">
        <f>IF(P88=0,0,P88/$F88)</f>
        <v>0.05</v>
      </c>
      <c r="Q89" s="37">
        <f>IF(Q88=0,0,Q88/$F88)</f>
        <v>0.2</v>
      </c>
      <c r="AA89" s="152"/>
      <c r="AB89" s="152"/>
    </row>
    <row r="90" spans="1:28" ht="12" customHeight="1">
      <c r="A90" s="203"/>
      <c r="B90" s="203"/>
      <c r="C90" s="43"/>
      <c r="D90" s="278" t="s">
        <v>5</v>
      </c>
      <c r="E90" s="42"/>
      <c r="F90" s="41">
        <f t="shared" si="37"/>
        <v>28</v>
      </c>
      <c r="G90" s="41">
        <v>19</v>
      </c>
      <c r="H90" s="41">
        <v>7</v>
      </c>
      <c r="I90" s="41">
        <v>5</v>
      </c>
      <c r="J90" s="41">
        <v>6</v>
      </c>
      <c r="K90" s="41">
        <v>1</v>
      </c>
      <c r="L90" s="41">
        <v>9</v>
      </c>
      <c r="M90" s="41">
        <v>4</v>
      </c>
      <c r="N90" s="41">
        <v>14</v>
      </c>
      <c r="O90" s="41">
        <v>7</v>
      </c>
      <c r="P90" s="41">
        <v>4</v>
      </c>
      <c r="Q90" s="41">
        <v>5</v>
      </c>
      <c r="AA90" s="153">
        <v>28</v>
      </c>
      <c r="AB90" s="153" t="str">
        <f t="shared" ref="AB90" si="48">IF(F90=AA90,"",1)</f>
        <v/>
      </c>
    </row>
    <row r="91" spans="1:28" ht="12" customHeight="1">
      <c r="A91" s="203"/>
      <c r="B91" s="203"/>
      <c r="C91" s="40"/>
      <c r="D91" s="279"/>
      <c r="E91" s="39"/>
      <c r="F91" s="44">
        <f t="shared" si="37"/>
        <v>1</v>
      </c>
      <c r="G91" s="37">
        <f>IF(G90=0,0,G90/$F90)</f>
        <v>0.6785714285714286</v>
      </c>
      <c r="H91" s="37">
        <f>IF(H90=0,0,H90/H90)</f>
        <v>1</v>
      </c>
      <c r="I91" s="37">
        <f>IF(I90=0,0,I90/H90)</f>
        <v>0.7142857142857143</v>
      </c>
      <c r="J91" s="37">
        <f>IF(J90=0,0,J90/J90)</f>
        <v>1</v>
      </c>
      <c r="K91" s="37">
        <f>IF(K90=0,0,K90/J90)</f>
        <v>0.16666666666666666</v>
      </c>
      <c r="L91" s="37">
        <f>IF(L90=0,0,L90/L90)</f>
        <v>1</v>
      </c>
      <c r="M91" s="37">
        <f>IF(M90=0,0,M90/L90)</f>
        <v>0.44444444444444442</v>
      </c>
      <c r="N91" s="37">
        <f>IF(N90=0,0,N90/N90)</f>
        <v>1</v>
      </c>
      <c r="O91" s="37">
        <f>IF(O90=0,0,O90/N90)</f>
        <v>0.5</v>
      </c>
      <c r="P91" s="37">
        <f>IF(P90=0,0,P90/$F90)</f>
        <v>0.14285714285714285</v>
      </c>
      <c r="Q91" s="37">
        <f>IF(Q90=0,0,Q90/$F90)</f>
        <v>0.17857142857142858</v>
      </c>
      <c r="AA91" s="152"/>
      <c r="AB91" s="152"/>
    </row>
    <row r="92" spans="1:28" ht="12" customHeight="1">
      <c r="A92" s="203"/>
      <c r="B92" s="203"/>
      <c r="C92" s="43"/>
      <c r="D92" s="278" t="s">
        <v>4</v>
      </c>
      <c r="E92" s="42"/>
      <c r="F92" s="41">
        <f t="shared" si="37"/>
        <v>21</v>
      </c>
      <c r="G92" s="41">
        <v>20</v>
      </c>
      <c r="H92" s="41">
        <v>12</v>
      </c>
      <c r="I92" s="41">
        <v>6</v>
      </c>
      <c r="J92" s="41">
        <v>14</v>
      </c>
      <c r="K92" s="41">
        <v>4</v>
      </c>
      <c r="L92" s="41">
        <v>14</v>
      </c>
      <c r="M92" s="41">
        <v>9</v>
      </c>
      <c r="N92" s="41">
        <v>10</v>
      </c>
      <c r="O92" s="41">
        <v>9</v>
      </c>
      <c r="P92" s="41">
        <v>0</v>
      </c>
      <c r="Q92" s="41">
        <v>1</v>
      </c>
      <c r="AA92" s="153">
        <v>21</v>
      </c>
      <c r="AB92" s="153" t="str">
        <f t="shared" ref="AB92" si="49">IF(F92=AA92,"",1)</f>
        <v/>
      </c>
    </row>
    <row r="93" spans="1:28" ht="12" customHeight="1">
      <c r="A93" s="203"/>
      <c r="B93" s="203"/>
      <c r="C93" s="40"/>
      <c r="D93" s="279"/>
      <c r="E93" s="39"/>
      <c r="F93" s="44">
        <f t="shared" si="37"/>
        <v>1</v>
      </c>
      <c r="G93" s="37">
        <f>IF(G92=0,0,G92/$F92)</f>
        <v>0.95238095238095233</v>
      </c>
      <c r="H93" s="37">
        <f>IF(H92=0,0,H92/H92)</f>
        <v>1</v>
      </c>
      <c r="I93" s="37">
        <f>IF(I92=0,0,I92/H92)</f>
        <v>0.5</v>
      </c>
      <c r="J93" s="37">
        <f>IF(J92=0,0,J92/J92)</f>
        <v>1</v>
      </c>
      <c r="K93" s="37">
        <f>IF(K92=0,0,K92/J92)</f>
        <v>0.2857142857142857</v>
      </c>
      <c r="L93" s="37">
        <f>IF(L92=0,0,L92/L92)</f>
        <v>1</v>
      </c>
      <c r="M93" s="37">
        <f>IF(M92=0,0,M92/L92)</f>
        <v>0.6428571428571429</v>
      </c>
      <c r="N93" s="37">
        <f>IF(N92=0,0,N92/N92)</f>
        <v>1</v>
      </c>
      <c r="O93" s="37">
        <f>IF(O92=0,0,O92/N92)</f>
        <v>0.9</v>
      </c>
      <c r="P93" s="37">
        <f>IF(P92=0,0,P92/$F92)</f>
        <v>0</v>
      </c>
      <c r="Q93" s="37">
        <f>IF(Q92=0,0,Q92/$F92)</f>
        <v>4.7619047619047616E-2</v>
      </c>
      <c r="AA93" s="152"/>
      <c r="AB93" s="152"/>
    </row>
    <row r="94" spans="1:28" ht="12" customHeight="1">
      <c r="A94" s="203"/>
      <c r="B94" s="203"/>
      <c r="C94" s="43"/>
      <c r="D94" s="278" t="s">
        <v>3</v>
      </c>
      <c r="E94" s="42"/>
      <c r="F94" s="41">
        <f t="shared" si="37"/>
        <v>176</v>
      </c>
      <c r="G94" s="41">
        <v>162</v>
      </c>
      <c r="H94" s="41">
        <v>112</v>
      </c>
      <c r="I94" s="41">
        <v>59</v>
      </c>
      <c r="J94" s="41">
        <v>98</v>
      </c>
      <c r="K94" s="41">
        <v>67</v>
      </c>
      <c r="L94" s="41">
        <v>100</v>
      </c>
      <c r="M94" s="41">
        <v>88</v>
      </c>
      <c r="N94" s="41">
        <v>105</v>
      </c>
      <c r="O94" s="41">
        <v>92</v>
      </c>
      <c r="P94" s="41">
        <v>5</v>
      </c>
      <c r="Q94" s="41">
        <v>9</v>
      </c>
      <c r="AA94" s="153">
        <v>176</v>
      </c>
      <c r="AB94" s="153" t="str">
        <f t="shared" ref="AB94" si="50">IF(F94=AA94,"",1)</f>
        <v/>
      </c>
    </row>
    <row r="95" spans="1:28" ht="12" customHeight="1">
      <c r="A95" s="203"/>
      <c r="B95" s="203"/>
      <c r="C95" s="40"/>
      <c r="D95" s="279"/>
      <c r="E95" s="39"/>
      <c r="F95" s="44">
        <f t="shared" si="37"/>
        <v>1</v>
      </c>
      <c r="G95" s="37">
        <f>IF(G94=0,0,G94/$F94)</f>
        <v>0.92045454545454541</v>
      </c>
      <c r="H95" s="37">
        <f>IF(H94=0,0,H94/H94)</f>
        <v>1</v>
      </c>
      <c r="I95" s="37">
        <f>IF(I94=0,0,I94/H94)</f>
        <v>0.5267857142857143</v>
      </c>
      <c r="J95" s="37">
        <f>IF(J94=0,0,J94/J94)</f>
        <v>1</v>
      </c>
      <c r="K95" s="37">
        <f>IF(K94=0,0,K94/J94)</f>
        <v>0.68367346938775508</v>
      </c>
      <c r="L95" s="37">
        <f>IF(L94=0,0,L94/L94)</f>
        <v>1</v>
      </c>
      <c r="M95" s="37">
        <f>IF(M94=0,0,M94/L94)</f>
        <v>0.88</v>
      </c>
      <c r="N95" s="37">
        <f>IF(N94=0,0,N94/N94)</f>
        <v>1</v>
      </c>
      <c r="O95" s="37">
        <f>IF(O94=0,0,O94/N94)</f>
        <v>0.87619047619047619</v>
      </c>
      <c r="P95" s="37">
        <f>IF(P94=0,0,P94/$F94)</f>
        <v>2.8409090909090908E-2</v>
      </c>
      <c r="Q95" s="37">
        <f>IF(Q94=0,0,Q94/$F94)</f>
        <v>5.113636363636364E-2</v>
      </c>
      <c r="AA95" s="152"/>
      <c r="AB95" s="152"/>
    </row>
    <row r="96" spans="1:28" ht="12" customHeight="1">
      <c r="A96" s="203"/>
      <c r="B96" s="203"/>
      <c r="C96" s="43"/>
      <c r="D96" s="278" t="s">
        <v>2</v>
      </c>
      <c r="E96" s="42"/>
      <c r="F96" s="41">
        <f t="shared" si="37"/>
        <v>21</v>
      </c>
      <c r="G96" s="41">
        <v>21</v>
      </c>
      <c r="H96" s="41">
        <v>15</v>
      </c>
      <c r="I96" s="41">
        <v>0</v>
      </c>
      <c r="J96" s="41">
        <v>16</v>
      </c>
      <c r="K96" s="41">
        <v>2</v>
      </c>
      <c r="L96" s="41">
        <v>15</v>
      </c>
      <c r="M96" s="41">
        <v>8</v>
      </c>
      <c r="N96" s="41">
        <v>14</v>
      </c>
      <c r="O96" s="41">
        <v>11</v>
      </c>
      <c r="P96" s="41">
        <v>0</v>
      </c>
      <c r="Q96" s="41">
        <v>0</v>
      </c>
      <c r="AA96" s="153">
        <v>21</v>
      </c>
      <c r="AB96" s="153" t="str">
        <f t="shared" ref="AB96" si="51">IF(F96=AA96,"",1)</f>
        <v/>
      </c>
    </row>
    <row r="97" spans="1:30" ht="12" customHeight="1">
      <c r="A97" s="203"/>
      <c r="B97" s="203"/>
      <c r="C97" s="40"/>
      <c r="D97" s="279"/>
      <c r="E97" s="39"/>
      <c r="F97" s="44">
        <f t="shared" si="37"/>
        <v>1</v>
      </c>
      <c r="G97" s="37">
        <f>IF(G96=0,0,G96/$F96)</f>
        <v>1</v>
      </c>
      <c r="H97" s="37">
        <f>IF(H96=0,0,H96/H96)</f>
        <v>1</v>
      </c>
      <c r="I97" s="37">
        <f>IF(I96=0,0,I96/H96)</f>
        <v>0</v>
      </c>
      <c r="J97" s="37">
        <f>IF(J96=0,0,J96/J96)</f>
        <v>1</v>
      </c>
      <c r="K97" s="37">
        <f>IF(K96=0,0,K96/J96)</f>
        <v>0.125</v>
      </c>
      <c r="L97" s="37">
        <f>IF(L96=0,0,L96/L96)</f>
        <v>1</v>
      </c>
      <c r="M97" s="37">
        <f>IF(M96=0,0,M96/L96)</f>
        <v>0.53333333333333333</v>
      </c>
      <c r="N97" s="37">
        <f>IF(N96=0,0,N96/N96)</f>
        <v>1</v>
      </c>
      <c r="O97" s="37">
        <f>IF(O96=0,0,O96/N96)</f>
        <v>0.7857142857142857</v>
      </c>
      <c r="P97" s="37">
        <f>IF(P96=0,0,P96/$F96)</f>
        <v>0</v>
      </c>
      <c r="Q97" s="37">
        <f>IF(Q96=0,0,Q96/$F96)</f>
        <v>0</v>
      </c>
      <c r="AA97" s="152"/>
      <c r="AB97" s="152"/>
    </row>
    <row r="98" spans="1:30" ht="12.75" customHeight="1">
      <c r="A98" s="203"/>
      <c r="B98" s="203"/>
      <c r="C98" s="43"/>
      <c r="D98" s="278" t="s">
        <v>1</v>
      </c>
      <c r="E98" s="42"/>
      <c r="F98" s="41">
        <f t="shared" si="37"/>
        <v>55</v>
      </c>
      <c r="G98" s="41">
        <v>50</v>
      </c>
      <c r="H98" s="41">
        <v>29</v>
      </c>
      <c r="I98" s="41">
        <v>12</v>
      </c>
      <c r="J98" s="41">
        <v>21</v>
      </c>
      <c r="K98" s="41">
        <v>1</v>
      </c>
      <c r="L98" s="41">
        <v>31</v>
      </c>
      <c r="M98" s="41">
        <v>9</v>
      </c>
      <c r="N98" s="41">
        <v>33</v>
      </c>
      <c r="O98" s="41">
        <v>13</v>
      </c>
      <c r="P98" s="41">
        <v>2</v>
      </c>
      <c r="Q98" s="41">
        <v>3</v>
      </c>
      <c r="AA98" s="153">
        <v>55</v>
      </c>
      <c r="AB98" s="153" t="str">
        <f t="shared" ref="AB98" si="52">IF(F98=AA98,"",1)</f>
        <v/>
      </c>
    </row>
    <row r="99" spans="1:30" ht="12.75" customHeight="1" thickBot="1">
      <c r="A99" s="204"/>
      <c r="B99" s="204"/>
      <c r="C99" s="40"/>
      <c r="D99" s="279"/>
      <c r="E99" s="39"/>
      <c r="F99" s="38">
        <f t="shared" si="37"/>
        <v>1</v>
      </c>
      <c r="G99" s="37">
        <f>IF(G98=0,0,G98/$F98)</f>
        <v>0.90909090909090906</v>
      </c>
      <c r="H99" s="37">
        <f>IF(H98=0,0,H98/H98)</f>
        <v>1</v>
      </c>
      <c r="I99" s="37">
        <f>IF(I98=0,0,I98/H98)</f>
        <v>0.41379310344827586</v>
      </c>
      <c r="J99" s="37">
        <f>IF(J98=0,0,J98/J98)</f>
        <v>1</v>
      </c>
      <c r="K99" s="37">
        <f>IF(K98=0,0,K98/J98)</f>
        <v>4.7619047619047616E-2</v>
      </c>
      <c r="L99" s="37">
        <f>IF(L98=0,0,L98/L98)</f>
        <v>1</v>
      </c>
      <c r="M99" s="37">
        <f>IF(M98=0,0,M98/L98)</f>
        <v>0.29032258064516131</v>
      </c>
      <c r="N99" s="37">
        <f>IF(N98=0,0,N98/N98)</f>
        <v>1</v>
      </c>
      <c r="O99" s="37">
        <f>IF(O98=0,0,O98/N98)</f>
        <v>0.39393939393939392</v>
      </c>
      <c r="P99" s="37">
        <f>IF(P98=0,0,P98/$F98)</f>
        <v>3.6363636363636362E-2</v>
      </c>
      <c r="Q99" s="37">
        <f>IF(Q98=0,0,Q98/$F98)</f>
        <v>5.4545454545454543E-2</v>
      </c>
      <c r="AA99" s="155"/>
      <c r="AB99" s="156"/>
    </row>
    <row r="100" spans="1:30">
      <c r="F100" s="159"/>
    </row>
    <row r="109" spans="1:30">
      <c r="AA109" s="71"/>
      <c r="AB109" s="71"/>
    </row>
    <row r="110" spans="1:30">
      <c r="D110" s="164" t="s">
        <v>495</v>
      </c>
      <c r="E110" s="162"/>
      <c r="F110" s="163">
        <v>986</v>
      </c>
      <c r="G110" s="163">
        <v>889</v>
      </c>
      <c r="H110" s="163">
        <v>549</v>
      </c>
      <c r="I110" s="163">
        <v>226</v>
      </c>
      <c r="J110" s="163">
        <v>511</v>
      </c>
      <c r="K110" s="163">
        <v>127</v>
      </c>
      <c r="L110" s="163">
        <v>604</v>
      </c>
      <c r="M110" s="163">
        <v>240</v>
      </c>
      <c r="N110" s="163">
        <v>561</v>
      </c>
      <c r="O110" s="163">
        <v>327</v>
      </c>
      <c r="P110" s="163">
        <v>36</v>
      </c>
      <c r="Q110" s="163">
        <v>61</v>
      </c>
      <c r="R110" s="163"/>
      <c r="S110" s="71"/>
      <c r="T110" s="71"/>
      <c r="U110" s="71"/>
      <c r="V110" s="71"/>
      <c r="W110" s="71"/>
      <c r="X110" s="71"/>
      <c r="Y110" s="71"/>
      <c r="Z110" s="71"/>
      <c r="AA110" s="71"/>
      <c r="AB110" s="71"/>
      <c r="AC110" s="71"/>
      <c r="AD110" s="71"/>
    </row>
    <row r="111" spans="1:30">
      <c r="D111" s="165" t="s">
        <v>49</v>
      </c>
      <c r="E111" s="162"/>
      <c r="F111" s="166">
        <f>IF(F110="","",SUM(F8,F10,F12,F14,F16))</f>
        <v>986</v>
      </c>
      <c r="G111" s="166">
        <f t="shared" ref="G111:R111" si="53">IF(G110="","",SUM(G8,G10,G12,G14,G16))</f>
        <v>889</v>
      </c>
      <c r="H111" s="166">
        <f t="shared" si="53"/>
        <v>549</v>
      </c>
      <c r="I111" s="166">
        <f t="shared" si="53"/>
        <v>226</v>
      </c>
      <c r="J111" s="166">
        <f t="shared" si="53"/>
        <v>511</v>
      </c>
      <c r="K111" s="166">
        <f t="shared" si="53"/>
        <v>127</v>
      </c>
      <c r="L111" s="166">
        <f t="shared" si="53"/>
        <v>604</v>
      </c>
      <c r="M111" s="166">
        <f t="shared" si="53"/>
        <v>240</v>
      </c>
      <c r="N111" s="166">
        <f t="shared" si="53"/>
        <v>561</v>
      </c>
      <c r="O111" s="166">
        <f t="shared" si="53"/>
        <v>327</v>
      </c>
      <c r="P111" s="166">
        <f t="shared" si="53"/>
        <v>36</v>
      </c>
      <c r="Q111" s="166">
        <f t="shared" si="53"/>
        <v>61</v>
      </c>
      <c r="R111" s="166" t="str">
        <f t="shared" si="53"/>
        <v/>
      </c>
      <c r="S111" s="74"/>
      <c r="T111" s="71"/>
      <c r="U111" s="74"/>
      <c r="V111" s="71"/>
      <c r="W111" s="74"/>
      <c r="X111" s="71"/>
      <c r="Y111" s="74"/>
      <c r="Z111" s="71"/>
      <c r="AA111" s="74"/>
      <c r="AB111" s="71"/>
      <c r="AC111" s="74"/>
      <c r="AD111" s="71"/>
    </row>
    <row r="112" spans="1:30">
      <c r="D112" s="165" t="s">
        <v>43</v>
      </c>
      <c r="E112" s="162"/>
      <c r="F112" s="166">
        <f>IF(F110="","",SUM(F18,F68))</f>
        <v>986</v>
      </c>
      <c r="G112" s="166">
        <f t="shared" ref="G112:R112" si="54">IF(G110="","",SUM(G18,G68))</f>
        <v>889</v>
      </c>
      <c r="H112" s="166">
        <f t="shared" si="54"/>
        <v>549</v>
      </c>
      <c r="I112" s="166">
        <f t="shared" si="54"/>
        <v>226</v>
      </c>
      <c r="J112" s="166">
        <f t="shared" si="54"/>
        <v>511</v>
      </c>
      <c r="K112" s="166">
        <f t="shared" si="54"/>
        <v>127</v>
      </c>
      <c r="L112" s="166">
        <f t="shared" si="54"/>
        <v>604</v>
      </c>
      <c r="M112" s="166">
        <f t="shared" si="54"/>
        <v>240</v>
      </c>
      <c r="N112" s="166">
        <f t="shared" si="54"/>
        <v>561</v>
      </c>
      <c r="O112" s="166">
        <f t="shared" si="54"/>
        <v>327</v>
      </c>
      <c r="P112" s="166">
        <f t="shared" si="54"/>
        <v>36</v>
      </c>
      <c r="Q112" s="166">
        <f t="shared" si="54"/>
        <v>61</v>
      </c>
      <c r="R112" s="166" t="str">
        <f t="shared" si="54"/>
        <v/>
      </c>
      <c r="S112" s="74"/>
      <c r="T112" s="71"/>
      <c r="U112" s="74"/>
      <c r="V112" s="71"/>
      <c r="W112" s="74"/>
      <c r="X112" s="71"/>
      <c r="Y112" s="74"/>
      <c r="Z112" s="71"/>
      <c r="AA112" s="74"/>
      <c r="AB112" s="71"/>
      <c r="AC112" s="74"/>
      <c r="AD112" s="71"/>
    </row>
    <row r="113" spans="4:30">
      <c r="D113" s="167" t="s">
        <v>42</v>
      </c>
      <c r="F113" s="166">
        <f>IF(F110="","",SUM(F20,F22,F24,F26,F28,F30,F32,F34,F36,F38,F40,F42,F44,F46,F48,F50,F52,F54,F56,F58,F60,F62,F64,F66))</f>
        <v>247</v>
      </c>
      <c r="G113" s="166">
        <f t="shared" ref="G113:R113" si="55">IF(G110="","",SUM(G20,G22,G24,G26,G28,G30,G32,G34,G36,G38,G40,G42,G44,G46,G48,G50,G52,G54,G56,G58,G60,G62,G64,G66))</f>
        <v>233</v>
      </c>
      <c r="H113" s="166">
        <f t="shared" si="55"/>
        <v>165</v>
      </c>
      <c r="I113" s="166">
        <f t="shared" si="55"/>
        <v>51</v>
      </c>
      <c r="J113" s="166">
        <f t="shared" si="55"/>
        <v>171</v>
      </c>
      <c r="K113" s="166">
        <f t="shared" si="55"/>
        <v>24</v>
      </c>
      <c r="L113" s="166">
        <f t="shared" si="55"/>
        <v>190</v>
      </c>
      <c r="M113" s="166">
        <f t="shared" si="55"/>
        <v>59</v>
      </c>
      <c r="N113" s="166">
        <f t="shared" si="55"/>
        <v>170</v>
      </c>
      <c r="O113" s="166">
        <f t="shared" si="55"/>
        <v>92</v>
      </c>
      <c r="P113" s="166">
        <f t="shared" si="55"/>
        <v>8</v>
      </c>
      <c r="Q113" s="166">
        <f t="shared" si="55"/>
        <v>6</v>
      </c>
      <c r="R113" s="166" t="str">
        <f t="shared" si="55"/>
        <v/>
      </c>
      <c r="S113" s="74"/>
      <c r="T113" s="71"/>
      <c r="U113" s="74"/>
      <c r="V113" s="71"/>
      <c r="W113" s="74"/>
      <c r="X113" s="71"/>
      <c r="Y113" s="74"/>
      <c r="Z113" s="71"/>
      <c r="AA113" s="74"/>
      <c r="AB113" s="71"/>
      <c r="AC113" s="74"/>
      <c r="AD113" s="71"/>
    </row>
    <row r="114" spans="4:30">
      <c r="D114" s="168" t="s">
        <v>496</v>
      </c>
      <c r="F114" s="166">
        <f>IF(F110="","",SUM(F70,F72,F74,F76,F78,F80,F82,F84,F86,F88,F90,F92,F94,F96,F98))</f>
        <v>739</v>
      </c>
      <c r="G114" s="166">
        <f t="shared" ref="G114:R114" si="56">IF(G110="","",SUM(G70,G72,G74,G76,G78,G80,G82,G84,G86,G88,G90,G92,G94,G96,G98))</f>
        <v>656</v>
      </c>
      <c r="H114" s="166">
        <f t="shared" si="56"/>
        <v>384</v>
      </c>
      <c r="I114" s="166">
        <f t="shared" si="56"/>
        <v>175</v>
      </c>
      <c r="J114" s="166">
        <f t="shared" si="56"/>
        <v>340</v>
      </c>
      <c r="K114" s="166">
        <f t="shared" si="56"/>
        <v>103</v>
      </c>
      <c r="L114" s="166">
        <f t="shared" si="56"/>
        <v>414</v>
      </c>
      <c r="M114" s="166">
        <f t="shared" si="56"/>
        <v>181</v>
      </c>
      <c r="N114" s="166">
        <f t="shared" si="56"/>
        <v>391</v>
      </c>
      <c r="O114" s="166">
        <f t="shared" si="56"/>
        <v>235</v>
      </c>
      <c r="P114" s="166">
        <f t="shared" si="56"/>
        <v>28</v>
      </c>
      <c r="Q114" s="166">
        <f t="shared" si="56"/>
        <v>55</v>
      </c>
      <c r="R114" s="166" t="str">
        <f t="shared" si="56"/>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IF(F110="","",IF(F6=F110,"",1))</f>
        <v/>
      </c>
      <c r="G116" s="163" t="str">
        <f t="shared" ref="G116:R116" si="57">IF(G110="","",IF(G6=G110,"",1))</f>
        <v/>
      </c>
      <c r="H116" s="163" t="str">
        <f t="shared" si="57"/>
        <v/>
      </c>
      <c r="I116" s="163" t="str">
        <f t="shared" si="57"/>
        <v/>
      </c>
      <c r="J116" s="163" t="str">
        <f t="shared" si="57"/>
        <v/>
      </c>
      <c r="K116" s="163" t="str">
        <f t="shared" si="57"/>
        <v/>
      </c>
      <c r="L116" s="163" t="str">
        <f t="shared" si="57"/>
        <v/>
      </c>
      <c r="M116" s="163" t="str">
        <f t="shared" si="57"/>
        <v/>
      </c>
      <c r="N116" s="163" t="str">
        <f t="shared" si="57"/>
        <v/>
      </c>
      <c r="O116" s="163" t="str">
        <f t="shared" si="57"/>
        <v/>
      </c>
      <c r="P116" s="163" t="str">
        <f t="shared" si="57"/>
        <v/>
      </c>
      <c r="Q116" s="163" t="str">
        <f t="shared" si="57"/>
        <v/>
      </c>
      <c r="R116" s="163" t="str">
        <f t="shared" si="57"/>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8">IF(G110="","",IF(G110=G111,"",1))</f>
        <v/>
      </c>
      <c r="H117" s="163" t="str">
        <f t="shared" si="58"/>
        <v/>
      </c>
      <c r="I117" s="163" t="str">
        <f t="shared" si="58"/>
        <v/>
      </c>
      <c r="J117" s="163" t="str">
        <f t="shared" si="58"/>
        <v/>
      </c>
      <c r="K117" s="163" t="str">
        <f t="shared" si="58"/>
        <v/>
      </c>
      <c r="L117" s="163" t="str">
        <f t="shared" si="58"/>
        <v/>
      </c>
      <c r="M117" s="163" t="str">
        <f t="shared" si="58"/>
        <v/>
      </c>
      <c r="N117" s="163" t="str">
        <f t="shared" si="58"/>
        <v/>
      </c>
      <c r="O117" s="163" t="str">
        <f t="shared" si="58"/>
        <v/>
      </c>
      <c r="P117" s="163" t="str">
        <f t="shared" si="58"/>
        <v/>
      </c>
      <c r="Q117" s="163" t="str">
        <f t="shared" si="58"/>
        <v/>
      </c>
      <c r="R117" s="163" t="str">
        <f t="shared" si="58"/>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9">IF(G110="","",IF(G110=G112,"",1))</f>
        <v/>
      </c>
      <c r="H118" s="163" t="str">
        <f t="shared" si="59"/>
        <v/>
      </c>
      <c r="I118" s="163" t="str">
        <f t="shared" si="59"/>
        <v/>
      </c>
      <c r="J118" s="163" t="str">
        <f t="shared" si="59"/>
        <v/>
      </c>
      <c r="K118" s="163" t="str">
        <f t="shared" si="59"/>
        <v/>
      </c>
      <c r="L118" s="163" t="str">
        <f t="shared" si="59"/>
        <v/>
      </c>
      <c r="M118" s="163" t="str">
        <f t="shared" si="59"/>
        <v/>
      </c>
      <c r="N118" s="163" t="str">
        <f t="shared" si="59"/>
        <v/>
      </c>
      <c r="O118" s="163" t="str">
        <f t="shared" si="59"/>
        <v/>
      </c>
      <c r="P118" s="163" t="str">
        <f t="shared" si="59"/>
        <v/>
      </c>
      <c r="Q118" s="163" t="str">
        <f t="shared" si="59"/>
        <v/>
      </c>
      <c r="R118" s="163" t="str">
        <f t="shared" si="59"/>
        <v/>
      </c>
      <c r="S118" s="71"/>
      <c r="T118" s="71"/>
      <c r="U118" s="71"/>
      <c r="V118" s="71"/>
      <c r="W118" s="71"/>
      <c r="X118" s="71"/>
      <c r="Y118" s="71"/>
      <c r="Z118" s="71"/>
      <c r="AA118" s="71"/>
      <c r="AB118" s="71"/>
      <c r="AC118" s="71"/>
      <c r="AD118" s="71"/>
    </row>
    <row r="119" spans="4:30">
      <c r="D119" s="167" t="s">
        <v>42</v>
      </c>
      <c r="F119" s="163" t="str">
        <f>IF(F110="","",IF(F18=F113,"",1))</f>
        <v/>
      </c>
      <c r="G119" s="163" t="str">
        <f t="shared" ref="G119:R119" si="60">IF(G110="","",IF(G18=G113,"",1))</f>
        <v/>
      </c>
      <c r="H119" s="163" t="str">
        <f t="shared" si="60"/>
        <v/>
      </c>
      <c r="I119" s="163" t="str">
        <f t="shared" si="60"/>
        <v/>
      </c>
      <c r="J119" s="163" t="str">
        <f t="shared" si="60"/>
        <v/>
      </c>
      <c r="K119" s="163" t="str">
        <f t="shared" si="60"/>
        <v/>
      </c>
      <c r="L119" s="163" t="str">
        <f t="shared" si="60"/>
        <v/>
      </c>
      <c r="M119" s="163" t="str">
        <f t="shared" si="60"/>
        <v/>
      </c>
      <c r="N119" s="163" t="str">
        <f t="shared" si="60"/>
        <v/>
      </c>
      <c r="O119" s="163" t="str">
        <f t="shared" si="60"/>
        <v/>
      </c>
      <c r="P119" s="163" t="str">
        <f t="shared" si="60"/>
        <v/>
      </c>
      <c r="Q119" s="163" t="str">
        <f t="shared" si="60"/>
        <v/>
      </c>
      <c r="R119" s="163" t="str">
        <f t="shared" si="60"/>
        <v/>
      </c>
      <c r="S119" s="71"/>
      <c r="T119" s="71"/>
      <c r="U119" s="71"/>
      <c r="V119" s="71"/>
      <c r="W119" s="71"/>
      <c r="X119" s="71"/>
      <c r="Y119" s="71"/>
      <c r="Z119" s="71"/>
      <c r="AA119" s="71"/>
      <c r="AB119" s="71"/>
      <c r="AC119" s="71"/>
      <c r="AD119" s="71"/>
    </row>
    <row r="120" spans="4:30">
      <c r="D120" s="168" t="s">
        <v>496</v>
      </c>
      <c r="F120" s="163" t="str">
        <f>IF(F110="","",IF(F68=F114,"",1))</f>
        <v/>
      </c>
      <c r="G120" s="163" t="str">
        <f t="shared" ref="G120:R120" si="61">IF(G110="","",IF(G68=G114,"",1))</f>
        <v/>
      </c>
      <c r="H120" s="163" t="str">
        <f t="shared" si="61"/>
        <v/>
      </c>
      <c r="I120" s="163" t="str">
        <f t="shared" si="61"/>
        <v/>
      </c>
      <c r="J120" s="163" t="str">
        <f t="shared" si="61"/>
        <v/>
      </c>
      <c r="K120" s="163" t="str">
        <f t="shared" si="61"/>
        <v/>
      </c>
      <c r="L120" s="163" t="str">
        <f t="shared" si="61"/>
        <v/>
      </c>
      <c r="M120" s="163" t="str">
        <f t="shared" si="61"/>
        <v/>
      </c>
      <c r="N120" s="163" t="str">
        <f t="shared" si="61"/>
        <v/>
      </c>
      <c r="O120" s="163" t="str">
        <f t="shared" si="61"/>
        <v/>
      </c>
      <c r="P120" s="163" t="str">
        <f t="shared" si="61"/>
        <v/>
      </c>
      <c r="Q120" s="163" t="str">
        <f t="shared" si="61"/>
        <v/>
      </c>
      <c r="R120" s="163" t="str">
        <f t="shared" si="61"/>
        <v/>
      </c>
      <c r="S120" s="71"/>
      <c r="T120" s="71"/>
      <c r="U120" s="71"/>
      <c r="V120" s="71"/>
      <c r="W120" s="71"/>
      <c r="X120" s="71"/>
      <c r="Y120" s="71"/>
      <c r="Z120" s="71"/>
      <c r="AA120" s="71"/>
      <c r="AB120" s="71"/>
      <c r="AC120" s="71"/>
      <c r="AD120" s="71"/>
    </row>
  </sheetData>
  <mergeCells count="61">
    <mergeCell ref="G3:G5"/>
    <mergeCell ref="D44:D45"/>
    <mergeCell ref="D50:D51"/>
    <mergeCell ref="D52:D53"/>
    <mergeCell ref="D54:D55"/>
    <mergeCell ref="B14:E15"/>
    <mergeCell ref="B16:E17"/>
    <mergeCell ref="D56:D57"/>
    <mergeCell ref="D42:D43"/>
    <mergeCell ref="P3:P5"/>
    <mergeCell ref="Q3:Q5"/>
    <mergeCell ref="H3:O3"/>
    <mergeCell ref="H4:H5"/>
    <mergeCell ref="L4:L5"/>
    <mergeCell ref="N4:N5"/>
    <mergeCell ref="J4:J5"/>
    <mergeCell ref="A3:E5"/>
    <mergeCell ref="F3:F5"/>
    <mergeCell ref="A6:E7"/>
    <mergeCell ref="A8:A17"/>
    <mergeCell ref="B8:E9"/>
    <mergeCell ref="B10:E11"/>
    <mergeCell ref="B12:E13"/>
    <mergeCell ref="D58:D59"/>
    <mergeCell ref="D60:D61"/>
    <mergeCell ref="D62:D63"/>
    <mergeCell ref="D64:D65"/>
    <mergeCell ref="D88:D89"/>
    <mergeCell ref="D82:D83"/>
    <mergeCell ref="D80:D81"/>
    <mergeCell ref="D66:D67"/>
    <mergeCell ref="D84:D85"/>
    <mergeCell ref="D86:D87"/>
    <mergeCell ref="B68:B99"/>
    <mergeCell ref="D68:D69"/>
    <mergeCell ref="D70:D71"/>
    <mergeCell ref="D72:D73"/>
    <mergeCell ref="D74:D75"/>
    <mergeCell ref="D98:D99"/>
    <mergeCell ref="D76:D77"/>
    <mergeCell ref="D78:D79"/>
    <mergeCell ref="D96:D97"/>
    <mergeCell ref="D90:D91"/>
    <mergeCell ref="D92:D93"/>
    <mergeCell ref="D94:D95"/>
    <mergeCell ref="A18:A99"/>
    <mergeCell ref="B18:B67"/>
    <mergeCell ref="D18:D19"/>
    <mergeCell ref="D20:D21"/>
    <mergeCell ref="D22:D23"/>
    <mergeCell ref="D24:D25"/>
    <mergeCell ref="D26:D27"/>
    <mergeCell ref="D28:D29"/>
    <mergeCell ref="D30:D31"/>
    <mergeCell ref="D32:D33"/>
    <mergeCell ref="D46:D47"/>
    <mergeCell ref="D48:D49"/>
    <mergeCell ref="D34:D35"/>
    <mergeCell ref="D36:D37"/>
    <mergeCell ref="D38:D39"/>
    <mergeCell ref="D40:D41"/>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A2" sqref="A2"/>
    </sheetView>
  </sheetViews>
  <sheetFormatPr defaultRowHeight="13.5"/>
  <cols>
    <col min="1" max="2" width="2.625" style="4" customWidth="1"/>
    <col min="3" max="3" width="1.375" style="4" customWidth="1"/>
    <col min="4" max="4" width="27.625" style="4" customWidth="1"/>
    <col min="5" max="5" width="1.375" style="4" customWidth="1"/>
    <col min="6" max="13" width="11.625" style="3" customWidth="1"/>
    <col min="14" max="26" width="9" style="3"/>
    <col min="27" max="27" width="9" style="83"/>
    <col min="28" max="28" width="11.25" style="83" customWidth="1"/>
    <col min="29" max="16384" width="9" style="3"/>
  </cols>
  <sheetData>
    <row r="1" spans="1:28" ht="14.25">
      <c r="A1" s="18" t="s">
        <v>561</v>
      </c>
    </row>
    <row r="2" spans="1:28">
      <c r="M2" s="46" t="s">
        <v>516</v>
      </c>
    </row>
    <row r="3" spans="1:28" ht="13.5" customHeight="1">
      <c r="A3" s="280" t="s">
        <v>64</v>
      </c>
      <c r="B3" s="281"/>
      <c r="C3" s="281"/>
      <c r="D3" s="281"/>
      <c r="E3" s="282"/>
      <c r="F3" s="227" t="s">
        <v>307</v>
      </c>
      <c r="G3" s="63"/>
      <c r="H3" s="227" t="s">
        <v>306</v>
      </c>
      <c r="I3" s="63"/>
      <c r="J3" s="227" t="s">
        <v>305</v>
      </c>
      <c r="K3" s="63"/>
      <c r="L3" s="227" t="s">
        <v>304</v>
      </c>
      <c r="M3" s="63"/>
    </row>
    <row r="4" spans="1:28" ht="27.75" customHeight="1">
      <c r="A4" s="283"/>
      <c r="B4" s="284"/>
      <c r="C4" s="284"/>
      <c r="D4" s="284"/>
      <c r="E4" s="285"/>
      <c r="F4" s="304"/>
      <c r="G4" s="337" t="s">
        <v>303</v>
      </c>
      <c r="H4" s="304"/>
      <c r="I4" s="337" t="s">
        <v>303</v>
      </c>
      <c r="J4" s="304"/>
      <c r="K4" s="337" t="s">
        <v>303</v>
      </c>
      <c r="L4" s="304"/>
      <c r="M4" s="337" t="s">
        <v>303</v>
      </c>
    </row>
    <row r="5" spans="1:28" ht="14.25" customHeight="1" thickBot="1">
      <c r="A5" s="283"/>
      <c r="B5" s="284"/>
      <c r="C5" s="284"/>
      <c r="D5" s="284"/>
      <c r="E5" s="285"/>
      <c r="F5" s="304"/>
      <c r="G5" s="300"/>
      <c r="H5" s="304"/>
      <c r="I5" s="300"/>
      <c r="J5" s="304"/>
      <c r="K5" s="300"/>
      <c r="L5" s="304"/>
      <c r="M5" s="300"/>
    </row>
    <row r="6" spans="1:28" ht="24.75" customHeight="1" thickBot="1">
      <c r="A6" s="286"/>
      <c r="B6" s="287"/>
      <c r="C6" s="287"/>
      <c r="D6" s="287"/>
      <c r="E6" s="288"/>
      <c r="F6" s="228"/>
      <c r="G6" s="301"/>
      <c r="H6" s="228"/>
      <c r="I6" s="301"/>
      <c r="J6" s="228"/>
      <c r="K6" s="301"/>
      <c r="L6" s="228"/>
      <c r="M6" s="301"/>
      <c r="AA6" s="157">
        <f>SUM(AB7:AB100,F116:R120)</f>
        <v>0</v>
      </c>
      <c r="AB6" s="91"/>
    </row>
    <row r="7" spans="1:28" ht="12" customHeight="1">
      <c r="A7" s="216" t="s">
        <v>50</v>
      </c>
      <c r="B7" s="217"/>
      <c r="C7" s="217"/>
      <c r="D7" s="217"/>
      <c r="E7" s="218"/>
      <c r="F7" s="41">
        <f t="shared" ref="F7:M7" si="0">SUM(F9,F11,F13,F15,F17)</f>
        <v>1538</v>
      </c>
      <c r="G7" s="41">
        <f t="shared" si="0"/>
        <v>300</v>
      </c>
      <c r="H7" s="41">
        <f t="shared" si="0"/>
        <v>1710</v>
      </c>
      <c r="I7" s="41">
        <f t="shared" si="0"/>
        <v>184</v>
      </c>
      <c r="J7" s="41">
        <f t="shared" si="0"/>
        <v>3953</v>
      </c>
      <c r="K7" s="41">
        <f t="shared" si="0"/>
        <v>598</v>
      </c>
      <c r="L7" s="41">
        <f t="shared" si="0"/>
        <v>4507</v>
      </c>
      <c r="M7" s="41">
        <f t="shared" si="0"/>
        <v>1140</v>
      </c>
      <c r="AA7" s="151"/>
      <c r="AB7" s="151"/>
    </row>
    <row r="8" spans="1:28" ht="12" customHeight="1">
      <c r="A8" s="219"/>
      <c r="B8" s="220"/>
      <c r="C8" s="220"/>
      <c r="D8" s="220"/>
      <c r="E8" s="221"/>
      <c r="F8" s="44">
        <f>IF(F7=0,0,F7/$F7)</f>
        <v>1</v>
      </c>
      <c r="G8" s="37">
        <f>IF(G7=0,0,G7/$F7)</f>
        <v>0.19505851755526657</v>
      </c>
      <c r="H8" s="37">
        <f>IF(H7=0,0,H7/$H7)</f>
        <v>1</v>
      </c>
      <c r="I8" s="37">
        <f>IF(I7=0,0,I7/$H7)</f>
        <v>0.10760233918128655</v>
      </c>
      <c r="J8" s="37">
        <f>IF(J7=0,0,J7/$J7)</f>
        <v>1</v>
      </c>
      <c r="K8" s="37">
        <f>IF(K7=0,0,K7/$J7)</f>
        <v>0.15127751075132811</v>
      </c>
      <c r="L8" s="37">
        <f>IF(L7=0,0,L7/$L7)</f>
        <v>1</v>
      </c>
      <c r="M8" s="37">
        <f>IF(M7=0,0,M7/$L7)</f>
        <v>0.25293987131129353</v>
      </c>
      <c r="AA8" s="152"/>
      <c r="AB8" s="152"/>
    </row>
    <row r="9" spans="1:28" ht="12" customHeight="1">
      <c r="A9" s="205" t="s">
        <v>49</v>
      </c>
      <c r="B9" s="289" t="s">
        <v>48</v>
      </c>
      <c r="C9" s="290"/>
      <c r="D9" s="290"/>
      <c r="E9" s="291"/>
      <c r="F9" s="41">
        <v>520</v>
      </c>
      <c r="G9" s="41">
        <v>160</v>
      </c>
      <c r="H9" s="41">
        <v>156</v>
      </c>
      <c r="I9" s="41">
        <v>27</v>
      </c>
      <c r="J9" s="41">
        <v>186</v>
      </c>
      <c r="K9" s="41">
        <v>42</v>
      </c>
      <c r="L9" s="41">
        <v>132</v>
      </c>
      <c r="M9" s="41">
        <v>40</v>
      </c>
      <c r="AA9" s="153"/>
      <c r="AB9" s="153"/>
    </row>
    <row r="10" spans="1:28" ht="12" customHeight="1">
      <c r="A10" s="206"/>
      <c r="B10" s="292"/>
      <c r="C10" s="293"/>
      <c r="D10" s="293"/>
      <c r="E10" s="294"/>
      <c r="F10" s="44">
        <f>IF(F9=0,0,F9/$F9)</f>
        <v>1</v>
      </c>
      <c r="G10" s="37">
        <f>IF(G9=0,0,G9/$F9)</f>
        <v>0.30769230769230771</v>
      </c>
      <c r="H10" s="37">
        <f>IF(H9=0,0,H9/$H9)</f>
        <v>1</v>
      </c>
      <c r="I10" s="37">
        <f>IF(I9=0,0,I9/$H9)</f>
        <v>0.17307692307692307</v>
      </c>
      <c r="J10" s="37">
        <f>IF(J9=0,0,J9/$J9)</f>
        <v>1</v>
      </c>
      <c r="K10" s="37">
        <f>IF(K9=0,0,K9/$J9)</f>
        <v>0.22580645161290322</v>
      </c>
      <c r="L10" s="37">
        <f>IF(L9=0,0,L9/$L9)</f>
        <v>1</v>
      </c>
      <c r="M10" s="37">
        <f>IF(M9=0,0,M9/$L9)</f>
        <v>0.30303030303030304</v>
      </c>
      <c r="AA10" s="152"/>
      <c r="AB10" s="152"/>
    </row>
    <row r="11" spans="1:28" ht="12" customHeight="1">
      <c r="A11" s="206"/>
      <c r="B11" s="289" t="s">
        <v>47</v>
      </c>
      <c r="C11" s="290"/>
      <c r="D11" s="290"/>
      <c r="E11" s="291"/>
      <c r="F11" s="41">
        <v>243</v>
      </c>
      <c r="G11" s="41">
        <v>49</v>
      </c>
      <c r="H11" s="41">
        <v>173</v>
      </c>
      <c r="I11" s="41">
        <v>24</v>
      </c>
      <c r="J11" s="41">
        <v>325</v>
      </c>
      <c r="K11" s="41">
        <v>60</v>
      </c>
      <c r="L11" s="41">
        <v>418</v>
      </c>
      <c r="M11" s="41">
        <v>161</v>
      </c>
      <c r="AA11" s="153"/>
      <c r="AB11" s="153"/>
    </row>
    <row r="12" spans="1:28" ht="12" customHeight="1">
      <c r="A12" s="206"/>
      <c r="B12" s="292"/>
      <c r="C12" s="293"/>
      <c r="D12" s="293"/>
      <c r="E12" s="294"/>
      <c r="F12" s="44">
        <f>IF(F11=0,0,F11/$F11)</f>
        <v>1</v>
      </c>
      <c r="G12" s="37">
        <f>IF(G11=0,0,G11/$F11)</f>
        <v>0.20164609053497942</v>
      </c>
      <c r="H12" s="37">
        <f>IF(H11=0,0,H11/$H11)</f>
        <v>1</v>
      </c>
      <c r="I12" s="37">
        <f>IF(I11=0,0,I11/$H11)</f>
        <v>0.13872832369942195</v>
      </c>
      <c r="J12" s="37">
        <f>IF(J11=0,0,J11/$J11)</f>
        <v>1</v>
      </c>
      <c r="K12" s="37">
        <f>IF(K11=0,0,K11/$J11)</f>
        <v>0.18461538461538463</v>
      </c>
      <c r="L12" s="37">
        <f>IF(L11=0,0,L11/$L11)</f>
        <v>1</v>
      </c>
      <c r="M12" s="37">
        <f>IF(M11=0,0,M11/$L11)</f>
        <v>0.38516746411483255</v>
      </c>
      <c r="AA12" s="152"/>
      <c r="AB12" s="152"/>
    </row>
    <row r="13" spans="1:28" ht="12" customHeight="1">
      <c r="A13" s="206"/>
      <c r="B13" s="289" t="s">
        <v>46</v>
      </c>
      <c r="C13" s="290"/>
      <c r="D13" s="290"/>
      <c r="E13" s="291"/>
      <c r="F13" s="41">
        <v>458</v>
      </c>
      <c r="G13" s="41">
        <v>64</v>
      </c>
      <c r="H13" s="41">
        <v>529</v>
      </c>
      <c r="I13" s="41">
        <v>57</v>
      </c>
      <c r="J13" s="41">
        <v>1216</v>
      </c>
      <c r="K13" s="41">
        <v>197</v>
      </c>
      <c r="L13" s="41">
        <v>1179</v>
      </c>
      <c r="M13" s="41">
        <v>307</v>
      </c>
      <c r="AA13" s="153"/>
      <c r="AB13" s="153"/>
    </row>
    <row r="14" spans="1:28" ht="12" customHeight="1">
      <c r="A14" s="206"/>
      <c r="B14" s="292"/>
      <c r="C14" s="293"/>
      <c r="D14" s="293"/>
      <c r="E14" s="294"/>
      <c r="F14" s="44">
        <f>IF(F13=0,0,F13/$F13)</f>
        <v>1</v>
      </c>
      <c r="G14" s="37">
        <f>IF(G13=0,0,G13/$F13)</f>
        <v>0.13973799126637554</v>
      </c>
      <c r="H14" s="37">
        <f>IF(H13=0,0,H13/$H13)</f>
        <v>1</v>
      </c>
      <c r="I14" s="37">
        <f>IF(I13=0,0,I13/$H13)</f>
        <v>0.10775047258979206</v>
      </c>
      <c r="J14" s="37">
        <f>IF(J13=0,0,J13/$J13)</f>
        <v>1</v>
      </c>
      <c r="K14" s="37">
        <f>IF(K13=0,0,K13/$J13)</f>
        <v>0.16200657894736842</v>
      </c>
      <c r="L14" s="37">
        <f>IF(L13=0,0,L13/$L13)</f>
        <v>1</v>
      </c>
      <c r="M14" s="37">
        <f>IF(M13=0,0,M13/$L13)</f>
        <v>0.26039016115351993</v>
      </c>
      <c r="AA14" s="152"/>
      <c r="AB14" s="152"/>
    </row>
    <row r="15" spans="1:28" ht="12" customHeight="1">
      <c r="A15" s="206"/>
      <c r="B15" s="289" t="s">
        <v>45</v>
      </c>
      <c r="C15" s="290"/>
      <c r="D15" s="290"/>
      <c r="E15" s="291"/>
      <c r="F15" s="41">
        <v>134</v>
      </c>
      <c r="G15" s="41">
        <v>10</v>
      </c>
      <c r="H15" s="41">
        <v>314</v>
      </c>
      <c r="I15" s="41">
        <v>25</v>
      </c>
      <c r="J15" s="41">
        <v>744</v>
      </c>
      <c r="K15" s="41">
        <v>77</v>
      </c>
      <c r="L15" s="41">
        <v>1002</v>
      </c>
      <c r="M15" s="41">
        <v>191</v>
      </c>
      <c r="AA15" s="153"/>
      <c r="AB15" s="153"/>
    </row>
    <row r="16" spans="1:28" ht="12" customHeight="1">
      <c r="A16" s="206"/>
      <c r="B16" s="292"/>
      <c r="C16" s="293"/>
      <c r="D16" s="293"/>
      <c r="E16" s="294"/>
      <c r="F16" s="44">
        <f>IF(F15=0,0,F15/$F15)</f>
        <v>1</v>
      </c>
      <c r="G16" s="37">
        <f>IF(G15=0,0,G15/$F15)</f>
        <v>7.4626865671641784E-2</v>
      </c>
      <c r="H16" s="37">
        <f>IF(H15=0,0,H15/$H15)</f>
        <v>1</v>
      </c>
      <c r="I16" s="37">
        <f>IF(I15=0,0,I15/$H15)</f>
        <v>7.9617834394904455E-2</v>
      </c>
      <c r="J16" s="37">
        <f>IF(J15=0,0,J15/$J15)</f>
        <v>1</v>
      </c>
      <c r="K16" s="37">
        <f>IF(K15=0,0,K15/$J15)</f>
        <v>0.10349462365591398</v>
      </c>
      <c r="L16" s="37">
        <f>IF(L15=0,0,L15/$L15)</f>
        <v>1</v>
      </c>
      <c r="M16" s="37">
        <f>IF(M15=0,0,M15/$L15)</f>
        <v>0.19061876247504991</v>
      </c>
      <c r="AA16" s="152"/>
      <c r="AB16" s="152"/>
    </row>
    <row r="17" spans="1:28" ht="12" customHeight="1">
      <c r="A17" s="206"/>
      <c r="B17" s="289" t="s">
        <v>44</v>
      </c>
      <c r="C17" s="290"/>
      <c r="D17" s="290"/>
      <c r="E17" s="291"/>
      <c r="F17" s="41">
        <v>183</v>
      </c>
      <c r="G17" s="41">
        <v>17</v>
      </c>
      <c r="H17" s="41">
        <v>538</v>
      </c>
      <c r="I17" s="41">
        <v>51</v>
      </c>
      <c r="J17" s="41">
        <v>1482</v>
      </c>
      <c r="K17" s="41">
        <v>222</v>
      </c>
      <c r="L17" s="41">
        <v>1776</v>
      </c>
      <c r="M17" s="41">
        <v>441</v>
      </c>
      <c r="AA17" s="153"/>
      <c r="AB17" s="153"/>
    </row>
    <row r="18" spans="1:28" ht="12" customHeight="1">
      <c r="A18" s="207"/>
      <c r="B18" s="292"/>
      <c r="C18" s="293"/>
      <c r="D18" s="293"/>
      <c r="E18" s="294"/>
      <c r="F18" s="44">
        <f>IF(F17=0,0,F17/$F17)</f>
        <v>1</v>
      </c>
      <c r="G18" s="37">
        <f>IF(G17=0,0,G17/$F17)</f>
        <v>9.2896174863387984E-2</v>
      </c>
      <c r="H18" s="37">
        <f>IF(H17=0,0,H17/$H17)</f>
        <v>1</v>
      </c>
      <c r="I18" s="37">
        <f>IF(I17=0,0,I17/$H17)</f>
        <v>9.4795539033457249E-2</v>
      </c>
      <c r="J18" s="37">
        <f>IF(J17=0,0,J17/$J17)</f>
        <v>1</v>
      </c>
      <c r="K18" s="37">
        <f>IF(K17=0,0,K17/$J17)</f>
        <v>0.14979757085020243</v>
      </c>
      <c r="L18" s="37">
        <f>IF(L17=0,0,L17/$L17)</f>
        <v>1</v>
      </c>
      <c r="M18" s="37">
        <f>IF(M17=0,0,M17/$L17)</f>
        <v>0.2483108108108108</v>
      </c>
      <c r="AA18" s="154"/>
      <c r="AB18" s="152"/>
    </row>
    <row r="19" spans="1:28" ht="12" customHeight="1">
      <c r="A19" s="202" t="s">
        <v>43</v>
      </c>
      <c r="B19" s="202" t="s">
        <v>42</v>
      </c>
      <c r="C19" s="43"/>
      <c r="D19" s="278" t="s">
        <v>16</v>
      </c>
      <c r="E19" s="42"/>
      <c r="F19" s="41">
        <f t="shared" ref="F19:M19" si="1">SUM(F21,F23,F25,F27,F29,F31,F33,F35,F37,F39,F41,F43,F45,F47,F49,F51,F53,F55,F57,F59,F61,F63,F65,F67)</f>
        <v>481</v>
      </c>
      <c r="G19" s="41">
        <f t="shared" si="1"/>
        <v>73</v>
      </c>
      <c r="H19" s="41">
        <f t="shared" si="1"/>
        <v>748</v>
      </c>
      <c r="I19" s="41">
        <f t="shared" si="1"/>
        <v>31</v>
      </c>
      <c r="J19" s="41">
        <f t="shared" si="1"/>
        <v>1939</v>
      </c>
      <c r="K19" s="41">
        <f t="shared" si="1"/>
        <v>111</v>
      </c>
      <c r="L19" s="41">
        <f t="shared" si="1"/>
        <v>2090</v>
      </c>
      <c r="M19" s="41">
        <f t="shared" si="1"/>
        <v>242</v>
      </c>
      <c r="AA19" s="153"/>
      <c r="AB19" s="153"/>
    </row>
    <row r="20" spans="1:28" ht="12" customHeight="1">
      <c r="A20" s="203"/>
      <c r="B20" s="203"/>
      <c r="C20" s="40"/>
      <c r="D20" s="279"/>
      <c r="E20" s="39"/>
      <c r="F20" s="44">
        <f>IF(F19=0,0,F19/$F19)</f>
        <v>1</v>
      </c>
      <c r="G20" s="37">
        <f>IF(G19=0,0,G19/$F19)</f>
        <v>0.15176715176715178</v>
      </c>
      <c r="H20" s="37">
        <f>IF(H19=0,0,H19/$H19)</f>
        <v>1</v>
      </c>
      <c r="I20" s="37">
        <f>IF(I19=0,0,I19/$H19)</f>
        <v>4.1443850267379678E-2</v>
      </c>
      <c r="J20" s="37">
        <f>IF(J19=0,0,J19/$J19)</f>
        <v>1</v>
      </c>
      <c r="K20" s="37">
        <f>IF(K19=0,0,K19/$J19)</f>
        <v>5.7246003094378543E-2</v>
      </c>
      <c r="L20" s="37">
        <f>IF(L19=0,0,L19/$L19)</f>
        <v>1</v>
      </c>
      <c r="M20" s="37">
        <f>IF(M19=0,0,M19/$L19)</f>
        <v>0.11578947368421053</v>
      </c>
      <c r="AA20" s="152"/>
      <c r="AB20" s="152"/>
    </row>
    <row r="21" spans="1:28" ht="12" customHeight="1">
      <c r="A21" s="203"/>
      <c r="B21" s="203"/>
      <c r="C21" s="43"/>
      <c r="D21" s="278" t="s">
        <v>339</v>
      </c>
      <c r="E21" s="42"/>
      <c r="F21" s="41">
        <v>54</v>
      </c>
      <c r="G21" s="41">
        <v>11</v>
      </c>
      <c r="H21" s="41">
        <v>62</v>
      </c>
      <c r="I21" s="41">
        <v>2</v>
      </c>
      <c r="J21" s="41">
        <v>163</v>
      </c>
      <c r="K21" s="41">
        <v>21</v>
      </c>
      <c r="L21" s="41">
        <v>190</v>
      </c>
      <c r="M21" s="41">
        <v>53</v>
      </c>
      <c r="AA21" s="153"/>
      <c r="AB21" s="153"/>
    </row>
    <row r="22" spans="1:28" ht="12" customHeight="1">
      <c r="A22" s="203"/>
      <c r="B22" s="203"/>
      <c r="C22" s="40"/>
      <c r="D22" s="279"/>
      <c r="E22" s="39"/>
      <c r="F22" s="44">
        <f>IF(F21=0,0,F21/$F21)</f>
        <v>1</v>
      </c>
      <c r="G22" s="37">
        <f>IF(G21=0,0,G21/$F21)</f>
        <v>0.20370370370370369</v>
      </c>
      <c r="H22" s="37">
        <f>IF(H21=0,0,H21/$H21)</f>
        <v>1</v>
      </c>
      <c r="I22" s="37">
        <f>IF(I21=0,0,I21/$H21)</f>
        <v>3.2258064516129031E-2</v>
      </c>
      <c r="J22" s="37">
        <f>IF(J21=0,0,J21/$J21)</f>
        <v>1</v>
      </c>
      <c r="K22" s="37">
        <f>IF(K21=0,0,K21/$J21)</f>
        <v>0.12883435582822086</v>
      </c>
      <c r="L22" s="37">
        <f>IF(L21=0,0,L21/$L21)</f>
        <v>1</v>
      </c>
      <c r="M22" s="37">
        <f>IF(M21=0,0,M21/$L21)</f>
        <v>0.27894736842105261</v>
      </c>
      <c r="AA22" s="152"/>
      <c r="AB22" s="152"/>
    </row>
    <row r="23" spans="1:28" ht="12" customHeight="1">
      <c r="A23" s="203"/>
      <c r="B23" s="203"/>
      <c r="C23" s="43"/>
      <c r="D23" s="278" t="s">
        <v>340</v>
      </c>
      <c r="E23" s="42"/>
      <c r="F23" s="41">
        <v>22</v>
      </c>
      <c r="G23" s="41">
        <v>4</v>
      </c>
      <c r="H23" s="41">
        <v>8</v>
      </c>
      <c r="I23" s="41">
        <v>1</v>
      </c>
      <c r="J23" s="41">
        <v>35</v>
      </c>
      <c r="K23" s="41">
        <v>3</v>
      </c>
      <c r="L23" s="41">
        <v>37</v>
      </c>
      <c r="M23" s="41">
        <v>6</v>
      </c>
      <c r="AA23" s="153"/>
      <c r="AB23" s="153"/>
    </row>
    <row r="24" spans="1:28" ht="12" customHeight="1">
      <c r="A24" s="203"/>
      <c r="B24" s="203"/>
      <c r="C24" s="40"/>
      <c r="D24" s="279"/>
      <c r="E24" s="39"/>
      <c r="F24" s="44">
        <f>IF(F23=0,0,F23/$F23)</f>
        <v>1</v>
      </c>
      <c r="G24" s="37">
        <f>IF(G23=0,0,G23/$F23)</f>
        <v>0.18181818181818182</v>
      </c>
      <c r="H24" s="37">
        <f>IF(H23=0,0,H23/$H23)</f>
        <v>1</v>
      </c>
      <c r="I24" s="37">
        <f>IF(I23=0,0,I23/$H23)</f>
        <v>0.125</v>
      </c>
      <c r="J24" s="37">
        <f>IF(J23=0,0,J23/$J23)</f>
        <v>1</v>
      </c>
      <c r="K24" s="37">
        <f>IF(K23=0,0,K23/$J23)</f>
        <v>8.5714285714285715E-2</v>
      </c>
      <c r="L24" s="37">
        <f>IF(L23=0,0,L23/$L23)</f>
        <v>1</v>
      </c>
      <c r="M24" s="37">
        <f>IF(M23=0,0,M23/$L23)</f>
        <v>0.16216216216216217</v>
      </c>
      <c r="AA24" s="152"/>
      <c r="AB24" s="152"/>
    </row>
    <row r="25" spans="1:28" ht="12" customHeight="1">
      <c r="A25" s="203"/>
      <c r="B25" s="203"/>
      <c r="C25" s="43"/>
      <c r="D25" s="295" t="s">
        <v>341</v>
      </c>
      <c r="E25" s="115"/>
      <c r="F25" s="104">
        <v>33</v>
      </c>
      <c r="G25" s="104">
        <v>5</v>
      </c>
      <c r="H25" s="104">
        <v>28</v>
      </c>
      <c r="I25" s="41">
        <v>10</v>
      </c>
      <c r="J25" s="41">
        <v>48</v>
      </c>
      <c r="K25" s="41">
        <v>18</v>
      </c>
      <c r="L25" s="41">
        <v>68</v>
      </c>
      <c r="M25" s="41">
        <v>30</v>
      </c>
      <c r="AA25" s="153"/>
      <c r="AB25" s="153"/>
    </row>
    <row r="26" spans="1:28" ht="12" customHeight="1">
      <c r="A26" s="203"/>
      <c r="B26" s="203"/>
      <c r="C26" s="40"/>
      <c r="D26" s="296"/>
      <c r="E26" s="116"/>
      <c r="F26" s="117">
        <f>IF(F25=0,0,F25/$F25)</f>
        <v>1</v>
      </c>
      <c r="G26" s="107">
        <f>IF(G25=0,0,G25/$F25)</f>
        <v>0.15151515151515152</v>
      </c>
      <c r="H26" s="107">
        <f>IF(H25=0,0,H25/$H25)</f>
        <v>1</v>
      </c>
      <c r="I26" s="37">
        <f>IF(I25=0,0,I25/$H25)</f>
        <v>0.35714285714285715</v>
      </c>
      <c r="J26" s="37">
        <f>IF(J25=0,0,J25/$J25)</f>
        <v>1</v>
      </c>
      <c r="K26" s="37">
        <f>IF(K25=0,0,K25/$J25)</f>
        <v>0.375</v>
      </c>
      <c r="L26" s="37">
        <f>IF(L25=0,0,L25/$L25)</f>
        <v>1</v>
      </c>
      <c r="M26" s="37">
        <f>IF(M25=0,0,M25/$L25)</f>
        <v>0.44117647058823528</v>
      </c>
      <c r="AA26" s="152"/>
      <c r="AB26" s="152"/>
    </row>
    <row r="27" spans="1:28" ht="12" customHeight="1">
      <c r="A27" s="203"/>
      <c r="B27" s="203"/>
      <c r="C27" s="43"/>
      <c r="D27" s="278" t="s">
        <v>342</v>
      </c>
      <c r="E27" s="42"/>
      <c r="F27" s="41">
        <v>1</v>
      </c>
      <c r="G27" s="41">
        <v>1</v>
      </c>
      <c r="H27" s="41">
        <v>0</v>
      </c>
      <c r="I27" s="41">
        <v>0</v>
      </c>
      <c r="J27" s="41">
        <v>0</v>
      </c>
      <c r="K27" s="41">
        <v>0</v>
      </c>
      <c r="L27" s="41">
        <v>0</v>
      </c>
      <c r="M27" s="41">
        <v>0</v>
      </c>
      <c r="AA27" s="153"/>
      <c r="AB27" s="153"/>
    </row>
    <row r="28" spans="1:28" ht="12" customHeight="1">
      <c r="A28" s="203"/>
      <c r="B28" s="203"/>
      <c r="C28" s="40"/>
      <c r="D28" s="279"/>
      <c r="E28" s="39"/>
      <c r="F28" s="44">
        <f>IF(F27=0,0,F27/$F27)</f>
        <v>1</v>
      </c>
      <c r="G28" s="37">
        <f>IF(G27=0,0,G27/$F27)</f>
        <v>1</v>
      </c>
      <c r="H28" s="37">
        <f>IF(H27=0,0,H27/$H27)</f>
        <v>0</v>
      </c>
      <c r="I28" s="37">
        <f>IF(I27=0,0,I27/$H27)</f>
        <v>0</v>
      </c>
      <c r="J28" s="37">
        <f>IF(J27=0,0,J27/$J27)</f>
        <v>0</v>
      </c>
      <c r="K28" s="37">
        <f>IF(K27=0,0,K27/$J27)</f>
        <v>0</v>
      </c>
      <c r="L28" s="37">
        <f>IF(L27=0,0,L27/$L27)</f>
        <v>0</v>
      </c>
      <c r="M28" s="37">
        <f>IF(M27=0,0,M27/$L27)</f>
        <v>0</v>
      </c>
      <c r="AA28" s="152"/>
      <c r="AB28" s="152"/>
    </row>
    <row r="29" spans="1:28" ht="12" customHeight="1">
      <c r="A29" s="203"/>
      <c r="B29" s="203"/>
      <c r="C29" s="43"/>
      <c r="D29" s="278" t="s">
        <v>343</v>
      </c>
      <c r="E29" s="42"/>
      <c r="F29" s="41">
        <v>13</v>
      </c>
      <c r="G29" s="41">
        <v>0</v>
      </c>
      <c r="H29" s="41">
        <v>12</v>
      </c>
      <c r="I29" s="41">
        <v>0</v>
      </c>
      <c r="J29" s="41">
        <v>28</v>
      </c>
      <c r="K29" s="41">
        <v>1</v>
      </c>
      <c r="L29" s="41">
        <v>44</v>
      </c>
      <c r="M29" s="41">
        <v>10</v>
      </c>
      <c r="AA29" s="153"/>
      <c r="AB29" s="153"/>
    </row>
    <row r="30" spans="1:28" ht="12" customHeight="1">
      <c r="A30" s="203"/>
      <c r="B30" s="203"/>
      <c r="C30" s="40"/>
      <c r="D30" s="279"/>
      <c r="E30" s="39"/>
      <c r="F30" s="44">
        <f>IF(F29=0,0,F29/$F29)</f>
        <v>1</v>
      </c>
      <c r="G30" s="37">
        <f>IF(G29=0,0,G29/$F29)</f>
        <v>0</v>
      </c>
      <c r="H30" s="37">
        <f>IF(H29=0,0,H29/$H29)</f>
        <v>1</v>
      </c>
      <c r="I30" s="37">
        <f>IF(I29=0,0,I29/$H29)</f>
        <v>0</v>
      </c>
      <c r="J30" s="37">
        <f>IF(J29=0,0,J29/$J29)</f>
        <v>1</v>
      </c>
      <c r="K30" s="37">
        <f>IF(K29=0,0,K29/$J29)</f>
        <v>3.5714285714285712E-2</v>
      </c>
      <c r="L30" s="37">
        <f>IF(L29=0,0,L29/$L29)</f>
        <v>1</v>
      </c>
      <c r="M30" s="37">
        <f>IF(M29=0,0,M29/$L29)</f>
        <v>0.22727272727272727</v>
      </c>
      <c r="AA30" s="152"/>
      <c r="AB30" s="152"/>
    </row>
    <row r="31" spans="1:28" ht="12" customHeight="1">
      <c r="A31" s="203"/>
      <c r="B31" s="203"/>
      <c r="C31" s="43"/>
      <c r="D31" s="278" t="s">
        <v>344</v>
      </c>
      <c r="E31" s="42"/>
      <c r="F31" s="41">
        <v>4</v>
      </c>
      <c r="G31" s="41">
        <v>1</v>
      </c>
      <c r="H31" s="41">
        <v>3</v>
      </c>
      <c r="I31" s="41">
        <v>0</v>
      </c>
      <c r="J31" s="41">
        <v>3</v>
      </c>
      <c r="K31" s="41">
        <v>0</v>
      </c>
      <c r="L31" s="41">
        <v>2</v>
      </c>
      <c r="M31" s="41">
        <v>0</v>
      </c>
      <c r="AA31" s="153"/>
      <c r="AB31" s="153"/>
    </row>
    <row r="32" spans="1:28" ht="12" customHeight="1">
      <c r="A32" s="203"/>
      <c r="B32" s="203"/>
      <c r="C32" s="40"/>
      <c r="D32" s="279"/>
      <c r="E32" s="39"/>
      <c r="F32" s="44">
        <f>IF(F31=0,0,F31/$F31)</f>
        <v>1</v>
      </c>
      <c r="G32" s="37">
        <f>IF(G31=0,0,G31/$F31)</f>
        <v>0.25</v>
      </c>
      <c r="H32" s="37">
        <f>IF(H31=0,0,H31/$H31)</f>
        <v>1</v>
      </c>
      <c r="I32" s="37">
        <f>IF(I31=0,0,I31/$H31)</f>
        <v>0</v>
      </c>
      <c r="J32" s="37">
        <f>IF(J31=0,0,J31/$J31)</f>
        <v>1</v>
      </c>
      <c r="K32" s="37">
        <f>IF(K31=0,0,K31/$J31)</f>
        <v>0</v>
      </c>
      <c r="L32" s="37">
        <f>IF(L31=0,0,L31/$L31)</f>
        <v>1</v>
      </c>
      <c r="M32" s="37">
        <f>IF(M31=0,0,M31/$L31)</f>
        <v>0</v>
      </c>
      <c r="AA32" s="152"/>
      <c r="AB32" s="152"/>
    </row>
    <row r="33" spans="1:28" ht="12" customHeight="1">
      <c r="A33" s="203"/>
      <c r="B33" s="203"/>
      <c r="C33" s="43"/>
      <c r="D33" s="278" t="s">
        <v>345</v>
      </c>
      <c r="E33" s="42"/>
      <c r="F33" s="41">
        <v>27</v>
      </c>
      <c r="G33" s="41">
        <v>9</v>
      </c>
      <c r="H33" s="41">
        <v>22</v>
      </c>
      <c r="I33" s="41">
        <v>2</v>
      </c>
      <c r="J33" s="41">
        <v>42</v>
      </c>
      <c r="K33" s="41">
        <v>4</v>
      </c>
      <c r="L33" s="41">
        <v>21</v>
      </c>
      <c r="M33" s="41">
        <v>3</v>
      </c>
      <c r="AA33" s="153"/>
      <c r="AB33" s="153"/>
    </row>
    <row r="34" spans="1:28" ht="12" customHeight="1">
      <c r="A34" s="203"/>
      <c r="B34" s="203"/>
      <c r="C34" s="40"/>
      <c r="D34" s="279"/>
      <c r="E34" s="39"/>
      <c r="F34" s="44">
        <f>IF(F33=0,0,F33/$F33)</f>
        <v>1</v>
      </c>
      <c r="G34" s="37">
        <f>IF(G33=0,0,G33/$F33)</f>
        <v>0.33333333333333331</v>
      </c>
      <c r="H34" s="37">
        <f>IF(H33=0,0,H33/$H33)</f>
        <v>1</v>
      </c>
      <c r="I34" s="37">
        <f>IF(I33=0,0,I33/$H33)</f>
        <v>9.0909090909090912E-2</v>
      </c>
      <c r="J34" s="37">
        <f>IF(J33=0,0,J33/$J33)</f>
        <v>1</v>
      </c>
      <c r="K34" s="37">
        <f>IF(K33=0,0,K33/$J33)</f>
        <v>9.5238095238095233E-2</v>
      </c>
      <c r="L34" s="37">
        <f>IF(L33=0,0,L33/$L33)</f>
        <v>1</v>
      </c>
      <c r="M34" s="37">
        <f>IF(M33=0,0,M33/$L33)</f>
        <v>0.14285714285714285</v>
      </c>
      <c r="AA34" s="152"/>
      <c r="AB34" s="152"/>
    </row>
    <row r="35" spans="1:28" ht="12" customHeight="1">
      <c r="A35" s="203"/>
      <c r="B35" s="203"/>
      <c r="C35" s="43"/>
      <c r="D35" s="278" t="s">
        <v>346</v>
      </c>
      <c r="E35" s="42"/>
      <c r="F35" s="41">
        <v>26</v>
      </c>
      <c r="G35" s="41">
        <v>5</v>
      </c>
      <c r="H35" s="41">
        <v>34</v>
      </c>
      <c r="I35" s="41">
        <v>5</v>
      </c>
      <c r="J35" s="41">
        <v>80</v>
      </c>
      <c r="K35" s="41">
        <v>11</v>
      </c>
      <c r="L35" s="41">
        <v>69</v>
      </c>
      <c r="M35" s="41">
        <v>18</v>
      </c>
      <c r="AA35" s="153"/>
      <c r="AB35" s="153"/>
    </row>
    <row r="36" spans="1:28" ht="12" customHeight="1">
      <c r="A36" s="203"/>
      <c r="B36" s="203"/>
      <c r="C36" s="40"/>
      <c r="D36" s="279"/>
      <c r="E36" s="39"/>
      <c r="F36" s="44">
        <f>IF(F35=0,0,F35/$F35)</f>
        <v>1</v>
      </c>
      <c r="G36" s="37">
        <f>IF(G35=0,0,G35/$F35)</f>
        <v>0.19230769230769232</v>
      </c>
      <c r="H36" s="37">
        <f>IF(H35=0,0,H35/$H35)</f>
        <v>1</v>
      </c>
      <c r="I36" s="37">
        <f>IF(I35=0,0,I35/$H35)</f>
        <v>0.14705882352941177</v>
      </c>
      <c r="J36" s="37">
        <f>IF(J35=0,0,J35/$J35)</f>
        <v>1</v>
      </c>
      <c r="K36" s="37">
        <f>IF(K35=0,0,K35/$J35)</f>
        <v>0.13750000000000001</v>
      </c>
      <c r="L36" s="37">
        <f>IF(L35=0,0,L35/$L35)</f>
        <v>1</v>
      </c>
      <c r="M36" s="37">
        <f>IF(M35=0,0,M35/$L35)</f>
        <v>0.2608695652173913</v>
      </c>
      <c r="AA36" s="152"/>
      <c r="AB36" s="152"/>
    </row>
    <row r="37" spans="1:28" ht="12" customHeight="1">
      <c r="A37" s="203"/>
      <c r="B37" s="203"/>
      <c r="C37" s="43"/>
      <c r="D37" s="278" t="s">
        <v>347</v>
      </c>
      <c r="E37" s="42"/>
      <c r="F37" s="41">
        <v>0</v>
      </c>
      <c r="G37" s="41">
        <v>0</v>
      </c>
      <c r="H37" s="41">
        <v>0</v>
      </c>
      <c r="I37" s="41">
        <v>0</v>
      </c>
      <c r="J37" s="41">
        <v>1</v>
      </c>
      <c r="K37" s="41">
        <v>0</v>
      </c>
      <c r="L37" s="41">
        <v>0</v>
      </c>
      <c r="M37" s="41">
        <v>0</v>
      </c>
      <c r="AA37" s="153"/>
      <c r="AB37" s="153"/>
    </row>
    <row r="38" spans="1:28" ht="12" customHeight="1">
      <c r="A38" s="203"/>
      <c r="B38" s="203"/>
      <c r="C38" s="40"/>
      <c r="D38" s="279"/>
      <c r="E38" s="39"/>
      <c r="F38" s="44">
        <f>IF(F37=0,0,F37/$F37)</f>
        <v>0</v>
      </c>
      <c r="G38" s="37">
        <f>IF(G37=0,0,G37/$F37)</f>
        <v>0</v>
      </c>
      <c r="H38" s="37">
        <f>IF(H37=0,0,H37/$H37)</f>
        <v>0</v>
      </c>
      <c r="I38" s="37">
        <f>IF(I37=0,0,I37/$H37)</f>
        <v>0</v>
      </c>
      <c r="J38" s="37">
        <f>IF(J37=0,0,J37/$J37)</f>
        <v>1</v>
      </c>
      <c r="K38" s="37">
        <f>IF(K37=0,0,K37/$J37)</f>
        <v>0</v>
      </c>
      <c r="L38" s="37">
        <f>IF(L37=0,0,L37/$L37)</f>
        <v>0</v>
      </c>
      <c r="M38" s="37">
        <f>IF(M37=0,0,M37/$L37)</f>
        <v>0</v>
      </c>
      <c r="AA38" s="152"/>
      <c r="AB38" s="152"/>
    </row>
    <row r="39" spans="1:28" ht="12" customHeight="1">
      <c r="A39" s="203"/>
      <c r="B39" s="203"/>
      <c r="C39" s="43"/>
      <c r="D39" s="278" t="s">
        <v>348</v>
      </c>
      <c r="E39" s="42"/>
      <c r="F39" s="41">
        <v>15</v>
      </c>
      <c r="G39" s="41">
        <v>3</v>
      </c>
      <c r="H39" s="41">
        <v>38</v>
      </c>
      <c r="I39" s="41">
        <v>0</v>
      </c>
      <c r="J39" s="41">
        <v>40</v>
      </c>
      <c r="K39" s="41">
        <v>4</v>
      </c>
      <c r="L39" s="41">
        <v>62</v>
      </c>
      <c r="M39" s="41">
        <v>5</v>
      </c>
      <c r="AA39" s="153"/>
      <c r="AB39" s="153"/>
    </row>
    <row r="40" spans="1:28" ht="12" customHeight="1">
      <c r="A40" s="203"/>
      <c r="B40" s="203"/>
      <c r="C40" s="40"/>
      <c r="D40" s="279"/>
      <c r="E40" s="39"/>
      <c r="F40" s="44">
        <f>IF(F39=0,0,F39/$F39)</f>
        <v>1</v>
      </c>
      <c r="G40" s="37">
        <f>IF(G39=0,0,G39/$F39)</f>
        <v>0.2</v>
      </c>
      <c r="H40" s="37">
        <f>IF(H39=0,0,H39/$H39)</f>
        <v>1</v>
      </c>
      <c r="I40" s="37">
        <f>IF(I39=0,0,I39/$H39)</f>
        <v>0</v>
      </c>
      <c r="J40" s="37">
        <f>IF(J39=0,0,J39/$J39)</f>
        <v>1</v>
      </c>
      <c r="K40" s="37">
        <f>IF(K39=0,0,K39/$J39)</f>
        <v>0.1</v>
      </c>
      <c r="L40" s="37">
        <f>IF(L39=0,0,L39/$L39)</f>
        <v>1</v>
      </c>
      <c r="M40" s="37">
        <f>IF(M39=0,0,M39/$L39)</f>
        <v>8.0645161290322578E-2</v>
      </c>
      <c r="AA40" s="152"/>
      <c r="AB40" s="152"/>
    </row>
    <row r="41" spans="1:28" ht="12" customHeight="1">
      <c r="A41" s="203"/>
      <c r="B41" s="203"/>
      <c r="C41" s="43"/>
      <c r="D41" s="278" t="s">
        <v>349</v>
      </c>
      <c r="E41" s="42"/>
      <c r="F41" s="41">
        <v>2</v>
      </c>
      <c r="G41" s="41">
        <v>1</v>
      </c>
      <c r="H41" s="41">
        <v>0</v>
      </c>
      <c r="I41" s="41">
        <v>0</v>
      </c>
      <c r="J41" s="41">
        <v>0</v>
      </c>
      <c r="K41" s="41">
        <v>0</v>
      </c>
      <c r="L41" s="41">
        <v>1</v>
      </c>
      <c r="M41" s="41">
        <v>0</v>
      </c>
      <c r="AA41" s="153"/>
      <c r="AB41" s="153"/>
    </row>
    <row r="42" spans="1:28" ht="12" customHeight="1">
      <c r="A42" s="203"/>
      <c r="B42" s="203"/>
      <c r="C42" s="40"/>
      <c r="D42" s="279"/>
      <c r="E42" s="39"/>
      <c r="F42" s="44">
        <f>IF(F41=0,0,F41/$F41)</f>
        <v>1</v>
      </c>
      <c r="G42" s="37">
        <f>IF(G41=0,0,G41/$F41)</f>
        <v>0.5</v>
      </c>
      <c r="H42" s="37">
        <f>IF(H41=0,0,H41/$H41)</f>
        <v>0</v>
      </c>
      <c r="I42" s="37">
        <f>IF(I41=0,0,I41/$H41)</f>
        <v>0</v>
      </c>
      <c r="J42" s="37">
        <f>IF(J41=0,0,J41/$J41)</f>
        <v>0</v>
      </c>
      <c r="K42" s="37">
        <f>IF(K41=0,0,K41/$J41)</f>
        <v>0</v>
      </c>
      <c r="L42" s="37">
        <f>IF(L41=0,0,L41/$L41)</f>
        <v>1</v>
      </c>
      <c r="M42" s="37">
        <f>IF(M41=0,0,M41/$L41)</f>
        <v>0</v>
      </c>
      <c r="AA42" s="152"/>
      <c r="AB42" s="152"/>
    </row>
    <row r="43" spans="1:28" ht="12" customHeight="1">
      <c r="A43" s="203"/>
      <c r="B43" s="203"/>
      <c r="C43" s="43"/>
      <c r="D43" s="278" t="s">
        <v>350</v>
      </c>
      <c r="E43" s="42"/>
      <c r="F43" s="41">
        <v>7</v>
      </c>
      <c r="G43" s="41">
        <v>1</v>
      </c>
      <c r="H43" s="41">
        <v>8</v>
      </c>
      <c r="I43" s="41">
        <v>0</v>
      </c>
      <c r="J43" s="41">
        <v>12</v>
      </c>
      <c r="K43" s="41">
        <v>0</v>
      </c>
      <c r="L43" s="41">
        <v>8</v>
      </c>
      <c r="M43" s="41">
        <v>1</v>
      </c>
      <c r="AA43" s="153"/>
      <c r="AB43" s="153"/>
    </row>
    <row r="44" spans="1:28" ht="12" customHeight="1">
      <c r="A44" s="203"/>
      <c r="B44" s="203"/>
      <c r="C44" s="40"/>
      <c r="D44" s="279"/>
      <c r="E44" s="39"/>
      <c r="F44" s="44">
        <f>IF(F43=0,0,F43/$F43)</f>
        <v>1</v>
      </c>
      <c r="G44" s="37">
        <f>IF(G43=0,0,G43/$F43)</f>
        <v>0.14285714285714285</v>
      </c>
      <c r="H44" s="37">
        <f>IF(H43=0,0,H43/$H43)</f>
        <v>1</v>
      </c>
      <c r="I44" s="37">
        <f>IF(I43=0,0,I43/$H43)</f>
        <v>0</v>
      </c>
      <c r="J44" s="37">
        <f>IF(J43=0,0,J43/$J43)</f>
        <v>1</v>
      </c>
      <c r="K44" s="37">
        <f>IF(K43=0,0,K43/$J43)</f>
        <v>0</v>
      </c>
      <c r="L44" s="37">
        <f>IF(L43=0,0,L43/$L43)</f>
        <v>1</v>
      </c>
      <c r="M44" s="37">
        <f>IF(M43=0,0,M43/$L43)</f>
        <v>0.125</v>
      </c>
      <c r="AA44" s="152"/>
      <c r="AB44" s="152"/>
    </row>
    <row r="45" spans="1:28" ht="12" customHeight="1">
      <c r="A45" s="203"/>
      <c r="B45" s="203"/>
      <c r="C45" s="43"/>
      <c r="D45" s="278" t="s">
        <v>351</v>
      </c>
      <c r="E45" s="42"/>
      <c r="F45" s="41">
        <v>15</v>
      </c>
      <c r="G45" s="41">
        <v>3</v>
      </c>
      <c r="H45" s="41">
        <v>24</v>
      </c>
      <c r="I45" s="41">
        <v>4</v>
      </c>
      <c r="J45" s="41">
        <v>30</v>
      </c>
      <c r="K45" s="41">
        <v>0</v>
      </c>
      <c r="L45" s="41">
        <v>40</v>
      </c>
      <c r="M45" s="41">
        <v>3</v>
      </c>
      <c r="AA45" s="153"/>
      <c r="AB45" s="153"/>
    </row>
    <row r="46" spans="1:28" ht="12" customHeight="1">
      <c r="A46" s="203"/>
      <c r="B46" s="203"/>
      <c r="C46" s="40"/>
      <c r="D46" s="279"/>
      <c r="E46" s="39"/>
      <c r="F46" s="44">
        <f>IF(F45=0,0,F45/$F45)</f>
        <v>1</v>
      </c>
      <c r="G46" s="37">
        <f>IF(G45=0,0,G45/$F45)</f>
        <v>0.2</v>
      </c>
      <c r="H46" s="37">
        <f>IF(H45=0,0,H45/$H45)</f>
        <v>1</v>
      </c>
      <c r="I46" s="37">
        <f>IF(I45=0,0,I45/$H45)</f>
        <v>0.16666666666666666</v>
      </c>
      <c r="J46" s="37">
        <f>IF(J45=0,0,J45/$J45)</f>
        <v>1</v>
      </c>
      <c r="K46" s="37">
        <f>IF(K45=0,0,K45/$J45)</f>
        <v>0</v>
      </c>
      <c r="L46" s="37">
        <f>IF(L45=0,0,L45/$L45)</f>
        <v>1</v>
      </c>
      <c r="M46" s="37">
        <f>IF(M45=0,0,M45/$L45)</f>
        <v>7.4999999999999997E-2</v>
      </c>
      <c r="AA46" s="152"/>
      <c r="AB46" s="152"/>
    </row>
    <row r="47" spans="1:28" ht="12" customHeight="1">
      <c r="A47" s="203"/>
      <c r="B47" s="203"/>
      <c r="C47" s="43"/>
      <c r="D47" s="278" t="s">
        <v>352</v>
      </c>
      <c r="E47" s="42"/>
      <c r="F47" s="41">
        <v>8</v>
      </c>
      <c r="G47" s="41">
        <v>2</v>
      </c>
      <c r="H47" s="41">
        <v>13</v>
      </c>
      <c r="I47" s="41">
        <v>1</v>
      </c>
      <c r="J47" s="41">
        <v>21</v>
      </c>
      <c r="K47" s="41">
        <v>0</v>
      </c>
      <c r="L47" s="41">
        <v>13</v>
      </c>
      <c r="M47" s="41">
        <v>3</v>
      </c>
      <c r="AA47" s="153"/>
      <c r="AB47" s="153"/>
    </row>
    <row r="48" spans="1:28" ht="12" customHeight="1">
      <c r="A48" s="203"/>
      <c r="B48" s="203"/>
      <c r="C48" s="40"/>
      <c r="D48" s="279"/>
      <c r="E48" s="39"/>
      <c r="F48" s="44">
        <f>IF(F47=0,0,F47/$F47)</f>
        <v>1</v>
      </c>
      <c r="G48" s="37">
        <f>IF(G47=0,0,G47/$F47)</f>
        <v>0.25</v>
      </c>
      <c r="H48" s="37">
        <f>IF(H47=0,0,H47/$H47)</f>
        <v>1</v>
      </c>
      <c r="I48" s="37">
        <f>IF(I47=0,0,I47/$H47)</f>
        <v>7.6923076923076927E-2</v>
      </c>
      <c r="J48" s="37">
        <f>IF(J47=0,0,J47/$J47)</f>
        <v>1</v>
      </c>
      <c r="K48" s="37">
        <f>IF(K47=0,0,K47/$J47)</f>
        <v>0</v>
      </c>
      <c r="L48" s="37">
        <f>IF(L47=0,0,L47/$L47)</f>
        <v>1</v>
      </c>
      <c r="M48" s="37">
        <f>IF(M47=0,0,M47/$L47)</f>
        <v>0.23076923076923078</v>
      </c>
      <c r="AA48" s="152"/>
      <c r="AB48" s="152"/>
    </row>
    <row r="49" spans="1:28" ht="12" customHeight="1">
      <c r="A49" s="203"/>
      <c r="B49" s="203"/>
      <c r="C49" s="43"/>
      <c r="D49" s="278" t="s">
        <v>353</v>
      </c>
      <c r="E49" s="42"/>
      <c r="F49" s="41">
        <v>9</v>
      </c>
      <c r="G49" s="41">
        <v>1</v>
      </c>
      <c r="H49" s="41">
        <v>16</v>
      </c>
      <c r="I49" s="41">
        <v>0</v>
      </c>
      <c r="J49" s="41">
        <v>85</v>
      </c>
      <c r="K49" s="41">
        <v>0</v>
      </c>
      <c r="L49" s="41">
        <v>77</v>
      </c>
      <c r="M49" s="41">
        <v>6</v>
      </c>
      <c r="AA49" s="153"/>
      <c r="AB49" s="153"/>
    </row>
    <row r="50" spans="1:28" ht="12" customHeight="1">
      <c r="A50" s="203"/>
      <c r="B50" s="203"/>
      <c r="C50" s="40"/>
      <c r="D50" s="279"/>
      <c r="E50" s="39"/>
      <c r="F50" s="44">
        <f>IF(F49=0,0,F49/$F49)</f>
        <v>1</v>
      </c>
      <c r="G50" s="37">
        <f>IF(G49=0,0,G49/$F49)</f>
        <v>0.1111111111111111</v>
      </c>
      <c r="H50" s="37">
        <f>IF(H49=0,0,H49/$H49)</f>
        <v>1</v>
      </c>
      <c r="I50" s="37">
        <f>IF(I49=0,0,I49/$H49)</f>
        <v>0</v>
      </c>
      <c r="J50" s="37">
        <f>IF(J49=0,0,J49/$J49)</f>
        <v>1</v>
      </c>
      <c r="K50" s="37">
        <f>IF(K49=0,0,K49/$J49)</f>
        <v>0</v>
      </c>
      <c r="L50" s="37">
        <f>IF(L49=0,0,L49/$L49)</f>
        <v>1</v>
      </c>
      <c r="M50" s="37">
        <f>IF(M49=0,0,M49/$L49)</f>
        <v>7.792207792207792E-2</v>
      </c>
      <c r="AA50" s="152"/>
      <c r="AB50" s="152"/>
    </row>
    <row r="51" spans="1:28" ht="12" customHeight="1">
      <c r="A51" s="203"/>
      <c r="B51" s="203"/>
      <c r="C51" s="43"/>
      <c r="D51" s="278" t="s">
        <v>354</v>
      </c>
      <c r="E51" s="42"/>
      <c r="F51" s="41">
        <v>28</v>
      </c>
      <c r="G51" s="41">
        <v>7</v>
      </c>
      <c r="H51" s="41">
        <v>33</v>
      </c>
      <c r="I51" s="41">
        <v>0</v>
      </c>
      <c r="J51" s="41">
        <v>72</v>
      </c>
      <c r="K51" s="41">
        <v>1</v>
      </c>
      <c r="L51" s="41">
        <v>51</v>
      </c>
      <c r="M51" s="41">
        <v>6</v>
      </c>
      <c r="AA51" s="153"/>
      <c r="AB51" s="153"/>
    </row>
    <row r="52" spans="1:28" ht="12" customHeight="1">
      <c r="A52" s="203"/>
      <c r="B52" s="203"/>
      <c r="C52" s="40"/>
      <c r="D52" s="279"/>
      <c r="E52" s="39"/>
      <c r="F52" s="44">
        <f>IF(F51=0,0,F51/$F51)</f>
        <v>1</v>
      </c>
      <c r="G52" s="37">
        <f>IF(G51=0,0,G51/$F51)</f>
        <v>0.25</v>
      </c>
      <c r="H52" s="37">
        <f>IF(H51=0,0,H51/$H51)</f>
        <v>1</v>
      </c>
      <c r="I52" s="37">
        <f>IF(I51=0,0,I51/$H51)</f>
        <v>0</v>
      </c>
      <c r="J52" s="37">
        <f>IF(J51=0,0,J51/$J51)</f>
        <v>1</v>
      </c>
      <c r="K52" s="37">
        <f>IF(K51=0,0,K51/$J51)</f>
        <v>1.3888888888888888E-2</v>
      </c>
      <c r="L52" s="37">
        <f>IF(L51=0,0,L51/$L51)</f>
        <v>1</v>
      </c>
      <c r="M52" s="37">
        <f>IF(M51=0,0,M51/$L51)</f>
        <v>0.11764705882352941</v>
      </c>
      <c r="AA52" s="152"/>
      <c r="AB52" s="152"/>
    </row>
    <row r="53" spans="1:28" ht="12" customHeight="1">
      <c r="A53" s="203"/>
      <c r="B53" s="203"/>
      <c r="C53" s="43"/>
      <c r="D53" s="278" t="s">
        <v>355</v>
      </c>
      <c r="E53" s="42"/>
      <c r="F53" s="41">
        <v>9</v>
      </c>
      <c r="G53" s="41">
        <v>1</v>
      </c>
      <c r="H53" s="41">
        <v>13</v>
      </c>
      <c r="I53" s="41">
        <v>0</v>
      </c>
      <c r="J53" s="41">
        <v>43</v>
      </c>
      <c r="K53" s="41">
        <v>0</v>
      </c>
      <c r="L53" s="41">
        <v>7</v>
      </c>
      <c r="M53" s="41">
        <v>0</v>
      </c>
      <c r="AA53" s="153"/>
      <c r="AB53" s="153"/>
    </row>
    <row r="54" spans="1:28" ht="12" customHeight="1">
      <c r="A54" s="203"/>
      <c r="B54" s="203"/>
      <c r="C54" s="40"/>
      <c r="D54" s="279"/>
      <c r="E54" s="39"/>
      <c r="F54" s="44">
        <f>IF(F53=0,0,F53/$F53)</f>
        <v>1</v>
      </c>
      <c r="G54" s="37">
        <f>IF(G53=0,0,G53/$F53)</f>
        <v>0.1111111111111111</v>
      </c>
      <c r="H54" s="37">
        <f>IF(H53=0,0,H53/$H53)</f>
        <v>1</v>
      </c>
      <c r="I54" s="37">
        <f>IF(I53=0,0,I53/$H53)</f>
        <v>0</v>
      </c>
      <c r="J54" s="37">
        <f>IF(J53=0,0,J53/$J53)</f>
        <v>1</v>
      </c>
      <c r="K54" s="37">
        <f>IF(K53=0,0,K53/$J53)</f>
        <v>0</v>
      </c>
      <c r="L54" s="37">
        <f>IF(L53=0,0,L53/$L53)</f>
        <v>1</v>
      </c>
      <c r="M54" s="37">
        <f>IF(M53=0,0,M53/$L53)</f>
        <v>0</v>
      </c>
      <c r="AA54" s="152"/>
      <c r="AB54" s="152"/>
    </row>
    <row r="55" spans="1:28" ht="12" customHeight="1">
      <c r="A55" s="203"/>
      <c r="B55" s="203"/>
      <c r="C55" s="43"/>
      <c r="D55" s="278" t="s">
        <v>356</v>
      </c>
      <c r="E55" s="42"/>
      <c r="F55" s="41">
        <v>85</v>
      </c>
      <c r="G55" s="41">
        <v>7</v>
      </c>
      <c r="H55" s="41">
        <v>78</v>
      </c>
      <c r="I55" s="41">
        <v>0</v>
      </c>
      <c r="J55" s="41">
        <v>274</v>
      </c>
      <c r="K55" s="41">
        <v>9</v>
      </c>
      <c r="L55" s="41">
        <v>256</v>
      </c>
      <c r="M55" s="41">
        <v>15</v>
      </c>
      <c r="AA55" s="153"/>
      <c r="AB55" s="153"/>
    </row>
    <row r="56" spans="1:28" ht="12" customHeight="1">
      <c r="A56" s="203"/>
      <c r="B56" s="203"/>
      <c r="C56" s="40"/>
      <c r="D56" s="279"/>
      <c r="E56" s="39"/>
      <c r="F56" s="44">
        <f>IF(F55=0,0,F55/$F55)</f>
        <v>1</v>
      </c>
      <c r="G56" s="37">
        <f>IF(G55=0,0,G55/$F55)</f>
        <v>8.2352941176470587E-2</v>
      </c>
      <c r="H56" s="37">
        <f>IF(H55=0,0,H55/$H55)</f>
        <v>1</v>
      </c>
      <c r="I56" s="37">
        <f>IF(I55=0,0,I55/$H55)</f>
        <v>0</v>
      </c>
      <c r="J56" s="37">
        <f>IF(J55=0,0,J55/$J55)</f>
        <v>1</v>
      </c>
      <c r="K56" s="37">
        <f>IF(K55=0,0,K55/$J55)</f>
        <v>3.2846715328467155E-2</v>
      </c>
      <c r="L56" s="37">
        <f>IF(L55=0,0,L55/$L55)</f>
        <v>1</v>
      </c>
      <c r="M56" s="37">
        <f>IF(M55=0,0,M55/$L55)</f>
        <v>5.859375E-2</v>
      </c>
      <c r="AA56" s="152"/>
      <c r="AB56" s="152"/>
    </row>
    <row r="57" spans="1:28" ht="12" customHeight="1">
      <c r="A57" s="203"/>
      <c r="B57" s="203"/>
      <c r="C57" s="43"/>
      <c r="D57" s="278" t="s">
        <v>357</v>
      </c>
      <c r="E57" s="42"/>
      <c r="F57" s="41">
        <v>7</v>
      </c>
      <c r="G57" s="41">
        <v>0</v>
      </c>
      <c r="H57" s="41">
        <v>19</v>
      </c>
      <c r="I57" s="41">
        <v>0</v>
      </c>
      <c r="J57" s="41">
        <v>38</v>
      </c>
      <c r="K57" s="41">
        <v>1</v>
      </c>
      <c r="L57" s="41">
        <v>23</v>
      </c>
      <c r="M57" s="41">
        <v>9</v>
      </c>
      <c r="AA57" s="153"/>
      <c r="AB57" s="153"/>
    </row>
    <row r="58" spans="1:28" ht="12" customHeight="1">
      <c r="A58" s="203"/>
      <c r="B58" s="203"/>
      <c r="C58" s="40"/>
      <c r="D58" s="279"/>
      <c r="E58" s="39"/>
      <c r="F58" s="44">
        <f>IF(F57=0,0,F57/$F57)</f>
        <v>1</v>
      </c>
      <c r="G58" s="37">
        <f>IF(G57=0,0,G57/$F57)</f>
        <v>0</v>
      </c>
      <c r="H58" s="37">
        <f>IF(H57=0,0,H57/$H57)</f>
        <v>1</v>
      </c>
      <c r="I58" s="37">
        <f>IF(I57=0,0,I57/$H57)</f>
        <v>0</v>
      </c>
      <c r="J58" s="37">
        <f>IF(J57=0,0,J57/$J57)</f>
        <v>1</v>
      </c>
      <c r="K58" s="37">
        <f>IF(K57=0,0,K57/$J57)</f>
        <v>2.6315789473684209E-2</v>
      </c>
      <c r="L58" s="37">
        <f>IF(L57=0,0,L57/$L57)</f>
        <v>1</v>
      </c>
      <c r="M58" s="37">
        <f>IF(M57=0,0,M57/$L57)</f>
        <v>0.39130434782608697</v>
      </c>
      <c r="AA58" s="152"/>
      <c r="AB58" s="152"/>
    </row>
    <row r="59" spans="1:28" ht="12.75" customHeight="1">
      <c r="A59" s="203"/>
      <c r="B59" s="203"/>
      <c r="C59" s="43"/>
      <c r="D59" s="278" t="s">
        <v>358</v>
      </c>
      <c r="E59" s="42"/>
      <c r="F59" s="41">
        <v>27</v>
      </c>
      <c r="G59" s="41">
        <v>2</v>
      </c>
      <c r="H59" s="41">
        <v>98</v>
      </c>
      <c r="I59" s="41">
        <v>0</v>
      </c>
      <c r="J59" s="41">
        <v>298</v>
      </c>
      <c r="K59" s="41">
        <v>7</v>
      </c>
      <c r="L59" s="41">
        <v>432</v>
      </c>
      <c r="M59" s="41">
        <v>15</v>
      </c>
      <c r="AA59" s="153"/>
      <c r="AB59" s="153"/>
    </row>
    <row r="60" spans="1:28" ht="12.75" customHeight="1">
      <c r="A60" s="203"/>
      <c r="B60" s="203"/>
      <c r="C60" s="40"/>
      <c r="D60" s="279"/>
      <c r="E60" s="39"/>
      <c r="F60" s="44">
        <f>IF(F59=0,0,F59/$F59)</f>
        <v>1</v>
      </c>
      <c r="G60" s="37">
        <f>IF(G59=0,0,G59/$F59)</f>
        <v>7.407407407407407E-2</v>
      </c>
      <c r="H60" s="37">
        <f>IF(H59=0,0,H59/$H59)</f>
        <v>1</v>
      </c>
      <c r="I60" s="37">
        <f>IF(I59=0,0,I59/$H59)</f>
        <v>0</v>
      </c>
      <c r="J60" s="37">
        <f>IF(J59=0,0,J59/$J59)</f>
        <v>1</v>
      </c>
      <c r="K60" s="37">
        <f>IF(K59=0,0,K59/$J59)</f>
        <v>2.3489932885906041E-2</v>
      </c>
      <c r="L60" s="37">
        <f>IF(L59=0,0,L59/$L59)</f>
        <v>1</v>
      </c>
      <c r="M60" s="37">
        <f>IF(M59=0,0,M59/$L59)</f>
        <v>3.4722222222222224E-2</v>
      </c>
      <c r="AA60" s="152"/>
      <c r="AB60" s="152"/>
    </row>
    <row r="61" spans="1:28" ht="12" customHeight="1">
      <c r="A61" s="203"/>
      <c r="B61" s="203"/>
      <c r="C61" s="43"/>
      <c r="D61" s="278" t="s">
        <v>21</v>
      </c>
      <c r="E61" s="42"/>
      <c r="F61" s="41">
        <v>11</v>
      </c>
      <c r="G61" s="41">
        <v>1</v>
      </c>
      <c r="H61" s="41">
        <v>44</v>
      </c>
      <c r="I61" s="41">
        <v>1</v>
      </c>
      <c r="J61" s="41">
        <v>119</v>
      </c>
      <c r="K61" s="41">
        <v>5</v>
      </c>
      <c r="L61" s="41">
        <v>104</v>
      </c>
      <c r="M61" s="41">
        <v>9</v>
      </c>
      <c r="AA61" s="153"/>
      <c r="AB61" s="153"/>
    </row>
    <row r="62" spans="1:28" ht="12" customHeight="1">
      <c r="A62" s="203"/>
      <c r="B62" s="203"/>
      <c r="C62" s="40"/>
      <c r="D62" s="279"/>
      <c r="E62" s="39"/>
      <c r="F62" s="44">
        <f>IF(F61=0,0,F61/$F61)</f>
        <v>1</v>
      </c>
      <c r="G62" s="37">
        <f>IF(G61=0,0,G61/$F61)</f>
        <v>9.0909090909090912E-2</v>
      </c>
      <c r="H62" s="37">
        <f>IF(H61=0,0,H61/$H61)</f>
        <v>1</v>
      </c>
      <c r="I62" s="37">
        <f>IF(I61=0,0,I61/$H61)</f>
        <v>2.2727272727272728E-2</v>
      </c>
      <c r="J62" s="37">
        <f>IF(J61=0,0,J61/$J61)</f>
        <v>1</v>
      </c>
      <c r="K62" s="37">
        <f>IF(K61=0,0,K61/$J61)</f>
        <v>4.2016806722689079E-2</v>
      </c>
      <c r="L62" s="37">
        <f>IF(L61=0,0,L61/$L61)</f>
        <v>1</v>
      </c>
      <c r="M62" s="37">
        <f>IF(M61=0,0,M61/$L61)</f>
        <v>8.6538461538461536E-2</v>
      </c>
      <c r="AA62" s="152"/>
      <c r="AB62" s="152"/>
    </row>
    <row r="63" spans="1:28" ht="12" customHeight="1">
      <c r="A63" s="203"/>
      <c r="B63" s="203"/>
      <c r="C63" s="43"/>
      <c r="D63" s="278" t="s">
        <v>359</v>
      </c>
      <c r="E63" s="42"/>
      <c r="F63" s="41">
        <v>30</v>
      </c>
      <c r="G63" s="41">
        <v>2</v>
      </c>
      <c r="H63" s="41">
        <v>108</v>
      </c>
      <c r="I63" s="41">
        <v>2</v>
      </c>
      <c r="J63" s="41">
        <v>254</v>
      </c>
      <c r="K63" s="41">
        <v>13</v>
      </c>
      <c r="L63" s="41">
        <v>380</v>
      </c>
      <c r="M63" s="41">
        <v>34</v>
      </c>
      <c r="AA63" s="153"/>
      <c r="AB63" s="153"/>
    </row>
    <row r="64" spans="1:28" ht="12" customHeight="1">
      <c r="A64" s="203"/>
      <c r="B64" s="203"/>
      <c r="C64" s="40"/>
      <c r="D64" s="279"/>
      <c r="E64" s="39"/>
      <c r="F64" s="44">
        <f>IF(F63=0,0,F63/$F63)</f>
        <v>1</v>
      </c>
      <c r="G64" s="37">
        <f>IF(G63=0,0,G63/$F63)</f>
        <v>6.6666666666666666E-2</v>
      </c>
      <c r="H64" s="37">
        <f>IF(H63=0,0,H63/$H63)</f>
        <v>1</v>
      </c>
      <c r="I64" s="37">
        <f>IF(I63=0,0,I63/$H63)</f>
        <v>1.8518518518518517E-2</v>
      </c>
      <c r="J64" s="37">
        <f>IF(J63=0,0,J63/$J63)</f>
        <v>1</v>
      </c>
      <c r="K64" s="37">
        <f>IF(K63=0,0,K63/$J63)</f>
        <v>5.1181102362204724E-2</v>
      </c>
      <c r="L64" s="37">
        <f>IF(L63=0,0,L63/$L63)</f>
        <v>1</v>
      </c>
      <c r="M64" s="37">
        <f>IF(M63=0,0,M63/$L63)</f>
        <v>8.9473684210526316E-2</v>
      </c>
      <c r="AA64" s="152"/>
      <c r="AB64" s="152"/>
    </row>
    <row r="65" spans="1:28" ht="12" customHeight="1">
      <c r="A65" s="203"/>
      <c r="B65" s="203"/>
      <c r="C65" s="43"/>
      <c r="D65" s="278" t="s">
        <v>360</v>
      </c>
      <c r="E65" s="42"/>
      <c r="F65" s="41">
        <v>38</v>
      </c>
      <c r="G65" s="41">
        <v>3</v>
      </c>
      <c r="H65" s="41">
        <v>53</v>
      </c>
      <c r="I65" s="41">
        <v>1</v>
      </c>
      <c r="J65" s="41">
        <v>154</v>
      </c>
      <c r="K65" s="41">
        <v>8</v>
      </c>
      <c r="L65" s="41">
        <v>156</v>
      </c>
      <c r="M65" s="41">
        <v>11</v>
      </c>
      <c r="AA65" s="153"/>
      <c r="AB65" s="153"/>
    </row>
    <row r="66" spans="1:28" ht="12" customHeight="1">
      <c r="A66" s="203"/>
      <c r="B66" s="203"/>
      <c r="C66" s="40"/>
      <c r="D66" s="279"/>
      <c r="E66" s="39"/>
      <c r="F66" s="44">
        <f>IF(F65=0,0,F65/$F65)</f>
        <v>1</v>
      </c>
      <c r="G66" s="37">
        <f>IF(G65=0,0,G65/$F65)</f>
        <v>7.8947368421052627E-2</v>
      </c>
      <c r="H66" s="37">
        <f>IF(H65=0,0,H65/$H65)</f>
        <v>1</v>
      </c>
      <c r="I66" s="37">
        <f>IF(I65=0,0,I65/$H65)</f>
        <v>1.8867924528301886E-2</v>
      </c>
      <c r="J66" s="37">
        <f>IF(J65=0,0,J65/$J65)</f>
        <v>1</v>
      </c>
      <c r="K66" s="37">
        <f>IF(K65=0,0,K65/$J65)</f>
        <v>5.1948051948051951E-2</v>
      </c>
      <c r="L66" s="37">
        <f>IF(L65=0,0,L65/$L65)</f>
        <v>1</v>
      </c>
      <c r="M66" s="37">
        <f>IF(M65=0,0,M65/$L65)</f>
        <v>7.0512820512820512E-2</v>
      </c>
      <c r="AA66" s="152"/>
      <c r="AB66" s="152"/>
    </row>
    <row r="67" spans="1:28" ht="12" customHeight="1">
      <c r="A67" s="203"/>
      <c r="B67" s="203"/>
      <c r="C67" s="43"/>
      <c r="D67" s="278" t="s">
        <v>361</v>
      </c>
      <c r="E67" s="42"/>
      <c r="F67" s="41">
        <v>10</v>
      </c>
      <c r="G67" s="41">
        <v>3</v>
      </c>
      <c r="H67" s="41">
        <v>34</v>
      </c>
      <c r="I67" s="41">
        <v>2</v>
      </c>
      <c r="J67" s="41">
        <v>99</v>
      </c>
      <c r="K67" s="41">
        <v>5</v>
      </c>
      <c r="L67" s="41">
        <v>49</v>
      </c>
      <c r="M67" s="41">
        <v>5</v>
      </c>
      <c r="AA67" s="153"/>
      <c r="AB67" s="153"/>
    </row>
    <row r="68" spans="1:28" ht="12" customHeight="1">
      <c r="A68" s="203"/>
      <c r="B68" s="204"/>
      <c r="C68" s="40"/>
      <c r="D68" s="279"/>
      <c r="E68" s="39"/>
      <c r="F68" s="44">
        <f>IF(F67=0,0,F67/$F67)</f>
        <v>1</v>
      </c>
      <c r="G68" s="37">
        <f>IF(G67=0,0,G67/$F67)</f>
        <v>0.3</v>
      </c>
      <c r="H68" s="37">
        <f>IF(H67=0,0,H67/$H67)</f>
        <v>1</v>
      </c>
      <c r="I68" s="37">
        <f>IF(I67=0,0,I67/$H67)</f>
        <v>5.8823529411764705E-2</v>
      </c>
      <c r="J68" s="37">
        <f>IF(J67=0,0,J67/$J67)</f>
        <v>1</v>
      </c>
      <c r="K68" s="37">
        <f>IF(K67=0,0,K67/$J67)</f>
        <v>5.0505050505050504E-2</v>
      </c>
      <c r="L68" s="37">
        <f>IF(L67=0,0,L67/$L67)</f>
        <v>1</v>
      </c>
      <c r="M68" s="37">
        <f>IF(M67=0,0,M67/$L67)</f>
        <v>0.10204081632653061</v>
      </c>
      <c r="AA68" s="152"/>
      <c r="AB68" s="152"/>
    </row>
    <row r="69" spans="1:28" ht="12" customHeight="1">
      <c r="A69" s="203"/>
      <c r="B69" s="202" t="s">
        <v>17</v>
      </c>
      <c r="C69" s="43"/>
      <c r="D69" s="278" t="s">
        <v>16</v>
      </c>
      <c r="E69" s="42"/>
      <c r="F69" s="41">
        <f t="shared" ref="F69:M69" si="2">SUM(F71,F73,F75,F77,F79,F81,F83,F85,F87,F89,F91,F93,F95,F97,F99)</f>
        <v>1057</v>
      </c>
      <c r="G69" s="41">
        <f t="shared" si="2"/>
        <v>227</v>
      </c>
      <c r="H69" s="41">
        <f t="shared" si="2"/>
        <v>962</v>
      </c>
      <c r="I69" s="41">
        <f t="shared" si="2"/>
        <v>153</v>
      </c>
      <c r="J69" s="41">
        <f t="shared" si="2"/>
        <v>2014</v>
      </c>
      <c r="K69" s="41">
        <f t="shared" si="2"/>
        <v>487</v>
      </c>
      <c r="L69" s="41">
        <f t="shared" si="2"/>
        <v>2417</v>
      </c>
      <c r="M69" s="41">
        <f t="shared" si="2"/>
        <v>898</v>
      </c>
      <c r="AA69" s="153"/>
      <c r="AB69" s="153"/>
    </row>
    <row r="70" spans="1:28" ht="12" customHeight="1">
      <c r="A70" s="203"/>
      <c r="B70" s="203"/>
      <c r="C70" s="40"/>
      <c r="D70" s="279"/>
      <c r="E70" s="39"/>
      <c r="F70" s="44">
        <f>IF(F69=0,0,F69/$F69)</f>
        <v>1</v>
      </c>
      <c r="G70" s="37">
        <f>IF(G69=0,0,G69/$F69)</f>
        <v>0.21475875118259224</v>
      </c>
      <c r="H70" s="37">
        <f>IF(H69=0,0,H69/$H69)</f>
        <v>1</v>
      </c>
      <c r="I70" s="37">
        <f>IF(I69=0,0,I69/$H69)</f>
        <v>0.15904365904365905</v>
      </c>
      <c r="J70" s="37">
        <f>IF(J69=0,0,J69/$J69)</f>
        <v>1</v>
      </c>
      <c r="K70" s="37">
        <f>IF(K69=0,0,K69/$J69)</f>
        <v>0.24180734856007943</v>
      </c>
      <c r="L70" s="37">
        <f>IF(L69=0,0,L69/$L69)</f>
        <v>1</v>
      </c>
      <c r="M70" s="37">
        <f>IF(M69=0,0,M69/$L69)</f>
        <v>0.37153496069507652</v>
      </c>
      <c r="AA70" s="152"/>
      <c r="AB70" s="152"/>
    </row>
    <row r="71" spans="1:28" ht="12" customHeight="1">
      <c r="A71" s="203"/>
      <c r="B71" s="203"/>
      <c r="C71" s="43"/>
      <c r="D71" s="278" t="s">
        <v>254</v>
      </c>
      <c r="E71" s="42"/>
      <c r="F71" s="41">
        <v>10</v>
      </c>
      <c r="G71" s="41">
        <v>0</v>
      </c>
      <c r="H71" s="41">
        <v>2</v>
      </c>
      <c r="I71" s="41">
        <v>0</v>
      </c>
      <c r="J71" s="41">
        <v>7</v>
      </c>
      <c r="K71" s="41">
        <v>0</v>
      </c>
      <c r="L71" s="41">
        <v>4</v>
      </c>
      <c r="M71" s="41">
        <v>1</v>
      </c>
      <c r="AA71" s="153"/>
      <c r="AB71" s="153"/>
    </row>
    <row r="72" spans="1:28" ht="12" customHeight="1">
      <c r="A72" s="203"/>
      <c r="B72" s="203"/>
      <c r="C72" s="40"/>
      <c r="D72" s="279"/>
      <c r="E72" s="39"/>
      <c r="F72" s="44">
        <f>IF(F71=0,0,F71/$F71)</f>
        <v>1</v>
      </c>
      <c r="G72" s="37">
        <f>IF(G71=0,0,G71/$F71)</f>
        <v>0</v>
      </c>
      <c r="H72" s="37">
        <f>IF(H71=0,0,H71/$H71)</f>
        <v>1</v>
      </c>
      <c r="I72" s="37">
        <f>IF(I71=0,0,I71/$H71)</f>
        <v>0</v>
      </c>
      <c r="J72" s="37">
        <f>IF(J71=0,0,J71/$J71)</f>
        <v>1</v>
      </c>
      <c r="K72" s="37">
        <f>IF(K71=0,0,K71/$J71)</f>
        <v>0</v>
      </c>
      <c r="L72" s="37">
        <f>IF(L71=0,0,L71/$L71)</f>
        <v>1</v>
      </c>
      <c r="M72" s="37">
        <f>IF(M71=0,0,M71/$L71)</f>
        <v>0.25</v>
      </c>
      <c r="AA72" s="152"/>
      <c r="AB72" s="152"/>
    </row>
    <row r="73" spans="1:28" ht="12" customHeight="1">
      <c r="A73" s="203"/>
      <c r="B73" s="203"/>
      <c r="C73" s="43"/>
      <c r="D73" s="278" t="s">
        <v>253</v>
      </c>
      <c r="E73" s="42"/>
      <c r="F73" s="41">
        <v>217</v>
      </c>
      <c r="G73" s="41">
        <v>38</v>
      </c>
      <c r="H73" s="41">
        <v>120</v>
      </c>
      <c r="I73" s="41">
        <v>4</v>
      </c>
      <c r="J73" s="41">
        <v>265</v>
      </c>
      <c r="K73" s="41">
        <v>14</v>
      </c>
      <c r="L73" s="41">
        <v>182</v>
      </c>
      <c r="M73" s="41">
        <v>27</v>
      </c>
      <c r="AA73" s="153"/>
      <c r="AB73" s="153"/>
    </row>
    <row r="74" spans="1:28" ht="12" customHeight="1">
      <c r="A74" s="203"/>
      <c r="B74" s="203"/>
      <c r="C74" s="40"/>
      <c r="D74" s="279"/>
      <c r="E74" s="39"/>
      <c r="F74" s="44">
        <f>IF(F73=0,0,F73/$F73)</f>
        <v>1</v>
      </c>
      <c r="G74" s="37">
        <f>IF(G73=0,0,G73/$F73)</f>
        <v>0.17511520737327188</v>
      </c>
      <c r="H74" s="37">
        <f>IF(H73=0,0,H73/$H73)</f>
        <v>1</v>
      </c>
      <c r="I74" s="37">
        <f>IF(I73=0,0,I73/$H73)</f>
        <v>3.3333333333333333E-2</v>
      </c>
      <c r="J74" s="37">
        <f>IF(J73=0,0,J73/$J73)</f>
        <v>1</v>
      </c>
      <c r="K74" s="37">
        <f>IF(K73=0,0,K73/$J73)</f>
        <v>5.2830188679245285E-2</v>
      </c>
      <c r="L74" s="37">
        <f>IF(L73=0,0,L73/$L73)</f>
        <v>1</v>
      </c>
      <c r="M74" s="37">
        <f>IF(M73=0,0,M73/$L73)</f>
        <v>0.14835164835164835</v>
      </c>
      <c r="AA74" s="152"/>
      <c r="AB74" s="152"/>
    </row>
    <row r="75" spans="1:28" ht="12" customHeight="1">
      <c r="A75" s="203"/>
      <c r="B75" s="203"/>
      <c r="C75" s="43"/>
      <c r="D75" s="278" t="s">
        <v>13</v>
      </c>
      <c r="E75" s="42"/>
      <c r="F75" s="41">
        <v>24</v>
      </c>
      <c r="G75" s="41">
        <v>0</v>
      </c>
      <c r="H75" s="41">
        <v>48</v>
      </c>
      <c r="I75" s="41">
        <v>1</v>
      </c>
      <c r="J75" s="41">
        <v>92</v>
      </c>
      <c r="K75" s="41">
        <v>2</v>
      </c>
      <c r="L75" s="41">
        <v>125</v>
      </c>
      <c r="M75" s="41">
        <v>12</v>
      </c>
      <c r="AA75" s="153"/>
      <c r="AB75" s="153"/>
    </row>
    <row r="76" spans="1:28" ht="12" customHeight="1">
      <c r="A76" s="203"/>
      <c r="B76" s="203"/>
      <c r="C76" s="40"/>
      <c r="D76" s="279"/>
      <c r="E76" s="39"/>
      <c r="F76" s="44">
        <f>IF(F75=0,0,F75/$F75)</f>
        <v>1</v>
      </c>
      <c r="G76" s="37">
        <f>IF(G75=0,0,G75/$F75)</f>
        <v>0</v>
      </c>
      <c r="H76" s="37">
        <f>IF(H75=0,0,H75/$H75)</f>
        <v>1</v>
      </c>
      <c r="I76" s="37">
        <f>IF(I75=0,0,I75/$H75)</f>
        <v>2.0833333333333332E-2</v>
      </c>
      <c r="J76" s="37">
        <f>IF(J75=0,0,J75/$J75)</f>
        <v>1</v>
      </c>
      <c r="K76" s="37">
        <f>IF(K75=0,0,K75/$J75)</f>
        <v>2.1739130434782608E-2</v>
      </c>
      <c r="L76" s="37">
        <f>IF(L75=0,0,L75/$L75)</f>
        <v>1</v>
      </c>
      <c r="M76" s="37">
        <f>IF(M75=0,0,M75/$L75)</f>
        <v>9.6000000000000002E-2</v>
      </c>
      <c r="AA76" s="152"/>
      <c r="AB76" s="152"/>
    </row>
    <row r="77" spans="1:28" ht="12" customHeight="1">
      <c r="A77" s="203"/>
      <c r="B77" s="203"/>
      <c r="C77" s="43"/>
      <c r="D77" s="278" t="s">
        <v>191</v>
      </c>
      <c r="E77" s="42"/>
      <c r="F77" s="41">
        <v>39</v>
      </c>
      <c r="G77" s="41">
        <v>2</v>
      </c>
      <c r="H77" s="41">
        <v>60</v>
      </c>
      <c r="I77" s="41">
        <v>5</v>
      </c>
      <c r="J77" s="41">
        <v>152</v>
      </c>
      <c r="K77" s="41">
        <v>14</v>
      </c>
      <c r="L77" s="41">
        <v>159</v>
      </c>
      <c r="M77" s="41">
        <v>43</v>
      </c>
      <c r="AA77" s="153"/>
      <c r="AB77" s="153"/>
    </row>
    <row r="78" spans="1:28" ht="12" customHeight="1">
      <c r="A78" s="203"/>
      <c r="B78" s="203"/>
      <c r="C78" s="40"/>
      <c r="D78" s="279"/>
      <c r="E78" s="39"/>
      <c r="F78" s="44">
        <f>IF(F77=0,0,F77/$F77)</f>
        <v>1</v>
      </c>
      <c r="G78" s="37">
        <f>IF(G77=0,0,G77/$F77)</f>
        <v>5.128205128205128E-2</v>
      </c>
      <c r="H78" s="37">
        <f>IF(H77=0,0,H77/$H77)</f>
        <v>1</v>
      </c>
      <c r="I78" s="37">
        <f>IF(I77=0,0,I77/$H77)</f>
        <v>8.3333333333333329E-2</v>
      </c>
      <c r="J78" s="37">
        <f>IF(J77=0,0,J77/$J77)</f>
        <v>1</v>
      </c>
      <c r="K78" s="37">
        <f>IF(K77=0,0,K77/$J77)</f>
        <v>9.2105263157894732E-2</v>
      </c>
      <c r="L78" s="37">
        <f>IF(L77=0,0,L77/$L77)</f>
        <v>1</v>
      </c>
      <c r="M78" s="37">
        <f>IF(M77=0,0,M77/$L77)</f>
        <v>0.27044025157232704</v>
      </c>
      <c r="AA78" s="152"/>
      <c r="AB78" s="152"/>
    </row>
    <row r="79" spans="1:28" ht="12" customHeight="1">
      <c r="A79" s="203"/>
      <c r="B79" s="203"/>
      <c r="C79" s="43"/>
      <c r="D79" s="278" t="s">
        <v>302</v>
      </c>
      <c r="E79" s="42"/>
      <c r="F79" s="41">
        <v>53</v>
      </c>
      <c r="G79" s="41">
        <v>9</v>
      </c>
      <c r="H79" s="41">
        <v>29</v>
      </c>
      <c r="I79" s="41">
        <v>2</v>
      </c>
      <c r="J79" s="41">
        <v>58</v>
      </c>
      <c r="K79" s="41">
        <v>4</v>
      </c>
      <c r="L79" s="41">
        <v>72</v>
      </c>
      <c r="M79" s="41">
        <v>12</v>
      </c>
      <c r="AA79" s="153"/>
      <c r="AB79" s="153"/>
    </row>
    <row r="80" spans="1:28" ht="12" customHeight="1">
      <c r="A80" s="203"/>
      <c r="B80" s="203"/>
      <c r="C80" s="40"/>
      <c r="D80" s="279"/>
      <c r="E80" s="39"/>
      <c r="F80" s="44">
        <f>IF(F79=0,0,F79/$F79)</f>
        <v>1</v>
      </c>
      <c r="G80" s="37">
        <f>IF(G79=0,0,G79/$F79)</f>
        <v>0.16981132075471697</v>
      </c>
      <c r="H80" s="37">
        <f>IF(H79=0,0,H79/$H79)</f>
        <v>1</v>
      </c>
      <c r="I80" s="37">
        <f>IF(I79=0,0,I79/$H79)</f>
        <v>6.8965517241379309E-2</v>
      </c>
      <c r="J80" s="37">
        <f>IF(J79=0,0,J79/$J79)</f>
        <v>1</v>
      </c>
      <c r="K80" s="37">
        <f>IF(K79=0,0,K79/$J79)</f>
        <v>6.8965517241379309E-2</v>
      </c>
      <c r="L80" s="37">
        <f>IF(L79=0,0,L79/$L79)</f>
        <v>1</v>
      </c>
      <c r="M80" s="37">
        <f>IF(M79=0,0,M79/$L79)</f>
        <v>0.16666666666666666</v>
      </c>
      <c r="AA80" s="152"/>
      <c r="AB80" s="152"/>
    </row>
    <row r="81" spans="1:28" ht="12" customHeight="1">
      <c r="A81" s="203"/>
      <c r="B81" s="203"/>
      <c r="C81" s="43"/>
      <c r="D81" s="278" t="s">
        <v>10</v>
      </c>
      <c r="E81" s="42"/>
      <c r="F81" s="41">
        <v>156</v>
      </c>
      <c r="G81" s="41">
        <v>37</v>
      </c>
      <c r="H81" s="41">
        <v>138</v>
      </c>
      <c r="I81" s="41">
        <v>13</v>
      </c>
      <c r="J81" s="41">
        <v>229</v>
      </c>
      <c r="K81" s="41">
        <v>27</v>
      </c>
      <c r="L81" s="41">
        <v>235</v>
      </c>
      <c r="M81" s="41">
        <v>56</v>
      </c>
      <c r="AA81" s="153"/>
      <c r="AB81" s="153"/>
    </row>
    <row r="82" spans="1:28" ht="12" customHeight="1">
      <c r="A82" s="203"/>
      <c r="B82" s="203"/>
      <c r="C82" s="40"/>
      <c r="D82" s="279"/>
      <c r="E82" s="39"/>
      <c r="F82" s="44">
        <f>IF(F81=0,0,F81/$F81)</f>
        <v>1</v>
      </c>
      <c r="G82" s="37">
        <f>IF(G81=0,0,G81/$F81)</f>
        <v>0.23717948717948717</v>
      </c>
      <c r="H82" s="37">
        <f>IF(H81=0,0,H81/$H81)</f>
        <v>1</v>
      </c>
      <c r="I82" s="37">
        <f>IF(I81=0,0,I81/$H81)</f>
        <v>9.420289855072464E-2</v>
      </c>
      <c r="J82" s="37">
        <f>IF(J81=0,0,J81/$J81)</f>
        <v>1</v>
      </c>
      <c r="K82" s="37">
        <f>IF(K81=0,0,K81/$J81)</f>
        <v>0.11790393013100436</v>
      </c>
      <c r="L82" s="37">
        <f>IF(L81=0,0,L81/$L81)</f>
        <v>1</v>
      </c>
      <c r="M82" s="37">
        <f>IF(M81=0,0,M81/$L81)</f>
        <v>0.23829787234042554</v>
      </c>
      <c r="AA82" s="152"/>
      <c r="AB82" s="152"/>
    </row>
    <row r="83" spans="1:28" ht="12" customHeight="1">
      <c r="A83" s="203"/>
      <c r="B83" s="203"/>
      <c r="C83" s="43"/>
      <c r="D83" s="278" t="s">
        <v>9</v>
      </c>
      <c r="E83" s="42"/>
      <c r="F83" s="41">
        <v>5</v>
      </c>
      <c r="G83" s="41">
        <v>0</v>
      </c>
      <c r="H83" s="41">
        <v>38</v>
      </c>
      <c r="I83" s="41">
        <v>0</v>
      </c>
      <c r="J83" s="41">
        <v>79</v>
      </c>
      <c r="K83" s="41">
        <v>15</v>
      </c>
      <c r="L83" s="41">
        <v>111</v>
      </c>
      <c r="M83" s="41">
        <v>31</v>
      </c>
      <c r="AA83" s="153"/>
      <c r="AB83" s="153"/>
    </row>
    <row r="84" spans="1:28" ht="12" customHeight="1">
      <c r="A84" s="203"/>
      <c r="B84" s="203"/>
      <c r="C84" s="40"/>
      <c r="D84" s="279"/>
      <c r="E84" s="39"/>
      <c r="F84" s="44">
        <f>IF(F83=0,0,F83/$F83)</f>
        <v>1</v>
      </c>
      <c r="G84" s="37">
        <f>IF(G83=0,0,G83/$F83)</f>
        <v>0</v>
      </c>
      <c r="H84" s="37">
        <f>IF(H83=0,0,H83/$H83)</f>
        <v>1</v>
      </c>
      <c r="I84" s="37">
        <f>IF(I83=0,0,I83/$H83)</f>
        <v>0</v>
      </c>
      <c r="J84" s="37">
        <f>IF(J83=0,0,J83/$J83)</f>
        <v>1</v>
      </c>
      <c r="K84" s="37">
        <f>IF(K83=0,0,K83/$J83)</f>
        <v>0.189873417721519</v>
      </c>
      <c r="L84" s="37">
        <f>IF(L83=0,0,L83/$L83)</f>
        <v>1</v>
      </c>
      <c r="M84" s="37">
        <f>IF(M83=0,0,M83/$L83)</f>
        <v>0.27927927927927926</v>
      </c>
      <c r="AA84" s="152"/>
      <c r="AB84" s="152"/>
    </row>
    <row r="85" spans="1:28" ht="12" customHeight="1">
      <c r="A85" s="203"/>
      <c r="B85" s="203"/>
      <c r="C85" s="43"/>
      <c r="D85" s="278" t="s">
        <v>301</v>
      </c>
      <c r="E85" s="42"/>
      <c r="F85" s="41">
        <v>14</v>
      </c>
      <c r="G85" s="41">
        <v>5</v>
      </c>
      <c r="H85" s="41">
        <v>10</v>
      </c>
      <c r="I85" s="41">
        <v>2</v>
      </c>
      <c r="J85" s="41">
        <v>14</v>
      </c>
      <c r="K85" s="41">
        <v>5</v>
      </c>
      <c r="L85" s="41">
        <v>10</v>
      </c>
      <c r="M85" s="41">
        <v>5</v>
      </c>
      <c r="AA85" s="153"/>
      <c r="AB85" s="153"/>
    </row>
    <row r="86" spans="1:28" ht="12" customHeight="1">
      <c r="A86" s="203"/>
      <c r="B86" s="203"/>
      <c r="C86" s="40"/>
      <c r="D86" s="279"/>
      <c r="E86" s="39"/>
      <c r="F86" s="44">
        <f>IF(F85=0,0,F85/$F85)</f>
        <v>1</v>
      </c>
      <c r="G86" s="37">
        <f>IF(G85=0,0,G85/$F85)</f>
        <v>0.35714285714285715</v>
      </c>
      <c r="H86" s="37">
        <f>IF(H85=0,0,H85/$H85)</f>
        <v>1</v>
      </c>
      <c r="I86" s="37">
        <f>IF(I85=0,0,I85/$H85)</f>
        <v>0.2</v>
      </c>
      <c r="J86" s="37">
        <f>IF(J85=0,0,J85/$J85)</f>
        <v>1</v>
      </c>
      <c r="K86" s="37">
        <f>IF(K85=0,0,K85/$J85)</f>
        <v>0.35714285714285715</v>
      </c>
      <c r="L86" s="37">
        <f>IF(L85=0,0,L85/$L85)</f>
        <v>1</v>
      </c>
      <c r="M86" s="37">
        <f>IF(M85=0,0,M85/$L85)</f>
        <v>0.5</v>
      </c>
      <c r="AA86" s="152"/>
      <c r="AB86" s="152"/>
    </row>
    <row r="87" spans="1:28" ht="13.5" customHeight="1">
      <c r="A87" s="203"/>
      <c r="B87" s="203"/>
      <c r="C87" s="43"/>
      <c r="D87" s="297" t="s">
        <v>300</v>
      </c>
      <c r="E87" s="42"/>
      <c r="F87" s="41">
        <v>32</v>
      </c>
      <c r="G87" s="41">
        <v>8</v>
      </c>
      <c r="H87" s="41">
        <v>15</v>
      </c>
      <c r="I87" s="41">
        <v>3</v>
      </c>
      <c r="J87" s="41">
        <v>41</v>
      </c>
      <c r="K87" s="41">
        <v>9</v>
      </c>
      <c r="L87" s="41">
        <v>37</v>
      </c>
      <c r="M87" s="41">
        <v>5</v>
      </c>
      <c r="AA87" s="153"/>
      <c r="AB87" s="153"/>
    </row>
    <row r="88" spans="1:28" ht="13.5" customHeight="1">
      <c r="A88" s="203"/>
      <c r="B88" s="203"/>
      <c r="C88" s="40"/>
      <c r="D88" s="279"/>
      <c r="E88" s="39"/>
      <c r="F88" s="44">
        <f>IF(F87=0,0,F87/$F87)</f>
        <v>1</v>
      </c>
      <c r="G88" s="37">
        <f>IF(G87=0,0,G87/$F87)</f>
        <v>0.25</v>
      </c>
      <c r="H88" s="37">
        <f>IF(H87=0,0,H87/$H87)</f>
        <v>1</v>
      </c>
      <c r="I88" s="37">
        <f>IF(I87=0,0,I87/$H87)</f>
        <v>0.2</v>
      </c>
      <c r="J88" s="37">
        <f>IF(J87=0,0,J87/$J87)</f>
        <v>1</v>
      </c>
      <c r="K88" s="37">
        <f>IF(K87=0,0,K87/$J87)</f>
        <v>0.21951219512195122</v>
      </c>
      <c r="L88" s="37">
        <f>IF(L87=0,0,L87/$L87)</f>
        <v>1</v>
      </c>
      <c r="M88" s="37">
        <f>IF(M87=0,0,M87/$L87)</f>
        <v>0.13513513513513514</v>
      </c>
      <c r="AA88" s="152"/>
      <c r="AB88" s="152"/>
    </row>
    <row r="89" spans="1:28" ht="12" customHeight="1">
      <c r="A89" s="203"/>
      <c r="B89" s="203"/>
      <c r="C89" s="43"/>
      <c r="D89" s="278" t="s">
        <v>299</v>
      </c>
      <c r="E89" s="42"/>
      <c r="F89" s="41">
        <v>46</v>
      </c>
      <c r="G89" s="41">
        <v>14</v>
      </c>
      <c r="H89" s="41">
        <v>28</v>
      </c>
      <c r="I89" s="41">
        <v>8</v>
      </c>
      <c r="J89" s="41">
        <v>53</v>
      </c>
      <c r="K89" s="41">
        <v>17</v>
      </c>
      <c r="L89" s="41">
        <v>83</v>
      </c>
      <c r="M89" s="41">
        <v>28</v>
      </c>
      <c r="AA89" s="153"/>
      <c r="AB89" s="153"/>
    </row>
    <row r="90" spans="1:28" ht="12" customHeight="1">
      <c r="A90" s="203"/>
      <c r="B90" s="203"/>
      <c r="C90" s="40"/>
      <c r="D90" s="279"/>
      <c r="E90" s="39"/>
      <c r="F90" s="44">
        <f>IF(F89=0,0,F89/$F89)</f>
        <v>1</v>
      </c>
      <c r="G90" s="37">
        <f>IF(G89=0,0,G89/$F89)</f>
        <v>0.30434782608695654</v>
      </c>
      <c r="H90" s="37">
        <f>IF(H89=0,0,H89/$H89)</f>
        <v>1</v>
      </c>
      <c r="I90" s="37">
        <f>IF(I89=0,0,I89/$H89)</f>
        <v>0.2857142857142857</v>
      </c>
      <c r="J90" s="37">
        <f>IF(J89=0,0,J89/$J89)</f>
        <v>1</v>
      </c>
      <c r="K90" s="37">
        <f>IF(K89=0,0,K89/$J89)</f>
        <v>0.32075471698113206</v>
      </c>
      <c r="L90" s="37">
        <f>IF(L89=0,0,L89/$L89)</f>
        <v>1</v>
      </c>
      <c r="M90" s="37">
        <f>IF(M89=0,0,M89/$L89)</f>
        <v>0.33734939759036142</v>
      </c>
      <c r="AA90" s="152"/>
      <c r="AB90" s="152"/>
    </row>
    <row r="91" spans="1:28" ht="12" customHeight="1">
      <c r="A91" s="203"/>
      <c r="B91" s="203"/>
      <c r="C91" s="43"/>
      <c r="D91" s="278" t="s">
        <v>187</v>
      </c>
      <c r="E91" s="42"/>
      <c r="F91" s="41">
        <v>9</v>
      </c>
      <c r="G91" s="41">
        <v>6</v>
      </c>
      <c r="H91" s="41">
        <v>7</v>
      </c>
      <c r="I91" s="41">
        <v>1</v>
      </c>
      <c r="J91" s="41">
        <v>15</v>
      </c>
      <c r="K91" s="41">
        <v>4</v>
      </c>
      <c r="L91" s="41">
        <v>27</v>
      </c>
      <c r="M91" s="41">
        <v>10</v>
      </c>
      <c r="AA91" s="153"/>
      <c r="AB91" s="153"/>
    </row>
    <row r="92" spans="1:28" ht="12" customHeight="1">
      <c r="A92" s="203"/>
      <c r="B92" s="203"/>
      <c r="C92" s="40"/>
      <c r="D92" s="279"/>
      <c r="E92" s="39"/>
      <c r="F92" s="44">
        <f>IF(F91=0,0,F91/$F91)</f>
        <v>1</v>
      </c>
      <c r="G92" s="37">
        <f>IF(G91=0,0,G91/$F91)</f>
        <v>0.66666666666666663</v>
      </c>
      <c r="H92" s="37">
        <f>IF(H91=0,0,H91/$H91)</f>
        <v>1</v>
      </c>
      <c r="I92" s="37">
        <f>IF(I91=0,0,I91/$H91)</f>
        <v>0.14285714285714285</v>
      </c>
      <c r="J92" s="37">
        <f>IF(J91=0,0,J91/$J91)</f>
        <v>1</v>
      </c>
      <c r="K92" s="37">
        <f>IF(K91=0,0,K91/$J91)</f>
        <v>0.26666666666666666</v>
      </c>
      <c r="L92" s="37">
        <f>IF(L91=0,0,L91/$L91)</f>
        <v>1</v>
      </c>
      <c r="M92" s="37">
        <f>IF(M91=0,0,M91/$L91)</f>
        <v>0.37037037037037035</v>
      </c>
      <c r="AA92" s="152"/>
      <c r="AB92" s="152"/>
    </row>
    <row r="93" spans="1:28" ht="12" customHeight="1">
      <c r="A93" s="203"/>
      <c r="B93" s="203"/>
      <c r="C93" s="43"/>
      <c r="D93" s="278" t="s">
        <v>298</v>
      </c>
      <c r="E93" s="42"/>
      <c r="F93" s="41">
        <v>40</v>
      </c>
      <c r="G93" s="41">
        <v>8</v>
      </c>
      <c r="H93" s="41">
        <v>35</v>
      </c>
      <c r="I93" s="41">
        <v>6</v>
      </c>
      <c r="J93" s="41">
        <v>104</v>
      </c>
      <c r="K93" s="41">
        <v>23</v>
      </c>
      <c r="L93" s="41">
        <v>108</v>
      </c>
      <c r="M93" s="41">
        <v>46</v>
      </c>
      <c r="AA93" s="153"/>
      <c r="AB93" s="153"/>
    </row>
    <row r="94" spans="1:28" ht="12" customHeight="1">
      <c r="A94" s="203"/>
      <c r="B94" s="203"/>
      <c r="C94" s="40"/>
      <c r="D94" s="279"/>
      <c r="E94" s="39"/>
      <c r="F94" s="44">
        <f>IF(F93=0,0,F93/$F93)</f>
        <v>1</v>
      </c>
      <c r="G94" s="37">
        <f>IF(G93=0,0,G93/$F93)</f>
        <v>0.2</v>
      </c>
      <c r="H94" s="37">
        <f>IF(H93=0,0,H93/$H93)</f>
        <v>1</v>
      </c>
      <c r="I94" s="37">
        <f>IF(I93=0,0,I93/$H93)</f>
        <v>0.17142857142857143</v>
      </c>
      <c r="J94" s="37">
        <f>IF(J93=0,0,J93/$J93)</f>
        <v>1</v>
      </c>
      <c r="K94" s="37">
        <f>IF(K93=0,0,K93/$J93)</f>
        <v>0.22115384615384615</v>
      </c>
      <c r="L94" s="37">
        <f>IF(L93=0,0,L93/$L93)</f>
        <v>1</v>
      </c>
      <c r="M94" s="37">
        <f>IF(M93=0,0,M93/$L93)</f>
        <v>0.42592592592592593</v>
      </c>
      <c r="AA94" s="152"/>
      <c r="AB94" s="152"/>
    </row>
    <row r="95" spans="1:28" ht="12" customHeight="1">
      <c r="A95" s="203"/>
      <c r="B95" s="203"/>
      <c r="C95" s="43"/>
      <c r="D95" s="278" t="s">
        <v>297</v>
      </c>
      <c r="E95" s="42"/>
      <c r="F95" s="41">
        <v>266</v>
      </c>
      <c r="G95" s="41">
        <v>85</v>
      </c>
      <c r="H95" s="41">
        <v>294</v>
      </c>
      <c r="I95" s="41">
        <v>104</v>
      </c>
      <c r="J95" s="41">
        <v>577</v>
      </c>
      <c r="K95" s="41">
        <v>325</v>
      </c>
      <c r="L95" s="41">
        <v>912</v>
      </c>
      <c r="M95" s="41">
        <v>570</v>
      </c>
      <c r="AA95" s="153"/>
      <c r="AB95" s="153"/>
    </row>
    <row r="96" spans="1:28" ht="12" customHeight="1">
      <c r="A96" s="203"/>
      <c r="B96" s="203"/>
      <c r="C96" s="40"/>
      <c r="D96" s="279"/>
      <c r="E96" s="39"/>
      <c r="F96" s="44">
        <f>IF(F95=0,0,F95/$F95)</f>
        <v>1</v>
      </c>
      <c r="G96" s="37">
        <f>IF(G95=0,0,G95/$F95)</f>
        <v>0.31954887218045114</v>
      </c>
      <c r="H96" s="37">
        <f>IF(H95=0,0,H95/$H95)</f>
        <v>1</v>
      </c>
      <c r="I96" s="37">
        <f>IF(I95=0,0,I95/$H95)</f>
        <v>0.35374149659863946</v>
      </c>
      <c r="J96" s="37">
        <f>IF(J95=0,0,J95/$J95)</f>
        <v>1</v>
      </c>
      <c r="K96" s="37">
        <f>IF(K95=0,0,K95/$J95)</f>
        <v>0.56325823223570193</v>
      </c>
      <c r="L96" s="37">
        <f>IF(L95=0,0,L95/$L95)</f>
        <v>1</v>
      </c>
      <c r="M96" s="37">
        <f>IF(M95=0,0,M95/$L95)</f>
        <v>0.625</v>
      </c>
      <c r="AA96" s="152"/>
      <c r="AB96" s="152"/>
    </row>
    <row r="97" spans="1:30" ht="12" customHeight="1">
      <c r="A97" s="203"/>
      <c r="B97" s="203"/>
      <c r="C97" s="43"/>
      <c r="D97" s="278" t="s">
        <v>296</v>
      </c>
      <c r="E97" s="42"/>
      <c r="F97" s="41">
        <v>29</v>
      </c>
      <c r="G97" s="41">
        <v>0</v>
      </c>
      <c r="H97" s="41">
        <v>79</v>
      </c>
      <c r="I97" s="41">
        <v>3</v>
      </c>
      <c r="J97" s="41">
        <v>184</v>
      </c>
      <c r="K97" s="41">
        <v>17</v>
      </c>
      <c r="L97" s="41">
        <v>196</v>
      </c>
      <c r="M97" s="41">
        <v>31</v>
      </c>
      <c r="AA97" s="153"/>
      <c r="AB97" s="153"/>
    </row>
    <row r="98" spans="1:30" ht="12" customHeight="1">
      <c r="A98" s="203"/>
      <c r="B98" s="203"/>
      <c r="C98" s="40"/>
      <c r="D98" s="279"/>
      <c r="E98" s="39"/>
      <c r="F98" s="44">
        <f>IF(F97=0,0,F97/$F97)</f>
        <v>1</v>
      </c>
      <c r="G98" s="37">
        <f>IF(G97=0,0,G97/$F97)</f>
        <v>0</v>
      </c>
      <c r="H98" s="37">
        <f>IF(H97=0,0,H97/$H97)</f>
        <v>1</v>
      </c>
      <c r="I98" s="37">
        <f>IF(I97=0,0,I97/$H97)</f>
        <v>3.7974683544303799E-2</v>
      </c>
      <c r="J98" s="37">
        <f>IF(J97=0,0,J97/$J97)</f>
        <v>1</v>
      </c>
      <c r="K98" s="37">
        <f>IF(K97=0,0,K97/$J97)</f>
        <v>9.2391304347826081E-2</v>
      </c>
      <c r="L98" s="37">
        <f>IF(L97=0,0,L97/$L97)</f>
        <v>1</v>
      </c>
      <c r="M98" s="37">
        <f>IF(M97=0,0,M97/$L97)</f>
        <v>0.15816326530612246</v>
      </c>
      <c r="AA98" s="152"/>
      <c r="AB98" s="152"/>
    </row>
    <row r="99" spans="1:30" ht="12.75" customHeight="1">
      <c r="A99" s="203"/>
      <c r="B99" s="203"/>
      <c r="C99" s="43"/>
      <c r="D99" s="278" t="s">
        <v>295</v>
      </c>
      <c r="E99" s="42"/>
      <c r="F99" s="41">
        <v>117</v>
      </c>
      <c r="G99" s="41">
        <v>15</v>
      </c>
      <c r="H99" s="41">
        <v>59</v>
      </c>
      <c r="I99" s="41">
        <v>1</v>
      </c>
      <c r="J99" s="41">
        <v>144</v>
      </c>
      <c r="K99" s="41">
        <v>11</v>
      </c>
      <c r="L99" s="41">
        <v>156</v>
      </c>
      <c r="M99" s="41">
        <v>21</v>
      </c>
      <c r="AA99" s="153"/>
      <c r="AB99" s="153"/>
    </row>
    <row r="100" spans="1:30" ht="12.75" customHeight="1" thickBot="1">
      <c r="A100" s="204"/>
      <c r="B100" s="204"/>
      <c r="C100" s="40"/>
      <c r="D100" s="279"/>
      <c r="E100" s="39"/>
      <c r="F100" s="38">
        <f>IF(F99=0,0,F99/$F99)</f>
        <v>1</v>
      </c>
      <c r="G100" s="37">
        <f>IF(G99=0,0,G99/$F99)</f>
        <v>0.12820512820512819</v>
      </c>
      <c r="H100" s="37">
        <f>IF(H99=0,0,H99/$H99)</f>
        <v>1</v>
      </c>
      <c r="I100" s="37">
        <f>IF(I99=0,0,I99/$H99)</f>
        <v>1.6949152542372881E-2</v>
      </c>
      <c r="J100" s="37">
        <f>IF(J99=0,0,J99/$J99)</f>
        <v>1</v>
      </c>
      <c r="K100" s="37">
        <f>IF(K99=0,0,K99/$J99)</f>
        <v>7.6388888888888895E-2</v>
      </c>
      <c r="L100" s="37">
        <f>IF(L99=0,0,L99/$L99)</f>
        <v>1</v>
      </c>
      <c r="M100" s="37">
        <f>IF(M99=0,0,M99/$L99)</f>
        <v>0.13461538461538461</v>
      </c>
      <c r="AA100" s="155"/>
      <c r="AB100" s="156"/>
    </row>
    <row r="110" spans="1:30">
      <c r="D110" s="164" t="s">
        <v>495</v>
      </c>
      <c r="E110" s="162"/>
      <c r="F110" s="163">
        <v>1538</v>
      </c>
      <c r="G110" s="163">
        <v>300</v>
      </c>
      <c r="H110" s="163">
        <v>1710</v>
      </c>
      <c r="I110" s="163">
        <v>184</v>
      </c>
      <c r="J110" s="163">
        <v>3953</v>
      </c>
      <c r="K110" s="163">
        <v>598</v>
      </c>
      <c r="L110" s="163">
        <v>4507</v>
      </c>
      <c r="M110" s="163">
        <v>1140</v>
      </c>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1538</v>
      </c>
      <c r="G111" s="166">
        <f t="shared" ref="G111:R111" si="3">IF(G110="","",SUM(G9,G11,G13,G15,G17))</f>
        <v>300</v>
      </c>
      <c r="H111" s="166">
        <f t="shared" si="3"/>
        <v>1710</v>
      </c>
      <c r="I111" s="166">
        <f t="shared" si="3"/>
        <v>184</v>
      </c>
      <c r="J111" s="166">
        <f t="shared" si="3"/>
        <v>3953</v>
      </c>
      <c r="K111" s="166">
        <f t="shared" si="3"/>
        <v>598</v>
      </c>
      <c r="L111" s="166">
        <f t="shared" si="3"/>
        <v>4507</v>
      </c>
      <c r="M111" s="166">
        <f t="shared" si="3"/>
        <v>1140</v>
      </c>
      <c r="N111" s="166" t="str">
        <f t="shared" si="3"/>
        <v/>
      </c>
      <c r="O111" s="166" t="str">
        <f t="shared" si="3"/>
        <v/>
      </c>
      <c r="P111" s="166" t="str">
        <f t="shared" si="3"/>
        <v/>
      </c>
      <c r="Q111" s="166" t="str">
        <f t="shared" si="3"/>
        <v/>
      </c>
      <c r="R111" s="166" t="str">
        <f t="shared" si="3"/>
        <v/>
      </c>
      <c r="S111" s="74"/>
      <c r="T111" s="71"/>
      <c r="U111" s="74"/>
      <c r="V111" s="71"/>
      <c r="W111" s="74"/>
      <c r="X111" s="71"/>
      <c r="Y111" s="74"/>
      <c r="Z111" s="71"/>
      <c r="AA111" s="74"/>
      <c r="AB111" s="71"/>
      <c r="AC111" s="74"/>
      <c r="AD111" s="71"/>
    </row>
    <row r="112" spans="1:30">
      <c r="D112" s="165" t="s">
        <v>43</v>
      </c>
      <c r="E112" s="162"/>
      <c r="F112" s="166">
        <f>IF(F110="","",SUM(F19,F69))</f>
        <v>1538</v>
      </c>
      <c r="G112" s="166">
        <f t="shared" ref="G112:R112" si="4">IF(G110="","",SUM(G19,G69))</f>
        <v>300</v>
      </c>
      <c r="H112" s="166">
        <f t="shared" si="4"/>
        <v>1710</v>
      </c>
      <c r="I112" s="166">
        <f t="shared" si="4"/>
        <v>184</v>
      </c>
      <c r="J112" s="166">
        <f t="shared" si="4"/>
        <v>3953</v>
      </c>
      <c r="K112" s="166">
        <f t="shared" si="4"/>
        <v>598</v>
      </c>
      <c r="L112" s="166">
        <f t="shared" si="4"/>
        <v>4507</v>
      </c>
      <c r="M112" s="166">
        <f t="shared" si="4"/>
        <v>1140</v>
      </c>
      <c r="N112" s="166" t="str">
        <f t="shared" si="4"/>
        <v/>
      </c>
      <c r="O112" s="166" t="str">
        <f t="shared" si="4"/>
        <v/>
      </c>
      <c r="P112" s="166" t="str">
        <f t="shared" si="4"/>
        <v/>
      </c>
      <c r="Q112" s="166" t="str">
        <f t="shared" si="4"/>
        <v/>
      </c>
      <c r="R112" s="166" t="str">
        <f t="shared" si="4"/>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481</v>
      </c>
      <c r="G113" s="166">
        <f t="shared" ref="G113:R113" si="5">IF(G110="","",SUM(G21,G23,G25,G27,G29,G31,G33,G35,G37,G39,G41,G43,G45,G47,G49,G51,G53,G55,G57,G59,G61,G63,G65,G67))</f>
        <v>73</v>
      </c>
      <c r="H113" s="166">
        <f t="shared" si="5"/>
        <v>748</v>
      </c>
      <c r="I113" s="166">
        <f t="shared" si="5"/>
        <v>31</v>
      </c>
      <c r="J113" s="166">
        <f t="shared" si="5"/>
        <v>1939</v>
      </c>
      <c r="K113" s="166">
        <f t="shared" si="5"/>
        <v>111</v>
      </c>
      <c r="L113" s="166">
        <f t="shared" si="5"/>
        <v>2090</v>
      </c>
      <c r="M113" s="166">
        <f t="shared" si="5"/>
        <v>242</v>
      </c>
      <c r="N113" s="166" t="str">
        <f t="shared" si="5"/>
        <v/>
      </c>
      <c r="O113" s="166" t="str">
        <f t="shared" si="5"/>
        <v/>
      </c>
      <c r="P113" s="166" t="str">
        <f t="shared" si="5"/>
        <v/>
      </c>
      <c r="Q113" s="166" t="str">
        <f t="shared" si="5"/>
        <v/>
      </c>
      <c r="R113" s="166" t="str">
        <f t="shared" si="5"/>
        <v/>
      </c>
      <c r="S113" s="74"/>
      <c r="T113" s="71"/>
      <c r="U113" s="74"/>
      <c r="V113" s="71"/>
      <c r="W113" s="74"/>
      <c r="X113" s="71"/>
      <c r="Y113" s="74"/>
      <c r="Z113" s="71"/>
      <c r="AA113" s="74"/>
      <c r="AB113" s="71"/>
      <c r="AC113" s="74"/>
      <c r="AD113" s="71"/>
    </row>
    <row r="114" spans="4:30">
      <c r="D114" s="168" t="s">
        <v>496</v>
      </c>
      <c r="F114" s="166">
        <f>IF(F110="","",SUM(F71,F73,F75,F77,F79,F81,F83,F85,F87,F89,F91,F93,F95,F97,F99))</f>
        <v>1057</v>
      </c>
      <c r="G114" s="166">
        <f t="shared" ref="G114:R114" si="6">IF(G110="","",SUM(G71,G73,G75,G77,G79,G81,G83,G85,G87,G89,G91,G93,G95,G97,G99))</f>
        <v>227</v>
      </c>
      <c r="H114" s="166">
        <f t="shared" si="6"/>
        <v>962</v>
      </c>
      <c r="I114" s="166">
        <f t="shared" si="6"/>
        <v>153</v>
      </c>
      <c r="J114" s="166">
        <f t="shared" si="6"/>
        <v>2014</v>
      </c>
      <c r="K114" s="166">
        <f t="shared" si="6"/>
        <v>487</v>
      </c>
      <c r="L114" s="166">
        <f t="shared" si="6"/>
        <v>2417</v>
      </c>
      <c r="M114" s="166">
        <f t="shared" si="6"/>
        <v>898</v>
      </c>
      <c r="N114" s="166" t="str">
        <f t="shared" si="6"/>
        <v/>
      </c>
      <c r="O114" s="166" t="str">
        <f t="shared" si="6"/>
        <v/>
      </c>
      <c r="P114" s="166" t="str">
        <f t="shared" si="6"/>
        <v/>
      </c>
      <c r="Q114" s="166" t="str">
        <f t="shared" si="6"/>
        <v/>
      </c>
      <c r="R114" s="166" t="str">
        <f t="shared" si="6"/>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7">IF(G110="","",IF(G7=G110,"",1))</f>
        <v/>
      </c>
      <c r="H116" s="163" t="str">
        <f t="shared" si="7"/>
        <v/>
      </c>
      <c r="I116" s="163" t="str">
        <f t="shared" si="7"/>
        <v/>
      </c>
      <c r="J116" s="163" t="str">
        <f t="shared" si="7"/>
        <v/>
      </c>
      <c r="K116" s="163" t="str">
        <f t="shared" si="7"/>
        <v/>
      </c>
      <c r="L116" s="163" t="str">
        <f t="shared" si="7"/>
        <v/>
      </c>
      <c r="M116" s="163" t="str">
        <f t="shared" si="7"/>
        <v/>
      </c>
      <c r="N116" s="163" t="str">
        <f t="shared" si="7"/>
        <v/>
      </c>
      <c r="O116" s="163" t="str">
        <f t="shared" si="7"/>
        <v/>
      </c>
      <c r="P116" s="163" t="str">
        <f t="shared" si="7"/>
        <v/>
      </c>
      <c r="Q116" s="163" t="str">
        <f t="shared" si="7"/>
        <v/>
      </c>
      <c r="R116" s="163" t="str">
        <f t="shared" si="7"/>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8">IF(G110="","",IF(G110=G111,"",1))</f>
        <v/>
      </c>
      <c r="H117" s="163" t="str">
        <f t="shared" si="8"/>
        <v/>
      </c>
      <c r="I117" s="163" t="str">
        <f t="shared" si="8"/>
        <v/>
      </c>
      <c r="J117" s="163" t="str">
        <f t="shared" si="8"/>
        <v/>
      </c>
      <c r="K117" s="163" t="str">
        <f t="shared" si="8"/>
        <v/>
      </c>
      <c r="L117" s="163" t="str">
        <f t="shared" si="8"/>
        <v/>
      </c>
      <c r="M117" s="163" t="str">
        <f t="shared" si="8"/>
        <v/>
      </c>
      <c r="N117" s="163" t="str">
        <f t="shared" si="8"/>
        <v/>
      </c>
      <c r="O117" s="163" t="str">
        <f t="shared" si="8"/>
        <v/>
      </c>
      <c r="P117" s="163" t="str">
        <f t="shared" si="8"/>
        <v/>
      </c>
      <c r="Q117" s="163" t="str">
        <f t="shared" si="8"/>
        <v/>
      </c>
      <c r="R117" s="163" t="str">
        <f t="shared" si="8"/>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9">IF(G110="","",IF(G110=G112,"",1))</f>
        <v/>
      </c>
      <c r="H118" s="163" t="str">
        <f t="shared" si="9"/>
        <v/>
      </c>
      <c r="I118" s="163" t="str">
        <f t="shared" si="9"/>
        <v/>
      </c>
      <c r="J118" s="163" t="str">
        <f t="shared" si="9"/>
        <v/>
      </c>
      <c r="K118" s="163" t="str">
        <f t="shared" si="9"/>
        <v/>
      </c>
      <c r="L118" s="163" t="str">
        <f t="shared" si="9"/>
        <v/>
      </c>
      <c r="M118" s="163" t="str">
        <f t="shared" si="9"/>
        <v/>
      </c>
      <c r="N118" s="163" t="str">
        <f t="shared" si="9"/>
        <v/>
      </c>
      <c r="O118" s="163" t="str">
        <f t="shared" si="9"/>
        <v/>
      </c>
      <c r="P118" s="163" t="str">
        <f t="shared" si="9"/>
        <v/>
      </c>
      <c r="Q118" s="163" t="str">
        <f t="shared" si="9"/>
        <v/>
      </c>
      <c r="R118" s="163" t="str">
        <f t="shared" si="9"/>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10">IF(G110="","",IF(G19=G113,"",1))</f>
        <v/>
      </c>
      <c r="H119" s="163" t="str">
        <f t="shared" si="10"/>
        <v/>
      </c>
      <c r="I119" s="163" t="str">
        <f t="shared" si="10"/>
        <v/>
      </c>
      <c r="J119" s="163" t="str">
        <f t="shared" si="10"/>
        <v/>
      </c>
      <c r="K119" s="163" t="str">
        <f t="shared" si="10"/>
        <v/>
      </c>
      <c r="L119" s="163" t="str">
        <f t="shared" si="10"/>
        <v/>
      </c>
      <c r="M119" s="163" t="str">
        <f t="shared" si="10"/>
        <v/>
      </c>
      <c r="N119" s="163" t="str">
        <f t="shared" si="10"/>
        <v/>
      </c>
      <c r="O119" s="163" t="str">
        <f t="shared" si="10"/>
        <v/>
      </c>
      <c r="P119" s="163" t="str">
        <f t="shared" si="10"/>
        <v/>
      </c>
      <c r="Q119" s="163" t="str">
        <f t="shared" si="10"/>
        <v/>
      </c>
      <c r="R119" s="163" t="str">
        <f t="shared" si="10"/>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11">IF(G110="","",IF(G69=G114,"",1))</f>
        <v/>
      </c>
      <c r="H120" s="163" t="str">
        <f t="shared" si="11"/>
        <v/>
      </c>
      <c r="I120" s="163" t="str">
        <f t="shared" si="11"/>
        <v/>
      </c>
      <c r="J120" s="163" t="str">
        <f t="shared" si="11"/>
        <v/>
      </c>
      <c r="K120" s="163" t="str">
        <f t="shared" si="11"/>
        <v/>
      </c>
      <c r="L120" s="163" t="str">
        <f t="shared" si="11"/>
        <v/>
      </c>
      <c r="M120" s="163" t="str">
        <f t="shared" si="11"/>
        <v/>
      </c>
      <c r="N120" s="163" t="str">
        <f t="shared" si="11"/>
        <v/>
      </c>
      <c r="O120" s="163" t="str">
        <f t="shared" si="11"/>
        <v/>
      </c>
      <c r="P120" s="163" t="str">
        <f t="shared" si="11"/>
        <v/>
      </c>
      <c r="Q120" s="163" t="str">
        <f t="shared" si="11"/>
        <v/>
      </c>
      <c r="R120" s="163" t="str">
        <f t="shared" si="11"/>
        <v/>
      </c>
      <c r="S120" s="71"/>
      <c r="T120" s="71"/>
      <c r="U120" s="71"/>
      <c r="V120" s="71"/>
      <c r="W120" s="71"/>
      <c r="X120" s="71"/>
      <c r="Y120" s="71"/>
      <c r="Z120" s="71"/>
      <c r="AA120" s="71"/>
      <c r="AB120" s="71"/>
      <c r="AC120" s="71"/>
      <c r="AD120" s="71"/>
    </row>
  </sheetData>
  <mergeCells count="60">
    <mergeCell ref="D67:D68"/>
    <mergeCell ref="D65:D66"/>
    <mergeCell ref="D51:D52"/>
    <mergeCell ref="D53:D54"/>
    <mergeCell ref="D55:D56"/>
    <mergeCell ref="D57:D58"/>
    <mergeCell ref="D59:D60"/>
    <mergeCell ref="D61:D62"/>
    <mergeCell ref="D63:D64"/>
    <mergeCell ref="M4:M6"/>
    <mergeCell ref="G4:G6"/>
    <mergeCell ref="H3:H6"/>
    <mergeCell ref="I4:I6"/>
    <mergeCell ref="J3:J6"/>
    <mergeCell ref="K4:K6"/>
    <mergeCell ref="L3:L6"/>
    <mergeCell ref="D95:D96"/>
    <mergeCell ref="D97:D98"/>
    <mergeCell ref="D99:D100"/>
    <mergeCell ref="D85:D86"/>
    <mergeCell ref="D87:D88"/>
    <mergeCell ref="D89:D90"/>
    <mergeCell ref="D91:D92"/>
    <mergeCell ref="D75:D76"/>
    <mergeCell ref="D77:D78"/>
    <mergeCell ref="D79:D80"/>
    <mergeCell ref="D81:D82"/>
    <mergeCell ref="D93:D9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s>
  <phoneticPr fontId="2"/>
  <pageMargins left="0.59055118110236227" right="0.19685039370078741" top="0.39370078740157483" bottom="0.39370078740157483" header="0.51181102362204722" footer="0.51181102362204722"/>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6"/>
  <sheetViews>
    <sheetView showGridLines="0" view="pageBreakPreview" zoomScaleNormal="100" zoomScaleSheetLayoutView="100" workbookViewId="0">
      <selection activeCell="F17" sqref="F17"/>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6" width="8.625" style="3" customWidth="1"/>
    <col min="17" max="16384" width="9" style="3"/>
  </cols>
  <sheetData>
    <row r="1" spans="1:29" ht="14.25">
      <c r="A1" s="18" t="s">
        <v>70</v>
      </c>
    </row>
    <row r="3" spans="1:29" ht="18" customHeight="1">
      <c r="A3" s="216" t="s">
        <v>64</v>
      </c>
      <c r="B3" s="217"/>
      <c r="C3" s="217"/>
      <c r="D3" s="217"/>
      <c r="E3" s="218"/>
      <c r="F3" s="225" t="s">
        <v>138</v>
      </c>
      <c r="G3" s="232" t="s">
        <v>69</v>
      </c>
      <c r="H3" s="232"/>
      <c r="I3" s="232"/>
      <c r="J3" s="232"/>
      <c r="K3" s="232"/>
      <c r="L3" s="232"/>
      <c r="M3" s="232"/>
      <c r="N3" s="232"/>
      <c r="O3" s="232"/>
      <c r="P3" s="232"/>
    </row>
    <row r="4" spans="1:29" ht="31.5" customHeight="1">
      <c r="A4" s="219"/>
      <c r="B4" s="220"/>
      <c r="C4" s="220"/>
      <c r="D4" s="220"/>
      <c r="E4" s="221"/>
      <c r="F4" s="226"/>
      <c r="G4" s="232" t="s">
        <v>68</v>
      </c>
      <c r="H4" s="232"/>
      <c r="I4" s="232" t="s">
        <v>59</v>
      </c>
      <c r="J4" s="232"/>
      <c r="K4" s="232" t="s">
        <v>58</v>
      </c>
      <c r="L4" s="232"/>
      <c r="M4" s="232" t="s">
        <v>57</v>
      </c>
      <c r="N4" s="232"/>
      <c r="O4" s="232" t="s">
        <v>56</v>
      </c>
      <c r="P4" s="232"/>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c r="O5" s="227" t="s">
        <v>52</v>
      </c>
      <c r="P5" s="214" t="s">
        <v>51</v>
      </c>
    </row>
    <row r="6" spans="1:29" ht="15" customHeight="1" thickBot="1">
      <c r="A6" s="222"/>
      <c r="B6" s="223"/>
      <c r="C6" s="223"/>
      <c r="D6" s="223"/>
      <c r="E6" s="224"/>
      <c r="F6" s="226"/>
      <c r="G6" s="228"/>
      <c r="H6" s="215"/>
      <c r="I6" s="228"/>
      <c r="J6" s="215"/>
      <c r="K6" s="228"/>
      <c r="L6" s="215"/>
      <c r="M6" s="228"/>
      <c r="N6" s="215"/>
      <c r="O6" s="228"/>
      <c r="P6" s="215"/>
      <c r="AA6" s="139">
        <f>SUM(AB7:AD53,F66:AD70)</f>
        <v>0</v>
      </c>
    </row>
    <row r="7" spans="1:29" ht="23.1" customHeight="1">
      <c r="A7" s="211" t="s">
        <v>50</v>
      </c>
      <c r="B7" s="212"/>
      <c r="C7" s="212"/>
      <c r="D7" s="212"/>
      <c r="E7" s="213"/>
      <c r="F7" s="10">
        <f>SUM(F8:F12)</f>
        <v>986</v>
      </c>
      <c r="G7" s="9">
        <f>SUM(G8:G12)</f>
        <v>670</v>
      </c>
      <c r="H7" s="8">
        <f t="shared" ref="H7:H53" si="0">IF(G7=0,0,G7/$F7*100)</f>
        <v>67.951318458417859</v>
      </c>
      <c r="I7" s="15">
        <f>SUM(I8:I12)</f>
        <v>182</v>
      </c>
      <c r="J7" s="8">
        <f t="shared" ref="J7:J53" si="1">IF(I7=0,0,I7/$F7*100)</f>
        <v>18.458417849898581</v>
      </c>
      <c r="K7" s="15">
        <f>SUM(K8:K12)</f>
        <v>115</v>
      </c>
      <c r="L7" s="8">
        <f t="shared" ref="L7:L53" si="2">IF(K7=0,0,K7/$F7*100)</f>
        <v>11.663286004056795</v>
      </c>
      <c r="M7" s="15">
        <f>SUM(M8:M12)</f>
        <v>13</v>
      </c>
      <c r="N7" s="8">
        <f t="shared" ref="N7:N53" si="3">IF(M7=0,0,M7/$F7*100)</f>
        <v>1.3184584178498986</v>
      </c>
      <c r="O7" s="15">
        <f>SUM(O8:O12)</f>
        <v>6</v>
      </c>
      <c r="P7" s="8">
        <f t="shared" ref="P7:P53" si="4">IF(O7=0,0,O7/$F7*100)</f>
        <v>0.6085192697768762</v>
      </c>
      <c r="AA7" s="138">
        <v>986</v>
      </c>
      <c r="AB7" s="135" t="str">
        <f>IF(F7=AA7,"",1)</f>
        <v/>
      </c>
      <c r="AC7" s="173" t="str">
        <f>IF(SUM(H7,J7,L7,N7,P7)=100,"",1)</f>
        <v/>
      </c>
    </row>
    <row r="8" spans="1:29" ht="23.1" customHeight="1">
      <c r="A8" s="205" t="s">
        <v>49</v>
      </c>
      <c r="B8" s="208" t="s">
        <v>48</v>
      </c>
      <c r="C8" s="209"/>
      <c r="D8" s="209"/>
      <c r="E8" s="210"/>
      <c r="F8" s="10">
        <f t="shared" ref="F8:F13" si="5">SUM(G8,I8,K8,M8,O8)</f>
        <v>324</v>
      </c>
      <c r="G8" s="9">
        <v>324</v>
      </c>
      <c r="H8" s="8">
        <f t="shared" si="0"/>
        <v>100</v>
      </c>
      <c r="I8" s="15">
        <v>0</v>
      </c>
      <c r="J8" s="8">
        <f t="shared" si="1"/>
        <v>0</v>
      </c>
      <c r="K8" s="15">
        <v>0</v>
      </c>
      <c r="L8" s="8">
        <f t="shared" si="2"/>
        <v>0</v>
      </c>
      <c r="M8" s="15">
        <v>0</v>
      </c>
      <c r="N8" s="8">
        <f t="shared" si="3"/>
        <v>0</v>
      </c>
      <c r="O8" s="15">
        <v>0</v>
      </c>
      <c r="P8" s="8">
        <f t="shared" si="4"/>
        <v>0</v>
      </c>
      <c r="AA8" s="9">
        <v>324</v>
      </c>
      <c r="AB8" s="136" t="str">
        <f t="shared" ref="AB8:AB53" si="6">IF(F8=AA8,"",1)</f>
        <v/>
      </c>
      <c r="AC8" s="136" t="str">
        <f t="shared" ref="AC8:AC53" si="7">IF(SUM(H8,J8,L8,N8,P8)=100,"",1)</f>
        <v/>
      </c>
    </row>
    <row r="9" spans="1:29" ht="23.1" customHeight="1">
      <c r="A9" s="206"/>
      <c r="B9" s="208" t="s">
        <v>47</v>
      </c>
      <c r="C9" s="209"/>
      <c r="D9" s="209"/>
      <c r="E9" s="210"/>
      <c r="F9" s="10">
        <f t="shared" si="5"/>
        <v>144</v>
      </c>
      <c r="G9" s="9">
        <v>109</v>
      </c>
      <c r="H9" s="8">
        <f t="shared" si="0"/>
        <v>75.694444444444443</v>
      </c>
      <c r="I9" s="15">
        <v>35</v>
      </c>
      <c r="J9" s="8">
        <f t="shared" si="1"/>
        <v>24.305555555555554</v>
      </c>
      <c r="K9" s="15">
        <v>0</v>
      </c>
      <c r="L9" s="8">
        <f t="shared" si="2"/>
        <v>0</v>
      </c>
      <c r="M9" s="15">
        <v>0</v>
      </c>
      <c r="N9" s="8">
        <f t="shared" si="3"/>
        <v>0</v>
      </c>
      <c r="O9" s="15">
        <v>0</v>
      </c>
      <c r="P9" s="8">
        <f t="shared" si="4"/>
        <v>0</v>
      </c>
      <c r="AA9" s="9">
        <v>144</v>
      </c>
      <c r="AB9" s="136" t="str">
        <f t="shared" si="6"/>
        <v/>
      </c>
      <c r="AC9" s="136" t="str">
        <f t="shared" si="7"/>
        <v/>
      </c>
    </row>
    <row r="10" spans="1:29" ht="23.1" customHeight="1">
      <c r="A10" s="206"/>
      <c r="B10" s="208" t="s">
        <v>46</v>
      </c>
      <c r="C10" s="209"/>
      <c r="D10" s="209"/>
      <c r="E10" s="210"/>
      <c r="F10" s="10">
        <f t="shared" si="5"/>
        <v>219</v>
      </c>
      <c r="G10" s="9">
        <v>92</v>
      </c>
      <c r="H10" s="8">
        <f t="shared" si="0"/>
        <v>42.009132420091319</v>
      </c>
      <c r="I10" s="15">
        <v>86</v>
      </c>
      <c r="J10" s="8">
        <f t="shared" si="1"/>
        <v>39.269406392694059</v>
      </c>
      <c r="K10" s="15">
        <v>41</v>
      </c>
      <c r="L10" s="8">
        <f t="shared" si="2"/>
        <v>18.721461187214611</v>
      </c>
      <c r="M10" s="15">
        <v>0</v>
      </c>
      <c r="N10" s="8">
        <f t="shared" si="3"/>
        <v>0</v>
      </c>
      <c r="O10" s="15">
        <v>0</v>
      </c>
      <c r="P10" s="8">
        <f t="shared" si="4"/>
        <v>0</v>
      </c>
      <c r="AA10" s="9">
        <v>219</v>
      </c>
      <c r="AB10" s="136" t="str">
        <f t="shared" si="6"/>
        <v/>
      </c>
      <c r="AC10" s="136" t="str">
        <f t="shared" si="7"/>
        <v/>
      </c>
    </row>
    <row r="11" spans="1:29" ht="23.1" customHeight="1">
      <c r="A11" s="206"/>
      <c r="B11" s="208" t="s">
        <v>45</v>
      </c>
      <c r="C11" s="209"/>
      <c r="D11" s="209"/>
      <c r="E11" s="210"/>
      <c r="F11" s="10">
        <f t="shared" si="5"/>
        <v>78</v>
      </c>
      <c r="G11" s="9">
        <v>25</v>
      </c>
      <c r="H11" s="8">
        <f t="shared" si="0"/>
        <v>32.051282051282051</v>
      </c>
      <c r="I11" s="15">
        <v>17</v>
      </c>
      <c r="J11" s="8">
        <f t="shared" si="1"/>
        <v>21.794871794871796</v>
      </c>
      <c r="K11" s="15">
        <v>31</v>
      </c>
      <c r="L11" s="8">
        <f t="shared" si="2"/>
        <v>39.743589743589745</v>
      </c>
      <c r="M11" s="15">
        <v>5</v>
      </c>
      <c r="N11" s="8">
        <f t="shared" si="3"/>
        <v>6.4102564102564097</v>
      </c>
      <c r="O11" s="15">
        <v>0</v>
      </c>
      <c r="P11" s="8">
        <f t="shared" si="4"/>
        <v>0</v>
      </c>
      <c r="AA11" s="9">
        <v>78</v>
      </c>
      <c r="AB11" s="136" t="str">
        <f t="shared" si="6"/>
        <v/>
      </c>
      <c r="AC11" s="136" t="str">
        <f t="shared" si="7"/>
        <v/>
      </c>
    </row>
    <row r="12" spans="1:29" ht="23.1" customHeight="1">
      <c r="A12" s="207"/>
      <c r="B12" s="208" t="s">
        <v>44</v>
      </c>
      <c r="C12" s="209"/>
      <c r="D12" s="209"/>
      <c r="E12" s="210"/>
      <c r="F12" s="10">
        <f t="shared" si="5"/>
        <v>221</v>
      </c>
      <c r="G12" s="9">
        <v>120</v>
      </c>
      <c r="H12" s="8">
        <f t="shared" si="0"/>
        <v>54.298642533936651</v>
      </c>
      <c r="I12" s="15">
        <v>44</v>
      </c>
      <c r="J12" s="8">
        <f t="shared" si="1"/>
        <v>19.909502262443439</v>
      </c>
      <c r="K12" s="15">
        <v>43</v>
      </c>
      <c r="L12" s="8">
        <f t="shared" si="2"/>
        <v>19.457013574660635</v>
      </c>
      <c r="M12" s="15">
        <v>8</v>
      </c>
      <c r="N12" s="8">
        <f t="shared" si="3"/>
        <v>3.6199095022624439</v>
      </c>
      <c r="O12" s="15">
        <v>6</v>
      </c>
      <c r="P12" s="8">
        <f t="shared" si="4"/>
        <v>2.7149321266968327</v>
      </c>
      <c r="AA12" s="9">
        <v>221</v>
      </c>
      <c r="AB12" s="136" t="str">
        <f t="shared" si="6"/>
        <v/>
      </c>
      <c r="AC12" s="136" t="str">
        <f t="shared" si="7"/>
        <v/>
      </c>
    </row>
    <row r="13" spans="1:29" ht="23.1" customHeight="1">
      <c r="A13" s="202" t="s">
        <v>43</v>
      </c>
      <c r="B13" s="202" t="s">
        <v>42</v>
      </c>
      <c r="C13" s="13"/>
      <c r="D13" s="14" t="s">
        <v>16</v>
      </c>
      <c r="E13" s="11"/>
      <c r="F13" s="10">
        <f t="shared" si="5"/>
        <v>247</v>
      </c>
      <c r="G13" s="9">
        <f>SUM(G14:G37)</f>
        <v>94</v>
      </c>
      <c r="H13" s="8">
        <f>IF(G13=0,0,G13/$F13*100)</f>
        <v>38.056680161943319</v>
      </c>
      <c r="I13" s="9">
        <f>SUM(I14:I37)</f>
        <v>65</v>
      </c>
      <c r="J13" s="8">
        <f t="shared" si="1"/>
        <v>26.315789473684209</v>
      </c>
      <c r="K13" s="9">
        <f>SUM(K14:K37)</f>
        <v>74</v>
      </c>
      <c r="L13" s="8">
        <f t="shared" si="2"/>
        <v>29.959514170040485</v>
      </c>
      <c r="M13" s="9">
        <f>SUM(M14:M37)</f>
        <v>9</v>
      </c>
      <c r="N13" s="8">
        <f t="shared" si="3"/>
        <v>3.6437246963562751</v>
      </c>
      <c r="O13" s="9">
        <f>SUM(O14:O37)</f>
        <v>5</v>
      </c>
      <c r="P13" s="8">
        <f t="shared" si="4"/>
        <v>2.0242914979757085</v>
      </c>
      <c r="AA13" s="9">
        <v>247</v>
      </c>
      <c r="AB13" s="136" t="str">
        <f>IF(F13=AA13,"",1)</f>
        <v/>
      </c>
      <c r="AC13" s="136" t="str">
        <f t="shared" si="7"/>
        <v/>
      </c>
    </row>
    <row r="14" spans="1:29" ht="23.1" customHeight="1">
      <c r="A14" s="203"/>
      <c r="B14" s="203"/>
      <c r="C14" s="13"/>
      <c r="D14" s="14" t="s">
        <v>41</v>
      </c>
      <c r="E14" s="11"/>
      <c r="F14" s="10">
        <f t="shared" ref="F14:F53" si="8">SUM(G14,I14,K14,M14,O14)</f>
        <v>28</v>
      </c>
      <c r="G14" s="9">
        <v>9</v>
      </c>
      <c r="H14" s="8">
        <f t="shared" si="0"/>
        <v>32.142857142857146</v>
      </c>
      <c r="I14" s="15">
        <v>12</v>
      </c>
      <c r="J14" s="8">
        <f t="shared" si="1"/>
        <v>42.857142857142854</v>
      </c>
      <c r="K14" s="15">
        <v>7</v>
      </c>
      <c r="L14" s="8">
        <f t="shared" si="2"/>
        <v>25</v>
      </c>
      <c r="M14" s="15">
        <v>0</v>
      </c>
      <c r="N14" s="8">
        <f t="shared" si="3"/>
        <v>0</v>
      </c>
      <c r="O14" s="15">
        <v>0</v>
      </c>
      <c r="P14" s="8">
        <f t="shared" si="4"/>
        <v>0</v>
      </c>
      <c r="AA14" s="9">
        <v>28</v>
      </c>
      <c r="AB14" s="136" t="str">
        <f t="shared" si="6"/>
        <v/>
      </c>
      <c r="AC14" s="136" t="str">
        <f t="shared" si="7"/>
        <v/>
      </c>
    </row>
    <row r="15" spans="1:29" ht="23.1" customHeight="1">
      <c r="A15" s="203"/>
      <c r="B15" s="203"/>
      <c r="C15" s="13"/>
      <c r="D15" s="14" t="s">
        <v>40</v>
      </c>
      <c r="E15" s="11"/>
      <c r="F15" s="10">
        <f t="shared" si="8"/>
        <v>5</v>
      </c>
      <c r="G15" s="9">
        <v>3</v>
      </c>
      <c r="H15" s="8">
        <f t="shared" si="0"/>
        <v>60</v>
      </c>
      <c r="I15" s="15">
        <v>1</v>
      </c>
      <c r="J15" s="8">
        <f t="shared" si="1"/>
        <v>20</v>
      </c>
      <c r="K15" s="15">
        <v>1</v>
      </c>
      <c r="L15" s="8">
        <f t="shared" si="2"/>
        <v>20</v>
      </c>
      <c r="M15" s="15">
        <v>0</v>
      </c>
      <c r="N15" s="8">
        <f t="shared" si="3"/>
        <v>0</v>
      </c>
      <c r="O15" s="15">
        <v>0</v>
      </c>
      <c r="P15" s="8">
        <f t="shared" si="4"/>
        <v>0</v>
      </c>
      <c r="AA15" s="9">
        <v>5</v>
      </c>
      <c r="AB15" s="136" t="str">
        <f t="shared" si="6"/>
        <v/>
      </c>
      <c r="AC15" s="136" t="str">
        <f t="shared" si="7"/>
        <v/>
      </c>
    </row>
    <row r="16" spans="1:29" ht="23.1" customHeight="1">
      <c r="A16" s="203"/>
      <c r="B16" s="203"/>
      <c r="C16" s="13"/>
      <c r="D16" s="14" t="s">
        <v>39</v>
      </c>
      <c r="E16" s="11"/>
      <c r="F16" s="10">
        <f t="shared" si="8"/>
        <v>19</v>
      </c>
      <c r="G16" s="9">
        <v>15</v>
      </c>
      <c r="H16" s="8">
        <f t="shared" si="0"/>
        <v>78.94736842105263</v>
      </c>
      <c r="I16" s="15">
        <v>4</v>
      </c>
      <c r="J16" s="8">
        <f t="shared" si="1"/>
        <v>21.052631578947366</v>
      </c>
      <c r="K16" s="15">
        <v>0</v>
      </c>
      <c r="L16" s="8">
        <f t="shared" si="2"/>
        <v>0</v>
      </c>
      <c r="M16" s="15">
        <v>0</v>
      </c>
      <c r="N16" s="8">
        <f t="shared" si="3"/>
        <v>0</v>
      </c>
      <c r="O16" s="15">
        <v>0</v>
      </c>
      <c r="P16" s="8">
        <f t="shared" si="4"/>
        <v>0</v>
      </c>
      <c r="AA16" s="9">
        <v>19</v>
      </c>
      <c r="AB16" s="136" t="str">
        <f t="shared" si="6"/>
        <v/>
      </c>
      <c r="AC16" s="136" t="str">
        <f t="shared" si="7"/>
        <v/>
      </c>
    </row>
    <row r="17" spans="1:29" ht="23.1" customHeight="1">
      <c r="A17" s="203"/>
      <c r="B17" s="203"/>
      <c r="C17" s="13"/>
      <c r="D17" s="14" t="s">
        <v>38</v>
      </c>
      <c r="E17" s="11"/>
      <c r="F17" s="10">
        <f t="shared" si="8"/>
        <v>2</v>
      </c>
      <c r="G17" s="9">
        <v>2</v>
      </c>
      <c r="H17" s="8">
        <f t="shared" si="0"/>
        <v>100</v>
      </c>
      <c r="I17" s="15">
        <v>0</v>
      </c>
      <c r="J17" s="8">
        <f t="shared" si="1"/>
        <v>0</v>
      </c>
      <c r="K17" s="15">
        <v>0</v>
      </c>
      <c r="L17" s="8">
        <f t="shared" si="2"/>
        <v>0</v>
      </c>
      <c r="M17" s="15">
        <v>0</v>
      </c>
      <c r="N17" s="8">
        <f t="shared" si="3"/>
        <v>0</v>
      </c>
      <c r="O17" s="15">
        <v>0</v>
      </c>
      <c r="P17" s="8">
        <f t="shared" si="4"/>
        <v>0</v>
      </c>
      <c r="AA17" s="9">
        <v>2</v>
      </c>
      <c r="AB17" s="136" t="str">
        <f t="shared" si="6"/>
        <v/>
      </c>
      <c r="AC17" s="136" t="str">
        <f t="shared" si="7"/>
        <v/>
      </c>
    </row>
    <row r="18" spans="1:29" ht="23.1" customHeight="1">
      <c r="A18" s="203"/>
      <c r="B18" s="203"/>
      <c r="C18" s="13"/>
      <c r="D18" s="14" t="s">
        <v>37</v>
      </c>
      <c r="E18" s="11"/>
      <c r="F18" s="10">
        <f t="shared" si="8"/>
        <v>7</v>
      </c>
      <c r="G18" s="9">
        <v>3</v>
      </c>
      <c r="H18" s="8">
        <f t="shared" si="0"/>
        <v>42.857142857142854</v>
      </c>
      <c r="I18" s="15">
        <v>2</v>
      </c>
      <c r="J18" s="8">
        <f t="shared" si="1"/>
        <v>28.571428571428569</v>
      </c>
      <c r="K18" s="15">
        <v>2</v>
      </c>
      <c r="L18" s="8">
        <f t="shared" si="2"/>
        <v>28.571428571428569</v>
      </c>
      <c r="M18" s="15">
        <v>0</v>
      </c>
      <c r="N18" s="8">
        <f t="shared" si="3"/>
        <v>0</v>
      </c>
      <c r="O18" s="15">
        <v>0</v>
      </c>
      <c r="P18" s="8">
        <f t="shared" si="4"/>
        <v>0</v>
      </c>
      <c r="AA18" s="9">
        <v>7</v>
      </c>
      <c r="AB18" s="136" t="str">
        <f t="shared" si="6"/>
        <v/>
      </c>
      <c r="AC18" s="136" t="str">
        <f t="shared" si="7"/>
        <v/>
      </c>
    </row>
    <row r="19" spans="1:29" ht="23.1" customHeight="1">
      <c r="A19" s="203"/>
      <c r="B19" s="203"/>
      <c r="C19" s="13"/>
      <c r="D19" s="14" t="s">
        <v>36</v>
      </c>
      <c r="E19" s="11"/>
      <c r="F19" s="10">
        <f t="shared" si="8"/>
        <v>1</v>
      </c>
      <c r="G19" s="9">
        <v>1</v>
      </c>
      <c r="H19" s="8">
        <f t="shared" si="0"/>
        <v>100</v>
      </c>
      <c r="I19" s="15">
        <v>0</v>
      </c>
      <c r="J19" s="8">
        <f t="shared" si="1"/>
        <v>0</v>
      </c>
      <c r="K19" s="15">
        <v>0</v>
      </c>
      <c r="L19" s="8">
        <f t="shared" si="2"/>
        <v>0</v>
      </c>
      <c r="M19" s="15">
        <v>0</v>
      </c>
      <c r="N19" s="8">
        <f t="shared" si="3"/>
        <v>0</v>
      </c>
      <c r="O19" s="15">
        <v>0</v>
      </c>
      <c r="P19" s="8">
        <f t="shared" si="4"/>
        <v>0</v>
      </c>
      <c r="AA19" s="9">
        <v>1</v>
      </c>
      <c r="AB19" s="136" t="str">
        <f t="shared" si="6"/>
        <v/>
      </c>
      <c r="AC19" s="136" t="str">
        <f t="shared" si="7"/>
        <v/>
      </c>
    </row>
    <row r="20" spans="1:29" ht="23.1" customHeight="1">
      <c r="A20" s="203"/>
      <c r="B20" s="203"/>
      <c r="C20" s="13"/>
      <c r="D20" s="14" t="s">
        <v>35</v>
      </c>
      <c r="E20" s="11"/>
      <c r="F20" s="10">
        <f t="shared" si="8"/>
        <v>7</v>
      </c>
      <c r="G20" s="9">
        <v>3</v>
      </c>
      <c r="H20" s="8">
        <f t="shared" si="0"/>
        <v>42.857142857142854</v>
      </c>
      <c r="I20" s="15">
        <v>2</v>
      </c>
      <c r="J20" s="8">
        <f t="shared" si="1"/>
        <v>28.571428571428569</v>
      </c>
      <c r="K20" s="15">
        <v>2</v>
      </c>
      <c r="L20" s="8">
        <f t="shared" si="2"/>
        <v>28.571428571428569</v>
      </c>
      <c r="M20" s="15">
        <v>0</v>
      </c>
      <c r="N20" s="8">
        <f t="shared" si="3"/>
        <v>0</v>
      </c>
      <c r="O20" s="15">
        <v>0</v>
      </c>
      <c r="P20" s="8">
        <f t="shared" si="4"/>
        <v>0</v>
      </c>
      <c r="AA20" s="9">
        <v>7</v>
      </c>
      <c r="AB20" s="136" t="str">
        <f t="shared" si="6"/>
        <v/>
      </c>
      <c r="AC20" s="136" t="str">
        <f t="shared" si="7"/>
        <v/>
      </c>
    </row>
    <row r="21" spans="1:29" ht="23.1" customHeight="1">
      <c r="A21" s="203"/>
      <c r="B21" s="203"/>
      <c r="C21" s="13"/>
      <c r="D21" s="14" t="s">
        <v>34</v>
      </c>
      <c r="E21" s="11"/>
      <c r="F21" s="10">
        <f t="shared" si="8"/>
        <v>8</v>
      </c>
      <c r="G21" s="9">
        <v>2</v>
      </c>
      <c r="H21" s="8">
        <f t="shared" si="0"/>
        <v>25</v>
      </c>
      <c r="I21" s="15">
        <v>1</v>
      </c>
      <c r="J21" s="8">
        <f t="shared" si="1"/>
        <v>12.5</v>
      </c>
      <c r="K21" s="15">
        <v>4</v>
      </c>
      <c r="L21" s="8">
        <f t="shared" si="2"/>
        <v>50</v>
      </c>
      <c r="M21" s="15">
        <v>1</v>
      </c>
      <c r="N21" s="8">
        <f t="shared" si="3"/>
        <v>12.5</v>
      </c>
      <c r="O21" s="15">
        <v>0</v>
      </c>
      <c r="P21" s="8">
        <f t="shared" si="4"/>
        <v>0</v>
      </c>
      <c r="AA21" s="9">
        <v>8</v>
      </c>
      <c r="AB21" s="136" t="str">
        <f t="shared" si="6"/>
        <v/>
      </c>
      <c r="AC21" s="136" t="str">
        <f t="shared" si="7"/>
        <v/>
      </c>
    </row>
    <row r="22" spans="1:29" ht="23.1" customHeight="1">
      <c r="A22" s="203"/>
      <c r="B22" s="203"/>
      <c r="C22" s="13"/>
      <c r="D22" s="14" t="s">
        <v>33</v>
      </c>
      <c r="E22" s="11"/>
      <c r="F22" s="10">
        <f t="shared" si="8"/>
        <v>1</v>
      </c>
      <c r="G22" s="9">
        <v>1</v>
      </c>
      <c r="H22" s="8">
        <f t="shared" si="0"/>
        <v>100</v>
      </c>
      <c r="I22" s="15">
        <v>0</v>
      </c>
      <c r="J22" s="8">
        <f t="shared" si="1"/>
        <v>0</v>
      </c>
      <c r="K22" s="15">
        <v>0</v>
      </c>
      <c r="L22" s="8">
        <f t="shared" si="2"/>
        <v>0</v>
      </c>
      <c r="M22" s="15">
        <v>0</v>
      </c>
      <c r="N22" s="8">
        <f t="shared" si="3"/>
        <v>0</v>
      </c>
      <c r="O22" s="15">
        <v>0</v>
      </c>
      <c r="P22" s="8">
        <f t="shared" si="4"/>
        <v>0</v>
      </c>
      <c r="AA22" s="9">
        <v>1</v>
      </c>
      <c r="AB22" s="136" t="str">
        <f t="shared" si="6"/>
        <v/>
      </c>
      <c r="AC22" s="136" t="str">
        <f t="shared" si="7"/>
        <v/>
      </c>
    </row>
    <row r="23" spans="1:29" ht="23.1" customHeight="1">
      <c r="A23" s="203"/>
      <c r="B23" s="203"/>
      <c r="C23" s="13"/>
      <c r="D23" s="14" t="s">
        <v>32</v>
      </c>
      <c r="E23" s="11"/>
      <c r="F23" s="10">
        <f t="shared" si="8"/>
        <v>7</v>
      </c>
      <c r="G23" s="9">
        <v>1</v>
      </c>
      <c r="H23" s="8">
        <f t="shared" si="0"/>
        <v>14.285714285714285</v>
      </c>
      <c r="I23" s="15">
        <v>3</v>
      </c>
      <c r="J23" s="8">
        <f t="shared" si="1"/>
        <v>42.857142857142854</v>
      </c>
      <c r="K23" s="15">
        <v>3</v>
      </c>
      <c r="L23" s="8">
        <f t="shared" si="2"/>
        <v>42.857142857142854</v>
      </c>
      <c r="M23" s="15">
        <v>0</v>
      </c>
      <c r="N23" s="8">
        <f t="shared" si="3"/>
        <v>0</v>
      </c>
      <c r="O23" s="15">
        <v>0</v>
      </c>
      <c r="P23" s="8">
        <f t="shared" si="4"/>
        <v>0</v>
      </c>
      <c r="AA23" s="9">
        <v>7</v>
      </c>
      <c r="AB23" s="136" t="str">
        <f t="shared" si="6"/>
        <v/>
      </c>
      <c r="AC23" s="136" t="str">
        <f t="shared" si="7"/>
        <v/>
      </c>
    </row>
    <row r="24" spans="1:29" ht="23.1" customHeight="1">
      <c r="A24" s="203"/>
      <c r="B24" s="203"/>
      <c r="C24" s="13"/>
      <c r="D24" s="14" t="s">
        <v>31</v>
      </c>
      <c r="E24" s="11"/>
      <c r="F24" s="10">
        <f t="shared" si="8"/>
        <v>1</v>
      </c>
      <c r="G24" s="33">
        <v>1</v>
      </c>
      <c r="H24" s="8">
        <f t="shared" si="0"/>
        <v>100</v>
      </c>
      <c r="I24" s="34">
        <v>0</v>
      </c>
      <c r="J24" s="8">
        <f t="shared" si="1"/>
        <v>0</v>
      </c>
      <c r="K24" s="34">
        <v>0</v>
      </c>
      <c r="L24" s="8">
        <f t="shared" si="2"/>
        <v>0</v>
      </c>
      <c r="M24" s="34">
        <v>0</v>
      </c>
      <c r="N24" s="8">
        <f t="shared" si="3"/>
        <v>0</v>
      </c>
      <c r="O24" s="34">
        <v>0</v>
      </c>
      <c r="P24" s="8">
        <f t="shared" si="4"/>
        <v>0</v>
      </c>
      <c r="AA24" s="9">
        <v>1</v>
      </c>
      <c r="AB24" s="136" t="str">
        <f t="shared" si="6"/>
        <v/>
      </c>
      <c r="AC24" s="136" t="str">
        <f t="shared" si="7"/>
        <v/>
      </c>
    </row>
    <row r="25" spans="1:29" ht="23.1" customHeight="1">
      <c r="A25" s="203"/>
      <c r="B25" s="203"/>
      <c r="C25" s="13"/>
      <c r="D25" s="12" t="s">
        <v>30</v>
      </c>
      <c r="E25" s="11"/>
      <c r="F25" s="10">
        <f t="shared" si="8"/>
        <v>2</v>
      </c>
      <c r="G25" s="9">
        <v>1</v>
      </c>
      <c r="H25" s="8">
        <f t="shared" si="0"/>
        <v>50</v>
      </c>
      <c r="I25" s="15">
        <v>0</v>
      </c>
      <c r="J25" s="8">
        <f t="shared" si="1"/>
        <v>0</v>
      </c>
      <c r="K25" s="15">
        <v>1</v>
      </c>
      <c r="L25" s="8">
        <f t="shared" si="2"/>
        <v>50</v>
      </c>
      <c r="M25" s="15">
        <v>0</v>
      </c>
      <c r="N25" s="8">
        <f t="shared" si="3"/>
        <v>0</v>
      </c>
      <c r="O25" s="15">
        <v>0</v>
      </c>
      <c r="P25" s="8">
        <f t="shared" si="4"/>
        <v>0</v>
      </c>
      <c r="AA25" s="9">
        <v>2</v>
      </c>
      <c r="AB25" s="136" t="str">
        <f t="shared" si="6"/>
        <v/>
      </c>
      <c r="AC25" s="136" t="str">
        <f t="shared" si="7"/>
        <v/>
      </c>
    </row>
    <row r="26" spans="1:29" ht="23.1" customHeight="1">
      <c r="A26" s="203"/>
      <c r="B26" s="203"/>
      <c r="C26" s="13"/>
      <c r="D26" s="109" t="s">
        <v>29</v>
      </c>
      <c r="E26" s="110"/>
      <c r="F26" s="31">
        <f t="shared" si="8"/>
        <v>8</v>
      </c>
      <c r="G26" s="30">
        <v>4</v>
      </c>
      <c r="H26" s="111">
        <f t="shared" si="0"/>
        <v>50</v>
      </c>
      <c r="I26" s="15">
        <v>1</v>
      </c>
      <c r="J26" s="8">
        <f t="shared" si="1"/>
        <v>12.5</v>
      </c>
      <c r="K26" s="15">
        <v>2</v>
      </c>
      <c r="L26" s="8">
        <f t="shared" si="2"/>
        <v>25</v>
      </c>
      <c r="M26" s="15">
        <v>1</v>
      </c>
      <c r="N26" s="8">
        <f t="shared" si="3"/>
        <v>12.5</v>
      </c>
      <c r="O26" s="15">
        <v>0</v>
      </c>
      <c r="P26" s="8">
        <f t="shared" si="4"/>
        <v>0</v>
      </c>
      <c r="AA26" s="30">
        <v>8</v>
      </c>
      <c r="AB26" s="136" t="str">
        <f t="shared" si="6"/>
        <v/>
      </c>
      <c r="AC26" s="136" t="str">
        <f t="shared" si="7"/>
        <v/>
      </c>
    </row>
    <row r="27" spans="1:29" ht="23.1" customHeight="1">
      <c r="A27" s="203"/>
      <c r="B27" s="203"/>
      <c r="C27" s="13"/>
      <c r="D27" s="14" t="s">
        <v>28</v>
      </c>
      <c r="E27" s="11"/>
      <c r="F27" s="10">
        <f t="shared" si="8"/>
        <v>5</v>
      </c>
      <c r="G27" s="9">
        <v>2</v>
      </c>
      <c r="H27" s="8">
        <f t="shared" si="0"/>
        <v>40</v>
      </c>
      <c r="I27" s="15">
        <v>2</v>
      </c>
      <c r="J27" s="8">
        <f t="shared" si="1"/>
        <v>40</v>
      </c>
      <c r="K27" s="15">
        <v>1</v>
      </c>
      <c r="L27" s="8">
        <f t="shared" si="2"/>
        <v>20</v>
      </c>
      <c r="M27" s="15">
        <v>0</v>
      </c>
      <c r="N27" s="8">
        <f t="shared" si="3"/>
        <v>0</v>
      </c>
      <c r="O27" s="15">
        <v>0</v>
      </c>
      <c r="P27" s="8">
        <f t="shared" si="4"/>
        <v>0</v>
      </c>
      <c r="AA27" s="9">
        <v>5</v>
      </c>
      <c r="AB27" s="136" t="str">
        <f t="shared" si="6"/>
        <v/>
      </c>
      <c r="AC27" s="136" t="str">
        <f t="shared" si="7"/>
        <v/>
      </c>
    </row>
    <row r="28" spans="1:29" ht="23.1" customHeight="1">
      <c r="A28" s="203"/>
      <c r="B28" s="203"/>
      <c r="C28" s="13"/>
      <c r="D28" s="14" t="s">
        <v>27</v>
      </c>
      <c r="E28" s="11"/>
      <c r="F28" s="10">
        <f t="shared" si="8"/>
        <v>5</v>
      </c>
      <c r="G28" s="9">
        <v>1</v>
      </c>
      <c r="H28" s="8">
        <f t="shared" si="0"/>
        <v>20</v>
      </c>
      <c r="I28" s="15">
        <v>0</v>
      </c>
      <c r="J28" s="8">
        <f t="shared" si="1"/>
        <v>0</v>
      </c>
      <c r="K28" s="15">
        <v>4</v>
      </c>
      <c r="L28" s="8">
        <f t="shared" si="2"/>
        <v>80</v>
      </c>
      <c r="M28" s="15">
        <v>0</v>
      </c>
      <c r="N28" s="8">
        <f t="shared" si="3"/>
        <v>0</v>
      </c>
      <c r="O28" s="15">
        <v>0</v>
      </c>
      <c r="P28" s="8">
        <f t="shared" si="4"/>
        <v>0</v>
      </c>
      <c r="AA28" s="9">
        <v>5</v>
      </c>
      <c r="AB28" s="136" t="str">
        <f t="shared" si="6"/>
        <v/>
      </c>
      <c r="AC28" s="136" t="str">
        <f t="shared" si="7"/>
        <v/>
      </c>
    </row>
    <row r="29" spans="1:29" ht="23.1" customHeight="1">
      <c r="A29" s="203"/>
      <c r="B29" s="203"/>
      <c r="C29" s="13"/>
      <c r="D29" s="14" t="s">
        <v>26</v>
      </c>
      <c r="E29" s="11"/>
      <c r="F29" s="10">
        <f t="shared" si="8"/>
        <v>15</v>
      </c>
      <c r="G29" s="9">
        <v>8</v>
      </c>
      <c r="H29" s="8">
        <f t="shared" si="0"/>
        <v>53.333333333333336</v>
      </c>
      <c r="I29" s="15">
        <v>5</v>
      </c>
      <c r="J29" s="8">
        <f t="shared" si="1"/>
        <v>33.333333333333329</v>
      </c>
      <c r="K29" s="15">
        <v>2</v>
      </c>
      <c r="L29" s="8">
        <f t="shared" si="2"/>
        <v>13.333333333333334</v>
      </c>
      <c r="M29" s="15">
        <v>0</v>
      </c>
      <c r="N29" s="8">
        <f t="shared" si="3"/>
        <v>0</v>
      </c>
      <c r="O29" s="15">
        <v>0</v>
      </c>
      <c r="P29" s="8">
        <f t="shared" si="4"/>
        <v>0</v>
      </c>
      <c r="AA29" s="9">
        <v>15</v>
      </c>
      <c r="AB29" s="136" t="str">
        <f t="shared" si="6"/>
        <v/>
      </c>
      <c r="AC29" s="136" t="str">
        <f t="shared" si="7"/>
        <v/>
      </c>
    </row>
    <row r="30" spans="1:29" ht="23.1" customHeight="1">
      <c r="A30" s="203"/>
      <c r="B30" s="203"/>
      <c r="C30" s="13"/>
      <c r="D30" s="14" t="s">
        <v>25</v>
      </c>
      <c r="E30" s="11"/>
      <c r="F30" s="10">
        <f t="shared" si="8"/>
        <v>5</v>
      </c>
      <c r="G30" s="9">
        <v>3</v>
      </c>
      <c r="H30" s="8">
        <f t="shared" si="0"/>
        <v>60</v>
      </c>
      <c r="I30" s="15">
        <v>1</v>
      </c>
      <c r="J30" s="8">
        <f t="shared" si="1"/>
        <v>20</v>
      </c>
      <c r="K30" s="15">
        <v>0</v>
      </c>
      <c r="L30" s="8">
        <f t="shared" si="2"/>
        <v>0</v>
      </c>
      <c r="M30" s="15">
        <v>0</v>
      </c>
      <c r="N30" s="8">
        <f t="shared" si="3"/>
        <v>0</v>
      </c>
      <c r="O30" s="15">
        <v>1</v>
      </c>
      <c r="P30" s="8">
        <f t="shared" si="4"/>
        <v>20</v>
      </c>
      <c r="AA30" s="9">
        <v>5</v>
      </c>
      <c r="AB30" s="136" t="str">
        <f t="shared" si="6"/>
        <v/>
      </c>
      <c r="AC30" s="136" t="str">
        <f t="shared" si="7"/>
        <v/>
      </c>
    </row>
    <row r="31" spans="1:29" ht="23.1" customHeight="1">
      <c r="A31" s="203"/>
      <c r="B31" s="203"/>
      <c r="C31" s="13"/>
      <c r="D31" s="14" t="s">
        <v>24</v>
      </c>
      <c r="E31" s="11"/>
      <c r="F31" s="10">
        <f t="shared" si="8"/>
        <v>33</v>
      </c>
      <c r="G31" s="9">
        <v>10</v>
      </c>
      <c r="H31" s="8">
        <f t="shared" si="0"/>
        <v>30.303030303030305</v>
      </c>
      <c r="I31" s="15">
        <v>10</v>
      </c>
      <c r="J31" s="8">
        <f t="shared" si="1"/>
        <v>30.303030303030305</v>
      </c>
      <c r="K31" s="15">
        <v>13</v>
      </c>
      <c r="L31" s="8">
        <f t="shared" si="2"/>
        <v>39.393939393939391</v>
      </c>
      <c r="M31" s="15">
        <v>0</v>
      </c>
      <c r="N31" s="8">
        <f t="shared" si="3"/>
        <v>0</v>
      </c>
      <c r="O31" s="15">
        <v>0</v>
      </c>
      <c r="P31" s="8">
        <f t="shared" si="4"/>
        <v>0</v>
      </c>
      <c r="AA31" s="9">
        <v>33</v>
      </c>
      <c r="AB31" s="136" t="str">
        <f t="shared" si="6"/>
        <v/>
      </c>
      <c r="AC31" s="136" t="str">
        <f t="shared" si="7"/>
        <v/>
      </c>
    </row>
    <row r="32" spans="1:29" ht="23.1" customHeight="1">
      <c r="A32" s="203"/>
      <c r="B32" s="203"/>
      <c r="C32" s="13"/>
      <c r="D32" s="14" t="s">
        <v>23</v>
      </c>
      <c r="E32" s="11"/>
      <c r="F32" s="10">
        <f t="shared" si="8"/>
        <v>8</v>
      </c>
      <c r="G32" s="9">
        <v>3</v>
      </c>
      <c r="H32" s="8">
        <f t="shared" si="0"/>
        <v>37.5</v>
      </c>
      <c r="I32" s="15">
        <v>3</v>
      </c>
      <c r="J32" s="8">
        <f t="shared" si="1"/>
        <v>37.5</v>
      </c>
      <c r="K32" s="15">
        <v>1</v>
      </c>
      <c r="L32" s="8">
        <f t="shared" si="2"/>
        <v>12.5</v>
      </c>
      <c r="M32" s="15">
        <v>1</v>
      </c>
      <c r="N32" s="8">
        <f t="shared" si="3"/>
        <v>12.5</v>
      </c>
      <c r="O32" s="15">
        <v>0</v>
      </c>
      <c r="P32" s="8">
        <f t="shared" si="4"/>
        <v>0</v>
      </c>
      <c r="AA32" s="9">
        <v>8</v>
      </c>
      <c r="AB32" s="136" t="str">
        <f t="shared" si="6"/>
        <v/>
      </c>
      <c r="AC32" s="136" t="str">
        <f t="shared" si="7"/>
        <v/>
      </c>
    </row>
    <row r="33" spans="1:29" ht="24" customHeight="1">
      <c r="A33" s="203"/>
      <c r="B33" s="203"/>
      <c r="C33" s="13"/>
      <c r="D33" s="14" t="s">
        <v>22</v>
      </c>
      <c r="E33" s="11"/>
      <c r="F33" s="10">
        <f t="shared" si="8"/>
        <v>28</v>
      </c>
      <c r="G33" s="9">
        <v>7</v>
      </c>
      <c r="H33" s="8">
        <f t="shared" si="0"/>
        <v>25</v>
      </c>
      <c r="I33" s="15">
        <v>7</v>
      </c>
      <c r="J33" s="8">
        <f t="shared" si="1"/>
        <v>25</v>
      </c>
      <c r="K33" s="15">
        <v>9</v>
      </c>
      <c r="L33" s="8">
        <f t="shared" si="2"/>
        <v>32.142857142857146</v>
      </c>
      <c r="M33" s="15">
        <v>3</v>
      </c>
      <c r="N33" s="8">
        <f t="shared" si="3"/>
        <v>10.714285714285714</v>
      </c>
      <c r="O33" s="15">
        <v>2</v>
      </c>
      <c r="P33" s="8">
        <f t="shared" si="4"/>
        <v>7.1428571428571423</v>
      </c>
      <c r="AA33" s="9">
        <v>28</v>
      </c>
      <c r="AB33" s="136" t="str">
        <f t="shared" si="6"/>
        <v/>
      </c>
      <c r="AC33" s="136" t="str">
        <f t="shared" si="7"/>
        <v/>
      </c>
    </row>
    <row r="34" spans="1:29" ht="23.1" customHeight="1">
      <c r="A34" s="203"/>
      <c r="B34" s="203"/>
      <c r="C34" s="13"/>
      <c r="D34" s="14" t="s">
        <v>21</v>
      </c>
      <c r="E34" s="11"/>
      <c r="F34" s="10">
        <f t="shared" si="8"/>
        <v>12</v>
      </c>
      <c r="G34" s="9">
        <v>6</v>
      </c>
      <c r="H34" s="8">
        <f t="shared" si="0"/>
        <v>50</v>
      </c>
      <c r="I34" s="15">
        <v>1</v>
      </c>
      <c r="J34" s="8">
        <f t="shared" si="1"/>
        <v>8.3333333333333321</v>
      </c>
      <c r="K34" s="15">
        <v>4</v>
      </c>
      <c r="L34" s="8">
        <f t="shared" si="2"/>
        <v>33.333333333333329</v>
      </c>
      <c r="M34" s="15">
        <v>1</v>
      </c>
      <c r="N34" s="8">
        <f t="shared" si="3"/>
        <v>8.3333333333333321</v>
      </c>
      <c r="O34" s="15">
        <v>0</v>
      </c>
      <c r="P34" s="8">
        <f t="shared" si="4"/>
        <v>0</v>
      </c>
      <c r="AA34" s="9">
        <v>12</v>
      </c>
      <c r="AB34" s="136" t="str">
        <f t="shared" si="6"/>
        <v/>
      </c>
      <c r="AC34" s="136" t="str">
        <f t="shared" si="7"/>
        <v/>
      </c>
    </row>
    <row r="35" spans="1:29" ht="23.1" customHeight="1">
      <c r="A35" s="203"/>
      <c r="B35" s="203"/>
      <c r="C35" s="13"/>
      <c r="D35" s="14" t="s">
        <v>20</v>
      </c>
      <c r="E35" s="11"/>
      <c r="F35" s="10">
        <f t="shared" si="8"/>
        <v>11</v>
      </c>
      <c r="G35" s="9">
        <v>2</v>
      </c>
      <c r="H35" s="8">
        <f t="shared" si="0"/>
        <v>18.181818181818183</v>
      </c>
      <c r="I35" s="15">
        <v>3</v>
      </c>
      <c r="J35" s="8">
        <f t="shared" si="1"/>
        <v>27.27272727272727</v>
      </c>
      <c r="K35" s="15">
        <v>6</v>
      </c>
      <c r="L35" s="8">
        <f t="shared" si="2"/>
        <v>54.54545454545454</v>
      </c>
      <c r="M35" s="15">
        <v>0</v>
      </c>
      <c r="N35" s="8">
        <f t="shared" si="3"/>
        <v>0</v>
      </c>
      <c r="O35" s="15">
        <v>0</v>
      </c>
      <c r="P35" s="8">
        <f t="shared" si="4"/>
        <v>0</v>
      </c>
      <c r="AA35" s="9">
        <v>11</v>
      </c>
      <c r="AB35" s="136" t="str">
        <f t="shared" si="6"/>
        <v/>
      </c>
      <c r="AC35" s="136" t="str">
        <f t="shared" si="7"/>
        <v/>
      </c>
    </row>
    <row r="36" spans="1:29" ht="23.1" customHeight="1">
      <c r="A36" s="203"/>
      <c r="B36" s="203"/>
      <c r="C36" s="13"/>
      <c r="D36" s="14" t="s">
        <v>19</v>
      </c>
      <c r="E36" s="11"/>
      <c r="F36" s="10">
        <f t="shared" si="8"/>
        <v>21</v>
      </c>
      <c r="G36" s="9">
        <v>3</v>
      </c>
      <c r="H36" s="8">
        <f t="shared" si="0"/>
        <v>14.285714285714285</v>
      </c>
      <c r="I36" s="15">
        <v>5</v>
      </c>
      <c r="J36" s="8">
        <f t="shared" si="1"/>
        <v>23.809523809523807</v>
      </c>
      <c r="K36" s="15">
        <v>10</v>
      </c>
      <c r="L36" s="8">
        <f t="shared" si="2"/>
        <v>47.619047619047613</v>
      </c>
      <c r="M36" s="15">
        <v>2</v>
      </c>
      <c r="N36" s="8">
        <f t="shared" si="3"/>
        <v>9.5238095238095237</v>
      </c>
      <c r="O36" s="15">
        <v>1</v>
      </c>
      <c r="P36" s="8">
        <f t="shared" si="4"/>
        <v>4.7619047619047619</v>
      </c>
      <c r="AA36" s="9">
        <v>21</v>
      </c>
      <c r="AB36" s="136" t="str">
        <f t="shared" si="6"/>
        <v/>
      </c>
      <c r="AC36" s="136" t="str">
        <f t="shared" si="7"/>
        <v/>
      </c>
    </row>
    <row r="37" spans="1:29" ht="23.1" customHeight="1">
      <c r="A37" s="203"/>
      <c r="B37" s="204"/>
      <c r="C37" s="13"/>
      <c r="D37" s="14" t="s">
        <v>18</v>
      </c>
      <c r="E37" s="11"/>
      <c r="F37" s="10">
        <f t="shared" si="8"/>
        <v>8</v>
      </c>
      <c r="G37" s="9">
        <v>3</v>
      </c>
      <c r="H37" s="8">
        <f t="shared" si="0"/>
        <v>37.5</v>
      </c>
      <c r="I37" s="15">
        <v>2</v>
      </c>
      <c r="J37" s="8">
        <f t="shared" si="1"/>
        <v>25</v>
      </c>
      <c r="K37" s="15">
        <v>2</v>
      </c>
      <c r="L37" s="8">
        <f t="shared" si="2"/>
        <v>25</v>
      </c>
      <c r="M37" s="15">
        <v>0</v>
      </c>
      <c r="N37" s="8">
        <f t="shared" si="3"/>
        <v>0</v>
      </c>
      <c r="O37" s="15">
        <v>1</v>
      </c>
      <c r="P37" s="8">
        <f t="shared" si="4"/>
        <v>12.5</v>
      </c>
      <c r="AA37" s="9">
        <v>8</v>
      </c>
      <c r="AB37" s="136" t="str">
        <f t="shared" si="6"/>
        <v/>
      </c>
      <c r="AC37" s="136" t="str">
        <f t="shared" si="7"/>
        <v/>
      </c>
    </row>
    <row r="38" spans="1:29" ht="23.1" customHeight="1">
      <c r="A38" s="203"/>
      <c r="B38" s="202" t="s">
        <v>17</v>
      </c>
      <c r="C38" s="13"/>
      <c r="D38" s="14" t="s">
        <v>16</v>
      </c>
      <c r="E38" s="11"/>
      <c r="F38" s="10">
        <f t="shared" si="8"/>
        <v>739</v>
      </c>
      <c r="G38" s="9">
        <f>SUM(G39:G53)</f>
        <v>576</v>
      </c>
      <c r="H38" s="8">
        <f t="shared" si="0"/>
        <v>77.943166441136668</v>
      </c>
      <c r="I38" s="9">
        <f>SUM(I39:I53)</f>
        <v>117</v>
      </c>
      <c r="J38" s="8">
        <f t="shared" si="1"/>
        <v>15.832205683355886</v>
      </c>
      <c r="K38" s="9">
        <f>SUM(K39:K53)</f>
        <v>41</v>
      </c>
      <c r="L38" s="8">
        <f t="shared" si="2"/>
        <v>5.5480378890392421</v>
      </c>
      <c r="M38" s="9">
        <f>SUM(M39:M53)</f>
        <v>4</v>
      </c>
      <c r="N38" s="8">
        <f t="shared" si="3"/>
        <v>0.54127198917456021</v>
      </c>
      <c r="O38" s="9">
        <f>SUM(O39:O53)</f>
        <v>1</v>
      </c>
      <c r="P38" s="8">
        <f t="shared" si="4"/>
        <v>0.13531799729364005</v>
      </c>
      <c r="AA38" s="9">
        <v>739</v>
      </c>
      <c r="AB38" s="136" t="str">
        <f t="shared" si="6"/>
        <v/>
      </c>
      <c r="AC38" s="136" t="str">
        <f t="shared" si="7"/>
        <v/>
      </c>
    </row>
    <row r="39" spans="1:29" ht="23.1" customHeight="1">
      <c r="A39" s="203"/>
      <c r="B39" s="203"/>
      <c r="C39" s="13"/>
      <c r="D39" s="14" t="s">
        <v>15</v>
      </c>
      <c r="E39" s="11"/>
      <c r="F39" s="10">
        <f t="shared" si="8"/>
        <v>7</v>
      </c>
      <c r="G39" s="9">
        <v>6</v>
      </c>
      <c r="H39" s="8">
        <f t="shared" si="0"/>
        <v>85.714285714285708</v>
      </c>
      <c r="I39" s="15">
        <v>1</v>
      </c>
      <c r="J39" s="8">
        <f t="shared" si="1"/>
        <v>14.285714285714285</v>
      </c>
      <c r="K39" s="15">
        <v>0</v>
      </c>
      <c r="L39" s="8">
        <f t="shared" si="2"/>
        <v>0</v>
      </c>
      <c r="M39" s="15">
        <v>0</v>
      </c>
      <c r="N39" s="8">
        <f t="shared" si="3"/>
        <v>0</v>
      </c>
      <c r="O39" s="15">
        <v>0</v>
      </c>
      <c r="P39" s="8">
        <f t="shared" si="4"/>
        <v>0</v>
      </c>
      <c r="AA39" s="9">
        <v>7</v>
      </c>
      <c r="AB39" s="136" t="str">
        <f t="shared" si="6"/>
        <v/>
      </c>
      <c r="AC39" s="136" t="str">
        <f t="shared" si="7"/>
        <v/>
      </c>
    </row>
    <row r="40" spans="1:29" ht="23.1" customHeight="1">
      <c r="A40" s="203"/>
      <c r="B40" s="203"/>
      <c r="C40" s="13"/>
      <c r="D40" s="14" t="s">
        <v>14</v>
      </c>
      <c r="E40" s="11"/>
      <c r="F40" s="10">
        <f t="shared" si="8"/>
        <v>90</v>
      </c>
      <c r="G40" s="9">
        <v>70</v>
      </c>
      <c r="H40" s="8">
        <f t="shared" si="0"/>
        <v>77.777777777777786</v>
      </c>
      <c r="I40" s="15">
        <v>14</v>
      </c>
      <c r="J40" s="8">
        <f t="shared" si="1"/>
        <v>15.555555555555555</v>
      </c>
      <c r="K40" s="15">
        <v>6</v>
      </c>
      <c r="L40" s="8">
        <f t="shared" si="2"/>
        <v>6.666666666666667</v>
      </c>
      <c r="M40" s="15">
        <v>0</v>
      </c>
      <c r="N40" s="8">
        <f t="shared" si="3"/>
        <v>0</v>
      </c>
      <c r="O40" s="15">
        <v>0</v>
      </c>
      <c r="P40" s="8">
        <f t="shared" si="4"/>
        <v>0</v>
      </c>
      <c r="AA40" s="9">
        <v>90</v>
      </c>
      <c r="AB40" s="136" t="str">
        <f t="shared" si="6"/>
        <v/>
      </c>
      <c r="AC40" s="136" t="str">
        <f t="shared" si="7"/>
        <v/>
      </c>
    </row>
    <row r="41" spans="1:29" ht="23.1" customHeight="1">
      <c r="A41" s="203"/>
      <c r="B41" s="203"/>
      <c r="C41" s="13"/>
      <c r="D41" s="14" t="s">
        <v>13</v>
      </c>
      <c r="E41" s="11"/>
      <c r="F41" s="10">
        <f t="shared" si="8"/>
        <v>18</v>
      </c>
      <c r="G41" s="9">
        <v>12</v>
      </c>
      <c r="H41" s="8">
        <f t="shared" si="0"/>
        <v>66.666666666666657</v>
      </c>
      <c r="I41" s="15">
        <v>5</v>
      </c>
      <c r="J41" s="8">
        <f t="shared" si="1"/>
        <v>27.777777777777779</v>
      </c>
      <c r="K41" s="15">
        <v>1</v>
      </c>
      <c r="L41" s="8">
        <f t="shared" si="2"/>
        <v>5.5555555555555554</v>
      </c>
      <c r="M41" s="15">
        <v>0</v>
      </c>
      <c r="N41" s="8">
        <f t="shared" si="3"/>
        <v>0</v>
      </c>
      <c r="O41" s="15">
        <v>0</v>
      </c>
      <c r="P41" s="8">
        <f t="shared" si="4"/>
        <v>0</v>
      </c>
      <c r="AA41" s="9">
        <v>18</v>
      </c>
      <c r="AB41" s="136" t="str">
        <f t="shared" si="6"/>
        <v/>
      </c>
      <c r="AC41" s="136" t="str">
        <f t="shared" si="7"/>
        <v/>
      </c>
    </row>
    <row r="42" spans="1:29" ht="23.1" customHeight="1">
      <c r="A42" s="203"/>
      <c r="B42" s="203"/>
      <c r="C42" s="13"/>
      <c r="D42" s="14" t="s">
        <v>12</v>
      </c>
      <c r="E42" s="11"/>
      <c r="F42" s="10">
        <f t="shared" si="8"/>
        <v>14</v>
      </c>
      <c r="G42" s="9">
        <v>10</v>
      </c>
      <c r="H42" s="8">
        <f t="shared" si="0"/>
        <v>71.428571428571431</v>
      </c>
      <c r="I42" s="15">
        <v>1</v>
      </c>
      <c r="J42" s="8">
        <f t="shared" si="1"/>
        <v>7.1428571428571423</v>
      </c>
      <c r="K42" s="15">
        <v>3</v>
      </c>
      <c r="L42" s="8">
        <f t="shared" si="2"/>
        <v>21.428571428571427</v>
      </c>
      <c r="M42" s="15">
        <v>0</v>
      </c>
      <c r="N42" s="8">
        <f t="shared" si="3"/>
        <v>0</v>
      </c>
      <c r="O42" s="15">
        <v>0</v>
      </c>
      <c r="P42" s="8">
        <f t="shared" si="4"/>
        <v>0</v>
      </c>
      <c r="AA42" s="9">
        <v>14</v>
      </c>
      <c r="AB42" s="136" t="str">
        <f t="shared" si="6"/>
        <v/>
      </c>
      <c r="AC42" s="136" t="str">
        <f t="shared" si="7"/>
        <v/>
      </c>
    </row>
    <row r="43" spans="1:29" ht="23.1" customHeight="1">
      <c r="A43" s="203"/>
      <c r="B43" s="203"/>
      <c r="C43" s="13"/>
      <c r="D43" s="14" t="s">
        <v>11</v>
      </c>
      <c r="E43" s="11"/>
      <c r="F43" s="10">
        <f t="shared" si="8"/>
        <v>36</v>
      </c>
      <c r="G43" s="9">
        <v>22</v>
      </c>
      <c r="H43" s="8">
        <f t="shared" si="0"/>
        <v>61.111111111111114</v>
      </c>
      <c r="I43" s="15">
        <v>11</v>
      </c>
      <c r="J43" s="8">
        <f t="shared" si="1"/>
        <v>30.555555555555557</v>
      </c>
      <c r="K43" s="15">
        <v>3</v>
      </c>
      <c r="L43" s="8">
        <f t="shared" si="2"/>
        <v>8.3333333333333321</v>
      </c>
      <c r="M43" s="15">
        <v>0</v>
      </c>
      <c r="N43" s="8">
        <f t="shared" si="3"/>
        <v>0</v>
      </c>
      <c r="O43" s="15">
        <v>0</v>
      </c>
      <c r="P43" s="8">
        <f t="shared" si="4"/>
        <v>0</v>
      </c>
      <c r="AA43" s="9">
        <v>36</v>
      </c>
      <c r="AB43" s="136" t="str">
        <f t="shared" si="6"/>
        <v/>
      </c>
      <c r="AC43" s="136" t="str">
        <f t="shared" si="7"/>
        <v/>
      </c>
    </row>
    <row r="44" spans="1:29" ht="23.1" customHeight="1">
      <c r="A44" s="203"/>
      <c r="B44" s="203"/>
      <c r="C44" s="13"/>
      <c r="D44" s="14" t="s">
        <v>10</v>
      </c>
      <c r="E44" s="11"/>
      <c r="F44" s="10">
        <f t="shared" si="8"/>
        <v>187</v>
      </c>
      <c r="G44" s="9">
        <v>176</v>
      </c>
      <c r="H44" s="8">
        <f t="shared" si="0"/>
        <v>94.117647058823522</v>
      </c>
      <c r="I44" s="15">
        <v>8</v>
      </c>
      <c r="J44" s="8">
        <f t="shared" si="1"/>
        <v>4.2780748663101598</v>
      </c>
      <c r="K44" s="15">
        <v>3</v>
      </c>
      <c r="L44" s="8">
        <f t="shared" si="2"/>
        <v>1.6042780748663104</v>
      </c>
      <c r="M44" s="15">
        <v>0</v>
      </c>
      <c r="N44" s="8">
        <f t="shared" si="3"/>
        <v>0</v>
      </c>
      <c r="O44" s="15">
        <v>0</v>
      </c>
      <c r="P44" s="8">
        <f t="shared" si="4"/>
        <v>0</v>
      </c>
      <c r="AA44" s="9">
        <v>187</v>
      </c>
      <c r="AB44" s="136" t="str">
        <f t="shared" si="6"/>
        <v/>
      </c>
      <c r="AC44" s="136" t="str">
        <f t="shared" si="7"/>
        <v/>
      </c>
    </row>
    <row r="45" spans="1:29" ht="23.1" customHeight="1">
      <c r="A45" s="203"/>
      <c r="B45" s="203"/>
      <c r="C45" s="13"/>
      <c r="D45" s="14" t="s">
        <v>9</v>
      </c>
      <c r="E45" s="11"/>
      <c r="F45" s="10">
        <f t="shared" si="8"/>
        <v>20</v>
      </c>
      <c r="G45" s="9">
        <v>18</v>
      </c>
      <c r="H45" s="8">
        <f t="shared" si="0"/>
        <v>90</v>
      </c>
      <c r="I45" s="15">
        <v>1</v>
      </c>
      <c r="J45" s="8">
        <f t="shared" si="1"/>
        <v>5</v>
      </c>
      <c r="K45" s="15">
        <v>1</v>
      </c>
      <c r="L45" s="8">
        <f t="shared" si="2"/>
        <v>5</v>
      </c>
      <c r="M45" s="15">
        <v>0</v>
      </c>
      <c r="N45" s="8">
        <f t="shared" si="3"/>
        <v>0</v>
      </c>
      <c r="O45" s="15">
        <v>0</v>
      </c>
      <c r="P45" s="8">
        <f t="shared" si="4"/>
        <v>0</v>
      </c>
      <c r="AA45" s="9">
        <v>20</v>
      </c>
      <c r="AB45" s="136" t="str">
        <f t="shared" si="6"/>
        <v/>
      </c>
      <c r="AC45" s="136" t="str">
        <f t="shared" si="7"/>
        <v/>
      </c>
    </row>
    <row r="46" spans="1:29" ht="23.1" customHeight="1">
      <c r="A46" s="203"/>
      <c r="B46" s="203"/>
      <c r="C46" s="13"/>
      <c r="D46" s="14" t="s">
        <v>8</v>
      </c>
      <c r="E46" s="11"/>
      <c r="F46" s="10">
        <f t="shared" si="8"/>
        <v>9</v>
      </c>
      <c r="G46" s="9">
        <v>9</v>
      </c>
      <c r="H46" s="8">
        <f t="shared" si="0"/>
        <v>100</v>
      </c>
      <c r="I46" s="15">
        <v>0</v>
      </c>
      <c r="J46" s="8">
        <f t="shared" si="1"/>
        <v>0</v>
      </c>
      <c r="K46" s="15">
        <v>0</v>
      </c>
      <c r="L46" s="8">
        <f t="shared" si="2"/>
        <v>0</v>
      </c>
      <c r="M46" s="15">
        <v>0</v>
      </c>
      <c r="N46" s="8">
        <f t="shared" si="3"/>
        <v>0</v>
      </c>
      <c r="O46" s="15">
        <v>0</v>
      </c>
      <c r="P46" s="8">
        <f t="shared" si="4"/>
        <v>0</v>
      </c>
      <c r="AA46" s="9">
        <v>9</v>
      </c>
      <c r="AB46" s="136" t="str">
        <f t="shared" si="6"/>
        <v/>
      </c>
      <c r="AC46" s="136" t="str">
        <f t="shared" si="7"/>
        <v/>
      </c>
    </row>
    <row r="47" spans="1:29" ht="24" customHeight="1">
      <c r="A47" s="203"/>
      <c r="B47" s="203"/>
      <c r="C47" s="13"/>
      <c r="D47" s="12" t="s">
        <v>7</v>
      </c>
      <c r="E47" s="11"/>
      <c r="F47" s="10">
        <f t="shared" si="8"/>
        <v>17</v>
      </c>
      <c r="G47" s="9">
        <v>14</v>
      </c>
      <c r="H47" s="8">
        <f t="shared" si="0"/>
        <v>82.35294117647058</v>
      </c>
      <c r="I47" s="15">
        <v>2</v>
      </c>
      <c r="J47" s="8">
        <f t="shared" si="1"/>
        <v>11.76470588235294</v>
      </c>
      <c r="K47" s="15">
        <v>1</v>
      </c>
      <c r="L47" s="8">
        <f t="shared" si="2"/>
        <v>5.8823529411764701</v>
      </c>
      <c r="M47" s="15">
        <v>0</v>
      </c>
      <c r="N47" s="8">
        <f t="shared" si="3"/>
        <v>0</v>
      </c>
      <c r="O47" s="15">
        <v>0</v>
      </c>
      <c r="P47" s="8">
        <f t="shared" si="4"/>
        <v>0</v>
      </c>
      <c r="AA47" s="9">
        <v>17</v>
      </c>
      <c r="AB47" s="136" t="str">
        <f t="shared" si="6"/>
        <v/>
      </c>
      <c r="AC47" s="136" t="str">
        <f t="shared" si="7"/>
        <v/>
      </c>
    </row>
    <row r="48" spans="1:29" ht="23.1" customHeight="1">
      <c r="A48" s="203"/>
      <c r="B48" s="203"/>
      <c r="C48" s="13"/>
      <c r="D48" s="14" t="s">
        <v>6</v>
      </c>
      <c r="E48" s="11"/>
      <c r="F48" s="10">
        <f t="shared" si="8"/>
        <v>40</v>
      </c>
      <c r="G48" s="9">
        <v>32</v>
      </c>
      <c r="H48" s="8">
        <f t="shared" si="0"/>
        <v>80</v>
      </c>
      <c r="I48" s="15">
        <v>8</v>
      </c>
      <c r="J48" s="8">
        <f t="shared" si="1"/>
        <v>20</v>
      </c>
      <c r="K48" s="15">
        <v>0</v>
      </c>
      <c r="L48" s="8">
        <f t="shared" si="2"/>
        <v>0</v>
      </c>
      <c r="M48" s="15">
        <v>0</v>
      </c>
      <c r="N48" s="8">
        <f t="shared" si="3"/>
        <v>0</v>
      </c>
      <c r="O48" s="15">
        <v>0</v>
      </c>
      <c r="P48" s="8">
        <f t="shared" si="4"/>
        <v>0</v>
      </c>
      <c r="AA48" s="9">
        <v>40</v>
      </c>
      <c r="AB48" s="136" t="str">
        <f t="shared" si="6"/>
        <v/>
      </c>
      <c r="AC48" s="136" t="str">
        <f t="shared" si="7"/>
        <v/>
      </c>
    </row>
    <row r="49" spans="1:30" ht="23.1" customHeight="1">
      <c r="A49" s="203"/>
      <c r="B49" s="203"/>
      <c r="C49" s="13"/>
      <c r="D49" s="14" t="s">
        <v>5</v>
      </c>
      <c r="E49" s="11"/>
      <c r="F49" s="10">
        <f t="shared" si="8"/>
        <v>28</v>
      </c>
      <c r="G49" s="9">
        <v>26</v>
      </c>
      <c r="H49" s="8">
        <f t="shared" si="0"/>
        <v>92.857142857142861</v>
      </c>
      <c r="I49" s="15">
        <v>2</v>
      </c>
      <c r="J49" s="8">
        <f t="shared" si="1"/>
        <v>7.1428571428571423</v>
      </c>
      <c r="K49" s="15">
        <v>0</v>
      </c>
      <c r="L49" s="8">
        <f t="shared" si="2"/>
        <v>0</v>
      </c>
      <c r="M49" s="15">
        <v>0</v>
      </c>
      <c r="N49" s="8">
        <f t="shared" si="3"/>
        <v>0</v>
      </c>
      <c r="O49" s="15">
        <v>0</v>
      </c>
      <c r="P49" s="8">
        <f t="shared" si="4"/>
        <v>0</v>
      </c>
      <c r="AA49" s="9">
        <v>28</v>
      </c>
      <c r="AB49" s="136" t="str">
        <f t="shared" si="6"/>
        <v/>
      </c>
      <c r="AC49" s="136" t="str">
        <f t="shared" si="7"/>
        <v/>
      </c>
    </row>
    <row r="50" spans="1:30" ht="23.1" customHeight="1">
      <c r="A50" s="203"/>
      <c r="B50" s="203"/>
      <c r="C50" s="13"/>
      <c r="D50" s="14" t="s">
        <v>4</v>
      </c>
      <c r="E50" s="11"/>
      <c r="F50" s="10">
        <f t="shared" si="8"/>
        <v>21</v>
      </c>
      <c r="G50" s="9">
        <v>14</v>
      </c>
      <c r="H50" s="8">
        <f t="shared" si="0"/>
        <v>66.666666666666657</v>
      </c>
      <c r="I50" s="15">
        <v>4</v>
      </c>
      <c r="J50" s="8">
        <f t="shared" si="1"/>
        <v>19.047619047619047</v>
      </c>
      <c r="K50" s="15">
        <v>1</v>
      </c>
      <c r="L50" s="8">
        <f t="shared" si="2"/>
        <v>4.7619047619047619</v>
      </c>
      <c r="M50" s="15">
        <v>1</v>
      </c>
      <c r="N50" s="8">
        <f t="shared" si="3"/>
        <v>4.7619047619047619</v>
      </c>
      <c r="O50" s="15">
        <v>1</v>
      </c>
      <c r="P50" s="8">
        <f t="shared" si="4"/>
        <v>4.7619047619047619</v>
      </c>
      <c r="AA50" s="9">
        <v>21</v>
      </c>
      <c r="AB50" s="136" t="str">
        <f t="shared" si="6"/>
        <v/>
      </c>
      <c r="AC50" s="136" t="str">
        <f t="shared" si="7"/>
        <v/>
      </c>
    </row>
    <row r="51" spans="1:30" ht="23.1" customHeight="1">
      <c r="A51" s="203"/>
      <c r="B51" s="203"/>
      <c r="C51" s="13"/>
      <c r="D51" s="14" t="s">
        <v>3</v>
      </c>
      <c r="E51" s="11"/>
      <c r="F51" s="10">
        <f t="shared" si="8"/>
        <v>176</v>
      </c>
      <c r="G51" s="9">
        <v>125</v>
      </c>
      <c r="H51" s="8">
        <f t="shared" si="0"/>
        <v>71.022727272727266</v>
      </c>
      <c r="I51" s="15">
        <v>44</v>
      </c>
      <c r="J51" s="8">
        <f t="shared" si="1"/>
        <v>25</v>
      </c>
      <c r="K51" s="15">
        <v>7</v>
      </c>
      <c r="L51" s="8">
        <f t="shared" si="2"/>
        <v>3.9772727272727271</v>
      </c>
      <c r="M51" s="15">
        <v>0</v>
      </c>
      <c r="N51" s="8">
        <f t="shared" si="3"/>
        <v>0</v>
      </c>
      <c r="O51" s="15">
        <v>0</v>
      </c>
      <c r="P51" s="8">
        <f t="shared" si="4"/>
        <v>0</v>
      </c>
      <c r="AA51" s="9">
        <v>176</v>
      </c>
      <c r="AB51" s="136" t="str">
        <f t="shared" si="6"/>
        <v/>
      </c>
      <c r="AC51" s="136" t="str">
        <f t="shared" si="7"/>
        <v/>
      </c>
    </row>
    <row r="52" spans="1:30" ht="23.1" customHeight="1">
      <c r="A52" s="203"/>
      <c r="B52" s="203"/>
      <c r="C52" s="13"/>
      <c r="D52" s="14" t="s">
        <v>2</v>
      </c>
      <c r="E52" s="11"/>
      <c r="F52" s="10">
        <f t="shared" si="8"/>
        <v>21</v>
      </c>
      <c r="G52" s="9">
        <v>10</v>
      </c>
      <c r="H52" s="8">
        <f t="shared" si="0"/>
        <v>47.619047619047613</v>
      </c>
      <c r="I52" s="15">
        <v>5</v>
      </c>
      <c r="J52" s="8">
        <f t="shared" si="1"/>
        <v>23.809523809523807</v>
      </c>
      <c r="K52" s="15">
        <v>5</v>
      </c>
      <c r="L52" s="8">
        <f t="shared" si="2"/>
        <v>23.809523809523807</v>
      </c>
      <c r="M52" s="15">
        <v>1</v>
      </c>
      <c r="N52" s="8">
        <f t="shared" si="3"/>
        <v>4.7619047619047619</v>
      </c>
      <c r="O52" s="15">
        <v>0</v>
      </c>
      <c r="P52" s="8">
        <f t="shared" si="4"/>
        <v>0</v>
      </c>
      <c r="AA52" s="9">
        <v>21</v>
      </c>
      <c r="AB52" s="136" t="str">
        <f t="shared" si="6"/>
        <v/>
      </c>
      <c r="AC52" s="136" t="str">
        <f t="shared" si="7"/>
        <v/>
      </c>
    </row>
    <row r="53" spans="1:30" ht="24" customHeight="1" thickBot="1">
      <c r="A53" s="204"/>
      <c r="B53" s="204"/>
      <c r="C53" s="13"/>
      <c r="D53" s="12" t="s">
        <v>1</v>
      </c>
      <c r="E53" s="11"/>
      <c r="F53" s="10">
        <f t="shared" si="8"/>
        <v>55</v>
      </c>
      <c r="G53" s="9">
        <v>32</v>
      </c>
      <c r="H53" s="8">
        <f t="shared" si="0"/>
        <v>58.18181818181818</v>
      </c>
      <c r="I53" s="15">
        <v>11</v>
      </c>
      <c r="J53" s="8">
        <f t="shared" si="1"/>
        <v>20</v>
      </c>
      <c r="K53" s="15">
        <v>10</v>
      </c>
      <c r="L53" s="8">
        <f t="shared" si="2"/>
        <v>18.181818181818183</v>
      </c>
      <c r="M53" s="15">
        <v>2</v>
      </c>
      <c r="N53" s="8">
        <f t="shared" si="3"/>
        <v>3.6363636363636362</v>
      </c>
      <c r="O53" s="15">
        <v>0</v>
      </c>
      <c r="P53" s="8">
        <f t="shared" si="4"/>
        <v>0</v>
      </c>
      <c r="AA53" s="9">
        <v>55</v>
      </c>
      <c r="AB53" s="137" t="str">
        <f t="shared" si="6"/>
        <v/>
      </c>
      <c r="AC53" s="137" t="str">
        <f t="shared" si="7"/>
        <v/>
      </c>
    </row>
    <row r="55" spans="1:30" ht="12.75" customHeight="1"/>
    <row r="56" spans="1:30" ht="12.75" customHeight="1"/>
    <row r="57" spans="1:30">
      <c r="D57" s="5"/>
    </row>
    <row r="60" spans="1:30">
      <c r="D60" s="164" t="s">
        <v>495</v>
      </c>
      <c r="E60" s="162"/>
      <c r="F60" s="163">
        <v>986</v>
      </c>
      <c r="G60" s="163">
        <v>670</v>
      </c>
      <c r="H60" s="163"/>
      <c r="I60" s="163">
        <v>182</v>
      </c>
      <c r="J60" s="163"/>
      <c r="K60" s="163">
        <v>115</v>
      </c>
      <c r="L60" s="163"/>
      <c r="M60" s="163">
        <v>13</v>
      </c>
      <c r="N60" s="163"/>
      <c r="O60" s="163">
        <v>6</v>
      </c>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670</v>
      </c>
      <c r="H61" s="163"/>
      <c r="I61" s="166">
        <f>IF(I60="","",SUM(I8:I12))</f>
        <v>182</v>
      </c>
      <c r="J61" s="163"/>
      <c r="K61" s="166">
        <f>IF(K60="","",SUM(K8:K12))</f>
        <v>115</v>
      </c>
      <c r="L61" s="163"/>
      <c r="M61" s="166">
        <f>IF(M60="","",SUM(M8:M12))</f>
        <v>13</v>
      </c>
      <c r="N61" s="163"/>
      <c r="O61" s="166">
        <f>IF(O60="","",SUM(O8:O12))</f>
        <v>6</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670</v>
      </c>
      <c r="H62" s="163"/>
      <c r="I62" s="166">
        <f>IF(I60="","",SUM(I13,I38))</f>
        <v>182</v>
      </c>
      <c r="J62" s="163"/>
      <c r="K62" s="166">
        <f>IF(K60="","",SUM(K13,K38))</f>
        <v>115</v>
      </c>
      <c r="L62" s="163"/>
      <c r="M62" s="166">
        <f>IF(M60="","",SUM(M13,M38))</f>
        <v>13</v>
      </c>
      <c r="N62" s="163"/>
      <c r="O62" s="166">
        <f>IF(O60="","",SUM(O13,O38))</f>
        <v>6</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94</v>
      </c>
      <c r="H63" s="163"/>
      <c r="I63" s="166">
        <f>IF(I60="","",SUM(I14:I37))</f>
        <v>65</v>
      </c>
      <c r="J63" s="163"/>
      <c r="K63" s="166">
        <f>IF(K60="","",SUM(K14:K37))</f>
        <v>74</v>
      </c>
      <c r="L63" s="163"/>
      <c r="M63" s="166">
        <f>IF(M60="","",SUM(M14:M37))</f>
        <v>9</v>
      </c>
      <c r="N63" s="163"/>
      <c r="O63" s="166">
        <f>IF(O60="","",SUM(O14:O37))</f>
        <v>5</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576</v>
      </c>
      <c r="H64" s="163"/>
      <c r="I64" s="166">
        <f>IF(I60="","",SUM(I39:I53))</f>
        <v>117</v>
      </c>
      <c r="J64" s="163"/>
      <c r="K64" s="166">
        <f>IF(K60="","",SUM(K39:K53))</f>
        <v>41</v>
      </c>
      <c r="L64" s="163"/>
      <c r="M64" s="166">
        <f>IF(M60="","",SUM(M39:M53))</f>
        <v>4</v>
      </c>
      <c r="N64" s="163"/>
      <c r="O64" s="166">
        <f>IF(O60="","",SUM(O39:O53))</f>
        <v>1</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1" spans="4:30">
      <c r="D71" s="5"/>
    </row>
    <row r="75" spans="4:30">
      <c r="D75" s="5"/>
    </row>
    <row r="77" spans="4:30">
      <c r="D77" s="5"/>
    </row>
    <row r="79" spans="4:30">
      <c r="D79" s="5"/>
    </row>
    <row r="81" spans="4:4">
      <c r="D81" s="5"/>
    </row>
    <row r="83" spans="4:4" ht="13.5" customHeight="1">
      <c r="D83" s="6"/>
    </row>
    <row r="84" spans="4:4" ht="13.5" customHeight="1"/>
    <row r="85" spans="4:4">
      <c r="D85" s="5"/>
    </row>
    <row r="87" spans="4:4">
      <c r="D87" s="5"/>
    </row>
    <row r="89" spans="4:4">
      <c r="D89" s="5"/>
    </row>
    <row r="91" spans="4:4">
      <c r="D91" s="5"/>
    </row>
    <row r="95" spans="4:4" ht="12.75" customHeight="1"/>
    <row r="96" spans="4:4" ht="12.75" customHeight="1"/>
  </sheetData>
  <mergeCells count="28">
    <mergeCell ref="G5:G6"/>
    <mergeCell ref="H5:H6"/>
    <mergeCell ref="P5:P6"/>
    <mergeCell ref="I5:I6"/>
    <mergeCell ref="G3:P3"/>
    <mergeCell ref="G4:H4"/>
    <mergeCell ref="I4:J4"/>
    <mergeCell ref="K4:L4"/>
    <mergeCell ref="M4:N4"/>
    <mergeCell ref="O4:P4"/>
    <mergeCell ref="M5:M6"/>
    <mergeCell ref="O5:O6"/>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H10" sqref="H10"/>
    </sheetView>
  </sheetViews>
  <sheetFormatPr defaultRowHeight="13.5"/>
  <cols>
    <col min="1" max="2" width="2.625" style="4" customWidth="1"/>
    <col min="3" max="3" width="1.375" style="4" customWidth="1"/>
    <col min="4" max="4" width="27.625" style="4" customWidth="1"/>
    <col min="5" max="5" width="1.375" style="4" customWidth="1"/>
    <col min="6" max="14" width="11.625" style="3" customWidth="1"/>
    <col min="15" max="26" width="9" style="3"/>
    <col min="27" max="27" width="9" style="83"/>
    <col min="28" max="28" width="11.25" style="83" customWidth="1"/>
    <col min="29" max="16384" width="9" style="3"/>
  </cols>
  <sheetData>
    <row r="1" spans="1:28" ht="14.25">
      <c r="A1" s="18" t="s">
        <v>544</v>
      </c>
    </row>
    <row r="2" spans="1:28">
      <c r="G2" s="54"/>
      <c r="I2" s="54"/>
      <c r="K2" s="54"/>
      <c r="M2" s="54"/>
      <c r="N2" s="46" t="s">
        <v>140</v>
      </c>
    </row>
    <row r="3" spans="1:28" ht="22.5" customHeight="1">
      <c r="A3" s="280" t="s">
        <v>64</v>
      </c>
      <c r="B3" s="281"/>
      <c r="C3" s="281"/>
      <c r="D3" s="281"/>
      <c r="E3" s="282"/>
      <c r="F3" s="261" t="s">
        <v>316</v>
      </c>
      <c r="G3" s="318" t="s">
        <v>315</v>
      </c>
      <c r="H3" s="311"/>
      <c r="I3" s="267" t="s">
        <v>314</v>
      </c>
      <c r="J3" s="371"/>
      <c r="K3" s="267" t="s">
        <v>313</v>
      </c>
      <c r="L3" s="371"/>
      <c r="M3" s="267" t="s">
        <v>312</v>
      </c>
      <c r="N3" s="371"/>
    </row>
    <row r="4" spans="1:28" ht="24" customHeight="1">
      <c r="A4" s="283"/>
      <c r="B4" s="284"/>
      <c r="C4" s="284"/>
      <c r="D4" s="284"/>
      <c r="E4" s="285"/>
      <c r="F4" s="262"/>
      <c r="G4" s="275" t="s">
        <v>311</v>
      </c>
      <c r="H4" s="268" t="s">
        <v>303</v>
      </c>
      <c r="I4" s="275" t="s">
        <v>311</v>
      </c>
      <c r="J4" s="268" t="s">
        <v>303</v>
      </c>
      <c r="K4" s="275" t="s">
        <v>311</v>
      </c>
      <c r="L4" s="268" t="s">
        <v>303</v>
      </c>
      <c r="M4" s="275" t="s">
        <v>311</v>
      </c>
      <c r="N4" s="268" t="s">
        <v>303</v>
      </c>
    </row>
    <row r="5" spans="1:28" ht="14.25" customHeight="1" thickBot="1">
      <c r="A5" s="283"/>
      <c r="B5" s="284"/>
      <c r="C5" s="284"/>
      <c r="D5" s="284"/>
      <c r="E5" s="285"/>
      <c r="F5" s="262"/>
      <c r="G5" s="276"/>
      <c r="H5" s="273"/>
      <c r="I5" s="276"/>
      <c r="J5" s="273"/>
      <c r="K5" s="276"/>
      <c r="L5" s="273"/>
      <c r="M5" s="276"/>
      <c r="N5" s="273"/>
    </row>
    <row r="6" spans="1:28" ht="24.75" customHeight="1" thickBot="1">
      <c r="A6" s="286"/>
      <c r="B6" s="287"/>
      <c r="C6" s="287"/>
      <c r="D6" s="287"/>
      <c r="E6" s="288"/>
      <c r="F6" s="263"/>
      <c r="G6" s="277"/>
      <c r="H6" s="274"/>
      <c r="I6" s="277"/>
      <c r="J6" s="274"/>
      <c r="K6" s="277"/>
      <c r="L6" s="274"/>
      <c r="M6" s="277"/>
      <c r="N6" s="274"/>
      <c r="AA6" s="157">
        <f>SUM(AB7:AB100,F116:R120)</f>
        <v>0</v>
      </c>
      <c r="AB6" s="91"/>
    </row>
    <row r="7" spans="1:28" ht="12" customHeight="1">
      <c r="A7" s="216" t="s">
        <v>50</v>
      </c>
      <c r="B7" s="217"/>
      <c r="C7" s="217"/>
      <c r="D7" s="217"/>
      <c r="E7" s="218"/>
      <c r="F7" s="41">
        <v>78260</v>
      </c>
      <c r="G7" s="41">
        <f>SUM(G9,G11,G13,G15,G17)</f>
        <v>1538</v>
      </c>
      <c r="H7" s="41">
        <f t="shared" ref="H7:N7" si="0">SUM(H9,H11,H13,H15,H17)</f>
        <v>300</v>
      </c>
      <c r="I7" s="41">
        <f t="shared" si="0"/>
        <v>1710</v>
      </c>
      <c r="J7" s="41">
        <f t="shared" si="0"/>
        <v>184</v>
      </c>
      <c r="K7" s="41">
        <f t="shared" si="0"/>
        <v>3953</v>
      </c>
      <c r="L7" s="41">
        <f t="shared" si="0"/>
        <v>598</v>
      </c>
      <c r="M7" s="41">
        <f t="shared" si="0"/>
        <v>4507</v>
      </c>
      <c r="N7" s="41">
        <f t="shared" si="0"/>
        <v>1140</v>
      </c>
      <c r="AA7" s="151">
        <v>78260</v>
      </c>
      <c r="AB7" s="151" t="str">
        <f>IF(F7=AA7,"",1)</f>
        <v/>
      </c>
    </row>
    <row r="8" spans="1:28" ht="12" customHeight="1">
      <c r="A8" s="219"/>
      <c r="B8" s="220"/>
      <c r="C8" s="220"/>
      <c r="D8" s="220"/>
      <c r="E8" s="221"/>
      <c r="F8" s="37">
        <f t="shared" ref="F8:N100" si="1">IF(F7=0,0,F7/$F7)</f>
        <v>1</v>
      </c>
      <c r="G8" s="37">
        <f>IF(G7=0,0,G7/$F7)</f>
        <v>1.9652440582673139E-2</v>
      </c>
      <c r="H8" s="37">
        <f>IF(H7=0,0,H7/$F7)</f>
        <v>3.8333759263991822E-3</v>
      </c>
      <c r="I8" s="37">
        <f>IF(I7=0,0,I7/$F7)</f>
        <v>2.1850242780475339E-2</v>
      </c>
      <c r="J8" s="37">
        <f>IF(J7=0,0,J7/$F7)</f>
        <v>2.3511372348581651E-3</v>
      </c>
      <c r="K8" s="37">
        <f t="shared" si="1"/>
        <v>5.0511116790186557E-2</v>
      </c>
      <c r="L8" s="37">
        <f>IF(L7=0,0,L7/$F7)</f>
        <v>7.6411960132890368E-3</v>
      </c>
      <c r="M8" s="37">
        <f t="shared" si="1"/>
        <v>5.7590084334270382E-2</v>
      </c>
      <c r="N8" s="37">
        <f t="shared" si="1"/>
        <v>1.4566828520316892E-2</v>
      </c>
      <c r="AA8" s="152"/>
      <c r="AB8" s="152"/>
    </row>
    <row r="9" spans="1:28" ht="12" customHeight="1">
      <c r="A9" s="205" t="s">
        <v>49</v>
      </c>
      <c r="B9" s="289" t="s">
        <v>48</v>
      </c>
      <c r="C9" s="290"/>
      <c r="D9" s="290"/>
      <c r="E9" s="291"/>
      <c r="F9" s="41">
        <v>3714</v>
      </c>
      <c r="G9" s="41">
        <v>520</v>
      </c>
      <c r="H9" s="41">
        <v>160</v>
      </c>
      <c r="I9" s="41">
        <v>156</v>
      </c>
      <c r="J9" s="41">
        <v>27</v>
      </c>
      <c r="K9" s="41">
        <v>186</v>
      </c>
      <c r="L9" s="41">
        <v>42</v>
      </c>
      <c r="M9" s="41">
        <v>132</v>
      </c>
      <c r="N9" s="41">
        <v>40</v>
      </c>
      <c r="AA9" s="153">
        <v>3714</v>
      </c>
      <c r="AB9" s="153" t="str">
        <f>IF(F9=AA9,"",1)</f>
        <v/>
      </c>
    </row>
    <row r="10" spans="1:28" ht="12" customHeight="1">
      <c r="A10" s="206"/>
      <c r="B10" s="292"/>
      <c r="C10" s="293"/>
      <c r="D10" s="293"/>
      <c r="E10" s="294"/>
      <c r="F10" s="37">
        <f t="shared" si="1"/>
        <v>1</v>
      </c>
      <c r="G10" s="37">
        <f>IF(G9=0,0,G9/$F9)</f>
        <v>0.14001077005923532</v>
      </c>
      <c r="H10" s="37">
        <f>IF(H9=0,0,H9/$F9)</f>
        <v>4.3080236941303175E-2</v>
      </c>
      <c r="I10" s="37">
        <f>IF(I9=0,0,I9/$F9)</f>
        <v>4.2003231017770599E-2</v>
      </c>
      <c r="J10" s="37">
        <f>IF(J9=0,0,J9/$F9)</f>
        <v>7.2697899838449114E-3</v>
      </c>
      <c r="K10" s="37">
        <f t="shared" si="1"/>
        <v>5.0080775444264945E-2</v>
      </c>
      <c r="L10" s="37">
        <f>IF(L9=0,0,L9/$F9)</f>
        <v>1.1308562197092083E-2</v>
      </c>
      <c r="M10" s="37">
        <f t="shared" si="1"/>
        <v>3.5541195476575124E-2</v>
      </c>
      <c r="N10" s="37">
        <f t="shared" si="1"/>
        <v>1.0770059235325794E-2</v>
      </c>
      <c r="AA10" s="152"/>
      <c r="AB10" s="152"/>
    </row>
    <row r="11" spans="1:28" ht="12" customHeight="1">
      <c r="A11" s="206"/>
      <c r="B11" s="289" t="s">
        <v>47</v>
      </c>
      <c r="C11" s="290"/>
      <c r="D11" s="290"/>
      <c r="E11" s="291"/>
      <c r="F11" s="41">
        <v>4834</v>
      </c>
      <c r="G11" s="41">
        <v>243</v>
      </c>
      <c r="H11" s="41">
        <v>49</v>
      </c>
      <c r="I11" s="41">
        <v>173</v>
      </c>
      <c r="J11" s="41">
        <v>24</v>
      </c>
      <c r="K11" s="41">
        <v>325</v>
      </c>
      <c r="L11" s="41">
        <v>60</v>
      </c>
      <c r="M11" s="41">
        <v>418</v>
      </c>
      <c r="N11" s="41">
        <v>161</v>
      </c>
      <c r="AA11" s="153">
        <v>4834</v>
      </c>
      <c r="AB11" s="153" t="str">
        <f>IF(F11=AA11,"",1)</f>
        <v/>
      </c>
    </row>
    <row r="12" spans="1:28" ht="12" customHeight="1">
      <c r="A12" s="206"/>
      <c r="B12" s="292"/>
      <c r="C12" s="293"/>
      <c r="D12" s="293"/>
      <c r="E12" s="294"/>
      <c r="F12" s="37">
        <f t="shared" si="1"/>
        <v>1</v>
      </c>
      <c r="G12" s="37">
        <f>IF(G11=0,0,G11/$F11)</f>
        <v>5.0268928423665704E-2</v>
      </c>
      <c r="H12" s="37">
        <f>IF(H11=0,0,H11/$F11)</f>
        <v>1.0136532892014894E-2</v>
      </c>
      <c r="I12" s="37">
        <f>IF(I11=0,0,I11/$F11)</f>
        <v>3.5788167149358709E-2</v>
      </c>
      <c r="J12" s="37">
        <f>IF(J11=0,0,J11/$F11)</f>
        <v>4.9648324369052548E-3</v>
      </c>
      <c r="K12" s="37">
        <f t="shared" si="1"/>
        <v>6.7232105916425325E-2</v>
      </c>
      <c r="L12" s="37">
        <f>IF(L11=0,0,L11/$F11)</f>
        <v>1.2412081092263137E-2</v>
      </c>
      <c r="M12" s="37">
        <f t="shared" si="1"/>
        <v>8.6470831609433182E-2</v>
      </c>
      <c r="N12" s="37">
        <f t="shared" si="1"/>
        <v>3.3305750930906083E-2</v>
      </c>
      <c r="AA12" s="152"/>
      <c r="AB12" s="152"/>
    </row>
    <row r="13" spans="1:28" ht="12" customHeight="1">
      <c r="A13" s="206"/>
      <c r="B13" s="289" t="s">
        <v>46</v>
      </c>
      <c r="C13" s="290"/>
      <c r="D13" s="290"/>
      <c r="E13" s="291"/>
      <c r="F13" s="41">
        <v>21482</v>
      </c>
      <c r="G13" s="41">
        <v>458</v>
      </c>
      <c r="H13" s="41">
        <v>64</v>
      </c>
      <c r="I13" s="41">
        <v>529</v>
      </c>
      <c r="J13" s="41">
        <v>57</v>
      </c>
      <c r="K13" s="41">
        <v>1216</v>
      </c>
      <c r="L13" s="41">
        <v>197</v>
      </c>
      <c r="M13" s="41">
        <v>1179</v>
      </c>
      <c r="N13" s="41">
        <v>307</v>
      </c>
      <c r="AA13" s="153">
        <v>21482</v>
      </c>
      <c r="AB13" s="153" t="str">
        <f>IF(F13=AA13,"",1)</f>
        <v/>
      </c>
    </row>
    <row r="14" spans="1:28" ht="12" customHeight="1">
      <c r="A14" s="206"/>
      <c r="B14" s="292"/>
      <c r="C14" s="293"/>
      <c r="D14" s="293"/>
      <c r="E14" s="294"/>
      <c r="F14" s="37">
        <f t="shared" si="1"/>
        <v>1</v>
      </c>
      <c r="G14" s="37">
        <f>IF(G13=0,0,G13/$F13)</f>
        <v>2.132017503025789E-2</v>
      </c>
      <c r="H14" s="37">
        <f>IF(H13=0,0,H13/$F13)</f>
        <v>2.9792384321757751E-3</v>
      </c>
      <c r="I14" s="37">
        <f>IF(I13=0,0,I13/$F13)</f>
        <v>2.4625267665952889E-2</v>
      </c>
      <c r="J14" s="37">
        <f>IF(J13=0,0,J13/$F13)</f>
        <v>2.6533842286565498E-3</v>
      </c>
      <c r="K14" s="37">
        <f t="shared" si="1"/>
        <v>5.6605530211339725E-2</v>
      </c>
      <c r="L14" s="37">
        <f>IF(L13=0,0,L13/$F13)</f>
        <v>9.1704682990410569E-3</v>
      </c>
      <c r="M14" s="37">
        <f t="shared" si="1"/>
        <v>5.4883157992738109E-2</v>
      </c>
      <c r="N14" s="37">
        <f t="shared" si="1"/>
        <v>1.429103435434317E-2</v>
      </c>
      <c r="AA14" s="152"/>
      <c r="AB14" s="152"/>
    </row>
    <row r="15" spans="1:28" ht="12" customHeight="1">
      <c r="A15" s="206"/>
      <c r="B15" s="289" t="s">
        <v>45</v>
      </c>
      <c r="C15" s="290"/>
      <c r="D15" s="290"/>
      <c r="E15" s="291"/>
      <c r="F15" s="41">
        <v>13938</v>
      </c>
      <c r="G15" s="41">
        <v>134</v>
      </c>
      <c r="H15" s="41">
        <v>10</v>
      </c>
      <c r="I15" s="41">
        <v>314</v>
      </c>
      <c r="J15" s="41">
        <v>25</v>
      </c>
      <c r="K15" s="41">
        <v>744</v>
      </c>
      <c r="L15" s="41">
        <v>77</v>
      </c>
      <c r="M15" s="41">
        <v>1002</v>
      </c>
      <c r="N15" s="41">
        <v>191</v>
      </c>
      <c r="AA15" s="153">
        <v>13938</v>
      </c>
      <c r="AB15" s="153" t="str">
        <f>IF(F15=AA15,"",1)</f>
        <v/>
      </c>
    </row>
    <row r="16" spans="1:28" ht="12" customHeight="1">
      <c r="A16" s="206"/>
      <c r="B16" s="292"/>
      <c r="C16" s="293"/>
      <c r="D16" s="293"/>
      <c r="E16" s="294"/>
      <c r="F16" s="37">
        <f t="shared" si="1"/>
        <v>1</v>
      </c>
      <c r="G16" s="37">
        <f>IF(G15=0,0,G15/$F15)</f>
        <v>9.6140048787487446E-3</v>
      </c>
      <c r="H16" s="37">
        <f>IF(H15=0,0,H15/$F15)</f>
        <v>7.1746305065289138E-4</v>
      </c>
      <c r="I16" s="37">
        <f>IF(I15=0,0,I15/$F15)</f>
        <v>2.2528339790500788E-2</v>
      </c>
      <c r="J16" s="37">
        <f>IF(J15=0,0,J15/$F15)</f>
        <v>1.7936576266322285E-3</v>
      </c>
      <c r="K16" s="37">
        <f t="shared" si="1"/>
        <v>5.3379250968575119E-2</v>
      </c>
      <c r="L16" s="37">
        <f>IF(L15=0,0,L15/$F15)</f>
        <v>5.5244654900272637E-3</v>
      </c>
      <c r="M16" s="37">
        <f t="shared" si="1"/>
        <v>7.1889797675419712E-2</v>
      </c>
      <c r="N16" s="37">
        <f t="shared" si="1"/>
        <v>1.3703544267470225E-2</v>
      </c>
      <c r="AA16" s="152"/>
      <c r="AB16" s="152"/>
    </row>
    <row r="17" spans="1:28" ht="12" customHeight="1">
      <c r="A17" s="206"/>
      <c r="B17" s="289" t="s">
        <v>44</v>
      </c>
      <c r="C17" s="290"/>
      <c r="D17" s="290"/>
      <c r="E17" s="291"/>
      <c r="F17" s="41">
        <v>34292</v>
      </c>
      <c r="G17" s="41">
        <v>183</v>
      </c>
      <c r="H17" s="41">
        <v>17</v>
      </c>
      <c r="I17" s="41">
        <v>538</v>
      </c>
      <c r="J17" s="41">
        <v>51</v>
      </c>
      <c r="K17" s="41">
        <v>1482</v>
      </c>
      <c r="L17" s="41">
        <v>222</v>
      </c>
      <c r="M17" s="41">
        <v>1776</v>
      </c>
      <c r="N17" s="41">
        <v>441</v>
      </c>
      <c r="AA17" s="153">
        <v>34292</v>
      </c>
      <c r="AB17" s="153" t="str">
        <f>IF(F17=AA17,"",1)</f>
        <v/>
      </c>
    </row>
    <row r="18" spans="1:28" ht="12" customHeight="1">
      <c r="A18" s="207"/>
      <c r="B18" s="292"/>
      <c r="C18" s="293"/>
      <c r="D18" s="293"/>
      <c r="E18" s="294"/>
      <c r="F18" s="37">
        <f t="shared" si="1"/>
        <v>1</v>
      </c>
      <c r="G18" s="37">
        <f>IF(G17=0,0,G17/$F17)</f>
        <v>5.3365216376997553E-3</v>
      </c>
      <c r="H18" s="37">
        <f>IF(H17=0,0,H17/$F17)</f>
        <v>4.9574244721800999E-4</v>
      </c>
      <c r="I18" s="37">
        <f>IF(I17=0,0,I17/$F17)</f>
        <v>1.5688790388428787E-2</v>
      </c>
      <c r="J18" s="37">
        <f>IF(J17=0,0,J17/$F17)</f>
        <v>1.4872273416540302E-3</v>
      </c>
      <c r="K18" s="37">
        <f t="shared" si="1"/>
        <v>4.3217076869240638E-2</v>
      </c>
      <c r="L18" s="37">
        <f>IF(L17=0,0,L17/$F17)</f>
        <v>6.4738131342587189E-3</v>
      </c>
      <c r="M18" s="37">
        <f t="shared" si="1"/>
        <v>5.1790505074069751E-2</v>
      </c>
      <c r="N18" s="37">
        <f t="shared" si="1"/>
        <v>1.2860142307243671E-2</v>
      </c>
      <c r="AA18" s="154"/>
      <c r="AB18" s="152"/>
    </row>
    <row r="19" spans="1:28" ht="12" customHeight="1">
      <c r="A19" s="202" t="s">
        <v>43</v>
      </c>
      <c r="B19" s="202" t="s">
        <v>42</v>
      </c>
      <c r="C19" s="43"/>
      <c r="D19" s="278" t="s">
        <v>16</v>
      </c>
      <c r="E19" s="42"/>
      <c r="F19" s="41">
        <v>36508</v>
      </c>
      <c r="G19" s="41">
        <f>SUM(G67,G65,G63,G61,G59,G57,G55,G53,G51,G49,G47,G45,G43,G41,G39,G37,G35,G33,G31,G29,G27,G25,G23,G21)</f>
        <v>481</v>
      </c>
      <c r="H19" s="41">
        <f t="shared" ref="H19:N19" si="2">SUM(H67,H65,H63,H61,H59,H57,H55,H53,H51,H49,H47,H45,H43,H41,H39,H37,H35,H33,H31,H29,H27,H25,H23,H21)</f>
        <v>73</v>
      </c>
      <c r="I19" s="41">
        <f t="shared" si="2"/>
        <v>748</v>
      </c>
      <c r="J19" s="41">
        <f t="shared" si="2"/>
        <v>31</v>
      </c>
      <c r="K19" s="41">
        <f t="shared" si="2"/>
        <v>1939</v>
      </c>
      <c r="L19" s="41">
        <f t="shared" si="2"/>
        <v>111</v>
      </c>
      <c r="M19" s="41">
        <f t="shared" si="2"/>
        <v>2090</v>
      </c>
      <c r="N19" s="41">
        <f t="shared" si="2"/>
        <v>242</v>
      </c>
      <c r="AA19" s="153">
        <v>36508</v>
      </c>
      <c r="AB19" s="153" t="str">
        <f>IF(F19=AA19,"",1)</f>
        <v/>
      </c>
    </row>
    <row r="20" spans="1:28" ht="12" customHeight="1">
      <c r="A20" s="203"/>
      <c r="B20" s="203"/>
      <c r="C20" s="40"/>
      <c r="D20" s="279"/>
      <c r="E20" s="39"/>
      <c r="F20" s="37">
        <f t="shared" si="1"/>
        <v>1</v>
      </c>
      <c r="G20" s="37">
        <f>IF(G19=0,0,G19/$F19)</f>
        <v>1.3175194477922647E-2</v>
      </c>
      <c r="H20" s="37">
        <f>IF(H19=0,0,H19/$F19)</f>
        <v>1.9995617398926263E-3</v>
      </c>
      <c r="I20" s="37">
        <f>IF(I19=0,0,I19/$F19)</f>
        <v>2.0488660019721706E-2</v>
      </c>
      <c r="J20" s="37">
        <f>IF(J19=0,0,J19/$F19)</f>
        <v>8.4912895803659471E-4</v>
      </c>
      <c r="K20" s="37">
        <f t="shared" si="1"/>
        <v>5.3111646762353457E-2</v>
      </c>
      <c r="L20" s="37">
        <f>IF(L19=0,0,L19/$F19)</f>
        <v>3.0404294949052261E-3</v>
      </c>
      <c r="M20" s="37">
        <f t="shared" si="1"/>
        <v>5.7247726525693002E-2</v>
      </c>
      <c r="N20" s="37">
        <f t="shared" si="1"/>
        <v>6.6286841240276104E-3</v>
      </c>
      <c r="AA20" s="152"/>
      <c r="AB20" s="152"/>
    </row>
    <row r="21" spans="1:28" ht="12" customHeight="1">
      <c r="A21" s="203"/>
      <c r="B21" s="203"/>
      <c r="C21" s="43"/>
      <c r="D21" s="278" t="s">
        <v>339</v>
      </c>
      <c r="E21" s="42"/>
      <c r="F21" s="41">
        <v>4217</v>
      </c>
      <c r="G21" s="41">
        <v>54</v>
      </c>
      <c r="H21" s="41">
        <v>11</v>
      </c>
      <c r="I21" s="41">
        <v>62</v>
      </c>
      <c r="J21" s="41">
        <v>2</v>
      </c>
      <c r="K21" s="41">
        <v>163</v>
      </c>
      <c r="L21" s="41">
        <v>21</v>
      </c>
      <c r="M21" s="41">
        <v>190</v>
      </c>
      <c r="N21" s="41">
        <v>53</v>
      </c>
      <c r="AA21" s="153">
        <v>4217</v>
      </c>
      <c r="AB21" s="153" t="str">
        <f>IF(F21=AA21,"",1)</f>
        <v/>
      </c>
    </row>
    <row r="22" spans="1:28" ht="12" customHeight="1">
      <c r="A22" s="203"/>
      <c r="B22" s="203"/>
      <c r="C22" s="40"/>
      <c r="D22" s="279"/>
      <c r="E22" s="39"/>
      <c r="F22" s="37">
        <f t="shared" si="1"/>
        <v>1</v>
      </c>
      <c r="G22" s="37">
        <f>IF(G21=0,0,G21/$F21)</f>
        <v>1.2805311833056676E-2</v>
      </c>
      <c r="H22" s="37">
        <f>IF(H21=0,0,H21/$F21)</f>
        <v>2.6084894474745078E-3</v>
      </c>
      <c r="I22" s="37">
        <f>IF(I21=0,0,I21/$F21)</f>
        <v>1.470239506758359E-2</v>
      </c>
      <c r="J22" s="37">
        <f>IF(J21=0,0,J21/$F21)</f>
        <v>4.7427080863172874E-4</v>
      </c>
      <c r="K22" s="37">
        <f t="shared" si="1"/>
        <v>3.8653070903485888E-2</v>
      </c>
      <c r="L22" s="37">
        <f>IF(L21=0,0,L21/$F21)</f>
        <v>4.9798434906331516E-3</v>
      </c>
      <c r="M22" s="37">
        <f t="shared" si="1"/>
        <v>4.5055726820014227E-2</v>
      </c>
      <c r="N22" s="37">
        <f t="shared" si="1"/>
        <v>1.2568176428740811E-2</v>
      </c>
      <c r="AA22" s="152"/>
      <c r="AB22" s="152"/>
    </row>
    <row r="23" spans="1:28" ht="12" customHeight="1">
      <c r="A23" s="203"/>
      <c r="B23" s="203"/>
      <c r="C23" s="43"/>
      <c r="D23" s="278" t="s">
        <v>340</v>
      </c>
      <c r="E23" s="42"/>
      <c r="F23" s="41">
        <v>361</v>
      </c>
      <c r="G23" s="41">
        <v>22</v>
      </c>
      <c r="H23" s="41">
        <v>4</v>
      </c>
      <c r="I23" s="41">
        <v>8</v>
      </c>
      <c r="J23" s="41">
        <v>1</v>
      </c>
      <c r="K23" s="41">
        <v>35</v>
      </c>
      <c r="L23" s="41">
        <v>3</v>
      </c>
      <c r="M23" s="41">
        <v>37</v>
      </c>
      <c r="N23" s="41">
        <v>6</v>
      </c>
      <c r="AA23" s="153">
        <v>361</v>
      </c>
      <c r="AB23" s="153" t="str">
        <f>IF(F23=AA23,"",1)</f>
        <v/>
      </c>
    </row>
    <row r="24" spans="1:28" ht="12" customHeight="1">
      <c r="A24" s="203"/>
      <c r="B24" s="203"/>
      <c r="C24" s="40"/>
      <c r="D24" s="279"/>
      <c r="E24" s="39"/>
      <c r="F24" s="37">
        <f t="shared" si="1"/>
        <v>1</v>
      </c>
      <c r="G24" s="37">
        <f>IF(G23=0,0,G23/$F23)</f>
        <v>6.0941828254847646E-2</v>
      </c>
      <c r="H24" s="37">
        <f>IF(H23=0,0,H23/$F23)</f>
        <v>1.1080332409972299E-2</v>
      </c>
      <c r="I24" s="37">
        <f>IF(I23=0,0,I23/$F23)</f>
        <v>2.2160664819944598E-2</v>
      </c>
      <c r="J24" s="37">
        <f>IF(J23=0,0,J23/$F23)</f>
        <v>2.7700831024930748E-3</v>
      </c>
      <c r="K24" s="37">
        <f t="shared" si="1"/>
        <v>9.6952908587257622E-2</v>
      </c>
      <c r="L24" s="37">
        <f>IF(L23=0,0,L23/$F23)</f>
        <v>8.3102493074792248E-3</v>
      </c>
      <c r="M24" s="37">
        <f t="shared" si="1"/>
        <v>0.10249307479224377</v>
      </c>
      <c r="N24" s="37">
        <f t="shared" si="1"/>
        <v>1.662049861495845E-2</v>
      </c>
      <c r="AA24" s="152"/>
      <c r="AB24" s="152"/>
    </row>
    <row r="25" spans="1:28" ht="12" customHeight="1">
      <c r="A25" s="203"/>
      <c r="B25" s="203"/>
      <c r="C25" s="43"/>
      <c r="D25" s="295" t="s">
        <v>341</v>
      </c>
      <c r="E25" s="115"/>
      <c r="F25" s="104">
        <v>1544</v>
      </c>
      <c r="G25" s="104">
        <v>33</v>
      </c>
      <c r="H25" s="104">
        <v>5</v>
      </c>
      <c r="I25" s="41">
        <v>28</v>
      </c>
      <c r="J25" s="41">
        <v>10</v>
      </c>
      <c r="K25" s="41">
        <v>48</v>
      </c>
      <c r="L25" s="41">
        <v>18</v>
      </c>
      <c r="M25" s="41">
        <v>68</v>
      </c>
      <c r="N25" s="41">
        <v>30</v>
      </c>
      <c r="AA25" s="153">
        <v>1544</v>
      </c>
      <c r="AB25" s="153" t="str">
        <f>IF(F25=AA25,"",1)</f>
        <v/>
      </c>
    </row>
    <row r="26" spans="1:28" ht="12" customHeight="1">
      <c r="A26" s="203"/>
      <c r="B26" s="203"/>
      <c r="C26" s="40"/>
      <c r="D26" s="296"/>
      <c r="E26" s="116"/>
      <c r="F26" s="37">
        <f t="shared" si="1"/>
        <v>1</v>
      </c>
      <c r="G26" s="37">
        <f>IF(G25=0,0,G25/$F25)</f>
        <v>2.1373056994818652E-2</v>
      </c>
      <c r="H26" s="37">
        <f>IF(H25=0,0,H25/$F25)</f>
        <v>3.2383419689119169E-3</v>
      </c>
      <c r="I26" s="37">
        <f>IF(I25=0,0,I25/$F25)</f>
        <v>1.8134715025906734E-2</v>
      </c>
      <c r="J26" s="37">
        <f>IF(J25=0,0,J25/$F25)</f>
        <v>6.4766839378238338E-3</v>
      </c>
      <c r="K26" s="37">
        <f t="shared" si="1"/>
        <v>3.1088082901554404E-2</v>
      </c>
      <c r="L26" s="37">
        <f>IF(L25=0,0,L25/$F25)</f>
        <v>1.1658031088082901E-2</v>
      </c>
      <c r="M26" s="37">
        <f t="shared" si="1"/>
        <v>4.4041450777202069E-2</v>
      </c>
      <c r="N26" s="37">
        <f t="shared" si="1"/>
        <v>1.9430051813471502E-2</v>
      </c>
      <c r="AA26" s="152"/>
      <c r="AB26" s="152"/>
    </row>
    <row r="27" spans="1:28" ht="12" customHeight="1">
      <c r="A27" s="203"/>
      <c r="B27" s="203"/>
      <c r="C27" s="43"/>
      <c r="D27" s="278" t="s">
        <v>342</v>
      </c>
      <c r="E27" s="42"/>
      <c r="F27" s="41">
        <v>15</v>
      </c>
      <c r="G27" s="41">
        <v>1</v>
      </c>
      <c r="H27" s="41">
        <v>1</v>
      </c>
      <c r="I27" s="41">
        <v>0</v>
      </c>
      <c r="J27" s="41">
        <v>0</v>
      </c>
      <c r="K27" s="41">
        <v>0</v>
      </c>
      <c r="L27" s="41">
        <v>0</v>
      </c>
      <c r="M27" s="41">
        <v>0</v>
      </c>
      <c r="N27" s="41">
        <v>0</v>
      </c>
      <c r="AA27" s="153">
        <v>15</v>
      </c>
      <c r="AB27" s="153" t="str">
        <f>IF(F27=AA27,"",1)</f>
        <v/>
      </c>
    </row>
    <row r="28" spans="1:28" ht="12" customHeight="1">
      <c r="A28" s="203"/>
      <c r="B28" s="203"/>
      <c r="C28" s="40"/>
      <c r="D28" s="279"/>
      <c r="E28" s="39"/>
      <c r="F28" s="37">
        <f t="shared" si="1"/>
        <v>1</v>
      </c>
      <c r="G28" s="37">
        <f>IF(G27=0,0,G27/$F27)</f>
        <v>6.6666666666666666E-2</v>
      </c>
      <c r="H28" s="37">
        <f>IF(H27=0,0,H27/$F27)</f>
        <v>6.6666666666666666E-2</v>
      </c>
      <c r="I28" s="37">
        <f>IF(I27=0,0,I27/$F27)</f>
        <v>0</v>
      </c>
      <c r="J28" s="37">
        <f>IF(J27=0,0,J27/$F27)</f>
        <v>0</v>
      </c>
      <c r="K28" s="37">
        <f t="shared" si="1"/>
        <v>0</v>
      </c>
      <c r="L28" s="37">
        <f>IF(L27=0,0,L27/$F27)</f>
        <v>0</v>
      </c>
      <c r="M28" s="37">
        <f t="shared" si="1"/>
        <v>0</v>
      </c>
      <c r="N28" s="37">
        <f t="shared" si="1"/>
        <v>0</v>
      </c>
      <c r="AA28" s="152"/>
      <c r="AB28" s="152"/>
    </row>
    <row r="29" spans="1:28" ht="12" customHeight="1">
      <c r="A29" s="203"/>
      <c r="B29" s="203"/>
      <c r="C29" s="43"/>
      <c r="D29" s="278" t="s">
        <v>343</v>
      </c>
      <c r="E29" s="42"/>
      <c r="F29" s="41">
        <v>672</v>
      </c>
      <c r="G29" s="41">
        <v>13</v>
      </c>
      <c r="H29" s="41">
        <v>0</v>
      </c>
      <c r="I29" s="41">
        <v>12</v>
      </c>
      <c r="J29" s="41">
        <v>0</v>
      </c>
      <c r="K29" s="41">
        <v>28</v>
      </c>
      <c r="L29" s="41">
        <v>1</v>
      </c>
      <c r="M29" s="41">
        <v>44</v>
      </c>
      <c r="N29" s="41">
        <v>10</v>
      </c>
      <c r="AA29" s="153">
        <v>672</v>
      </c>
      <c r="AB29" s="153" t="str">
        <f>IF(F29=AA29,"",1)</f>
        <v/>
      </c>
    </row>
    <row r="30" spans="1:28" ht="12" customHeight="1">
      <c r="A30" s="203"/>
      <c r="B30" s="203"/>
      <c r="C30" s="40"/>
      <c r="D30" s="279"/>
      <c r="E30" s="39"/>
      <c r="F30" s="37">
        <f t="shared" si="1"/>
        <v>1</v>
      </c>
      <c r="G30" s="37">
        <f>IF(G29=0,0,G29/$F29)</f>
        <v>1.9345238095238096E-2</v>
      </c>
      <c r="H30" s="37">
        <f>IF(H29=0,0,H29/$F29)</f>
        <v>0</v>
      </c>
      <c r="I30" s="37">
        <f>IF(I29=0,0,I29/$F29)</f>
        <v>1.7857142857142856E-2</v>
      </c>
      <c r="J30" s="37">
        <f>IF(J29=0,0,J29/$F29)</f>
        <v>0</v>
      </c>
      <c r="K30" s="37">
        <f t="shared" si="1"/>
        <v>4.1666666666666664E-2</v>
      </c>
      <c r="L30" s="37">
        <f>IF(L29=0,0,L29/$F29)</f>
        <v>1.488095238095238E-3</v>
      </c>
      <c r="M30" s="37">
        <f t="shared" si="1"/>
        <v>6.5476190476190479E-2</v>
      </c>
      <c r="N30" s="37">
        <f t="shared" si="1"/>
        <v>1.488095238095238E-2</v>
      </c>
      <c r="AA30" s="152"/>
      <c r="AB30" s="152"/>
    </row>
    <row r="31" spans="1:28" ht="12" customHeight="1">
      <c r="A31" s="203"/>
      <c r="B31" s="203"/>
      <c r="C31" s="43"/>
      <c r="D31" s="278" t="s">
        <v>344</v>
      </c>
      <c r="E31" s="42"/>
      <c r="F31" s="41">
        <v>27</v>
      </c>
      <c r="G31" s="41">
        <v>4</v>
      </c>
      <c r="H31" s="41">
        <v>1</v>
      </c>
      <c r="I31" s="41">
        <v>3</v>
      </c>
      <c r="J31" s="41">
        <v>0</v>
      </c>
      <c r="K31" s="41">
        <v>3</v>
      </c>
      <c r="L31" s="41">
        <v>0</v>
      </c>
      <c r="M31" s="41">
        <v>2</v>
      </c>
      <c r="N31" s="41">
        <v>0</v>
      </c>
      <c r="AA31" s="153">
        <v>27</v>
      </c>
      <c r="AB31" s="153" t="str">
        <f>IF(F31=AA31,"",1)</f>
        <v/>
      </c>
    </row>
    <row r="32" spans="1:28" ht="12" customHeight="1">
      <c r="A32" s="203"/>
      <c r="B32" s="203"/>
      <c r="C32" s="40"/>
      <c r="D32" s="279"/>
      <c r="E32" s="39"/>
      <c r="F32" s="37">
        <f t="shared" si="1"/>
        <v>1</v>
      </c>
      <c r="G32" s="37">
        <f>IF(G31=0,0,G31/$F31)</f>
        <v>0.14814814814814814</v>
      </c>
      <c r="H32" s="37">
        <f>IF(H31=0,0,H31/$F31)</f>
        <v>3.7037037037037035E-2</v>
      </c>
      <c r="I32" s="37">
        <f>IF(I31=0,0,I31/$F31)</f>
        <v>0.1111111111111111</v>
      </c>
      <c r="J32" s="37">
        <f>IF(J31=0,0,J31/$F31)</f>
        <v>0</v>
      </c>
      <c r="K32" s="37">
        <f t="shared" si="1"/>
        <v>0.1111111111111111</v>
      </c>
      <c r="L32" s="37">
        <f>IF(L31=0,0,L31/$F31)</f>
        <v>0</v>
      </c>
      <c r="M32" s="37">
        <f t="shared" si="1"/>
        <v>7.407407407407407E-2</v>
      </c>
      <c r="N32" s="37">
        <f t="shared" si="1"/>
        <v>0</v>
      </c>
      <c r="AA32" s="152"/>
      <c r="AB32" s="152"/>
    </row>
    <row r="33" spans="1:28" ht="12" customHeight="1">
      <c r="A33" s="203"/>
      <c r="B33" s="203"/>
      <c r="C33" s="43"/>
      <c r="D33" s="278" t="s">
        <v>345</v>
      </c>
      <c r="E33" s="42"/>
      <c r="F33" s="41">
        <v>608</v>
      </c>
      <c r="G33" s="41">
        <v>27</v>
      </c>
      <c r="H33" s="41">
        <v>9</v>
      </c>
      <c r="I33" s="41">
        <v>22</v>
      </c>
      <c r="J33" s="41">
        <v>2</v>
      </c>
      <c r="K33" s="41">
        <v>42</v>
      </c>
      <c r="L33" s="41">
        <v>4</v>
      </c>
      <c r="M33" s="41">
        <v>21</v>
      </c>
      <c r="N33" s="41">
        <v>3</v>
      </c>
      <c r="AA33" s="153">
        <v>608</v>
      </c>
      <c r="AB33" s="153" t="str">
        <f>IF(F33=AA33,"",1)</f>
        <v/>
      </c>
    </row>
    <row r="34" spans="1:28" ht="12" customHeight="1">
      <c r="A34" s="203"/>
      <c r="B34" s="203"/>
      <c r="C34" s="40"/>
      <c r="D34" s="279"/>
      <c r="E34" s="39"/>
      <c r="F34" s="37">
        <f t="shared" si="1"/>
        <v>1</v>
      </c>
      <c r="G34" s="37">
        <f>IF(G33=0,0,G33/$F33)</f>
        <v>4.4407894736842105E-2</v>
      </c>
      <c r="H34" s="37">
        <f>IF(H33=0,0,H33/$F33)</f>
        <v>1.4802631578947368E-2</v>
      </c>
      <c r="I34" s="37">
        <f>IF(I33=0,0,I33/$F33)</f>
        <v>3.6184210526315791E-2</v>
      </c>
      <c r="J34" s="37">
        <f>IF(J33=0,0,J33/$F33)</f>
        <v>3.2894736842105261E-3</v>
      </c>
      <c r="K34" s="37">
        <f t="shared" si="1"/>
        <v>6.9078947368421059E-2</v>
      </c>
      <c r="L34" s="37">
        <f>IF(L33=0,0,L33/$F33)</f>
        <v>6.5789473684210523E-3</v>
      </c>
      <c r="M34" s="37">
        <f t="shared" si="1"/>
        <v>3.453947368421053E-2</v>
      </c>
      <c r="N34" s="37">
        <f t="shared" si="1"/>
        <v>4.9342105263157892E-3</v>
      </c>
      <c r="AA34" s="152"/>
      <c r="AB34" s="152"/>
    </row>
    <row r="35" spans="1:28" ht="12" customHeight="1">
      <c r="A35" s="203"/>
      <c r="B35" s="203"/>
      <c r="C35" s="43"/>
      <c r="D35" s="278" t="s">
        <v>346</v>
      </c>
      <c r="E35" s="42"/>
      <c r="F35" s="41">
        <v>2087</v>
      </c>
      <c r="G35" s="41">
        <v>26</v>
      </c>
      <c r="H35" s="41">
        <v>5</v>
      </c>
      <c r="I35" s="41">
        <v>34</v>
      </c>
      <c r="J35" s="41">
        <v>5</v>
      </c>
      <c r="K35" s="41">
        <v>80</v>
      </c>
      <c r="L35" s="41">
        <v>11</v>
      </c>
      <c r="M35" s="41">
        <v>69</v>
      </c>
      <c r="N35" s="41">
        <v>18</v>
      </c>
      <c r="AA35" s="153">
        <v>2087</v>
      </c>
      <c r="AB35" s="153" t="str">
        <f>IF(F35=AA35,"",1)</f>
        <v/>
      </c>
    </row>
    <row r="36" spans="1:28" ht="12" customHeight="1">
      <c r="A36" s="203"/>
      <c r="B36" s="203"/>
      <c r="C36" s="40"/>
      <c r="D36" s="279"/>
      <c r="E36" s="39"/>
      <c r="F36" s="37">
        <f t="shared" si="1"/>
        <v>1</v>
      </c>
      <c r="G36" s="37">
        <f>IF(G35=0,0,G35/$F35)</f>
        <v>1.2458073790129372E-2</v>
      </c>
      <c r="H36" s="37">
        <f>IF(H35=0,0,H35/$F35)</f>
        <v>2.3957834211787254E-3</v>
      </c>
      <c r="I36" s="37">
        <f>IF(I35=0,0,I35/$F35)</f>
        <v>1.6291327264015332E-2</v>
      </c>
      <c r="J36" s="37">
        <f>IF(J35=0,0,J35/$F35)</f>
        <v>2.3957834211787254E-3</v>
      </c>
      <c r="K36" s="37">
        <f t="shared" si="1"/>
        <v>3.8332534738859607E-2</v>
      </c>
      <c r="L36" s="37">
        <f>IF(L35=0,0,L35/$F35)</f>
        <v>5.2707235265931959E-3</v>
      </c>
      <c r="M36" s="37">
        <f t="shared" si="1"/>
        <v>3.3061811212266409E-2</v>
      </c>
      <c r="N36" s="37">
        <f t="shared" si="1"/>
        <v>8.6248203162434117E-3</v>
      </c>
      <c r="AA36" s="152"/>
      <c r="AB36" s="152"/>
    </row>
    <row r="37" spans="1:28" ht="12" customHeight="1">
      <c r="A37" s="203"/>
      <c r="B37" s="203"/>
      <c r="C37" s="43"/>
      <c r="D37" s="278" t="s">
        <v>347</v>
      </c>
      <c r="E37" s="42"/>
      <c r="F37" s="41">
        <v>5</v>
      </c>
      <c r="G37" s="41">
        <v>0</v>
      </c>
      <c r="H37" s="41">
        <v>0</v>
      </c>
      <c r="I37" s="41">
        <v>0</v>
      </c>
      <c r="J37" s="41">
        <v>0</v>
      </c>
      <c r="K37" s="41">
        <v>1</v>
      </c>
      <c r="L37" s="41">
        <v>0</v>
      </c>
      <c r="M37" s="41">
        <v>0</v>
      </c>
      <c r="N37" s="41">
        <v>0</v>
      </c>
      <c r="AA37" s="153">
        <v>5</v>
      </c>
      <c r="AB37" s="153" t="str">
        <f>IF(F37=AA37,"",1)</f>
        <v/>
      </c>
    </row>
    <row r="38" spans="1:28" ht="12" customHeight="1">
      <c r="A38" s="203"/>
      <c r="B38" s="203"/>
      <c r="C38" s="40"/>
      <c r="D38" s="279"/>
      <c r="E38" s="39"/>
      <c r="F38" s="37">
        <f t="shared" si="1"/>
        <v>1</v>
      </c>
      <c r="G38" s="37">
        <f>IF(G37=0,0,G37/$F37)</f>
        <v>0</v>
      </c>
      <c r="H38" s="37">
        <f>IF(H37=0,0,H37/$F37)</f>
        <v>0</v>
      </c>
      <c r="I38" s="37">
        <f>IF(I37=0,0,I37/$F37)</f>
        <v>0</v>
      </c>
      <c r="J38" s="37">
        <f>IF(J37=0,0,J37/$F37)</f>
        <v>0</v>
      </c>
      <c r="K38" s="37">
        <f t="shared" si="1"/>
        <v>0.2</v>
      </c>
      <c r="L38" s="37">
        <f>IF(L37=0,0,L37/$F37)</f>
        <v>0</v>
      </c>
      <c r="M38" s="37">
        <f t="shared" si="1"/>
        <v>0</v>
      </c>
      <c r="N38" s="37">
        <f t="shared" si="1"/>
        <v>0</v>
      </c>
      <c r="AA38" s="152"/>
      <c r="AB38" s="152"/>
    </row>
    <row r="39" spans="1:28" ht="12" customHeight="1">
      <c r="A39" s="203"/>
      <c r="B39" s="203"/>
      <c r="C39" s="43"/>
      <c r="D39" s="278" t="s">
        <v>348</v>
      </c>
      <c r="E39" s="42"/>
      <c r="F39" s="41">
        <v>1049</v>
      </c>
      <c r="G39" s="41">
        <v>15</v>
      </c>
      <c r="H39" s="41">
        <v>3</v>
      </c>
      <c r="I39" s="41">
        <v>38</v>
      </c>
      <c r="J39" s="41">
        <v>0</v>
      </c>
      <c r="K39" s="41">
        <v>40</v>
      </c>
      <c r="L39" s="41">
        <v>4</v>
      </c>
      <c r="M39" s="41">
        <v>62</v>
      </c>
      <c r="N39" s="41">
        <v>5</v>
      </c>
      <c r="AA39" s="153">
        <v>1049</v>
      </c>
      <c r="AB39" s="153" t="str">
        <f>IF(F39=AA39,"",1)</f>
        <v/>
      </c>
    </row>
    <row r="40" spans="1:28" ht="12" customHeight="1">
      <c r="A40" s="203"/>
      <c r="B40" s="203"/>
      <c r="C40" s="40"/>
      <c r="D40" s="279"/>
      <c r="E40" s="39"/>
      <c r="F40" s="37">
        <f t="shared" si="1"/>
        <v>1</v>
      </c>
      <c r="G40" s="37">
        <f>IF(G39=0,0,G39/$F39)</f>
        <v>1.4299332697807437E-2</v>
      </c>
      <c r="H40" s="37">
        <f>IF(H39=0,0,H39/$F39)</f>
        <v>2.859866539561487E-3</v>
      </c>
      <c r="I40" s="37">
        <f>IF(I39=0,0,I39/$F39)</f>
        <v>3.6224976167778838E-2</v>
      </c>
      <c r="J40" s="37">
        <f>IF(J39=0,0,J39/$F39)</f>
        <v>0</v>
      </c>
      <c r="K40" s="37">
        <f t="shared" si="1"/>
        <v>3.8131553860819831E-2</v>
      </c>
      <c r="L40" s="37">
        <f>IF(L39=0,0,L39/$F39)</f>
        <v>3.8131553860819827E-3</v>
      </c>
      <c r="M40" s="37">
        <f t="shared" si="1"/>
        <v>5.9103908484270731E-2</v>
      </c>
      <c r="N40" s="37">
        <f t="shared" si="1"/>
        <v>4.7664442326024788E-3</v>
      </c>
      <c r="AA40" s="152"/>
      <c r="AB40" s="152"/>
    </row>
    <row r="41" spans="1:28" ht="12" customHeight="1">
      <c r="A41" s="203"/>
      <c r="B41" s="203"/>
      <c r="C41" s="43"/>
      <c r="D41" s="278" t="s">
        <v>349</v>
      </c>
      <c r="E41" s="42"/>
      <c r="F41" s="41">
        <v>9</v>
      </c>
      <c r="G41" s="41">
        <v>2</v>
      </c>
      <c r="H41" s="41">
        <v>1</v>
      </c>
      <c r="I41" s="41">
        <v>0</v>
      </c>
      <c r="J41" s="41">
        <v>0</v>
      </c>
      <c r="K41" s="41">
        <v>0</v>
      </c>
      <c r="L41" s="41">
        <v>0</v>
      </c>
      <c r="M41" s="41">
        <v>1</v>
      </c>
      <c r="N41" s="41">
        <v>0</v>
      </c>
      <c r="AA41" s="153">
        <v>9</v>
      </c>
      <c r="AB41" s="153" t="str">
        <f>IF(F41=AA41,"",1)</f>
        <v/>
      </c>
    </row>
    <row r="42" spans="1:28" ht="12" customHeight="1">
      <c r="A42" s="203"/>
      <c r="B42" s="203"/>
      <c r="C42" s="40"/>
      <c r="D42" s="279"/>
      <c r="E42" s="39"/>
      <c r="F42" s="37">
        <f t="shared" si="1"/>
        <v>1</v>
      </c>
      <c r="G42" s="37">
        <f>IF(G41=0,0,G41/$F41)</f>
        <v>0.22222222222222221</v>
      </c>
      <c r="H42" s="37">
        <f>IF(H41=0,0,H41/$F41)</f>
        <v>0.1111111111111111</v>
      </c>
      <c r="I42" s="37">
        <f>IF(I41=0,0,I41/$F41)</f>
        <v>0</v>
      </c>
      <c r="J42" s="37">
        <f>IF(J41=0,0,J41/$F41)</f>
        <v>0</v>
      </c>
      <c r="K42" s="37">
        <f t="shared" si="1"/>
        <v>0</v>
      </c>
      <c r="L42" s="37">
        <f>IF(L41=0,0,L41/$F41)</f>
        <v>0</v>
      </c>
      <c r="M42" s="37">
        <f t="shared" si="1"/>
        <v>0.1111111111111111</v>
      </c>
      <c r="N42" s="37">
        <f t="shared" si="1"/>
        <v>0</v>
      </c>
      <c r="AA42" s="152"/>
      <c r="AB42" s="152"/>
    </row>
    <row r="43" spans="1:28" ht="12" customHeight="1">
      <c r="A43" s="203"/>
      <c r="B43" s="203"/>
      <c r="C43" s="43"/>
      <c r="D43" s="278" t="s">
        <v>350</v>
      </c>
      <c r="E43" s="42"/>
      <c r="F43" s="41">
        <v>156</v>
      </c>
      <c r="G43" s="41">
        <v>7</v>
      </c>
      <c r="H43" s="41">
        <v>1</v>
      </c>
      <c r="I43" s="41">
        <v>8</v>
      </c>
      <c r="J43" s="41">
        <v>0</v>
      </c>
      <c r="K43" s="41">
        <v>12</v>
      </c>
      <c r="L43" s="41">
        <v>0</v>
      </c>
      <c r="M43" s="41">
        <v>8</v>
      </c>
      <c r="N43" s="41">
        <v>1</v>
      </c>
      <c r="AA43" s="153">
        <v>156</v>
      </c>
      <c r="AB43" s="153" t="str">
        <f>IF(F43=AA43,"",1)</f>
        <v/>
      </c>
    </row>
    <row r="44" spans="1:28" ht="12" customHeight="1">
      <c r="A44" s="203"/>
      <c r="B44" s="203"/>
      <c r="C44" s="40"/>
      <c r="D44" s="279"/>
      <c r="E44" s="39"/>
      <c r="F44" s="37">
        <f t="shared" si="1"/>
        <v>1</v>
      </c>
      <c r="G44" s="37">
        <f>IF(G43=0,0,G43/$F43)</f>
        <v>4.4871794871794872E-2</v>
      </c>
      <c r="H44" s="37">
        <f>IF(H43=0,0,H43/$F43)</f>
        <v>6.41025641025641E-3</v>
      </c>
      <c r="I44" s="37">
        <f>IF(I43=0,0,I43/$F43)</f>
        <v>5.128205128205128E-2</v>
      </c>
      <c r="J44" s="37">
        <f>IF(J43=0,0,J43/$F43)</f>
        <v>0</v>
      </c>
      <c r="K44" s="37">
        <f t="shared" si="1"/>
        <v>7.6923076923076927E-2</v>
      </c>
      <c r="L44" s="37">
        <f>IF(L43=0,0,L43/$F43)</f>
        <v>0</v>
      </c>
      <c r="M44" s="37">
        <f t="shared" si="1"/>
        <v>5.128205128205128E-2</v>
      </c>
      <c r="N44" s="37">
        <f t="shared" si="1"/>
        <v>6.41025641025641E-3</v>
      </c>
      <c r="AA44" s="152"/>
      <c r="AB44" s="152"/>
    </row>
    <row r="45" spans="1:28" ht="12" customHeight="1">
      <c r="A45" s="203"/>
      <c r="B45" s="203"/>
      <c r="C45" s="43"/>
      <c r="D45" s="278" t="s">
        <v>351</v>
      </c>
      <c r="E45" s="42"/>
      <c r="F45" s="41">
        <v>1050</v>
      </c>
      <c r="G45" s="41">
        <v>15</v>
      </c>
      <c r="H45" s="41">
        <v>3</v>
      </c>
      <c r="I45" s="41">
        <v>24</v>
      </c>
      <c r="J45" s="41">
        <v>4</v>
      </c>
      <c r="K45" s="41">
        <v>30</v>
      </c>
      <c r="L45" s="41">
        <v>0</v>
      </c>
      <c r="M45" s="41">
        <v>40</v>
      </c>
      <c r="N45" s="41">
        <v>3</v>
      </c>
      <c r="AA45" s="153">
        <v>1050</v>
      </c>
      <c r="AB45" s="153" t="str">
        <f>IF(F45=AA45,"",1)</f>
        <v/>
      </c>
    </row>
    <row r="46" spans="1:28" ht="12" customHeight="1">
      <c r="A46" s="203"/>
      <c r="B46" s="203"/>
      <c r="C46" s="40"/>
      <c r="D46" s="279"/>
      <c r="E46" s="39"/>
      <c r="F46" s="37">
        <f t="shared" si="1"/>
        <v>1</v>
      </c>
      <c r="G46" s="37">
        <f>IF(G45=0,0,G45/$F45)</f>
        <v>1.4285714285714285E-2</v>
      </c>
      <c r="H46" s="37">
        <f>IF(H45=0,0,H45/$F45)</f>
        <v>2.8571428571428571E-3</v>
      </c>
      <c r="I46" s="37">
        <f>IF(I45=0,0,I45/$F45)</f>
        <v>2.2857142857142857E-2</v>
      </c>
      <c r="J46" s="37">
        <f>IF(J45=0,0,J45/$F45)</f>
        <v>3.8095238095238095E-3</v>
      </c>
      <c r="K46" s="37">
        <f t="shared" si="1"/>
        <v>2.8571428571428571E-2</v>
      </c>
      <c r="L46" s="37">
        <f>IF(L45=0,0,L45/$F45)</f>
        <v>0</v>
      </c>
      <c r="M46" s="37">
        <f t="shared" si="1"/>
        <v>3.8095238095238099E-2</v>
      </c>
      <c r="N46" s="37">
        <f t="shared" si="1"/>
        <v>2.8571428571428571E-3</v>
      </c>
      <c r="AA46" s="152"/>
      <c r="AB46" s="152"/>
    </row>
    <row r="47" spans="1:28" ht="12" customHeight="1">
      <c r="A47" s="203"/>
      <c r="B47" s="203"/>
      <c r="C47" s="43"/>
      <c r="D47" s="278" t="s">
        <v>352</v>
      </c>
      <c r="E47" s="42"/>
      <c r="F47" s="41">
        <v>321</v>
      </c>
      <c r="G47" s="41">
        <v>8</v>
      </c>
      <c r="H47" s="41">
        <v>2</v>
      </c>
      <c r="I47" s="41">
        <v>13</v>
      </c>
      <c r="J47" s="41">
        <v>1</v>
      </c>
      <c r="K47" s="41">
        <v>21</v>
      </c>
      <c r="L47" s="41">
        <v>0</v>
      </c>
      <c r="M47" s="41">
        <v>13</v>
      </c>
      <c r="N47" s="41">
        <v>3</v>
      </c>
      <c r="AA47" s="153">
        <v>321</v>
      </c>
      <c r="AB47" s="153" t="str">
        <f>IF(F47=AA47,"",1)</f>
        <v/>
      </c>
    </row>
    <row r="48" spans="1:28" ht="12" customHeight="1">
      <c r="A48" s="203"/>
      <c r="B48" s="203"/>
      <c r="C48" s="40"/>
      <c r="D48" s="279"/>
      <c r="E48" s="39"/>
      <c r="F48" s="37">
        <f t="shared" si="1"/>
        <v>1</v>
      </c>
      <c r="G48" s="37">
        <f>IF(G47=0,0,G47/$F47)</f>
        <v>2.4922118380062305E-2</v>
      </c>
      <c r="H48" s="37">
        <f>IF(H47=0,0,H47/$F47)</f>
        <v>6.2305295950155761E-3</v>
      </c>
      <c r="I48" s="37">
        <f>IF(I47=0,0,I47/$F47)</f>
        <v>4.0498442367601244E-2</v>
      </c>
      <c r="J48" s="37">
        <f>IF(J47=0,0,J47/$F47)</f>
        <v>3.1152647975077881E-3</v>
      </c>
      <c r="K48" s="37">
        <f t="shared" si="1"/>
        <v>6.5420560747663545E-2</v>
      </c>
      <c r="L48" s="37">
        <f>IF(L47=0,0,L47/$F47)</f>
        <v>0</v>
      </c>
      <c r="M48" s="37">
        <f t="shared" si="1"/>
        <v>4.0498442367601244E-2</v>
      </c>
      <c r="N48" s="37">
        <f t="shared" si="1"/>
        <v>9.3457943925233638E-3</v>
      </c>
      <c r="AA48" s="152"/>
      <c r="AB48" s="152"/>
    </row>
    <row r="49" spans="1:28" ht="12" customHeight="1">
      <c r="A49" s="203"/>
      <c r="B49" s="203"/>
      <c r="C49" s="43"/>
      <c r="D49" s="278" t="s">
        <v>353</v>
      </c>
      <c r="E49" s="42"/>
      <c r="F49" s="41">
        <v>997</v>
      </c>
      <c r="G49" s="41">
        <v>9</v>
      </c>
      <c r="H49" s="41">
        <v>1</v>
      </c>
      <c r="I49" s="41">
        <v>16</v>
      </c>
      <c r="J49" s="41">
        <v>0</v>
      </c>
      <c r="K49" s="41">
        <v>85</v>
      </c>
      <c r="L49" s="41">
        <v>0</v>
      </c>
      <c r="M49" s="41">
        <v>77</v>
      </c>
      <c r="N49" s="41">
        <v>6</v>
      </c>
      <c r="AA49" s="153">
        <v>997</v>
      </c>
      <c r="AB49" s="153" t="str">
        <f>IF(F49=AA49,"",1)</f>
        <v/>
      </c>
    </row>
    <row r="50" spans="1:28" ht="12" customHeight="1">
      <c r="A50" s="203"/>
      <c r="B50" s="203"/>
      <c r="C50" s="40"/>
      <c r="D50" s="279"/>
      <c r="E50" s="39"/>
      <c r="F50" s="37">
        <f t="shared" si="1"/>
        <v>1</v>
      </c>
      <c r="G50" s="37">
        <f>IF(G49=0,0,G49/$F49)</f>
        <v>9.0270812437311942E-3</v>
      </c>
      <c r="H50" s="37">
        <f>IF(H49=0,0,H49/$F49)</f>
        <v>1.0030090270812437E-3</v>
      </c>
      <c r="I50" s="37">
        <f>IF(I49=0,0,I49/$F49)</f>
        <v>1.60481444332999E-2</v>
      </c>
      <c r="J50" s="37">
        <f>IF(J49=0,0,J49/$F49)</f>
        <v>0</v>
      </c>
      <c r="K50" s="37">
        <f t="shared" si="1"/>
        <v>8.5255767301905719E-2</v>
      </c>
      <c r="L50" s="37">
        <f>IF(L49=0,0,L49/$F49)</f>
        <v>0</v>
      </c>
      <c r="M50" s="37">
        <f t="shared" si="1"/>
        <v>7.7231695085255764E-2</v>
      </c>
      <c r="N50" s="37">
        <f t="shared" si="1"/>
        <v>6.018054162487462E-3</v>
      </c>
      <c r="AA50" s="152"/>
      <c r="AB50" s="152"/>
    </row>
    <row r="51" spans="1:28" ht="12" customHeight="1">
      <c r="A51" s="203"/>
      <c r="B51" s="203"/>
      <c r="C51" s="43"/>
      <c r="D51" s="278" t="s">
        <v>354</v>
      </c>
      <c r="E51" s="42"/>
      <c r="F51" s="41">
        <v>892</v>
      </c>
      <c r="G51" s="41">
        <v>28</v>
      </c>
      <c r="H51" s="41">
        <v>7</v>
      </c>
      <c r="I51" s="41">
        <v>33</v>
      </c>
      <c r="J51" s="41">
        <v>0</v>
      </c>
      <c r="K51" s="41">
        <v>72</v>
      </c>
      <c r="L51" s="41">
        <v>1</v>
      </c>
      <c r="M51" s="41">
        <v>51</v>
      </c>
      <c r="N51" s="41">
        <v>6</v>
      </c>
      <c r="AA51" s="153">
        <v>892</v>
      </c>
      <c r="AB51" s="153" t="str">
        <f>IF(F51=AA51,"",1)</f>
        <v/>
      </c>
    </row>
    <row r="52" spans="1:28" ht="12" customHeight="1">
      <c r="A52" s="203"/>
      <c r="B52" s="203"/>
      <c r="C52" s="40"/>
      <c r="D52" s="279"/>
      <c r="E52" s="39"/>
      <c r="F52" s="37">
        <f t="shared" si="1"/>
        <v>1</v>
      </c>
      <c r="G52" s="37">
        <f>IF(G51=0,0,G51/$F51)</f>
        <v>3.1390134529147982E-2</v>
      </c>
      <c r="H52" s="37">
        <f>IF(H51=0,0,H51/$F51)</f>
        <v>7.8475336322869956E-3</v>
      </c>
      <c r="I52" s="37">
        <f>IF(I51=0,0,I51/$F51)</f>
        <v>3.6995515695067267E-2</v>
      </c>
      <c r="J52" s="37">
        <f>IF(J51=0,0,J51/$F51)</f>
        <v>0</v>
      </c>
      <c r="K52" s="37">
        <f t="shared" si="1"/>
        <v>8.0717488789237665E-2</v>
      </c>
      <c r="L52" s="37">
        <f>IF(L51=0,0,L51/$F51)</f>
        <v>1.1210762331838565E-3</v>
      </c>
      <c r="M52" s="37">
        <f t="shared" si="1"/>
        <v>5.717488789237668E-2</v>
      </c>
      <c r="N52" s="37">
        <f t="shared" si="1"/>
        <v>6.7264573991031393E-3</v>
      </c>
      <c r="AA52" s="152"/>
      <c r="AB52" s="152"/>
    </row>
    <row r="53" spans="1:28" ht="12" customHeight="1">
      <c r="A53" s="203"/>
      <c r="B53" s="203"/>
      <c r="C53" s="43"/>
      <c r="D53" s="278" t="s">
        <v>355</v>
      </c>
      <c r="E53" s="42"/>
      <c r="F53" s="41">
        <v>859</v>
      </c>
      <c r="G53" s="41">
        <v>9</v>
      </c>
      <c r="H53" s="41">
        <v>1</v>
      </c>
      <c r="I53" s="41">
        <v>13</v>
      </c>
      <c r="J53" s="41">
        <v>0</v>
      </c>
      <c r="K53" s="41">
        <v>43</v>
      </c>
      <c r="L53" s="41">
        <v>0</v>
      </c>
      <c r="M53" s="41">
        <v>7</v>
      </c>
      <c r="N53" s="41">
        <v>0</v>
      </c>
      <c r="AA53" s="153">
        <v>859</v>
      </c>
      <c r="AB53" s="153" t="str">
        <f>IF(F53=AA53,"",1)</f>
        <v/>
      </c>
    </row>
    <row r="54" spans="1:28" ht="12" customHeight="1">
      <c r="A54" s="203"/>
      <c r="B54" s="203"/>
      <c r="C54" s="40"/>
      <c r="D54" s="279"/>
      <c r="E54" s="39"/>
      <c r="F54" s="37">
        <f t="shared" si="1"/>
        <v>1</v>
      </c>
      <c r="G54" s="37">
        <f>IF(G53=0,0,G53/$F53)</f>
        <v>1.0477299185098952E-2</v>
      </c>
      <c r="H54" s="37">
        <f>IF(H53=0,0,H53/$F53)</f>
        <v>1.1641443538998836E-3</v>
      </c>
      <c r="I54" s="37">
        <f>IF(I53=0,0,I53/$F53)</f>
        <v>1.5133876600698487E-2</v>
      </c>
      <c r="J54" s="37">
        <f>IF(J53=0,0,J53/$F53)</f>
        <v>0</v>
      </c>
      <c r="K54" s="37">
        <f t="shared" si="1"/>
        <v>5.0058207217694994E-2</v>
      </c>
      <c r="L54" s="37">
        <f>IF(L53=0,0,L53/$F53)</f>
        <v>0</v>
      </c>
      <c r="M54" s="37">
        <f t="shared" si="1"/>
        <v>8.1490104772991845E-3</v>
      </c>
      <c r="N54" s="37">
        <f t="shared" si="1"/>
        <v>0</v>
      </c>
      <c r="AA54" s="152"/>
      <c r="AB54" s="152"/>
    </row>
    <row r="55" spans="1:28" ht="12" customHeight="1">
      <c r="A55" s="203"/>
      <c r="B55" s="203"/>
      <c r="C55" s="43"/>
      <c r="D55" s="278" t="s">
        <v>356</v>
      </c>
      <c r="E55" s="42"/>
      <c r="F55" s="41">
        <v>3646</v>
      </c>
      <c r="G55" s="41">
        <v>85</v>
      </c>
      <c r="H55" s="41">
        <v>7</v>
      </c>
      <c r="I55" s="41">
        <v>78</v>
      </c>
      <c r="J55" s="41">
        <v>0</v>
      </c>
      <c r="K55" s="41">
        <v>274</v>
      </c>
      <c r="L55" s="41">
        <v>9</v>
      </c>
      <c r="M55" s="41">
        <v>256</v>
      </c>
      <c r="N55" s="41">
        <v>15</v>
      </c>
      <c r="AA55" s="153">
        <v>3646</v>
      </c>
      <c r="AB55" s="153" t="str">
        <f>IF(F55=AA55,"",1)</f>
        <v/>
      </c>
    </row>
    <row r="56" spans="1:28" ht="12" customHeight="1">
      <c r="A56" s="203"/>
      <c r="B56" s="203"/>
      <c r="C56" s="40"/>
      <c r="D56" s="279"/>
      <c r="E56" s="39"/>
      <c r="F56" s="37">
        <f t="shared" si="1"/>
        <v>1</v>
      </c>
      <c r="G56" s="37">
        <f>IF(G55=0,0,G55/$F55)</f>
        <v>2.3313219967087219E-2</v>
      </c>
      <c r="H56" s="37">
        <f>IF(H55=0,0,H55/$F55)</f>
        <v>1.9199122325836533E-3</v>
      </c>
      <c r="I56" s="37">
        <f>IF(I55=0,0,I55/$F55)</f>
        <v>2.1393307734503566E-2</v>
      </c>
      <c r="J56" s="37">
        <f>IF(J55=0,0,J55/$F55)</f>
        <v>0</v>
      </c>
      <c r="K56" s="37">
        <f t="shared" si="1"/>
        <v>7.5150850246845854E-2</v>
      </c>
      <c r="L56" s="37">
        <f>IF(L55=0,0,L55/$F55)</f>
        <v>2.4684585847504115E-3</v>
      </c>
      <c r="M56" s="37">
        <f t="shared" si="1"/>
        <v>7.0213933077345039E-2</v>
      </c>
      <c r="N56" s="37">
        <f t="shared" si="1"/>
        <v>4.114097641250686E-3</v>
      </c>
      <c r="AA56" s="152"/>
      <c r="AB56" s="152"/>
    </row>
    <row r="57" spans="1:28" ht="12" customHeight="1">
      <c r="A57" s="203"/>
      <c r="B57" s="203"/>
      <c r="C57" s="43"/>
      <c r="D57" s="278" t="s">
        <v>357</v>
      </c>
      <c r="E57" s="42"/>
      <c r="F57" s="41">
        <v>1167</v>
      </c>
      <c r="G57" s="41">
        <v>7</v>
      </c>
      <c r="H57" s="41">
        <v>0</v>
      </c>
      <c r="I57" s="41">
        <v>19</v>
      </c>
      <c r="J57" s="41">
        <v>0</v>
      </c>
      <c r="K57" s="41">
        <v>38</v>
      </c>
      <c r="L57" s="41">
        <v>1</v>
      </c>
      <c r="M57" s="41">
        <v>23</v>
      </c>
      <c r="N57" s="41">
        <v>9</v>
      </c>
      <c r="AA57" s="153">
        <v>1167</v>
      </c>
      <c r="AB57" s="153" t="str">
        <f>IF(F57=AA57,"",1)</f>
        <v/>
      </c>
    </row>
    <row r="58" spans="1:28" ht="12" customHeight="1">
      <c r="A58" s="203"/>
      <c r="B58" s="203"/>
      <c r="C58" s="40"/>
      <c r="D58" s="279"/>
      <c r="E58" s="39"/>
      <c r="F58" s="37">
        <f t="shared" si="1"/>
        <v>1</v>
      </c>
      <c r="G58" s="37">
        <f>IF(G57=0,0,G57/$F57)</f>
        <v>5.9982862039417309E-3</v>
      </c>
      <c r="H58" s="37">
        <f>IF(H57=0,0,H57/$F57)</f>
        <v>0</v>
      </c>
      <c r="I58" s="37">
        <f>IF(I57=0,0,I57/$F57)</f>
        <v>1.6281062553556127E-2</v>
      </c>
      <c r="J58" s="37">
        <f>IF(J57=0,0,J57/$F57)</f>
        <v>0</v>
      </c>
      <c r="K58" s="37">
        <f t="shared" si="1"/>
        <v>3.2562125107112254E-2</v>
      </c>
      <c r="L58" s="37">
        <f>IF(L57=0,0,L57/$F57)</f>
        <v>8.5689802913453304E-4</v>
      </c>
      <c r="M58" s="37">
        <f t="shared" si="1"/>
        <v>1.970865467009426E-2</v>
      </c>
      <c r="N58" s="37">
        <f t="shared" si="1"/>
        <v>7.7120822622107968E-3</v>
      </c>
      <c r="AA58" s="152"/>
      <c r="AB58" s="152"/>
    </row>
    <row r="59" spans="1:28" ht="12.75" customHeight="1">
      <c r="A59" s="203"/>
      <c r="B59" s="203"/>
      <c r="C59" s="43"/>
      <c r="D59" s="278" t="s">
        <v>358</v>
      </c>
      <c r="E59" s="42"/>
      <c r="F59" s="41">
        <v>7229</v>
      </c>
      <c r="G59" s="41">
        <v>27</v>
      </c>
      <c r="H59" s="41">
        <v>2</v>
      </c>
      <c r="I59" s="41">
        <v>98</v>
      </c>
      <c r="J59" s="41">
        <v>0</v>
      </c>
      <c r="K59" s="41">
        <v>298</v>
      </c>
      <c r="L59" s="41">
        <v>7</v>
      </c>
      <c r="M59" s="41">
        <v>432</v>
      </c>
      <c r="N59" s="41">
        <v>15</v>
      </c>
      <c r="AA59" s="153">
        <v>7229</v>
      </c>
      <c r="AB59" s="153" t="str">
        <f>IF(F59=AA59,"",1)</f>
        <v/>
      </c>
    </row>
    <row r="60" spans="1:28" ht="12.75" customHeight="1">
      <c r="A60" s="203"/>
      <c r="B60" s="203"/>
      <c r="C60" s="40"/>
      <c r="D60" s="279"/>
      <c r="E60" s="39"/>
      <c r="F60" s="37">
        <f t="shared" si="1"/>
        <v>1</v>
      </c>
      <c r="G60" s="37">
        <f>IF(G59=0,0,G59/$F59)</f>
        <v>3.7349564255083692E-3</v>
      </c>
      <c r="H60" s="37">
        <f>IF(H59=0,0,H59/$F59)</f>
        <v>2.7666343892654584E-4</v>
      </c>
      <c r="I60" s="37">
        <f>IF(I59=0,0,I59/$F59)</f>
        <v>1.3556508507400747E-2</v>
      </c>
      <c r="J60" s="37">
        <f>IF(J59=0,0,J59/$F59)</f>
        <v>0</v>
      </c>
      <c r="K60" s="37">
        <f t="shared" si="1"/>
        <v>4.1222852400055333E-2</v>
      </c>
      <c r="L60" s="37">
        <f>IF(L59=0,0,L59/$F59)</f>
        <v>9.6832203624291045E-4</v>
      </c>
      <c r="M60" s="37">
        <f t="shared" si="1"/>
        <v>5.9759302808133907E-2</v>
      </c>
      <c r="N60" s="37">
        <f t="shared" si="1"/>
        <v>2.0749757919490937E-3</v>
      </c>
      <c r="AA60" s="152"/>
      <c r="AB60" s="152"/>
    </row>
    <row r="61" spans="1:28" ht="12" customHeight="1">
      <c r="A61" s="203"/>
      <c r="B61" s="203"/>
      <c r="C61" s="43"/>
      <c r="D61" s="278" t="s">
        <v>21</v>
      </c>
      <c r="E61" s="42"/>
      <c r="F61" s="41">
        <v>1900</v>
      </c>
      <c r="G61" s="41">
        <v>11</v>
      </c>
      <c r="H61" s="41">
        <v>1</v>
      </c>
      <c r="I61" s="41">
        <v>44</v>
      </c>
      <c r="J61" s="41">
        <v>1</v>
      </c>
      <c r="K61" s="41">
        <v>119</v>
      </c>
      <c r="L61" s="41">
        <v>5</v>
      </c>
      <c r="M61" s="41">
        <v>104</v>
      </c>
      <c r="N61" s="41">
        <v>9</v>
      </c>
      <c r="AA61" s="153">
        <v>1900</v>
      </c>
      <c r="AB61" s="153" t="str">
        <f>IF(F61=AA61,"",1)</f>
        <v/>
      </c>
    </row>
    <row r="62" spans="1:28" ht="12" customHeight="1">
      <c r="A62" s="203"/>
      <c r="B62" s="203"/>
      <c r="C62" s="40"/>
      <c r="D62" s="279"/>
      <c r="E62" s="39"/>
      <c r="F62" s="37">
        <f t="shared" si="1"/>
        <v>1</v>
      </c>
      <c r="G62" s="37">
        <f>IF(G61=0,0,G61/$F61)</f>
        <v>5.7894736842105266E-3</v>
      </c>
      <c r="H62" s="37">
        <f>IF(H61=0,0,H61/$F61)</f>
        <v>5.263157894736842E-4</v>
      </c>
      <c r="I62" s="37">
        <f>IF(I61=0,0,I61/$F61)</f>
        <v>2.3157894736842106E-2</v>
      </c>
      <c r="J62" s="37">
        <f>IF(J61=0,0,J61/$F61)</f>
        <v>5.263157894736842E-4</v>
      </c>
      <c r="K62" s="37">
        <f t="shared" si="1"/>
        <v>6.2631578947368427E-2</v>
      </c>
      <c r="L62" s="37">
        <f>IF(L61=0,0,L61/$F61)</f>
        <v>2.631578947368421E-3</v>
      </c>
      <c r="M62" s="37">
        <f t="shared" si="1"/>
        <v>5.473684210526316E-2</v>
      </c>
      <c r="N62" s="37">
        <f t="shared" si="1"/>
        <v>4.7368421052631582E-3</v>
      </c>
      <c r="AA62" s="152"/>
      <c r="AB62" s="152"/>
    </row>
    <row r="63" spans="1:28" ht="12" customHeight="1">
      <c r="A63" s="203"/>
      <c r="B63" s="203"/>
      <c r="C63" s="43"/>
      <c r="D63" s="278" t="s">
        <v>359</v>
      </c>
      <c r="E63" s="42"/>
      <c r="F63" s="41">
        <v>2131</v>
      </c>
      <c r="G63" s="41">
        <v>30</v>
      </c>
      <c r="H63" s="41">
        <v>2</v>
      </c>
      <c r="I63" s="41">
        <v>108</v>
      </c>
      <c r="J63" s="41">
        <v>2</v>
      </c>
      <c r="K63" s="41">
        <v>254</v>
      </c>
      <c r="L63" s="41">
        <v>13</v>
      </c>
      <c r="M63" s="41">
        <v>380</v>
      </c>
      <c r="N63" s="41">
        <v>34</v>
      </c>
      <c r="AA63" s="153">
        <v>2131</v>
      </c>
      <c r="AB63" s="153" t="str">
        <f>IF(F63=AA63,"",1)</f>
        <v/>
      </c>
    </row>
    <row r="64" spans="1:28" ht="12" customHeight="1">
      <c r="A64" s="203"/>
      <c r="B64" s="203"/>
      <c r="C64" s="40"/>
      <c r="D64" s="279"/>
      <c r="E64" s="39"/>
      <c r="F64" s="37">
        <f t="shared" si="1"/>
        <v>1</v>
      </c>
      <c r="G64" s="37">
        <f>IF(G63=0,0,G63/$F63)</f>
        <v>1.4077897700610043E-2</v>
      </c>
      <c r="H64" s="37">
        <f>IF(H63=0,0,H63/$F63)</f>
        <v>9.3852651337400278E-4</v>
      </c>
      <c r="I64" s="37">
        <f>IF(I63=0,0,I63/$F63)</f>
        <v>5.0680431722196155E-2</v>
      </c>
      <c r="J64" s="37">
        <f>IF(J63=0,0,J63/$F63)</f>
        <v>9.3852651337400278E-4</v>
      </c>
      <c r="K64" s="37">
        <f t="shared" si="1"/>
        <v>0.11919286719849835</v>
      </c>
      <c r="L64" s="37">
        <f>IF(L63=0,0,L63/$F63)</f>
        <v>6.1004223369310181E-3</v>
      </c>
      <c r="M64" s="37">
        <f t="shared" si="1"/>
        <v>0.17832003754106054</v>
      </c>
      <c r="N64" s="37">
        <f t="shared" si="1"/>
        <v>1.5954950727358048E-2</v>
      </c>
      <c r="AA64" s="152"/>
      <c r="AB64" s="152"/>
    </row>
    <row r="65" spans="1:28" ht="12" customHeight="1">
      <c r="A65" s="203"/>
      <c r="B65" s="203"/>
      <c r="C65" s="43"/>
      <c r="D65" s="278" t="s">
        <v>360</v>
      </c>
      <c r="E65" s="42"/>
      <c r="F65" s="41">
        <v>4151</v>
      </c>
      <c r="G65" s="41">
        <v>38</v>
      </c>
      <c r="H65" s="41">
        <v>3</v>
      </c>
      <c r="I65" s="41">
        <v>53</v>
      </c>
      <c r="J65" s="41">
        <v>1</v>
      </c>
      <c r="K65" s="41">
        <v>154</v>
      </c>
      <c r="L65" s="41">
        <v>8</v>
      </c>
      <c r="M65" s="41">
        <v>156</v>
      </c>
      <c r="N65" s="41">
        <v>11</v>
      </c>
      <c r="AA65" s="153">
        <v>4151</v>
      </c>
      <c r="AB65" s="153" t="str">
        <f>IF(F65=AA65,"",1)</f>
        <v/>
      </c>
    </row>
    <row r="66" spans="1:28" ht="12" customHeight="1">
      <c r="A66" s="203"/>
      <c r="B66" s="203"/>
      <c r="C66" s="40"/>
      <c r="D66" s="279"/>
      <c r="E66" s="39"/>
      <c r="F66" s="37">
        <f t="shared" si="1"/>
        <v>1</v>
      </c>
      <c r="G66" s="37">
        <f>IF(G65=0,0,G65/$F65)</f>
        <v>9.1544206215369798E-3</v>
      </c>
      <c r="H66" s="37">
        <f>IF(H65=0,0,H65/$F65)</f>
        <v>7.2271741748976151E-4</v>
      </c>
      <c r="I66" s="37">
        <f>IF(I65=0,0,I65/$F65)</f>
        <v>1.2768007708985786E-2</v>
      </c>
      <c r="J66" s="37">
        <f>IF(J65=0,0,J65/$F65)</f>
        <v>2.409058058299205E-4</v>
      </c>
      <c r="K66" s="37">
        <f t="shared" si="1"/>
        <v>3.7099494097807759E-2</v>
      </c>
      <c r="L66" s="37">
        <f>IF(L65=0,0,L65/$F65)</f>
        <v>1.927246446639364E-3</v>
      </c>
      <c r="M66" s="37">
        <f t="shared" si="1"/>
        <v>3.7581305709467598E-2</v>
      </c>
      <c r="N66" s="37">
        <f t="shared" si="1"/>
        <v>2.6499638641291254E-3</v>
      </c>
      <c r="AA66" s="152"/>
      <c r="AB66" s="152"/>
    </row>
    <row r="67" spans="1:28" ht="12" customHeight="1">
      <c r="A67" s="203"/>
      <c r="B67" s="203"/>
      <c r="C67" s="43"/>
      <c r="D67" s="278" t="s">
        <v>361</v>
      </c>
      <c r="E67" s="42"/>
      <c r="F67" s="41">
        <v>1415</v>
      </c>
      <c r="G67" s="41">
        <v>10</v>
      </c>
      <c r="H67" s="41">
        <v>3</v>
      </c>
      <c r="I67" s="41">
        <v>34</v>
      </c>
      <c r="J67" s="41">
        <v>2</v>
      </c>
      <c r="K67" s="41">
        <v>99</v>
      </c>
      <c r="L67" s="41">
        <v>5</v>
      </c>
      <c r="M67" s="41">
        <v>49</v>
      </c>
      <c r="N67" s="41">
        <v>5</v>
      </c>
      <c r="AA67" s="153">
        <v>1415</v>
      </c>
      <c r="AB67" s="153" t="str">
        <f>IF(F67=AA67,"",1)</f>
        <v/>
      </c>
    </row>
    <row r="68" spans="1:28" ht="12" customHeight="1">
      <c r="A68" s="203"/>
      <c r="B68" s="204"/>
      <c r="C68" s="40"/>
      <c r="D68" s="279"/>
      <c r="E68" s="39"/>
      <c r="F68" s="37">
        <f t="shared" si="1"/>
        <v>1</v>
      </c>
      <c r="G68" s="37">
        <f>IF(G67=0,0,G67/$F67)</f>
        <v>7.0671378091872791E-3</v>
      </c>
      <c r="H68" s="37">
        <f>IF(H67=0,0,H67/$F67)</f>
        <v>2.1201413427561835E-3</v>
      </c>
      <c r="I68" s="37">
        <f>IF(I67=0,0,I67/$F67)</f>
        <v>2.4028268551236749E-2</v>
      </c>
      <c r="J68" s="37">
        <f>IF(J67=0,0,J67/$F67)</f>
        <v>1.4134275618374558E-3</v>
      </c>
      <c r="K68" s="37">
        <f t="shared" si="1"/>
        <v>6.9964664310954064E-2</v>
      </c>
      <c r="L68" s="37">
        <f>IF(L67=0,0,L67/$F67)</f>
        <v>3.5335689045936395E-3</v>
      </c>
      <c r="M68" s="37">
        <f t="shared" si="1"/>
        <v>3.4628975265017667E-2</v>
      </c>
      <c r="N68" s="37">
        <f t="shared" si="1"/>
        <v>3.5335689045936395E-3</v>
      </c>
      <c r="AA68" s="152"/>
      <c r="AB68" s="152"/>
    </row>
    <row r="69" spans="1:28" ht="12" customHeight="1">
      <c r="A69" s="203"/>
      <c r="B69" s="202" t="s">
        <v>17</v>
      </c>
      <c r="C69" s="43"/>
      <c r="D69" s="278" t="s">
        <v>16</v>
      </c>
      <c r="E69" s="42"/>
      <c r="F69" s="41">
        <v>41752</v>
      </c>
      <c r="G69" s="41">
        <f>SUM(G71,G73,G75,G77,G79,G81,G83,G85,G87,G89,G91,G93,G95,G97,G99)</f>
        <v>1057</v>
      </c>
      <c r="H69" s="41">
        <f t="shared" ref="H69:N69" si="3">SUM(H71,H73,H75,H77,H79,H81,H83,H85,H87,H89,H91,H93,H95,H97,H99)</f>
        <v>227</v>
      </c>
      <c r="I69" s="41">
        <f t="shared" si="3"/>
        <v>962</v>
      </c>
      <c r="J69" s="41">
        <f t="shared" si="3"/>
        <v>153</v>
      </c>
      <c r="K69" s="41">
        <f t="shared" si="3"/>
        <v>2014</v>
      </c>
      <c r="L69" s="41">
        <f t="shared" si="3"/>
        <v>487</v>
      </c>
      <c r="M69" s="41">
        <f t="shared" si="3"/>
        <v>2417</v>
      </c>
      <c r="N69" s="41">
        <f t="shared" si="3"/>
        <v>898</v>
      </c>
      <c r="AA69" s="153">
        <v>41752</v>
      </c>
      <c r="AB69" s="153" t="str">
        <f>IF(F69=AA69,"",1)</f>
        <v/>
      </c>
    </row>
    <row r="70" spans="1:28" ht="12" customHeight="1">
      <c r="A70" s="203"/>
      <c r="B70" s="203"/>
      <c r="C70" s="40"/>
      <c r="D70" s="279"/>
      <c r="E70" s="39"/>
      <c r="F70" s="37">
        <f t="shared" si="1"/>
        <v>1</v>
      </c>
      <c r="G70" s="37">
        <f>IF(G69=0,0,G69/$F69)</f>
        <v>2.5316152519639777E-2</v>
      </c>
      <c r="H70" s="37">
        <f>IF(H69=0,0,H69/$F69)</f>
        <v>5.4368652998658751E-3</v>
      </c>
      <c r="I70" s="37">
        <f>IF(I69=0,0,I69/$F69)</f>
        <v>2.3040812416171681E-2</v>
      </c>
      <c r="J70" s="37">
        <f>IF(J69=0,0,J69/$F69)</f>
        <v>3.6644951140065146E-3</v>
      </c>
      <c r="K70" s="37">
        <f t="shared" si="1"/>
        <v>4.8237210193523665E-2</v>
      </c>
      <c r="L70" s="37">
        <f>IF(L69=0,0,L69/$F69)</f>
        <v>1.1664111898831193E-2</v>
      </c>
      <c r="M70" s="37">
        <f t="shared" si="1"/>
        <v>5.7889442421919908E-2</v>
      </c>
      <c r="N70" s="37">
        <f t="shared" si="1"/>
        <v>2.150795171488791E-2</v>
      </c>
      <c r="AA70" s="152"/>
      <c r="AB70" s="152"/>
    </row>
    <row r="71" spans="1:28" ht="12" customHeight="1">
      <c r="A71" s="203"/>
      <c r="B71" s="203"/>
      <c r="C71" s="43"/>
      <c r="D71" s="278" t="s">
        <v>310</v>
      </c>
      <c r="E71" s="42"/>
      <c r="F71" s="41">
        <v>108</v>
      </c>
      <c r="G71" s="41">
        <v>10</v>
      </c>
      <c r="H71" s="41">
        <v>0</v>
      </c>
      <c r="I71" s="41">
        <v>2</v>
      </c>
      <c r="J71" s="41">
        <v>0</v>
      </c>
      <c r="K71" s="41">
        <v>7</v>
      </c>
      <c r="L71" s="41">
        <v>0</v>
      </c>
      <c r="M71" s="41">
        <v>4</v>
      </c>
      <c r="N71" s="41">
        <v>1</v>
      </c>
      <c r="AA71" s="153">
        <v>108</v>
      </c>
      <c r="AB71" s="153" t="str">
        <f>IF(F71=AA71,"",1)</f>
        <v/>
      </c>
    </row>
    <row r="72" spans="1:28" ht="12" customHeight="1">
      <c r="A72" s="203"/>
      <c r="B72" s="203"/>
      <c r="C72" s="40"/>
      <c r="D72" s="279"/>
      <c r="E72" s="39"/>
      <c r="F72" s="37">
        <f t="shared" si="1"/>
        <v>1</v>
      </c>
      <c r="G72" s="37">
        <f>IF(G71=0,0,G71/$F71)</f>
        <v>9.2592592592592587E-2</v>
      </c>
      <c r="H72" s="37">
        <f>IF(H71=0,0,H71/$F71)</f>
        <v>0</v>
      </c>
      <c r="I72" s="37">
        <f>IF(I71=0,0,I71/$F71)</f>
        <v>1.8518518518518517E-2</v>
      </c>
      <c r="J72" s="37">
        <f>IF(J71=0,0,J71/$F71)</f>
        <v>0</v>
      </c>
      <c r="K72" s="37">
        <f t="shared" si="1"/>
        <v>6.4814814814814811E-2</v>
      </c>
      <c r="L72" s="37">
        <f>IF(L71=0,0,L71/$F71)</f>
        <v>0</v>
      </c>
      <c r="M72" s="37">
        <f t="shared" si="1"/>
        <v>3.7037037037037035E-2</v>
      </c>
      <c r="N72" s="37">
        <f t="shared" si="1"/>
        <v>9.2592592592592587E-3</v>
      </c>
      <c r="AA72" s="152"/>
      <c r="AB72" s="152"/>
    </row>
    <row r="73" spans="1:28" ht="12" customHeight="1">
      <c r="A73" s="203"/>
      <c r="B73" s="203"/>
      <c r="C73" s="43"/>
      <c r="D73" s="278" t="s">
        <v>309</v>
      </c>
      <c r="E73" s="42"/>
      <c r="F73" s="41">
        <v>2466</v>
      </c>
      <c r="G73" s="41">
        <v>217</v>
      </c>
      <c r="H73" s="41">
        <v>38</v>
      </c>
      <c r="I73" s="41">
        <v>120</v>
      </c>
      <c r="J73" s="41">
        <v>4</v>
      </c>
      <c r="K73" s="41">
        <v>265</v>
      </c>
      <c r="L73" s="41">
        <v>14</v>
      </c>
      <c r="M73" s="41">
        <v>182</v>
      </c>
      <c r="N73" s="41">
        <v>27</v>
      </c>
      <c r="AA73" s="153">
        <v>2466</v>
      </c>
      <c r="AB73" s="153" t="str">
        <f>IF(F73=AA73,"",1)</f>
        <v/>
      </c>
    </row>
    <row r="74" spans="1:28" ht="12" customHeight="1">
      <c r="A74" s="203"/>
      <c r="B74" s="203"/>
      <c r="C74" s="40"/>
      <c r="D74" s="279"/>
      <c r="E74" s="39"/>
      <c r="F74" s="37">
        <f t="shared" si="1"/>
        <v>1</v>
      </c>
      <c r="G74" s="37">
        <f>IF(G73=0,0,G73/$F73)</f>
        <v>8.7996755879967553E-2</v>
      </c>
      <c r="H74" s="37">
        <f>IF(H73=0,0,H73/$F73)</f>
        <v>1.5409570154095702E-2</v>
      </c>
      <c r="I74" s="37">
        <f>IF(I73=0,0,I73/$F73)</f>
        <v>4.8661800486618008E-2</v>
      </c>
      <c r="J74" s="37">
        <f>IF(J73=0,0,J73/$F73)</f>
        <v>1.6220600162206002E-3</v>
      </c>
      <c r="K74" s="37">
        <f t="shared" si="1"/>
        <v>0.10746147607461476</v>
      </c>
      <c r="L74" s="37">
        <f>IF(L73=0,0,L73/$F73)</f>
        <v>5.6772100567721003E-3</v>
      </c>
      <c r="M74" s="37">
        <f t="shared" si="1"/>
        <v>7.380373073803731E-2</v>
      </c>
      <c r="N74" s="37">
        <f t="shared" si="1"/>
        <v>1.0948905109489052E-2</v>
      </c>
      <c r="AA74" s="152"/>
      <c r="AB74" s="152"/>
    </row>
    <row r="75" spans="1:28" ht="12" customHeight="1">
      <c r="A75" s="203"/>
      <c r="B75" s="203"/>
      <c r="C75" s="43"/>
      <c r="D75" s="278" t="s">
        <v>13</v>
      </c>
      <c r="E75" s="42"/>
      <c r="F75" s="41">
        <v>762</v>
      </c>
      <c r="G75" s="41">
        <v>24</v>
      </c>
      <c r="H75" s="41">
        <v>0</v>
      </c>
      <c r="I75" s="41">
        <v>48</v>
      </c>
      <c r="J75" s="41">
        <v>1</v>
      </c>
      <c r="K75" s="41">
        <v>92</v>
      </c>
      <c r="L75" s="41">
        <v>2</v>
      </c>
      <c r="M75" s="41">
        <v>125</v>
      </c>
      <c r="N75" s="41">
        <v>12</v>
      </c>
      <c r="AA75" s="153">
        <v>762</v>
      </c>
      <c r="AB75" s="153" t="str">
        <f>IF(F75=AA75,"",1)</f>
        <v/>
      </c>
    </row>
    <row r="76" spans="1:28" ht="12" customHeight="1">
      <c r="A76" s="203"/>
      <c r="B76" s="203"/>
      <c r="C76" s="40"/>
      <c r="D76" s="279"/>
      <c r="E76" s="39"/>
      <c r="F76" s="37">
        <f t="shared" si="1"/>
        <v>1</v>
      </c>
      <c r="G76" s="37">
        <f>IF(G75=0,0,G75/$F75)</f>
        <v>3.1496062992125984E-2</v>
      </c>
      <c r="H76" s="37">
        <f>IF(H75=0,0,H75/$F75)</f>
        <v>0</v>
      </c>
      <c r="I76" s="37">
        <f>IF(I75=0,0,I75/$F75)</f>
        <v>6.2992125984251968E-2</v>
      </c>
      <c r="J76" s="37">
        <f>IF(J75=0,0,J75/$F75)</f>
        <v>1.3123359580052493E-3</v>
      </c>
      <c r="K76" s="37">
        <f t="shared" si="1"/>
        <v>0.12073490813648294</v>
      </c>
      <c r="L76" s="37">
        <f>IF(L75=0,0,L75/$F75)</f>
        <v>2.6246719160104987E-3</v>
      </c>
      <c r="M76" s="37">
        <f t="shared" si="1"/>
        <v>0.16404199475065617</v>
      </c>
      <c r="N76" s="37">
        <f t="shared" si="1"/>
        <v>1.5748031496062992E-2</v>
      </c>
      <c r="AA76" s="152"/>
      <c r="AB76" s="152"/>
    </row>
    <row r="77" spans="1:28" ht="12" customHeight="1">
      <c r="A77" s="203"/>
      <c r="B77" s="203"/>
      <c r="C77" s="43"/>
      <c r="D77" s="278" t="s">
        <v>191</v>
      </c>
      <c r="E77" s="42"/>
      <c r="F77" s="41">
        <v>889</v>
      </c>
      <c r="G77" s="41">
        <v>39</v>
      </c>
      <c r="H77" s="41">
        <v>2</v>
      </c>
      <c r="I77" s="41">
        <v>60</v>
      </c>
      <c r="J77" s="41">
        <v>5</v>
      </c>
      <c r="K77" s="41">
        <v>152</v>
      </c>
      <c r="L77" s="41">
        <v>14</v>
      </c>
      <c r="M77" s="41">
        <v>159</v>
      </c>
      <c r="N77" s="41">
        <v>43</v>
      </c>
      <c r="AA77" s="153">
        <v>889</v>
      </c>
      <c r="AB77" s="153" t="str">
        <f>IF(F77=AA77,"",1)</f>
        <v/>
      </c>
    </row>
    <row r="78" spans="1:28" ht="12" customHeight="1">
      <c r="A78" s="203"/>
      <c r="B78" s="203"/>
      <c r="C78" s="40"/>
      <c r="D78" s="279"/>
      <c r="E78" s="39"/>
      <c r="F78" s="37">
        <f t="shared" si="1"/>
        <v>1</v>
      </c>
      <c r="G78" s="37">
        <f>IF(G77=0,0,G77/$F77)</f>
        <v>4.3869516310461196E-2</v>
      </c>
      <c r="H78" s="37">
        <f>IF(H77=0,0,H77/$F77)</f>
        <v>2.2497187851518562E-3</v>
      </c>
      <c r="I78" s="37">
        <f>IF(I77=0,0,I77/$F77)</f>
        <v>6.7491563554555684E-2</v>
      </c>
      <c r="J78" s="37">
        <f>IF(J77=0,0,J77/$F77)</f>
        <v>5.6242969628796397E-3</v>
      </c>
      <c r="K78" s="37">
        <f t="shared" si="1"/>
        <v>0.17097862767154107</v>
      </c>
      <c r="L78" s="37">
        <f>IF(L77=0,0,L77/$F77)</f>
        <v>1.5748031496062992E-2</v>
      </c>
      <c r="M78" s="37">
        <f t="shared" si="1"/>
        <v>0.17885264341957255</v>
      </c>
      <c r="N78" s="37">
        <f t="shared" si="1"/>
        <v>4.8368953880764905E-2</v>
      </c>
      <c r="AA78" s="152"/>
      <c r="AB78" s="152"/>
    </row>
    <row r="79" spans="1:28" ht="12" customHeight="1">
      <c r="A79" s="203"/>
      <c r="B79" s="203"/>
      <c r="C79" s="43"/>
      <c r="D79" s="278" t="s">
        <v>302</v>
      </c>
      <c r="E79" s="42"/>
      <c r="F79" s="41">
        <v>1829</v>
      </c>
      <c r="G79" s="41">
        <v>53</v>
      </c>
      <c r="H79" s="41">
        <v>9</v>
      </c>
      <c r="I79" s="41">
        <v>29</v>
      </c>
      <c r="J79" s="41">
        <v>2</v>
      </c>
      <c r="K79" s="41">
        <v>58</v>
      </c>
      <c r="L79" s="41">
        <v>4</v>
      </c>
      <c r="M79" s="41">
        <v>72</v>
      </c>
      <c r="N79" s="41">
        <v>12</v>
      </c>
      <c r="AA79" s="153">
        <v>1829</v>
      </c>
      <c r="AB79" s="153" t="str">
        <f>IF(F79=AA79,"",1)</f>
        <v/>
      </c>
    </row>
    <row r="80" spans="1:28" ht="12" customHeight="1">
      <c r="A80" s="203"/>
      <c r="B80" s="203"/>
      <c r="C80" s="40"/>
      <c r="D80" s="279"/>
      <c r="E80" s="39"/>
      <c r="F80" s="37">
        <f t="shared" si="1"/>
        <v>1</v>
      </c>
      <c r="G80" s="37">
        <f>IF(G79=0,0,G79/$F79)</f>
        <v>2.8977583378895572E-2</v>
      </c>
      <c r="H80" s="37">
        <f>IF(H79=0,0,H79/$F79)</f>
        <v>4.9207217058501911E-3</v>
      </c>
      <c r="I80" s="37">
        <f>IF(I79=0,0,I79/$F79)</f>
        <v>1.5855658829961726E-2</v>
      </c>
      <c r="J80" s="37">
        <f>IF(J79=0,0,J79/$F79)</f>
        <v>1.0934937124111536E-3</v>
      </c>
      <c r="K80" s="37">
        <f t="shared" si="1"/>
        <v>3.1711317659923452E-2</v>
      </c>
      <c r="L80" s="37">
        <f>IF(L79=0,0,L79/$F79)</f>
        <v>2.1869874248223072E-3</v>
      </c>
      <c r="M80" s="37">
        <f t="shared" si="1"/>
        <v>3.9365773646801529E-2</v>
      </c>
      <c r="N80" s="37">
        <f t="shared" si="1"/>
        <v>6.5609622744669215E-3</v>
      </c>
      <c r="AA80" s="152"/>
      <c r="AB80" s="152"/>
    </row>
    <row r="81" spans="1:28" ht="12" customHeight="1">
      <c r="A81" s="203"/>
      <c r="B81" s="203"/>
      <c r="C81" s="43"/>
      <c r="D81" s="278" t="s">
        <v>10</v>
      </c>
      <c r="E81" s="42"/>
      <c r="F81" s="41">
        <v>5415</v>
      </c>
      <c r="G81" s="41">
        <v>156</v>
      </c>
      <c r="H81" s="41">
        <v>37</v>
      </c>
      <c r="I81" s="41">
        <v>138</v>
      </c>
      <c r="J81" s="41">
        <v>13</v>
      </c>
      <c r="K81" s="41">
        <v>229</v>
      </c>
      <c r="L81" s="41">
        <v>27</v>
      </c>
      <c r="M81" s="41">
        <v>235</v>
      </c>
      <c r="N81" s="41">
        <v>56</v>
      </c>
      <c r="AA81" s="153">
        <v>5415</v>
      </c>
      <c r="AB81" s="153" t="str">
        <f>IF(F81=AA81,"",1)</f>
        <v/>
      </c>
    </row>
    <row r="82" spans="1:28" ht="12" customHeight="1">
      <c r="A82" s="203"/>
      <c r="B82" s="203"/>
      <c r="C82" s="40"/>
      <c r="D82" s="279"/>
      <c r="E82" s="39"/>
      <c r="F82" s="37">
        <f t="shared" si="1"/>
        <v>1</v>
      </c>
      <c r="G82" s="37">
        <f>IF(G81=0,0,G81/$F81)</f>
        <v>2.8808864265927978E-2</v>
      </c>
      <c r="H82" s="37">
        <f>IF(H81=0,0,H81/$F81)</f>
        <v>6.8328716528162515E-3</v>
      </c>
      <c r="I82" s="37">
        <f>IF(I81=0,0,I81/$F81)</f>
        <v>2.548476454293629E-2</v>
      </c>
      <c r="J82" s="37">
        <f>IF(J81=0,0,J81/$F81)</f>
        <v>2.4007386888273315E-3</v>
      </c>
      <c r="K82" s="37">
        <f t="shared" si="1"/>
        <v>4.228993536472761E-2</v>
      </c>
      <c r="L82" s="37">
        <f>IF(L81=0,0,L81/$F81)</f>
        <v>4.9861495844875344E-3</v>
      </c>
      <c r="M82" s="37">
        <f t="shared" si="1"/>
        <v>4.339796860572484E-2</v>
      </c>
      <c r="N82" s="37">
        <f t="shared" si="1"/>
        <v>1.0341643582640813E-2</v>
      </c>
      <c r="AA82" s="152"/>
      <c r="AB82" s="152"/>
    </row>
    <row r="83" spans="1:28" ht="12" customHeight="1">
      <c r="A83" s="203"/>
      <c r="B83" s="203"/>
      <c r="C83" s="43"/>
      <c r="D83" s="278" t="s">
        <v>9</v>
      </c>
      <c r="E83" s="42"/>
      <c r="F83" s="41">
        <v>565</v>
      </c>
      <c r="G83" s="41">
        <v>5</v>
      </c>
      <c r="H83" s="41">
        <v>0</v>
      </c>
      <c r="I83" s="41">
        <v>38</v>
      </c>
      <c r="J83" s="41">
        <v>0</v>
      </c>
      <c r="K83" s="41">
        <v>79</v>
      </c>
      <c r="L83" s="41">
        <v>15</v>
      </c>
      <c r="M83" s="41">
        <v>111</v>
      </c>
      <c r="N83" s="41">
        <v>31</v>
      </c>
      <c r="AA83" s="153">
        <v>565</v>
      </c>
      <c r="AB83" s="153" t="str">
        <f>IF(F83=AA83,"",1)</f>
        <v/>
      </c>
    </row>
    <row r="84" spans="1:28" ht="12" customHeight="1">
      <c r="A84" s="203"/>
      <c r="B84" s="203"/>
      <c r="C84" s="40"/>
      <c r="D84" s="279"/>
      <c r="E84" s="39"/>
      <c r="F84" s="37">
        <f t="shared" si="1"/>
        <v>1</v>
      </c>
      <c r="G84" s="37">
        <f>IF(G83=0,0,G83/$F83)</f>
        <v>8.8495575221238937E-3</v>
      </c>
      <c r="H84" s="37">
        <f>IF(H83=0,0,H83/$F83)</f>
        <v>0</v>
      </c>
      <c r="I84" s="37">
        <f>IF(I83=0,0,I83/$F83)</f>
        <v>6.7256637168141592E-2</v>
      </c>
      <c r="J84" s="37">
        <f>IF(J83=0,0,J83/$F83)</f>
        <v>0</v>
      </c>
      <c r="K84" s="37">
        <f t="shared" si="1"/>
        <v>0.13982300884955753</v>
      </c>
      <c r="L84" s="37">
        <f>IF(L83=0,0,L83/$F83)</f>
        <v>2.6548672566371681E-2</v>
      </c>
      <c r="M84" s="37">
        <f t="shared" si="1"/>
        <v>0.19646017699115045</v>
      </c>
      <c r="N84" s="37">
        <f t="shared" si="1"/>
        <v>5.4867256637168141E-2</v>
      </c>
      <c r="AA84" s="152"/>
      <c r="AB84" s="152"/>
    </row>
    <row r="85" spans="1:28" ht="12" customHeight="1">
      <c r="A85" s="203"/>
      <c r="B85" s="203"/>
      <c r="C85" s="43"/>
      <c r="D85" s="278" t="s">
        <v>301</v>
      </c>
      <c r="E85" s="42"/>
      <c r="F85" s="41">
        <v>150</v>
      </c>
      <c r="G85" s="41">
        <v>14</v>
      </c>
      <c r="H85" s="41">
        <v>5</v>
      </c>
      <c r="I85" s="41">
        <v>10</v>
      </c>
      <c r="J85" s="41">
        <v>2</v>
      </c>
      <c r="K85" s="41">
        <v>14</v>
      </c>
      <c r="L85" s="41">
        <v>5</v>
      </c>
      <c r="M85" s="41">
        <v>10</v>
      </c>
      <c r="N85" s="41">
        <v>5</v>
      </c>
      <c r="AA85" s="153">
        <v>150</v>
      </c>
      <c r="AB85" s="153" t="str">
        <f>IF(F85=AA85,"",1)</f>
        <v/>
      </c>
    </row>
    <row r="86" spans="1:28" ht="12" customHeight="1">
      <c r="A86" s="203"/>
      <c r="B86" s="203"/>
      <c r="C86" s="40"/>
      <c r="D86" s="279"/>
      <c r="E86" s="39"/>
      <c r="F86" s="37">
        <f t="shared" si="1"/>
        <v>1</v>
      </c>
      <c r="G86" s="37">
        <f>IF(G85=0,0,G85/$F85)</f>
        <v>9.3333333333333338E-2</v>
      </c>
      <c r="H86" s="37">
        <f>IF(H85=0,0,H85/$F85)</f>
        <v>3.3333333333333333E-2</v>
      </c>
      <c r="I86" s="37">
        <f>IF(I85=0,0,I85/$F85)</f>
        <v>6.6666666666666666E-2</v>
      </c>
      <c r="J86" s="37">
        <f>IF(J85=0,0,J85/$F85)</f>
        <v>1.3333333333333334E-2</v>
      </c>
      <c r="K86" s="37">
        <f t="shared" si="1"/>
        <v>9.3333333333333338E-2</v>
      </c>
      <c r="L86" s="37">
        <f>IF(L85=0,0,L85/$F85)</f>
        <v>3.3333333333333333E-2</v>
      </c>
      <c r="M86" s="37">
        <f t="shared" si="1"/>
        <v>6.6666666666666666E-2</v>
      </c>
      <c r="N86" s="37">
        <f t="shared" si="1"/>
        <v>3.3333333333333333E-2</v>
      </c>
      <c r="AA86" s="152"/>
      <c r="AB86" s="152"/>
    </row>
    <row r="87" spans="1:28" ht="13.5" customHeight="1">
      <c r="A87" s="203"/>
      <c r="B87" s="203"/>
      <c r="C87" s="43"/>
      <c r="D87" s="297" t="s">
        <v>300</v>
      </c>
      <c r="E87" s="42"/>
      <c r="F87" s="41">
        <v>488</v>
      </c>
      <c r="G87" s="41">
        <v>32</v>
      </c>
      <c r="H87" s="41">
        <v>8</v>
      </c>
      <c r="I87" s="41">
        <v>15</v>
      </c>
      <c r="J87" s="41">
        <v>3</v>
      </c>
      <c r="K87" s="41">
        <v>41</v>
      </c>
      <c r="L87" s="41">
        <v>9</v>
      </c>
      <c r="M87" s="41">
        <v>37</v>
      </c>
      <c r="N87" s="41">
        <v>5</v>
      </c>
      <c r="AA87" s="153">
        <v>488</v>
      </c>
      <c r="AB87" s="153" t="str">
        <f>IF(F87=AA87,"",1)</f>
        <v/>
      </c>
    </row>
    <row r="88" spans="1:28" ht="13.5" customHeight="1">
      <c r="A88" s="203"/>
      <c r="B88" s="203"/>
      <c r="C88" s="40"/>
      <c r="D88" s="279"/>
      <c r="E88" s="39"/>
      <c r="F88" s="37">
        <f t="shared" si="1"/>
        <v>1</v>
      </c>
      <c r="G88" s="37">
        <f>IF(G87=0,0,G87/$F87)</f>
        <v>6.5573770491803282E-2</v>
      </c>
      <c r="H88" s="37">
        <f>IF(H87=0,0,H87/$F87)</f>
        <v>1.6393442622950821E-2</v>
      </c>
      <c r="I88" s="37">
        <f>IF(I87=0,0,I87/$F87)</f>
        <v>3.0737704918032786E-2</v>
      </c>
      <c r="J88" s="37">
        <f>IF(J87=0,0,J87/$F87)</f>
        <v>6.1475409836065573E-3</v>
      </c>
      <c r="K88" s="37">
        <f t="shared" si="1"/>
        <v>8.4016393442622947E-2</v>
      </c>
      <c r="L88" s="37">
        <f>IF(L87=0,0,L87/$F87)</f>
        <v>1.8442622950819672E-2</v>
      </c>
      <c r="M88" s="37">
        <f t="shared" si="1"/>
        <v>7.5819672131147542E-2</v>
      </c>
      <c r="N88" s="37">
        <f t="shared" si="1"/>
        <v>1.0245901639344262E-2</v>
      </c>
      <c r="AA88" s="152"/>
      <c r="AB88" s="152"/>
    </row>
    <row r="89" spans="1:28" ht="12" customHeight="1">
      <c r="A89" s="203"/>
      <c r="B89" s="203"/>
      <c r="C89" s="43"/>
      <c r="D89" s="278" t="s">
        <v>308</v>
      </c>
      <c r="E89" s="42"/>
      <c r="F89" s="41">
        <v>1710</v>
      </c>
      <c r="G89" s="41">
        <v>46</v>
      </c>
      <c r="H89" s="41">
        <v>14</v>
      </c>
      <c r="I89" s="41">
        <v>28</v>
      </c>
      <c r="J89" s="41">
        <v>8</v>
      </c>
      <c r="K89" s="41">
        <v>53</v>
      </c>
      <c r="L89" s="41">
        <v>17</v>
      </c>
      <c r="M89" s="41">
        <v>83</v>
      </c>
      <c r="N89" s="41">
        <v>28</v>
      </c>
      <c r="AA89" s="153">
        <v>1710</v>
      </c>
      <c r="AB89" s="153" t="str">
        <f>IF(F89=AA89,"",1)</f>
        <v/>
      </c>
    </row>
    <row r="90" spans="1:28" ht="12" customHeight="1">
      <c r="A90" s="203"/>
      <c r="B90" s="203"/>
      <c r="C90" s="40"/>
      <c r="D90" s="279"/>
      <c r="E90" s="39"/>
      <c r="F90" s="37">
        <f t="shared" si="1"/>
        <v>1</v>
      </c>
      <c r="G90" s="37">
        <f>IF(G89=0,0,G89/$F89)</f>
        <v>2.6900584795321637E-2</v>
      </c>
      <c r="H90" s="37">
        <f>IF(H89=0,0,H89/$F89)</f>
        <v>8.1871345029239772E-3</v>
      </c>
      <c r="I90" s="37">
        <f>IF(I89=0,0,I89/$F89)</f>
        <v>1.6374269005847954E-2</v>
      </c>
      <c r="J90" s="37">
        <f>IF(J89=0,0,J89/$F89)</f>
        <v>4.6783625730994153E-3</v>
      </c>
      <c r="K90" s="37">
        <f t="shared" si="1"/>
        <v>3.0994152046783626E-2</v>
      </c>
      <c r="L90" s="37">
        <f>IF(L89=0,0,L89/$F89)</f>
        <v>9.9415204678362581E-3</v>
      </c>
      <c r="M90" s="37">
        <f t="shared" si="1"/>
        <v>4.8538011695906436E-2</v>
      </c>
      <c r="N90" s="37">
        <f t="shared" si="1"/>
        <v>1.6374269005847954E-2</v>
      </c>
      <c r="AA90" s="152"/>
      <c r="AB90" s="152"/>
    </row>
    <row r="91" spans="1:28" ht="12" customHeight="1">
      <c r="A91" s="203"/>
      <c r="B91" s="203"/>
      <c r="C91" s="43"/>
      <c r="D91" s="278" t="s">
        <v>187</v>
      </c>
      <c r="E91" s="42"/>
      <c r="F91" s="41">
        <v>553</v>
      </c>
      <c r="G91" s="41">
        <v>9</v>
      </c>
      <c r="H91" s="41">
        <v>6</v>
      </c>
      <c r="I91" s="41">
        <v>7</v>
      </c>
      <c r="J91" s="41">
        <v>1</v>
      </c>
      <c r="K91" s="41">
        <v>15</v>
      </c>
      <c r="L91" s="41">
        <v>4</v>
      </c>
      <c r="M91" s="41">
        <v>27</v>
      </c>
      <c r="N91" s="41">
        <v>10</v>
      </c>
      <c r="AA91" s="153">
        <v>553</v>
      </c>
      <c r="AB91" s="153" t="str">
        <f>IF(F91=AA91,"",1)</f>
        <v/>
      </c>
    </row>
    <row r="92" spans="1:28" ht="12" customHeight="1">
      <c r="A92" s="203"/>
      <c r="B92" s="203"/>
      <c r="C92" s="40"/>
      <c r="D92" s="279"/>
      <c r="E92" s="39"/>
      <c r="F92" s="37">
        <f t="shared" si="1"/>
        <v>1</v>
      </c>
      <c r="G92" s="37">
        <f>IF(G91=0,0,G91/$F91)</f>
        <v>1.62748643761302E-2</v>
      </c>
      <c r="H92" s="37">
        <f>IF(H91=0,0,H91/$F91)</f>
        <v>1.0849909584086799E-2</v>
      </c>
      <c r="I92" s="37">
        <f>IF(I91=0,0,I91/$F91)</f>
        <v>1.2658227848101266E-2</v>
      </c>
      <c r="J92" s="37">
        <f>IF(J91=0,0,J91/$F91)</f>
        <v>1.8083182640144665E-3</v>
      </c>
      <c r="K92" s="37">
        <f t="shared" si="1"/>
        <v>2.7124773960216998E-2</v>
      </c>
      <c r="L92" s="37">
        <f>IF(L91=0,0,L91/$F91)</f>
        <v>7.2332730560578659E-3</v>
      </c>
      <c r="M92" s="37">
        <f t="shared" si="1"/>
        <v>4.8824593128390596E-2</v>
      </c>
      <c r="N92" s="37">
        <f t="shared" si="1"/>
        <v>1.8083182640144666E-2</v>
      </c>
      <c r="AA92" s="152"/>
      <c r="AB92" s="152"/>
    </row>
    <row r="93" spans="1:28" ht="12" customHeight="1">
      <c r="A93" s="203"/>
      <c r="B93" s="203"/>
      <c r="C93" s="43"/>
      <c r="D93" s="278" t="s">
        <v>298</v>
      </c>
      <c r="E93" s="42"/>
      <c r="F93" s="41">
        <v>2179</v>
      </c>
      <c r="G93" s="41">
        <v>40</v>
      </c>
      <c r="H93" s="41">
        <v>8</v>
      </c>
      <c r="I93" s="41">
        <v>35</v>
      </c>
      <c r="J93" s="41">
        <v>6</v>
      </c>
      <c r="K93" s="41">
        <v>104</v>
      </c>
      <c r="L93" s="41">
        <v>23</v>
      </c>
      <c r="M93" s="41">
        <v>108</v>
      </c>
      <c r="N93" s="41">
        <v>46</v>
      </c>
      <c r="AA93" s="153">
        <v>2179</v>
      </c>
      <c r="AB93" s="153" t="str">
        <f>IF(F93=AA93,"",1)</f>
        <v/>
      </c>
    </row>
    <row r="94" spans="1:28" ht="12" customHeight="1">
      <c r="A94" s="203"/>
      <c r="B94" s="203"/>
      <c r="C94" s="40"/>
      <c r="D94" s="279"/>
      <c r="E94" s="39"/>
      <c r="F94" s="37">
        <f t="shared" si="1"/>
        <v>1</v>
      </c>
      <c r="G94" s="37">
        <f>IF(G93=0,0,G93/$F93)</f>
        <v>1.8357044515832952E-2</v>
      </c>
      <c r="H94" s="37">
        <f>IF(H93=0,0,H93/$F93)</f>
        <v>3.6714089031665903E-3</v>
      </c>
      <c r="I94" s="37">
        <f>IF(I93=0,0,I93/$F93)</f>
        <v>1.6062413951353834E-2</v>
      </c>
      <c r="J94" s="37">
        <f>IF(J93=0,0,J93/$F93)</f>
        <v>2.7535566773749425E-3</v>
      </c>
      <c r="K94" s="37">
        <f t="shared" si="1"/>
        <v>4.7728315741165671E-2</v>
      </c>
      <c r="L94" s="37">
        <f>IF(L93=0,0,L93/$F93)</f>
        <v>1.0555300596603947E-2</v>
      </c>
      <c r="M94" s="37">
        <f t="shared" si="1"/>
        <v>4.956402019274897E-2</v>
      </c>
      <c r="N94" s="37">
        <f t="shared" si="1"/>
        <v>2.1110601193207894E-2</v>
      </c>
      <c r="AA94" s="152"/>
      <c r="AB94" s="152"/>
    </row>
    <row r="95" spans="1:28" ht="12" customHeight="1">
      <c r="A95" s="203"/>
      <c r="B95" s="203"/>
      <c r="C95" s="43"/>
      <c r="D95" s="278" t="s">
        <v>297</v>
      </c>
      <c r="E95" s="42"/>
      <c r="F95" s="41">
        <v>16138</v>
      </c>
      <c r="G95" s="41">
        <v>266</v>
      </c>
      <c r="H95" s="41">
        <v>85</v>
      </c>
      <c r="I95" s="41">
        <v>294</v>
      </c>
      <c r="J95" s="41">
        <v>104</v>
      </c>
      <c r="K95" s="41">
        <v>577</v>
      </c>
      <c r="L95" s="41">
        <v>325</v>
      </c>
      <c r="M95" s="41">
        <v>912</v>
      </c>
      <c r="N95" s="41">
        <v>570</v>
      </c>
      <c r="AA95" s="153">
        <v>16138</v>
      </c>
      <c r="AB95" s="153" t="str">
        <f>IF(F95=AA95,"",1)</f>
        <v/>
      </c>
    </row>
    <row r="96" spans="1:28" ht="12" customHeight="1">
      <c r="A96" s="203"/>
      <c r="B96" s="203"/>
      <c r="C96" s="40"/>
      <c r="D96" s="279"/>
      <c r="E96" s="39"/>
      <c r="F96" s="37">
        <f t="shared" si="1"/>
        <v>1</v>
      </c>
      <c r="G96" s="37">
        <f>IF(G95=0,0,G95/$F95)</f>
        <v>1.6482835543437848E-2</v>
      </c>
      <c r="H96" s="37">
        <f>IF(H95=0,0,H95/$F95)</f>
        <v>5.2670715082414176E-3</v>
      </c>
      <c r="I96" s="37">
        <f>IF(I95=0,0,I95/$F95)</f>
        <v>1.8217870863799727E-2</v>
      </c>
      <c r="J96" s="37">
        <f>IF(J95=0,0,J95/$F95)</f>
        <v>6.4444169042012639E-3</v>
      </c>
      <c r="K96" s="37">
        <f t="shared" si="1"/>
        <v>3.575412070888586E-2</v>
      </c>
      <c r="L96" s="37">
        <f>IF(L95=0,0,L95/$F95)</f>
        <v>2.0138802825628951E-2</v>
      </c>
      <c r="M96" s="37">
        <f t="shared" si="1"/>
        <v>5.6512579006072622E-2</v>
      </c>
      <c r="N96" s="37">
        <f t="shared" si="1"/>
        <v>3.5320361878795392E-2</v>
      </c>
      <c r="AA96" s="152"/>
      <c r="AB96" s="152"/>
    </row>
    <row r="97" spans="1:30" ht="12" customHeight="1">
      <c r="A97" s="203"/>
      <c r="B97" s="203"/>
      <c r="C97" s="43"/>
      <c r="D97" s="278" t="s">
        <v>296</v>
      </c>
      <c r="E97" s="42"/>
      <c r="F97" s="41">
        <v>2058</v>
      </c>
      <c r="G97" s="41">
        <v>29</v>
      </c>
      <c r="H97" s="41">
        <v>0</v>
      </c>
      <c r="I97" s="41">
        <v>79</v>
      </c>
      <c r="J97" s="41">
        <v>3</v>
      </c>
      <c r="K97" s="41">
        <v>184</v>
      </c>
      <c r="L97" s="41">
        <v>17</v>
      </c>
      <c r="M97" s="41">
        <v>196</v>
      </c>
      <c r="N97" s="41">
        <v>31</v>
      </c>
      <c r="AA97" s="153">
        <v>2058</v>
      </c>
      <c r="AB97" s="153" t="str">
        <f>IF(F97=AA97,"",1)</f>
        <v/>
      </c>
    </row>
    <row r="98" spans="1:30" ht="12" customHeight="1">
      <c r="A98" s="203"/>
      <c r="B98" s="203"/>
      <c r="C98" s="40"/>
      <c r="D98" s="279"/>
      <c r="E98" s="39"/>
      <c r="F98" s="37">
        <f t="shared" si="1"/>
        <v>1</v>
      </c>
      <c r="G98" s="37">
        <f>IF(G97=0,0,G97/$F97)</f>
        <v>1.4091350826044704E-2</v>
      </c>
      <c r="H98" s="37">
        <f>IF(H97=0,0,H97/$F97)</f>
        <v>0</v>
      </c>
      <c r="I98" s="37">
        <f>IF(I97=0,0,I97/$F97)</f>
        <v>3.8386783284742466E-2</v>
      </c>
      <c r="J98" s="37">
        <f>IF(J97=0,0,J97/$F97)</f>
        <v>1.4577259475218659E-3</v>
      </c>
      <c r="K98" s="37">
        <f t="shared" si="1"/>
        <v>8.9407191448007781E-2</v>
      </c>
      <c r="L98" s="37">
        <f>IF(L97=0,0,L97/$F97)</f>
        <v>8.2604470359572395E-3</v>
      </c>
      <c r="M98" s="37">
        <f t="shared" si="1"/>
        <v>9.5238095238095233E-2</v>
      </c>
      <c r="N98" s="37">
        <f t="shared" si="1"/>
        <v>1.5063168124392614E-2</v>
      </c>
      <c r="AA98" s="152"/>
      <c r="AB98" s="152"/>
    </row>
    <row r="99" spans="1:30" ht="12.75" customHeight="1">
      <c r="A99" s="203"/>
      <c r="B99" s="203"/>
      <c r="C99" s="43"/>
      <c r="D99" s="278" t="s">
        <v>183</v>
      </c>
      <c r="E99" s="42"/>
      <c r="F99" s="41">
        <v>6442</v>
      </c>
      <c r="G99" s="41">
        <v>117</v>
      </c>
      <c r="H99" s="41">
        <v>15</v>
      </c>
      <c r="I99" s="41">
        <v>59</v>
      </c>
      <c r="J99" s="41">
        <v>1</v>
      </c>
      <c r="K99" s="41">
        <v>144</v>
      </c>
      <c r="L99" s="41">
        <v>11</v>
      </c>
      <c r="M99" s="41">
        <v>156</v>
      </c>
      <c r="N99" s="41">
        <v>21</v>
      </c>
      <c r="AA99" s="153">
        <v>6442</v>
      </c>
      <c r="AB99" s="153" t="str">
        <f>IF(F99=AA99,"",1)</f>
        <v/>
      </c>
    </row>
    <row r="100" spans="1:30" ht="12.75" customHeight="1" thickBot="1">
      <c r="A100" s="204"/>
      <c r="B100" s="204"/>
      <c r="C100" s="40"/>
      <c r="D100" s="279"/>
      <c r="E100" s="39"/>
      <c r="F100" s="37">
        <f t="shared" si="1"/>
        <v>1</v>
      </c>
      <c r="G100" s="37">
        <f>IF(G99=0,0,G99/$F99)</f>
        <v>1.8162061471592675E-2</v>
      </c>
      <c r="H100" s="37">
        <f>IF(H99=0,0,H99/$F99)</f>
        <v>2.3284694194349582E-3</v>
      </c>
      <c r="I100" s="37">
        <f>IF(I99=0,0,I99/$F99)</f>
        <v>9.1586463831108359E-3</v>
      </c>
      <c r="J100" s="37">
        <f>IF(J99=0,0,J99/$F99)</f>
        <v>1.552312946289972E-4</v>
      </c>
      <c r="K100" s="37">
        <f t="shared" si="1"/>
        <v>2.2353306426575598E-2</v>
      </c>
      <c r="L100" s="37">
        <f>IF(L99=0,0,L99/$F99)</f>
        <v>1.7075442409189693E-3</v>
      </c>
      <c r="M100" s="37">
        <f t="shared" si="1"/>
        <v>2.4216081962123565E-2</v>
      </c>
      <c r="N100" s="37">
        <f t="shared" si="1"/>
        <v>3.2598571872089412E-3</v>
      </c>
      <c r="AA100" s="155"/>
      <c r="AB100" s="156"/>
    </row>
    <row r="110" spans="1:30">
      <c r="D110" s="164" t="s">
        <v>495</v>
      </c>
      <c r="E110" s="162"/>
      <c r="F110" s="163">
        <v>78260</v>
      </c>
      <c r="G110" s="163">
        <v>1538</v>
      </c>
      <c r="H110" s="163">
        <v>300</v>
      </c>
      <c r="I110" s="163">
        <v>1710</v>
      </c>
      <c r="J110" s="163">
        <v>184</v>
      </c>
      <c r="K110" s="163">
        <v>3953</v>
      </c>
      <c r="L110" s="163">
        <v>598</v>
      </c>
      <c r="M110" s="163">
        <v>4507</v>
      </c>
      <c r="N110" s="163">
        <v>1140</v>
      </c>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78260</v>
      </c>
      <c r="G111" s="166">
        <f t="shared" ref="G111:R111" si="4">IF(G110="","",SUM(G9,G11,G13,G15,G17))</f>
        <v>1538</v>
      </c>
      <c r="H111" s="166">
        <f t="shared" si="4"/>
        <v>300</v>
      </c>
      <c r="I111" s="166">
        <f t="shared" si="4"/>
        <v>1710</v>
      </c>
      <c r="J111" s="166">
        <f t="shared" si="4"/>
        <v>184</v>
      </c>
      <c r="K111" s="166">
        <f t="shared" si="4"/>
        <v>3953</v>
      </c>
      <c r="L111" s="166">
        <f t="shared" si="4"/>
        <v>598</v>
      </c>
      <c r="M111" s="166">
        <f t="shared" si="4"/>
        <v>4507</v>
      </c>
      <c r="N111" s="166">
        <f t="shared" si="4"/>
        <v>1140</v>
      </c>
      <c r="O111" s="166" t="str">
        <f t="shared" si="4"/>
        <v/>
      </c>
      <c r="P111" s="166" t="str">
        <f t="shared" si="4"/>
        <v/>
      </c>
      <c r="Q111" s="166" t="str">
        <f t="shared" si="4"/>
        <v/>
      </c>
      <c r="R111" s="166" t="str">
        <f t="shared" si="4"/>
        <v/>
      </c>
      <c r="S111" s="74"/>
      <c r="T111" s="71"/>
      <c r="U111" s="74"/>
      <c r="V111" s="71"/>
      <c r="W111" s="74"/>
      <c r="X111" s="71"/>
      <c r="Y111" s="74"/>
      <c r="Z111" s="71"/>
      <c r="AA111" s="74"/>
      <c r="AB111" s="71"/>
      <c r="AC111" s="74"/>
      <c r="AD111" s="71"/>
    </row>
    <row r="112" spans="1:30">
      <c r="D112" s="165" t="s">
        <v>43</v>
      </c>
      <c r="E112" s="162"/>
      <c r="F112" s="166">
        <f>IF(F110="","",SUM(F19,F69))</f>
        <v>78260</v>
      </c>
      <c r="G112" s="166">
        <f t="shared" ref="G112:R112" si="5">IF(G110="","",SUM(G19,G69))</f>
        <v>1538</v>
      </c>
      <c r="H112" s="166">
        <f t="shared" si="5"/>
        <v>300</v>
      </c>
      <c r="I112" s="166">
        <f t="shared" si="5"/>
        <v>1710</v>
      </c>
      <c r="J112" s="166">
        <f t="shared" si="5"/>
        <v>184</v>
      </c>
      <c r="K112" s="166">
        <f t="shared" si="5"/>
        <v>3953</v>
      </c>
      <c r="L112" s="166">
        <f t="shared" si="5"/>
        <v>598</v>
      </c>
      <c r="M112" s="166">
        <f t="shared" si="5"/>
        <v>4507</v>
      </c>
      <c r="N112" s="166">
        <f t="shared" si="5"/>
        <v>1140</v>
      </c>
      <c r="O112" s="166" t="str">
        <f t="shared" si="5"/>
        <v/>
      </c>
      <c r="P112" s="166" t="str">
        <f t="shared" si="5"/>
        <v/>
      </c>
      <c r="Q112" s="166" t="str">
        <f t="shared" si="5"/>
        <v/>
      </c>
      <c r="R112" s="166" t="str">
        <f t="shared" si="5"/>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36508</v>
      </c>
      <c r="G113" s="166">
        <f t="shared" ref="G113:R113" si="6">IF(G110="","",SUM(G21,G23,G25,G27,G29,G31,G33,G35,G37,G39,G41,G43,G45,G47,G49,G51,G53,G55,G57,G59,G61,G63,G65,G67))</f>
        <v>481</v>
      </c>
      <c r="H113" s="166">
        <f t="shared" si="6"/>
        <v>73</v>
      </c>
      <c r="I113" s="166">
        <f t="shared" si="6"/>
        <v>748</v>
      </c>
      <c r="J113" s="166">
        <f t="shared" si="6"/>
        <v>31</v>
      </c>
      <c r="K113" s="166">
        <f t="shared" si="6"/>
        <v>1939</v>
      </c>
      <c r="L113" s="166">
        <f t="shared" si="6"/>
        <v>111</v>
      </c>
      <c r="M113" s="166">
        <f t="shared" si="6"/>
        <v>2090</v>
      </c>
      <c r="N113" s="166">
        <f t="shared" si="6"/>
        <v>242</v>
      </c>
      <c r="O113" s="166" t="str">
        <f t="shared" si="6"/>
        <v/>
      </c>
      <c r="P113" s="166" t="str">
        <f t="shared" si="6"/>
        <v/>
      </c>
      <c r="Q113" s="166" t="str">
        <f t="shared" si="6"/>
        <v/>
      </c>
      <c r="R113" s="166" t="str">
        <f t="shared" si="6"/>
        <v/>
      </c>
      <c r="S113" s="74"/>
      <c r="T113" s="71"/>
      <c r="U113" s="74"/>
      <c r="V113" s="71"/>
      <c r="W113" s="74"/>
      <c r="X113" s="71"/>
      <c r="Y113" s="74"/>
      <c r="Z113" s="71"/>
      <c r="AA113" s="74"/>
      <c r="AB113" s="71"/>
      <c r="AC113" s="74"/>
      <c r="AD113" s="71"/>
    </row>
    <row r="114" spans="4:30">
      <c r="D114" s="168" t="s">
        <v>496</v>
      </c>
      <c r="F114" s="166">
        <f>IF(F110="","",SUM(F71,F73,F75,F77,F79,F81,F83,F85,F87,F89,F91,F93,F95,F97,F99))</f>
        <v>41752</v>
      </c>
      <c r="G114" s="166">
        <f t="shared" ref="G114:R114" si="7">IF(G110="","",SUM(G71,G73,G75,G77,G79,G81,G83,G85,G87,G89,G91,G93,G95,G97,G99))</f>
        <v>1057</v>
      </c>
      <c r="H114" s="166">
        <f t="shared" si="7"/>
        <v>227</v>
      </c>
      <c r="I114" s="166">
        <f t="shared" si="7"/>
        <v>962</v>
      </c>
      <c r="J114" s="166">
        <f t="shared" si="7"/>
        <v>153</v>
      </c>
      <c r="K114" s="166">
        <f t="shared" si="7"/>
        <v>2014</v>
      </c>
      <c r="L114" s="166">
        <f t="shared" si="7"/>
        <v>487</v>
      </c>
      <c r="M114" s="166">
        <f t="shared" si="7"/>
        <v>2417</v>
      </c>
      <c r="N114" s="166">
        <f t="shared" si="7"/>
        <v>898</v>
      </c>
      <c r="O114" s="166" t="str">
        <f t="shared" si="7"/>
        <v/>
      </c>
      <c r="P114" s="166" t="str">
        <f t="shared" si="7"/>
        <v/>
      </c>
      <c r="Q114" s="166" t="str">
        <f t="shared" si="7"/>
        <v/>
      </c>
      <c r="R114" s="166" t="str">
        <f t="shared" si="7"/>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8">IF(G110="","",IF(G7=G110,"",1))</f>
        <v/>
      </c>
      <c r="H116" s="163" t="str">
        <f t="shared" si="8"/>
        <v/>
      </c>
      <c r="I116" s="163" t="str">
        <f t="shared" si="8"/>
        <v/>
      </c>
      <c r="J116" s="163" t="str">
        <f t="shared" si="8"/>
        <v/>
      </c>
      <c r="K116" s="163" t="str">
        <f t="shared" si="8"/>
        <v/>
      </c>
      <c r="L116" s="163" t="str">
        <f t="shared" si="8"/>
        <v/>
      </c>
      <c r="M116" s="163" t="str">
        <f t="shared" si="8"/>
        <v/>
      </c>
      <c r="N116" s="163" t="str">
        <f t="shared" si="8"/>
        <v/>
      </c>
      <c r="O116" s="163" t="str">
        <f t="shared" si="8"/>
        <v/>
      </c>
      <c r="P116" s="163" t="str">
        <f t="shared" si="8"/>
        <v/>
      </c>
      <c r="Q116" s="163" t="str">
        <f t="shared" si="8"/>
        <v/>
      </c>
      <c r="R116" s="163" t="str">
        <f t="shared" si="8"/>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9">IF(G110="","",IF(G110=G111,"",1))</f>
        <v/>
      </c>
      <c r="H117" s="163" t="str">
        <f t="shared" si="9"/>
        <v/>
      </c>
      <c r="I117" s="163" t="str">
        <f t="shared" si="9"/>
        <v/>
      </c>
      <c r="J117" s="163" t="str">
        <f t="shared" si="9"/>
        <v/>
      </c>
      <c r="K117" s="163" t="str">
        <f t="shared" si="9"/>
        <v/>
      </c>
      <c r="L117" s="163" t="str">
        <f t="shared" si="9"/>
        <v/>
      </c>
      <c r="M117" s="163" t="str">
        <f t="shared" si="9"/>
        <v/>
      </c>
      <c r="N117" s="163" t="str">
        <f t="shared" si="9"/>
        <v/>
      </c>
      <c r="O117" s="163" t="str">
        <f t="shared" si="9"/>
        <v/>
      </c>
      <c r="P117" s="163" t="str">
        <f t="shared" si="9"/>
        <v/>
      </c>
      <c r="Q117" s="163" t="str">
        <f t="shared" si="9"/>
        <v/>
      </c>
      <c r="R117" s="163" t="str">
        <f t="shared" si="9"/>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10">IF(G110="","",IF(G110=G112,"",1))</f>
        <v/>
      </c>
      <c r="H118" s="163" t="str">
        <f t="shared" si="10"/>
        <v/>
      </c>
      <c r="I118" s="163" t="str">
        <f t="shared" si="10"/>
        <v/>
      </c>
      <c r="J118" s="163" t="str">
        <f t="shared" si="10"/>
        <v/>
      </c>
      <c r="K118" s="163" t="str">
        <f t="shared" si="10"/>
        <v/>
      </c>
      <c r="L118" s="163" t="str">
        <f t="shared" si="10"/>
        <v/>
      </c>
      <c r="M118" s="163" t="str">
        <f t="shared" si="10"/>
        <v/>
      </c>
      <c r="N118" s="163" t="str">
        <f t="shared" si="10"/>
        <v/>
      </c>
      <c r="O118" s="163" t="str">
        <f t="shared" si="10"/>
        <v/>
      </c>
      <c r="P118" s="163" t="str">
        <f t="shared" si="10"/>
        <v/>
      </c>
      <c r="Q118" s="163" t="str">
        <f t="shared" si="10"/>
        <v/>
      </c>
      <c r="R118" s="163" t="str">
        <f t="shared" si="10"/>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11">IF(G110="","",IF(G19=G113,"",1))</f>
        <v/>
      </c>
      <c r="H119" s="163" t="str">
        <f t="shared" si="11"/>
        <v/>
      </c>
      <c r="I119" s="163" t="str">
        <f t="shared" si="11"/>
        <v/>
      </c>
      <c r="J119" s="163" t="str">
        <f t="shared" si="11"/>
        <v/>
      </c>
      <c r="K119" s="163" t="str">
        <f t="shared" si="11"/>
        <v/>
      </c>
      <c r="L119" s="163" t="str">
        <f t="shared" si="11"/>
        <v/>
      </c>
      <c r="M119" s="163" t="str">
        <f t="shared" si="11"/>
        <v/>
      </c>
      <c r="N119" s="163" t="str">
        <f t="shared" si="11"/>
        <v/>
      </c>
      <c r="O119" s="163" t="str">
        <f t="shared" si="11"/>
        <v/>
      </c>
      <c r="P119" s="163" t="str">
        <f t="shared" si="11"/>
        <v/>
      </c>
      <c r="Q119" s="163" t="str">
        <f t="shared" si="11"/>
        <v/>
      </c>
      <c r="R119" s="163" t="str">
        <f t="shared" si="11"/>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12">IF(G110="","",IF(G69=G114,"",1))</f>
        <v/>
      </c>
      <c r="H120" s="163" t="str">
        <f t="shared" si="12"/>
        <v/>
      </c>
      <c r="I120" s="163" t="str">
        <f t="shared" si="12"/>
        <v/>
      </c>
      <c r="J120" s="163" t="str">
        <f t="shared" si="12"/>
        <v/>
      </c>
      <c r="K120" s="163" t="str">
        <f t="shared" si="12"/>
        <v/>
      </c>
      <c r="L120" s="163" t="str">
        <f t="shared" si="12"/>
        <v/>
      </c>
      <c r="M120" s="163" t="str">
        <f t="shared" si="12"/>
        <v/>
      </c>
      <c r="N120" s="163" t="str">
        <f t="shared" si="12"/>
        <v/>
      </c>
      <c r="O120" s="163" t="str">
        <f t="shared" si="12"/>
        <v/>
      </c>
      <c r="P120" s="163" t="str">
        <f t="shared" si="12"/>
        <v/>
      </c>
      <c r="Q120" s="163" t="str">
        <f t="shared" si="12"/>
        <v/>
      </c>
      <c r="R120" s="163" t="str">
        <f t="shared" si="12"/>
        <v/>
      </c>
      <c r="S120" s="71"/>
      <c r="T120" s="71"/>
      <c r="U120" s="71"/>
      <c r="V120" s="71"/>
      <c r="W120" s="71"/>
      <c r="X120" s="71"/>
      <c r="Y120" s="71"/>
      <c r="Z120" s="71"/>
      <c r="AA120" s="71"/>
      <c r="AB120" s="71"/>
      <c r="AC120" s="71"/>
      <c r="AD120" s="71"/>
    </row>
  </sheetData>
  <mergeCells count="65">
    <mergeCell ref="A19:A100"/>
    <mergeCell ref="D43:D44"/>
    <mergeCell ref="D45:D46"/>
    <mergeCell ref="D47:D48"/>
    <mergeCell ref="A3:E6"/>
    <mergeCell ref="A7:E8"/>
    <mergeCell ref="A9:A18"/>
    <mergeCell ref="B9:E10"/>
    <mergeCell ref="B11:E12"/>
    <mergeCell ref="B13:E14"/>
    <mergeCell ref="B15:E16"/>
    <mergeCell ref="D61:D62"/>
    <mergeCell ref="D49:D50"/>
    <mergeCell ref="D53:D54"/>
    <mergeCell ref="D51:D52"/>
    <mergeCell ref="D55:D56"/>
    <mergeCell ref="D37:D38"/>
    <mergeCell ref="D25:D26"/>
    <mergeCell ref="D33:D34"/>
    <mergeCell ref="D27:D28"/>
    <mergeCell ref="D29:D30"/>
    <mergeCell ref="D31:D32"/>
    <mergeCell ref="G3:H3"/>
    <mergeCell ref="I3:J3"/>
    <mergeCell ref="K3:L3"/>
    <mergeCell ref="M3:N3"/>
    <mergeCell ref="G4:G6"/>
    <mergeCell ref="H4:H6"/>
    <mergeCell ref="I4:I6"/>
    <mergeCell ref="J4:J6"/>
    <mergeCell ref="M4:M6"/>
    <mergeCell ref="K4:K6"/>
    <mergeCell ref="L4:L6"/>
    <mergeCell ref="D83:D84"/>
    <mergeCell ref="D35:D36"/>
    <mergeCell ref="D87:D88"/>
    <mergeCell ref="D67:D68"/>
    <mergeCell ref="N4:N6"/>
    <mergeCell ref="D63:D64"/>
    <mergeCell ref="D65:D66"/>
    <mergeCell ref="D39:D40"/>
    <mergeCell ref="D41:D42"/>
    <mergeCell ref="D59:D60"/>
    <mergeCell ref="F3:F6"/>
    <mergeCell ref="B17:E18"/>
    <mergeCell ref="B19:B68"/>
    <mergeCell ref="D19:D20"/>
    <mergeCell ref="D21:D22"/>
    <mergeCell ref="D23:D24"/>
    <mergeCell ref="D85:D86"/>
    <mergeCell ref="D57:D58"/>
    <mergeCell ref="B69:B100"/>
    <mergeCell ref="D69:D70"/>
    <mergeCell ref="D71:D72"/>
    <mergeCell ref="D73:D74"/>
    <mergeCell ref="D75:D76"/>
    <mergeCell ref="D97:D98"/>
    <mergeCell ref="D99:D100"/>
    <mergeCell ref="D77:D78"/>
    <mergeCell ref="D79:D80"/>
    <mergeCell ref="D93:D94"/>
    <mergeCell ref="D95:D96"/>
    <mergeCell ref="D89:D90"/>
    <mergeCell ref="D91:D92"/>
    <mergeCell ref="D81:D82"/>
  </mergeCells>
  <phoneticPr fontId="2"/>
  <pageMargins left="0.59055118110236227" right="0.19685039370078741" top="0.39370078740157483" bottom="0.39370078740157483" header="0.51181102362204722" footer="0.51181102362204722"/>
  <pageSetup paperSize="9" scale="68"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H21" sqref="H21"/>
    </sheetView>
  </sheetViews>
  <sheetFormatPr defaultRowHeight="13.5"/>
  <cols>
    <col min="1" max="2" width="2.625" style="4" customWidth="1"/>
    <col min="3" max="3" width="1.375" style="4" customWidth="1"/>
    <col min="4" max="4" width="27.625" style="4" customWidth="1"/>
    <col min="5" max="5" width="1.375" style="4" customWidth="1"/>
    <col min="6" max="14" width="11.75" style="3" customWidth="1"/>
    <col min="15" max="26" width="9" style="3"/>
    <col min="27" max="27" width="9" style="83"/>
    <col min="28" max="28" width="11.25" style="83" customWidth="1"/>
    <col min="29" max="16384" width="9" style="3"/>
  </cols>
  <sheetData>
    <row r="1" spans="1:28" ht="14.25">
      <c r="A1" s="18" t="s">
        <v>562</v>
      </c>
    </row>
    <row r="2" spans="1:28">
      <c r="N2" s="46" t="s">
        <v>157</v>
      </c>
    </row>
    <row r="3" spans="1:28" ht="14.25" customHeight="1">
      <c r="A3" s="280" t="s">
        <v>64</v>
      </c>
      <c r="B3" s="281"/>
      <c r="C3" s="281"/>
      <c r="D3" s="281"/>
      <c r="E3" s="282"/>
      <c r="F3" s="225" t="s">
        <v>138</v>
      </c>
      <c r="G3" s="389" t="s">
        <v>333</v>
      </c>
      <c r="H3" s="268" t="s">
        <v>332</v>
      </c>
      <c r="I3" s="268" t="s">
        <v>331</v>
      </c>
      <c r="J3" s="268" t="s">
        <v>330</v>
      </c>
      <c r="K3" s="268" t="s">
        <v>329</v>
      </c>
      <c r="L3" s="268" t="s">
        <v>328</v>
      </c>
      <c r="M3" s="268" t="s">
        <v>327</v>
      </c>
      <c r="N3" s="268" t="s">
        <v>158</v>
      </c>
    </row>
    <row r="4" spans="1:28" ht="42" customHeight="1">
      <c r="A4" s="283"/>
      <c r="B4" s="284"/>
      <c r="C4" s="284"/>
      <c r="D4" s="284"/>
      <c r="E4" s="285"/>
      <c r="F4" s="229"/>
      <c r="G4" s="390"/>
      <c r="H4" s="273"/>
      <c r="I4" s="273"/>
      <c r="J4" s="273"/>
      <c r="K4" s="273"/>
      <c r="L4" s="273"/>
      <c r="M4" s="273"/>
      <c r="N4" s="273"/>
    </row>
    <row r="5" spans="1:28" ht="14.25" customHeight="1" thickBot="1">
      <c r="A5" s="283"/>
      <c r="B5" s="284"/>
      <c r="C5" s="284"/>
      <c r="D5" s="284"/>
      <c r="E5" s="285"/>
      <c r="F5" s="229"/>
      <c r="G5" s="390"/>
      <c r="H5" s="273"/>
      <c r="I5" s="273"/>
      <c r="J5" s="273"/>
      <c r="K5" s="273"/>
      <c r="L5" s="273"/>
      <c r="M5" s="273"/>
      <c r="N5" s="273"/>
    </row>
    <row r="6" spans="1:28" ht="16.5" customHeight="1" thickBot="1">
      <c r="A6" s="286"/>
      <c r="B6" s="287"/>
      <c r="C6" s="287"/>
      <c r="D6" s="287"/>
      <c r="E6" s="288"/>
      <c r="F6" s="229"/>
      <c r="G6" s="391"/>
      <c r="H6" s="274"/>
      <c r="I6" s="274"/>
      <c r="J6" s="274"/>
      <c r="K6" s="274"/>
      <c r="L6" s="274"/>
      <c r="M6" s="274"/>
      <c r="N6" s="274"/>
      <c r="AA6" s="157">
        <f>SUM(AB7:AB100,F116:R120)</f>
        <v>0</v>
      </c>
      <c r="AB6" s="91"/>
    </row>
    <row r="7" spans="1:28" ht="12" customHeight="1">
      <c r="A7" s="216" t="s">
        <v>50</v>
      </c>
      <c r="B7" s="217"/>
      <c r="C7" s="217"/>
      <c r="D7" s="217"/>
      <c r="E7" s="218"/>
      <c r="F7" s="69">
        <f t="shared" ref="F7:F38" si="0">SUM(G7:N7)</f>
        <v>986</v>
      </c>
      <c r="G7" s="68">
        <f t="shared" ref="G7:N7" si="1">SUM(G9,G11,G13,G15,G17)</f>
        <v>46</v>
      </c>
      <c r="H7" s="41">
        <f t="shared" si="1"/>
        <v>132</v>
      </c>
      <c r="I7" s="41">
        <f t="shared" si="1"/>
        <v>276</v>
      </c>
      <c r="J7" s="41">
        <f t="shared" si="1"/>
        <v>443</v>
      </c>
      <c r="K7" s="41">
        <f t="shared" si="1"/>
        <v>48</v>
      </c>
      <c r="L7" s="41">
        <f t="shared" si="1"/>
        <v>14</v>
      </c>
      <c r="M7" s="41">
        <f t="shared" si="1"/>
        <v>3</v>
      </c>
      <c r="N7" s="41">
        <f t="shared" si="1"/>
        <v>24</v>
      </c>
      <c r="AA7" s="151">
        <v>986</v>
      </c>
      <c r="AB7" s="151" t="str">
        <f>IF(F7=AA7,"",1)</f>
        <v/>
      </c>
    </row>
    <row r="8" spans="1:28" ht="12" customHeight="1">
      <c r="A8" s="219"/>
      <c r="B8" s="220"/>
      <c r="C8" s="220"/>
      <c r="D8" s="220"/>
      <c r="E8" s="221"/>
      <c r="F8" s="70">
        <f t="shared" si="0"/>
        <v>1</v>
      </c>
      <c r="G8" s="66">
        <f t="shared" ref="G8:N8" si="2">IF(G7=0,0,G7/$F7)</f>
        <v>4.665314401622718E-2</v>
      </c>
      <c r="H8" s="37">
        <f t="shared" si="2"/>
        <v>0.13387423935091278</v>
      </c>
      <c r="I8" s="37">
        <f t="shared" si="2"/>
        <v>0.27991886409736311</v>
      </c>
      <c r="J8" s="37">
        <f t="shared" si="2"/>
        <v>0.44929006085192696</v>
      </c>
      <c r="K8" s="37">
        <f t="shared" si="2"/>
        <v>4.8681541582150101E-2</v>
      </c>
      <c r="L8" s="37">
        <f t="shared" si="2"/>
        <v>1.4198782961460446E-2</v>
      </c>
      <c r="M8" s="37">
        <f t="shared" si="2"/>
        <v>3.0425963488843813E-3</v>
      </c>
      <c r="N8" s="37">
        <f t="shared" si="2"/>
        <v>2.434077079107505E-2</v>
      </c>
      <c r="AA8" s="152"/>
      <c r="AB8" s="152"/>
    </row>
    <row r="9" spans="1:28" ht="12" customHeight="1">
      <c r="A9" s="205" t="s">
        <v>49</v>
      </c>
      <c r="B9" s="289" t="s">
        <v>48</v>
      </c>
      <c r="C9" s="290"/>
      <c r="D9" s="290"/>
      <c r="E9" s="291"/>
      <c r="F9" s="69">
        <f t="shared" si="0"/>
        <v>324</v>
      </c>
      <c r="G9" s="68">
        <v>24</v>
      </c>
      <c r="H9" s="41">
        <v>49</v>
      </c>
      <c r="I9" s="41">
        <v>83</v>
      </c>
      <c r="J9" s="41">
        <v>139</v>
      </c>
      <c r="K9" s="41">
        <v>12</v>
      </c>
      <c r="L9" s="41">
        <v>3</v>
      </c>
      <c r="M9" s="41">
        <v>1</v>
      </c>
      <c r="N9" s="41">
        <v>13</v>
      </c>
      <c r="AA9" s="153">
        <v>324</v>
      </c>
      <c r="AB9" s="153" t="str">
        <f>IF(F9=AA9,"",1)</f>
        <v/>
      </c>
    </row>
    <row r="10" spans="1:28" ht="12" customHeight="1">
      <c r="A10" s="206"/>
      <c r="B10" s="292"/>
      <c r="C10" s="293"/>
      <c r="D10" s="293"/>
      <c r="E10" s="294"/>
      <c r="F10" s="70">
        <f t="shared" si="0"/>
        <v>1</v>
      </c>
      <c r="G10" s="66">
        <f t="shared" ref="G10:N10" si="3">IF(G9=0,0,G9/$F9)</f>
        <v>7.407407407407407E-2</v>
      </c>
      <c r="H10" s="37">
        <f t="shared" si="3"/>
        <v>0.15123456790123457</v>
      </c>
      <c r="I10" s="37">
        <f t="shared" si="3"/>
        <v>0.25617283950617287</v>
      </c>
      <c r="J10" s="37">
        <f t="shared" si="3"/>
        <v>0.42901234567901236</v>
      </c>
      <c r="K10" s="37">
        <f t="shared" si="3"/>
        <v>3.7037037037037035E-2</v>
      </c>
      <c r="L10" s="37">
        <f t="shared" si="3"/>
        <v>9.2592592592592587E-3</v>
      </c>
      <c r="M10" s="37">
        <f t="shared" si="3"/>
        <v>3.0864197530864196E-3</v>
      </c>
      <c r="N10" s="37">
        <f t="shared" si="3"/>
        <v>4.0123456790123455E-2</v>
      </c>
      <c r="AA10" s="152"/>
      <c r="AB10" s="152"/>
    </row>
    <row r="11" spans="1:28" ht="12" customHeight="1">
      <c r="A11" s="206"/>
      <c r="B11" s="289" t="s">
        <v>47</v>
      </c>
      <c r="C11" s="290"/>
      <c r="D11" s="290"/>
      <c r="E11" s="291"/>
      <c r="F11" s="69">
        <f t="shared" si="0"/>
        <v>144</v>
      </c>
      <c r="G11" s="68">
        <v>8</v>
      </c>
      <c r="H11" s="41">
        <v>18</v>
      </c>
      <c r="I11" s="41">
        <v>38</v>
      </c>
      <c r="J11" s="41">
        <v>65</v>
      </c>
      <c r="K11" s="41">
        <v>10</v>
      </c>
      <c r="L11" s="41">
        <v>4</v>
      </c>
      <c r="M11" s="41">
        <v>0</v>
      </c>
      <c r="N11" s="41">
        <v>1</v>
      </c>
      <c r="AA11" s="153">
        <v>144</v>
      </c>
      <c r="AB11" s="153" t="str">
        <f>IF(F11=AA11,"",1)</f>
        <v/>
      </c>
    </row>
    <row r="12" spans="1:28" ht="12" customHeight="1">
      <c r="A12" s="206"/>
      <c r="B12" s="292"/>
      <c r="C12" s="293"/>
      <c r="D12" s="293"/>
      <c r="E12" s="294"/>
      <c r="F12" s="70">
        <f t="shared" si="0"/>
        <v>0.99999999999999989</v>
      </c>
      <c r="G12" s="66">
        <f t="shared" ref="G12:N12" si="4">IF(G11=0,0,G11/$F11)</f>
        <v>5.5555555555555552E-2</v>
      </c>
      <c r="H12" s="37">
        <f t="shared" si="4"/>
        <v>0.125</v>
      </c>
      <c r="I12" s="37">
        <f t="shared" si="4"/>
        <v>0.2638888888888889</v>
      </c>
      <c r="J12" s="37">
        <f t="shared" si="4"/>
        <v>0.4513888888888889</v>
      </c>
      <c r="K12" s="37">
        <f t="shared" si="4"/>
        <v>6.9444444444444448E-2</v>
      </c>
      <c r="L12" s="37">
        <f t="shared" si="4"/>
        <v>2.7777777777777776E-2</v>
      </c>
      <c r="M12" s="37">
        <f t="shared" si="4"/>
        <v>0</v>
      </c>
      <c r="N12" s="37">
        <f t="shared" si="4"/>
        <v>6.9444444444444441E-3</v>
      </c>
      <c r="AA12" s="152"/>
      <c r="AB12" s="152"/>
    </row>
    <row r="13" spans="1:28" ht="12" customHeight="1">
      <c r="A13" s="206"/>
      <c r="B13" s="289" t="s">
        <v>46</v>
      </c>
      <c r="C13" s="290"/>
      <c r="D13" s="290"/>
      <c r="E13" s="291"/>
      <c r="F13" s="69">
        <f t="shared" si="0"/>
        <v>219</v>
      </c>
      <c r="G13" s="68">
        <v>7</v>
      </c>
      <c r="H13" s="41">
        <v>24</v>
      </c>
      <c r="I13" s="41">
        <v>67</v>
      </c>
      <c r="J13" s="41">
        <v>97</v>
      </c>
      <c r="K13" s="41">
        <v>14</v>
      </c>
      <c r="L13" s="41">
        <v>5</v>
      </c>
      <c r="M13" s="41">
        <v>1</v>
      </c>
      <c r="N13" s="41">
        <v>4</v>
      </c>
      <c r="AA13" s="153">
        <v>219</v>
      </c>
      <c r="AB13" s="153" t="str">
        <f>IF(F13=AA13,"",1)</f>
        <v/>
      </c>
    </row>
    <row r="14" spans="1:28" ht="12" customHeight="1">
      <c r="A14" s="206"/>
      <c r="B14" s="292"/>
      <c r="C14" s="293"/>
      <c r="D14" s="293"/>
      <c r="E14" s="294"/>
      <c r="F14" s="70">
        <f t="shared" si="0"/>
        <v>1</v>
      </c>
      <c r="G14" s="66">
        <f t="shared" ref="G14:N14" si="5">IF(G13=0,0,G13/$F13)</f>
        <v>3.1963470319634701E-2</v>
      </c>
      <c r="H14" s="37">
        <f t="shared" si="5"/>
        <v>0.1095890410958904</v>
      </c>
      <c r="I14" s="37">
        <f t="shared" si="5"/>
        <v>0.30593607305936071</v>
      </c>
      <c r="J14" s="37">
        <f t="shared" si="5"/>
        <v>0.44292237442922372</v>
      </c>
      <c r="K14" s="37">
        <f t="shared" si="5"/>
        <v>6.3926940639269403E-2</v>
      </c>
      <c r="L14" s="37">
        <f t="shared" si="5"/>
        <v>2.2831050228310501E-2</v>
      </c>
      <c r="M14" s="37">
        <f t="shared" si="5"/>
        <v>4.5662100456621002E-3</v>
      </c>
      <c r="N14" s="37">
        <f t="shared" si="5"/>
        <v>1.8264840182648401E-2</v>
      </c>
      <c r="AA14" s="152"/>
      <c r="AB14" s="152"/>
    </row>
    <row r="15" spans="1:28" ht="12" customHeight="1">
      <c r="A15" s="206"/>
      <c r="B15" s="289" t="s">
        <v>45</v>
      </c>
      <c r="C15" s="290"/>
      <c r="D15" s="290"/>
      <c r="E15" s="291"/>
      <c r="F15" s="69">
        <f t="shared" si="0"/>
        <v>78</v>
      </c>
      <c r="G15" s="68">
        <v>3</v>
      </c>
      <c r="H15" s="41">
        <v>12</v>
      </c>
      <c r="I15" s="41">
        <v>26</v>
      </c>
      <c r="J15" s="41">
        <v>29</v>
      </c>
      <c r="K15" s="41">
        <v>5</v>
      </c>
      <c r="L15" s="41">
        <v>1</v>
      </c>
      <c r="M15" s="41">
        <v>1</v>
      </c>
      <c r="N15" s="41">
        <v>1</v>
      </c>
      <c r="AA15" s="153">
        <v>78</v>
      </c>
      <c r="AB15" s="153" t="str">
        <f>IF(F15=AA15,"",1)</f>
        <v/>
      </c>
    </row>
    <row r="16" spans="1:28" ht="12" customHeight="1">
      <c r="A16" s="206"/>
      <c r="B16" s="292"/>
      <c r="C16" s="293"/>
      <c r="D16" s="293"/>
      <c r="E16" s="294"/>
      <c r="F16" s="70">
        <f t="shared" si="0"/>
        <v>0.99999999999999989</v>
      </c>
      <c r="G16" s="66">
        <f t="shared" ref="G16:N16" si="6">IF(G15=0,0,G15/$F15)</f>
        <v>3.8461538461538464E-2</v>
      </c>
      <c r="H16" s="37">
        <f t="shared" si="6"/>
        <v>0.15384615384615385</v>
      </c>
      <c r="I16" s="37">
        <f t="shared" si="6"/>
        <v>0.33333333333333331</v>
      </c>
      <c r="J16" s="37">
        <f t="shared" si="6"/>
        <v>0.37179487179487181</v>
      </c>
      <c r="K16" s="37">
        <f t="shared" si="6"/>
        <v>6.4102564102564097E-2</v>
      </c>
      <c r="L16" s="37">
        <f t="shared" si="6"/>
        <v>1.282051282051282E-2</v>
      </c>
      <c r="M16" s="37">
        <f t="shared" si="6"/>
        <v>1.282051282051282E-2</v>
      </c>
      <c r="N16" s="37">
        <f t="shared" si="6"/>
        <v>1.282051282051282E-2</v>
      </c>
      <c r="AA16" s="152"/>
      <c r="AB16" s="152"/>
    </row>
    <row r="17" spans="1:28" ht="12" customHeight="1">
      <c r="A17" s="206"/>
      <c r="B17" s="289" t="s">
        <v>44</v>
      </c>
      <c r="C17" s="290"/>
      <c r="D17" s="290"/>
      <c r="E17" s="291"/>
      <c r="F17" s="69">
        <f t="shared" si="0"/>
        <v>221</v>
      </c>
      <c r="G17" s="68">
        <v>4</v>
      </c>
      <c r="H17" s="41">
        <v>29</v>
      </c>
      <c r="I17" s="41">
        <v>62</v>
      </c>
      <c r="J17" s="41">
        <v>113</v>
      </c>
      <c r="K17" s="41">
        <v>7</v>
      </c>
      <c r="L17" s="41">
        <v>1</v>
      </c>
      <c r="M17" s="41">
        <v>0</v>
      </c>
      <c r="N17" s="41">
        <v>5</v>
      </c>
      <c r="AA17" s="153">
        <v>221</v>
      </c>
      <c r="AB17" s="153" t="str">
        <f>IF(F17=AA17,"",1)</f>
        <v/>
      </c>
    </row>
    <row r="18" spans="1:28" ht="12" customHeight="1">
      <c r="A18" s="207"/>
      <c r="B18" s="292"/>
      <c r="C18" s="293"/>
      <c r="D18" s="293"/>
      <c r="E18" s="294"/>
      <c r="F18" s="70">
        <f t="shared" si="0"/>
        <v>1</v>
      </c>
      <c r="G18" s="66">
        <f t="shared" ref="G18:N18" si="7">IF(G17=0,0,G17/$F17)</f>
        <v>1.8099547511312219E-2</v>
      </c>
      <c r="H18" s="37">
        <f t="shared" si="7"/>
        <v>0.13122171945701358</v>
      </c>
      <c r="I18" s="37">
        <f t="shared" si="7"/>
        <v>0.28054298642533937</v>
      </c>
      <c r="J18" s="37">
        <f t="shared" si="7"/>
        <v>0.5113122171945701</v>
      </c>
      <c r="K18" s="37">
        <f t="shared" si="7"/>
        <v>3.1674208144796379E-2</v>
      </c>
      <c r="L18" s="37">
        <f t="shared" si="7"/>
        <v>4.5248868778280547E-3</v>
      </c>
      <c r="M18" s="37">
        <f t="shared" si="7"/>
        <v>0</v>
      </c>
      <c r="N18" s="37">
        <f t="shared" si="7"/>
        <v>2.2624434389140271E-2</v>
      </c>
      <c r="AA18" s="154"/>
      <c r="AB18" s="152"/>
    </row>
    <row r="19" spans="1:28" ht="12" customHeight="1">
      <c r="A19" s="202" t="s">
        <v>43</v>
      </c>
      <c r="B19" s="202" t="s">
        <v>42</v>
      </c>
      <c r="C19" s="43"/>
      <c r="D19" s="278" t="s">
        <v>16</v>
      </c>
      <c r="E19" s="42"/>
      <c r="F19" s="69">
        <f t="shared" si="0"/>
        <v>247</v>
      </c>
      <c r="G19" s="68">
        <f t="shared" ref="G19:N19" si="8">SUM(G21,G23,G25,G27,G29,G31,G33,G35,G37,G39,G41,G43,G45,G47,G49,G51,G53,G55,G57,G59,G61,G63,G65,G67)</f>
        <v>4</v>
      </c>
      <c r="H19" s="41">
        <f t="shared" si="8"/>
        <v>23</v>
      </c>
      <c r="I19" s="41">
        <f t="shared" si="8"/>
        <v>65</v>
      </c>
      <c r="J19" s="41">
        <f t="shared" si="8"/>
        <v>119</v>
      </c>
      <c r="K19" s="41">
        <f t="shared" si="8"/>
        <v>19</v>
      </c>
      <c r="L19" s="41">
        <f t="shared" si="8"/>
        <v>10</v>
      </c>
      <c r="M19" s="41">
        <f t="shared" si="8"/>
        <v>3</v>
      </c>
      <c r="N19" s="41">
        <f t="shared" si="8"/>
        <v>4</v>
      </c>
      <c r="AA19" s="153">
        <v>247</v>
      </c>
      <c r="AB19" s="153" t="str">
        <f>IF(F19=AA19,"",1)</f>
        <v/>
      </c>
    </row>
    <row r="20" spans="1:28" ht="12" customHeight="1">
      <c r="A20" s="203"/>
      <c r="B20" s="203"/>
      <c r="C20" s="40"/>
      <c r="D20" s="279"/>
      <c r="E20" s="39"/>
      <c r="F20" s="70">
        <f t="shared" si="0"/>
        <v>1</v>
      </c>
      <c r="G20" s="66">
        <f t="shared" ref="G20:N20" si="9">IF(G19=0,0,G19/$F19)</f>
        <v>1.6194331983805668E-2</v>
      </c>
      <c r="H20" s="37">
        <f t="shared" si="9"/>
        <v>9.3117408906882596E-2</v>
      </c>
      <c r="I20" s="37">
        <f t="shared" si="9"/>
        <v>0.26315789473684209</v>
      </c>
      <c r="J20" s="37">
        <f t="shared" si="9"/>
        <v>0.48178137651821862</v>
      </c>
      <c r="K20" s="37">
        <f t="shared" si="9"/>
        <v>7.6923076923076927E-2</v>
      </c>
      <c r="L20" s="37">
        <f t="shared" si="9"/>
        <v>4.048582995951417E-2</v>
      </c>
      <c r="M20" s="37">
        <f t="shared" si="9"/>
        <v>1.2145748987854251E-2</v>
      </c>
      <c r="N20" s="37">
        <f t="shared" si="9"/>
        <v>1.6194331983805668E-2</v>
      </c>
      <c r="AA20" s="152"/>
      <c r="AB20" s="152"/>
    </row>
    <row r="21" spans="1:28" ht="12" customHeight="1">
      <c r="A21" s="203"/>
      <c r="B21" s="203"/>
      <c r="C21" s="43"/>
      <c r="D21" s="278" t="s">
        <v>339</v>
      </c>
      <c r="E21" s="42"/>
      <c r="F21" s="69">
        <f t="shared" si="0"/>
        <v>28</v>
      </c>
      <c r="G21" s="68">
        <v>1</v>
      </c>
      <c r="H21" s="41">
        <v>2</v>
      </c>
      <c r="I21" s="41">
        <v>9</v>
      </c>
      <c r="J21" s="41">
        <v>15</v>
      </c>
      <c r="K21" s="41">
        <v>1</v>
      </c>
      <c r="L21" s="41">
        <v>0</v>
      </c>
      <c r="M21" s="41">
        <v>0</v>
      </c>
      <c r="N21" s="41">
        <v>0</v>
      </c>
      <c r="AA21" s="153">
        <v>28</v>
      </c>
      <c r="AB21" s="153" t="str">
        <f>IF(F21=AA21,"",1)</f>
        <v/>
      </c>
    </row>
    <row r="22" spans="1:28" ht="12" customHeight="1">
      <c r="A22" s="203"/>
      <c r="B22" s="203"/>
      <c r="C22" s="40"/>
      <c r="D22" s="279"/>
      <c r="E22" s="39"/>
      <c r="F22" s="70">
        <f t="shared" si="0"/>
        <v>1</v>
      </c>
      <c r="G22" s="66">
        <f t="shared" ref="G22:N22" si="10">IF(G21=0,0,G21/$F21)</f>
        <v>3.5714285714285712E-2</v>
      </c>
      <c r="H22" s="37">
        <f t="shared" si="10"/>
        <v>7.1428571428571425E-2</v>
      </c>
      <c r="I22" s="37">
        <f t="shared" si="10"/>
        <v>0.32142857142857145</v>
      </c>
      <c r="J22" s="37">
        <f t="shared" si="10"/>
        <v>0.5357142857142857</v>
      </c>
      <c r="K22" s="37">
        <f t="shared" si="10"/>
        <v>3.5714285714285712E-2</v>
      </c>
      <c r="L22" s="37">
        <f t="shared" si="10"/>
        <v>0</v>
      </c>
      <c r="M22" s="37">
        <f t="shared" si="10"/>
        <v>0</v>
      </c>
      <c r="N22" s="37">
        <f t="shared" si="10"/>
        <v>0</v>
      </c>
      <c r="AA22" s="152"/>
      <c r="AB22" s="152"/>
    </row>
    <row r="23" spans="1:28" ht="12" customHeight="1">
      <c r="A23" s="203"/>
      <c r="B23" s="203"/>
      <c r="C23" s="43"/>
      <c r="D23" s="278" t="s">
        <v>340</v>
      </c>
      <c r="E23" s="42"/>
      <c r="F23" s="69">
        <f t="shared" si="0"/>
        <v>5</v>
      </c>
      <c r="G23" s="68">
        <v>0</v>
      </c>
      <c r="H23" s="41">
        <v>0</v>
      </c>
      <c r="I23" s="41">
        <v>2</v>
      </c>
      <c r="J23" s="41">
        <v>2</v>
      </c>
      <c r="K23" s="41">
        <v>0</v>
      </c>
      <c r="L23" s="41">
        <v>1</v>
      </c>
      <c r="M23" s="41">
        <v>0</v>
      </c>
      <c r="N23" s="41">
        <v>0</v>
      </c>
      <c r="AA23" s="153">
        <v>5</v>
      </c>
      <c r="AB23" s="153" t="str">
        <f>IF(F23=AA23,"",1)</f>
        <v/>
      </c>
    </row>
    <row r="24" spans="1:28" ht="12" customHeight="1">
      <c r="A24" s="203"/>
      <c r="B24" s="203"/>
      <c r="C24" s="40"/>
      <c r="D24" s="279"/>
      <c r="E24" s="39"/>
      <c r="F24" s="70">
        <f t="shared" si="0"/>
        <v>1</v>
      </c>
      <c r="G24" s="66">
        <f t="shared" ref="G24:N24" si="11">IF(G23=0,0,G23/$F23)</f>
        <v>0</v>
      </c>
      <c r="H24" s="37">
        <f t="shared" si="11"/>
        <v>0</v>
      </c>
      <c r="I24" s="37">
        <f t="shared" si="11"/>
        <v>0.4</v>
      </c>
      <c r="J24" s="37">
        <f t="shared" si="11"/>
        <v>0.4</v>
      </c>
      <c r="K24" s="37">
        <f t="shared" si="11"/>
        <v>0</v>
      </c>
      <c r="L24" s="37">
        <f t="shared" si="11"/>
        <v>0.2</v>
      </c>
      <c r="M24" s="37">
        <f t="shared" si="11"/>
        <v>0</v>
      </c>
      <c r="N24" s="37">
        <f t="shared" si="11"/>
        <v>0</v>
      </c>
      <c r="AA24" s="152"/>
      <c r="AB24" s="152"/>
    </row>
    <row r="25" spans="1:28" ht="12" customHeight="1">
      <c r="A25" s="203"/>
      <c r="B25" s="203"/>
      <c r="C25" s="43"/>
      <c r="D25" s="295" t="s">
        <v>341</v>
      </c>
      <c r="E25" s="115"/>
      <c r="F25" s="93">
        <f t="shared" si="0"/>
        <v>19</v>
      </c>
      <c r="G25" s="103">
        <v>0</v>
      </c>
      <c r="H25" s="104">
        <v>1</v>
      </c>
      <c r="I25" s="41">
        <v>8</v>
      </c>
      <c r="J25" s="41">
        <v>10</v>
      </c>
      <c r="K25" s="41">
        <v>0</v>
      </c>
      <c r="L25" s="41">
        <v>0</v>
      </c>
      <c r="M25" s="41">
        <v>0</v>
      </c>
      <c r="N25" s="41">
        <v>0</v>
      </c>
      <c r="AA25" s="153">
        <v>19</v>
      </c>
      <c r="AB25" s="153" t="str">
        <f>IF(F25=AA25,"",1)</f>
        <v/>
      </c>
    </row>
    <row r="26" spans="1:28" ht="12" customHeight="1">
      <c r="A26" s="203"/>
      <c r="B26" s="203"/>
      <c r="C26" s="40"/>
      <c r="D26" s="296"/>
      <c r="E26" s="116"/>
      <c r="F26" s="94">
        <f t="shared" si="0"/>
        <v>1</v>
      </c>
      <c r="G26" s="106">
        <f t="shared" ref="G26:N26" si="12">IF(G25=0,0,G25/$F25)</f>
        <v>0</v>
      </c>
      <c r="H26" s="107">
        <f t="shared" ref="G26:N28" si="13">IF(H25=0,0,H25/$F25)</f>
        <v>5.2631578947368418E-2</v>
      </c>
      <c r="I26" s="37">
        <f t="shared" si="12"/>
        <v>0.42105263157894735</v>
      </c>
      <c r="J26" s="37">
        <f t="shared" si="12"/>
        <v>0.52631578947368418</v>
      </c>
      <c r="K26" s="37">
        <f t="shared" si="12"/>
        <v>0</v>
      </c>
      <c r="L26" s="37">
        <f t="shared" si="12"/>
        <v>0</v>
      </c>
      <c r="M26" s="37">
        <f t="shared" si="12"/>
        <v>0</v>
      </c>
      <c r="N26" s="37">
        <f t="shared" si="12"/>
        <v>0</v>
      </c>
      <c r="AA26" s="152"/>
      <c r="AB26" s="152"/>
    </row>
    <row r="27" spans="1:28" ht="12" customHeight="1">
      <c r="A27" s="203"/>
      <c r="B27" s="203"/>
      <c r="C27" s="43"/>
      <c r="D27" s="278" t="s">
        <v>342</v>
      </c>
      <c r="E27" s="42"/>
      <c r="F27" s="69">
        <f t="shared" si="0"/>
        <v>2</v>
      </c>
      <c r="G27" s="68">
        <v>0</v>
      </c>
      <c r="H27" s="41">
        <v>2</v>
      </c>
      <c r="I27" s="41">
        <v>0</v>
      </c>
      <c r="J27" s="41">
        <v>0</v>
      </c>
      <c r="K27" s="41">
        <v>0</v>
      </c>
      <c r="L27" s="41">
        <v>0</v>
      </c>
      <c r="M27" s="41">
        <v>0</v>
      </c>
      <c r="N27" s="41">
        <v>0</v>
      </c>
      <c r="AA27" s="153">
        <v>2</v>
      </c>
      <c r="AB27" s="153" t="str">
        <f>IF(F27=AA27,"",1)</f>
        <v/>
      </c>
    </row>
    <row r="28" spans="1:28" ht="12" customHeight="1">
      <c r="A28" s="203"/>
      <c r="B28" s="203"/>
      <c r="C28" s="40"/>
      <c r="D28" s="279"/>
      <c r="E28" s="39"/>
      <c r="F28" s="70">
        <f t="shared" si="0"/>
        <v>1</v>
      </c>
      <c r="G28" s="66">
        <f t="shared" si="13"/>
        <v>0</v>
      </c>
      <c r="H28" s="37">
        <f t="shared" si="13"/>
        <v>1</v>
      </c>
      <c r="I28" s="37">
        <f t="shared" si="13"/>
        <v>0</v>
      </c>
      <c r="J28" s="37">
        <f t="shared" si="13"/>
        <v>0</v>
      </c>
      <c r="K28" s="37">
        <f t="shared" si="13"/>
        <v>0</v>
      </c>
      <c r="L28" s="37">
        <f t="shared" si="13"/>
        <v>0</v>
      </c>
      <c r="M28" s="37">
        <f t="shared" si="13"/>
        <v>0</v>
      </c>
      <c r="N28" s="37">
        <f t="shared" si="13"/>
        <v>0</v>
      </c>
      <c r="AA28" s="152"/>
      <c r="AB28" s="152"/>
    </row>
    <row r="29" spans="1:28" ht="12" customHeight="1">
      <c r="A29" s="203"/>
      <c r="B29" s="203"/>
      <c r="C29" s="43"/>
      <c r="D29" s="278" t="s">
        <v>343</v>
      </c>
      <c r="E29" s="42"/>
      <c r="F29" s="69">
        <f t="shared" si="0"/>
        <v>7</v>
      </c>
      <c r="G29" s="68">
        <v>0</v>
      </c>
      <c r="H29" s="41">
        <v>0</v>
      </c>
      <c r="I29" s="41">
        <v>0</v>
      </c>
      <c r="J29" s="41">
        <v>5</v>
      </c>
      <c r="K29" s="41">
        <v>1</v>
      </c>
      <c r="L29" s="41">
        <v>0</v>
      </c>
      <c r="M29" s="41">
        <v>0</v>
      </c>
      <c r="N29" s="41">
        <v>1</v>
      </c>
      <c r="AA29" s="153">
        <v>7</v>
      </c>
      <c r="AB29" s="153" t="str">
        <f>IF(F29=AA29,"",1)</f>
        <v/>
      </c>
    </row>
    <row r="30" spans="1:28" ht="12" customHeight="1">
      <c r="A30" s="203"/>
      <c r="B30" s="203"/>
      <c r="C30" s="40"/>
      <c r="D30" s="279"/>
      <c r="E30" s="39"/>
      <c r="F30" s="70">
        <f t="shared" si="0"/>
        <v>1</v>
      </c>
      <c r="G30" s="66">
        <f t="shared" ref="G30:N30" si="14">IF(G29=0,0,G29/$F29)</f>
        <v>0</v>
      </c>
      <c r="H30" s="37">
        <f t="shared" si="14"/>
        <v>0</v>
      </c>
      <c r="I30" s="37">
        <f t="shared" si="14"/>
        <v>0</v>
      </c>
      <c r="J30" s="37">
        <f t="shared" si="14"/>
        <v>0.7142857142857143</v>
      </c>
      <c r="K30" s="37">
        <f t="shared" si="14"/>
        <v>0.14285714285714285</v>
      </c>
      <c r="L30" s="37">
        <f t="shared" si="14"/>
        <v>0</v>
      </c>
      <c r="M30" s="37">
        <f t="shared" si="14"/>
        <v>0</v>
      </c>
      <c r="N30" s="37">
        <f t="shared" si="14"/>
        <v>0.14285714285714285</v>
      </c>
      <c r="AA30" s="152"/>
      <c r="AB30" s="152"/>
    </row>
    <row r="31" spans="1:28" ht="12" customHeight="1">
      <c r="A31" s="203"/>
      <c r="B31" s="203"/>
      <c r="C31" s="43"/>
      <c r="D31" s="278" t="s">
        <v>344</v>
      </c>
      <c r="E31" s="42"/>
      <c r="F31" s="69">
        <f t="shared" si="0"/>
        <v>1</v>
      </c>
      <c r="G31" s="68">
        <v>0</v>
      </c>
      <c r="H31" s="41">
        <v>0</v>
      </c>
      <c r="I31" s="41">
        <v>0</v>
      </c>
      <c r="J31" s="41">
        <v>1</v>
      </c>
      <c r="K31" s="41">
        <v>0</v>
      </c>
      <c r="L31" s="41">
        <v>0</v>
      </c>
      <c r="M31" s="41">
        <v>0</v>
      </c>
      <c r="N31" s="41">
        <v>0</v>
      </c>
      <c r="AA31" s="153">
        <v>1</v>
      </c>
      <c r="AB31" s="153" t="str">
        <f>IF(F31=AA31,"",1)</f>
        <v/>
      </c>
    </row>
    <row r="32" spans="1:28" ht="12" customHeight="1">
      <c r="A32" s="203"/>
      <c r="B32" s="203"/>
      <c r="C32" s="40"/>
      <c r="D32" s="279"/>
      <c r="E32" s="39"/>
      <c r="F32" s="70">
        <f t="shared" si="0"/>
        <v>1</v>
      </c>
      <c r="G32" s="66">
        <f t="shared" ref="G32:N32" si="15">IF(G31=0,0,G31/$F31)</f>
        <v>0</v>
      </c>
      <c r="H32" s="37">
        <f t="shared" si="15"/>
        <v>0</v>
      </c>
      <c r="I32" s="37">
        <f t="shared" si="15"/>
        <v>0</v>
      </c>
      <c r="J32" s="37">
        <f t="shared" si="15"/>
        <v>1</v>
      </c>
      <c r="K32" s="37">
        <f t="shared" si="15"/>
        <v>0</v>
      </c>
      <c r="L32" s="37">
        <f t="shared" si="15"/>
        <v>0</v>
      </c>
      <c r="M32" s="37">
        <f t="shared" si="15"/>
        <v>0</v>
      </c>
      <c r="N32" s="37">
        <f t="shared" si="15"/>
        <v>0</v>
      </c>
      <c r="AA32" s="152"/>
      <c r="AB32" s="152"/>
    </row>
    <row r="33" spans="1:28" ht="12" customHeight="1">
      <c r="A33" s="203"/>
      <c r="B33" s="203"/>
      <c r="C33" s="43"/>
      <c r="D33" s="278" t="s">
        <v>345</v>
      </c>
      <c r="E33" s="42"/>
      <c r="F33" s="69">
        <f t="shared" si="0"/>
        <v>7</v>
      </c>
      <c r="G33" s="68">
        <v>0</v>
      </c>
      <c r="H33" s="41">
        <v>1</v>
      </c>
      <c r="I33" s="41">
        <v>2</v>
      </c>
      <c r="J33" s="41">
        <v>1</v>
      </c>
      <c r="K33" s="41">
        <v>2</v>
      </c>
      <c r="L33" s="41">
        <v>1</v>
      </c>
      <c r="M33" s="41">
        <v>0</v>
      </c>
      <c r="N33" s="41">
        <v>0</v>
      </c>
      <c r="AA33" s="153">
        <v>7</v>
      </c>
      <c r="AB33" s="153" t="str">
        <f>IF(F33=AA33,"",1)</f>
        <v/>
      </c>
    </row>
    <row r="34" spans="1:28" ht="12" customHeight="1">
      <c r="A34" s="203"/>
      <c r="B34" s="203"/>
      <c r="C34" s="40"/>
      <c r="D34" s="279"/>
      <c r="E34" s="39"/>
      <c r="F34" s="70">
        <f t="shared" si="0"/>
        <v>1</v>
      </c>
      <c r="G34" s="66">
        <f t="shared" ref="G34:N34" si="16">IF(G33=0,0,G33/$F33)</f>
        <v>0</v>
      </c>
      <c r="H34" s="37">
        <f t="shared" si="16"/>
        <v>0.14285714285714285</v>
      </c>
      <c r="I34" s="37">
        <f t="shared" si="16"/>
        <v>0.2857142857142857</v>
      </c>
      <c r="J34" s="37">
        <f t="shared" si="16"/>
        <v>0.14285714285714285</v>
      </c>
      <c r="K34" s="37">
        <f t="shared" si="16"/>
        <v>0.2857142857142857</v>
      </c>
      <c r="L34" s="37">
        <f t="shared" si="16"/>
        <v>0.14285714285714285</v>
      </c>
      <c r="M34" s="37">
        <f t="shared" si="16"/>
        <v>0</v>
      </c>
      <c r="N34" s="37">
        <f t="shared" si="16"/>
        <v>0</v>
      </c>
      <c r="AA34" s="152"/>
      <c r="AB34" s="152"/>
    </row>
    <row r="35" spans="1:28" ht="12" customHeight="1">
      <c r="A35" s="203"/>
      <c r="B35" s="203"/>
      <c r="C35" s="43"/>
      <c r="D35" s="278" t="s">
        <v>346</v>
      </c>
      <c r="E35" s="42"/>
      <c r="F35" s="69">
        <f t="shared" si="0"/>
        <v>8</v>
      </c>
      <c r="G35" s="68">
        <v>0</v>
      </c>
      <c r="H35" s="41">
        <v>2</v>
      </c>
      <c r="I35" s="41">
        <v>4</v>
      </c>
      <c r="J35" s="41">
        <v>1</v>
      </c>
      <c r="K35" s="41">
        <v>0</v>
      </c>
      <c r="L35" s="41">
        <v>0</v>
      </c>
      <c r="M35" s="41">
        <v>0</v>
      </c>
      <c r="N35" s="41">
        <v>1</v>
      </c>
      <c r="AA35" s="153">
        <v>8</v>
      </c>
      <c r="AB35" s="153" t="str">
        <f>IF(F35=AA35,"",1)</f>
        <v/>
      </c>
    </row>
    <row r="36" spans="1:28" ht="12" customHeight="1">
      <c r="A36" s="203"/>
      <c r="B36" s="203"/>
      <c r="C36" s="40"/>
      <c r="D36" s="279"/>
      <c r="E36" s="39"/>
      <c r="F36" s="70">
        <f t="shared" si="0"/>
        <v>1</v>
      </c>
      <c r="G36" s="66">
        <f t="shared" ref="G36:N36" si="17">IF(G35=0,0,G35/$F35)</f>
        <v>0</v>
      </c>
      <c r="H36" s="37">
        <f t="shared" si="17"/>
        <v>0.25</v>
      </c>
      <c r="I36" s="37">
        <f t="shared" si="17"/>
        <v>0.5</v>
      </c>
      <c r="J36" s="37">
        <f t="shared" si="17"/>
        <v>0.125</v>
      </c>
      <c r="K36" s="37">
        <f t="shared" si="17"/>
        <v>0</v>
      </c>
      <c r="L36" s="37">
        <f t="shared" si="17"/>
        <v>0</v>
      </c>
      <c r="M36" s="37">
        <f t="shared" si="17"/>
        <v>0</v>
      </c>
      <c r="N36" s="37">
        <f t="shared" si="17"/>
        <v>0.125</v>
      </c>
      <c r="AA36" s="152"/>
      <c r="AB36" s="152"/>
    </row>
    <row r="37" spans="1:28" ht="12" customHeight="1">
      <c r="A37" s="203"/>
      <c r="B37" s="203"/>
      <c r="C37" s="43"/>
      <c r="D37" s="278" t="s">
        <v>347</v>
      </c>
      <c r="E37" s="42"/>
      <c r="F37" s="69">
        <f t="shared" si="0"/>
        <v>1</v>
      </c>
      <c r="G37" s="68">
        <v>0</v>
      </c>
      <c r="H37" s="41">
        <v>0</v>
      </c>
      <c r="I37" s="41">
        <v>0</v>
      </c>
      <c r="J37" s="41">
        <v>1</v>
      </c>
      <c r="K37" s="41">
        <v>0</v>
      </c>
      <c r="L37" s="41">
        <v>0</v>
      </c>
      <c r="M37" s="41">
        <v>0</v>
      </c>
      <c r="N37" s="41">
        <v>0</v>
      </c>
      <c r="AA37" s="153">
        <v>1</v>
      </c>
      <c r="AB37" s="153" t="str">
        <f>IF(F37=AA37,"",1)</f>
        <v/>
      </c>
    </row>
    <row r="38" spans="1:28" ht="12" customHeight="1">
      <c r="A38" s="203"/>
      <c r="B38" s="203"/>
      <c r="C38" s="40"/>
      <c r="D38" s="279"/>
      <c r="E38" s="39"/>
      <c r="F38" s="70">
        <f t="shared" si="0"/>
        <v>1</v>
      </c>
      <c r="G38" s="66">
        <f t="shared" ref="G38:N38" si="18">IF(G37=0,0,G37/$F37)</f>
        <v>0</v>
      </c>
      <c r="H38" s="37">
        <f t="shared" si="18"/>
        <v>0</v>
      </c>
      <c r="I38" s="37">
        <f t="shared" si="18"/>
        <v>0</v>
      </c>
      <c r="J38" s="37">
        <f t="shared" si="18"/>
        <v>1</v>
      </c>
      <c r="K38" s="37">
        <f t="shared" si="18"/>
        <v>0</v>
      </c>
      <c r="L38" s="37">
        <f t="shared" si="18"/>
        <v>0</v>
      </c>
      <c r="M38" s="37">
        <f t="shared" si="18"/>
        <v>0</v>
      </c>
      <c r="N38" s="37">
        <f t="shared" si="18"/>
        <v>0</v>
      </c>
      <c r="AA38" s="152"/>
      <c r="AB38" s="152"/>
    </row>
    <row r="39" spans="1:28" ht="12" customHeight="1">
      <c r="A39" s="203"/>
      <c r="B39" s="203"/>
      <c r="C39" s="43"/>
      <c r="D39" s="278" t="s">
        <v>348</v>
      </c>
      <c r="E39" s="42"/>
      <c r="F39" s="69">
        <f t="shared" ref="F39:F70" si="19">SUM(G39:N39)</f>
        <v>7</v>
      </c>
      <c r="G39" s="68">
        <v>0</v>
      </c>
      <c r="H39" s="41">
        <v>1</v>
      </c>
      <c r="I39" s="41">
        <v>1</v>
      </c>
      <c r="J39" s="41">
        <v>5</v>
      </c>
      <c r="K39" s="41">
        <v>0</v>
      </c>
      <c r="L39" s="41">
        <v>0</v>
      </c>
      <c r="M39" s="41">
        <v>0</v>
      </c>
      <c r="N39" s="41">
        <v>0</v>
      </c>
      <c r="AA39" s="153">
        <v>7</v>
      </c>
      <c r="AB39" s="153" t="str">
        <f>IF(F39=AA39,"",1)</f>
        <v/>
      </c>
    </row>
    <row r="40" spans="1:28" ht="12" customHeight="1">
      <c r="A40" s="203"/>
      <c r="B40" s="203"/>
      <c r="C40" s="40"/>
      <c r="D40" s="279"/>
      <c r="E40" s="39"/>
      <c r="F40" s="70">
        <f t="shared" si="19"/>
        <v>1</v>
      </c>
      <c r="G40" s="66">
        <f t="shared" ref="G40:N40" si="20">IF(G39=0,0,G39/$F39)</f>
        <v>0</v>
      </c>
      <c r="H40" s="37">
        <f t="shared" si="20"/>
        <v>0.14285714285714285</v>
      </c>
      <c r="I40" s="37">
        <f t="shared" si="20"/>
        <v>0.14285714285714285</v>
      </c>
      <c r="J40" s="37">
        <f t="shared" si="20"/>
        <v>0.7142857142857143</v>
      </c>
      <c r="K40" s="37">
        <f t="shared" si="20"/>
        <v>0</v>
      </c>
      <c r="L40" s="37">
        <f t="shared" si="20"/>
        <v>0</v>
      </c>
      <c r="M40" s="37">
        <f t="shared" si="20"/>
        <v>0</v>
      </c>
      <c r="N40" s="37">
        <f t="shared" si="20"/>
        <v>0</v>
      </c>
      <c r="AA40" s="152"/>
      <c r="AB40" s="152"/>
    </row>
    <row r="41" spans="1:28" ht="12" customHeight="1">
      <c r="A41" s="203"/>
      <c r="B41" s="203"/>
      <c r="C41" s="43"/>
      <c r="D41" s="278" t="s">
        <v>349</v>
      </c>
      <c r="E41" s="42"/>
      <c r="F41" s="69">
        <f t="shared" ref="F41:F42" si="21">SUM(G41:N41)</f>
        <v>1</v>
      </c>
      <c r="G41" s="68">
        <v>0</v>
      </c>
      <c r="H41" s="41">
        <v>0</v>
      </c>
      <c r="I41" s="41">
        <v>0</v>
      </c>
      <c r="J41" s="41">
        <v>0</v>
      </c>
      <c r="K41" s="41">
        <v>1</v>
      </c>
      <c r="L41" s="41">
        <v>0</v>
      </c>
      <c r="M41" s="41">
        <v>0</v>
      </c>
      <c r="N41" s="41">
        <v>0</v>
      </c>
      <c r="AA41" s="153">
        <v>1</v>
      </c>
      <c r="AB41" s="153" t="str">
        <f>IF(F41=AA41,"",1)</f>
        <v/>
      </c>
    </row>
    <row r="42" spans="1:28" ht="12" customHeight="1">
      <c r="A42" s="203"/>
      <c r="B42" s="203"/>
      <c r="C42" s="40"/>
      <c r="D42" s="279"/>
      <c r="E42" s="39"/>
      <c r="F42" s="70">
        <f t="shared" si="21"/>
        <v>1</v>
      </c>
      <c r="G42" s="66">
        <f t="shared" ref="G42:N42" si="22">IF(G41=0,0,G41/$F41)</f>
        <v>0</v>
      </c>
      <c r="H42" s="37">
        <f t="shared" si="22"/>
        <v>0</v>
      </c>
      <c r="I42" s="37">
        <f t="shared" si="22"/>
        <v>0</v>
      </c>
      <c r="J42" s="37">
        <f t="shared" si="22"/>
        <v>0</v>
      </c>
      <c r="K42" s="37">
        <f t="shared" si="22"/>
        <v>1</v>
      </c>
      <c r="L42" s="37">
        <f t="shared" si="22"/>
        <v>0</v>
      </c>
      <c r="M42" s="37">
        <f t="shared" si="22"/>
        <v>0</v>
      </c>
      <c r="N42" s="37">
        <f t="shared" si="22"/>
        <v>0</v>
      </c>
      <c r="AA42" s="152"/>
      <c r="AB42" s="152"/>
    </row>
    <row r="43" spans="1:28" ht="12" customHeight="1">
      <c r="A43" s="203"/>
      <c r="B43" s="203"/>
      <c r="C43" s="43"/>
      <c r="D43" s="278" t="s">
        <v>350</v>
      </c>
      <c r="E43" s="42"/>
      <c r="F43" s="69">
        <f t="shared" si="19"/>
        <v>2</v>
      </c>
      <c r="G43" s="68">
        <v>0</v>
      </c>
      <c r="H43" s="41">
        <v>0</v>
      </c>
      <c r="I43" s="41">
        <v>1</v>
      </c>
      <c r="J43" s="41">
        <v>1</v>
      </c>
      <c r="K43" s="41">
        <v>0</v>
      </c>
      <c r="L43" s="41">
        <v>0</v>
      </c>
      <c r="M43" s="41">
        <v>0</v>
      </c>
      <c r="N43" s="41">
        <v>0</v>
      </c>
      <c r="AA43" s="153">
        <v>2</v>
      </c>
      <c r="AB43" s="153" t="str">
        <f>IF(F43=AA43,"",1)</f>
        <v/>
      </c>
    </row>
    <row r="44" spans="1:28" ht="12" customHeight="1">
      <c r="A44" s="203"/>
      <c r="B44" s="203"/>
      <c r="C44" s="40"/>
      <c r="D44" s="279"/>
      <c r="E44" s="39"/>
      <c r="F44" s="70">
        <f t="shared" si="19"/>
        <v>1</v>
      </c>
      <c r="G44" s="66">
        <f t="shared" ref="G44:N44" si="23">IF(G43=0,0,G43/$F43)</f>
        <v>0</v>
      </c>
      <c r="H44" s="37">
        <f t="shared" si="23"/>
        <v>0</v>
      </c>
      <c r="I44" s="37">
        <f t="shared" si="23"/>
        <v>0.5</v>
      </c>
      <c r="J44" s="37">
        <f t="shared" si="23"/>
        <v>0.5</v>
      </c>
      <c r="K44" s="37">
        <f t="shared" si="23"/>
        <v>0</v>
      </c>
      <c r="L44" s="37">
        <f t="shared" si="23"/>
        <v>0</v>
      </c>
      <c r="M44" s="37">
        <f t="shared" si="23"/>
        <v>0</v>
      </c>
      <c r="N44" s="37">
        <f t="shared" si="23"/>
        <v>0</v>
      </c>
      <c r="AA44" s="152"/>
      <c r="AB44" s="152"/>
    </row>
    <row r="45" spans="1:28" ht="12" customHeight="1">
      <c r="A45" s="203"/>
      <c r="B45" s="203"/>
      <c r="C45" s="43"/>
      <c r="D45" s="278" t="s">
        <v>351</v>
      </c>
      <c r="E45" s="42"/>
      <c r="F45" s="69">
        <f t="shared" si="19"/>
        <v>8</v>
      </c>
      <c r="G45" s="68">
        <v>0</v>
      </c>
      <c r="H45" s="41">
        <v>1</v>
      </c>
      <c r="I45" s="41">
        <v>0</v>
      </c>
      <c r="J45" s="41">
        <v>4</v>
      </c>
      <c r="K45" s="41">
        <v>1</v>
      </c>
      <c r="L45" s="41">
        <v>1</v>
      </c>
      <c r="M45" s="41">
        <v>0</v>
      </c>
      <c r="N45" s="41">
        <v>1</v>
      </c>
      <c r="AA45" s="153">
        <v>8</v>
      </c>
      <c r="AB45" s="153" t="str">
        <f>IF(F45=AA45,"",1)</f>
        <v/>
      </c>
    </row>
    <row r="46" spans="1:28" ht="12" customHeight="1">
      <c r="A46" s="203"/>
      <c r="B46" s="203"/>
      <c r="C46" s="40"/>
      <c r="D46" s="279"/>
      <c r="E46" s="39"/>
      <c r="F46" s="70">
        <f t="shared" si="19"/>
        <v>1</v>
      </c>
      <c r="G46" s="66">
        <f t="shared" ref="G46:N46" si="24">IF(G45=0,0,G45/$F45)</f>
        <v>0</v>
      </c>
      <c r="H46" s="37">
        <f t="shared" si="24"/>
        <v>0.125</v>
      </c>
      <c r="I46" s="37">
        <f t="shared" si="24"/>
        <v>0</v>
      </c>
      <c r="J46" s="37">
        <f t="shared" si="24"/>
        <v>0.5</v>
      </c>
      <c r="K46" s="37">
        <f t="shared" si="24"/>
        <v>0.125</v>
      </c>
      <c r="L46" s="37">
        <f t="shared" si="24"/>
        <v>0.125</v>
      </c>
      <c r="M46" s="37">
        <f t="shared" si="24"/>
        <v>0</v>
      </c>
      <c r="N46" s="37">
        <f t="shared" si="24"/>
        <v>0.125</v>
      </c>
      <c r="AA46" s="152"/>
      <c r="AB46" s="152"/>
    </row>
    <row r="47" spans="1:28" ht="12" customHeight="1">
      <c r="A47" s="203"/>
      <c r="B47" s="203"/>
      <c r="C47" s="43"/>
      <c r="D47" s="278" t="s">
        <v>352</v>
      </c>
      <c r="E47" s="42"/>
      <c r="F47" s="69">
        <f t="shared" si="19"/>
        <v>5</v>
      </c>
      <c r="G47" s="68">
        <v>0</v>
      </c>
      <c r="H47" s="41">
        <v>0</v>
      </c>
      <c r="I47" s="41">
        <v>0</v>
      </c>
      <c r="J47" s="41">
        <v>2</v>
      </c>
      <c r="K47" s="41">
        <v>2</v>
      </c>
      <c r="L47" s="41">
        <v>1</v>
      </c>
      <c r="M47" s="41">
        <v>0</v>
      </c>
      <c r="N47" s="41">
        <v>0</v>
      </c>
      <c r="AA47" s="153">
        <v>5</v>
      </c>
      <c r="AB47" s="153" t="str">
        <f>IF(F47=AA47,"",1)</f>
        <v/>
      </c>
    </row>
    <row r="48" spans="1:28" ht="12" customHeight="1">
      <c r="A48" s="203"/>
      <c r="B48" s="203"/>
      <c r="C48" s="40"/>
      <c r="D48" s="279"/>
      <c r="E48" s="39"/>
      <c r="F48" s="70">
        <f t="shared" si="19"/>
        <v>1</v>
      </c>
      <c r="G48" s="66">
        <f t="shared" ref="G48:N48" si="25">IF(G47=0,0,G47/$F47)</f>
        <v>0</v>
      </c>
      <c r="H48" s="37">
        <f t="shared" si="25"/>
        <v>0</v>
      </c>
      <c r="I48" s="37">
        <f t="shared" si="25"/>
        <v>0</v>
      </c>
      <c r="J48" s="37">
        <f t="shared" si="25"/>
        <v>0.4</v>
      </c>
      <c r="K48" s="37">
        <f t="shared" si="25"/>
        <v>0.4</v>
      </c>
      <c r="L48" s="37">
        <f t="shared" si="25"/>
        <v>0.2</v>
      </c>
      <c r="M48" s="37">
        <f t="shared" si="25"/>
        <v>0</v>
      </c>
      <c r="N48" s="37">
        <f t="shared" si="25"/>
        <v>0</v>
      </c>
      <c r="AA48" s="152"/>
      <c r="AB48" s="152"/>
    </row>
    <row r="49" spans="1:28" ht="12" customHeight="1">
      <c r="A49" s="203"/>
      <c r="B49" s="203"/>
      <c r="C49" s="43"/>
      <c r="D49" s="278" t="s">
        <v>353</v>
      </c>
      <c r="E49" s="42"/>
      <c r="F49" s="69">
        <f t="shared" si="19"/>
        <v>5</v>
      </c>
      <c r="G49" s="68">
        <v>1</v>
      </c>
      <c r="H49" s="41">
        <v>1</v>
      </c>
      <c r="I49" s="41">
        <v>1</v>
      </c>
      <c r="J49" s="41">
        <v>2</v>
      </c>
      <c r="K49" s="41">
        <v>0</v>
      </c>
      <c r="L49" s="41">
        <v>0</v>
      </c>
      <c r="M49" s="41">
        <v>0</v>
      </c>
      <c r="N49" s="41">
        <v>0</v>
      </c>
      <c r="AA49" s="153">
        <v>5</v>
      </c>
      <c r="AB49" s="153" t="str">
        <f>IF(F49=AA49,"",1)</f>
        <v/>
      </c>
    </row>
    <row r="50" spans="1:28" ht="12" customHeight="1">
      <c r="A50" s="203"/>
      <c r="B50" s="203"/>
      <c r="C50" s="40"/>
      <c r="D50" s="279"/>
      <c r="E50" s="39"/>
      <c r="F50" s="70">
        <f t="shared" si="19"/>
        <v>1</v>
      </c>
      <c r="G50" s="66">
        <f t="shared" ref="G50:N50" si="26">IF(G49=0,0,G49/$F49)</f>
        <v>0.2</v>
      </c>
      <c r="H50" s="37">
        <f t="shared" si="26"/>
        <v>0.2</v>
      </c>
      <c r="I50" s="37">
        <f t="shared" si="26"/>
        <v>0.2</v>
      </c>
      <c r="J50" s="37">
        <f t="shared" si="26"/>
        <v>0.4</v>
      </c>
      <c r="K50" s="37">
        <f t="shared" si="26"/>
        <v>0</v>
      </c>
      <c r="L50" s="37">
        <f t="shared" si="26"/>
        <v>0</v>
      </c>
      <c r="M50" s="37">
        <f t="shared" si="26"/>
        <v>0</v>
      </c>
      <c r="N50" s="37">
        <f t="shared" si="26"/>
        <v>0</v>
      </c>
      <c r="AA50" s="152"/>
      <c r="AB50" s="152"/>
    </row>
    <row r="51" spans="1:28" ht="12" customHeight="1">
      <c r="A51" s="203"/>
      <c r="B51" s="203"/>
      <c r="C51" s="43"/>
      <c r="D51" s="278" t="s">
        <v>354</v>
      </c>
      <c r="E51" s="42"/>
      <c r="F51" s="69">
        <f t="shared" si="19"/>
        <v>15</v>
      </c>
      <c r="G51" s="68">
        <v>2</v>
      </c>
      <c r="H51" s="41">
        <v>0</v>
      </c>
      <c r="I51" s="41">
        <v>1</v>
      </c>
      <c r="J51" s="41">
        <v>10</v>
      </c>
      <c r="K51" s="41">
        <v>1</v>
      </c>
      <c r="L51" s="41">
        <v>1</v>
      </c>
      <c r="M51" s="41">
        <v>0</v>
      </c>
      <c r="N51" s="41">
        <v>0</v>
      </c>
      <c r="AA51" s="153">
        <v>15</v>
      </c>
      <c r="AB51" s="153" t="str">
        <f>IF(F51=AA51,"",1)</f>
        <v/>
      </c>
    </row>
    <row r="52" spans="1:28" ht="12" customHeight="1">
      <c r="A52" s="203"/>
      <c r="B52" s="203"/>
      <c r="C52" s="40"/>
      <c r="D52" s="279"/>
      <c r="E52" s="39"/>
      <c r="F52" s="70">
        <f t="shared" si="19"/>
        <v>1</v>
      </c>
      <c r="G52" s="66">
        <f t="shared" ref="G52:N52" si="27">IF(G51=0,0,G51/$F51)</f>
        <v>0.13333333333333333</v>
      </c>
      <c r="H52" s="37">
        <f t="shared" si="27"/>
        <v>0</v>
      </c>
      <c r="I52" s="37">
        <f t="shared" si="27"/>
        <v>6.6666666666666666E-2</v>
      </c>
      <c r="J52" s="37">
        <f t="shared" si="27"/>
        <v>0.66666666666666663</v>
      </c>
      <c r="K52" s="37">
        <f t="shared" si="27"/>
        <v>6.6666666666666666E-2</v>
      </c>
      <c r="L52" s="37">
        <f t="shared" si="27"/>
        <v>6.6666666666666666E-2</v>
      </c>
      <c r="M52" s="37">
        <f t="shared" si="27"/>
        <v>0</v>
      </c>
      <c r="N52" s="37">
        <f t="shared" si="27"/>
        <v>0</v>
      </c>
      <c r="AA52" s="152"/>
      <c r="AB52" s="152"/>
    </row>
    <row r="53" spans="1:28" ht="12" customHeight="1">
      <c r="A53" s="203"/>
      <c r="B53" s="203"/>
      <c r="C53" s="43"/>
      <c r="D53" s="278" t="s">
        <v>355</v>
      </c>
      <c r="E53" s="42"/>
      <c r="F53" s="69">
        <f t="shared" si="19"/>
        <v>5</v>
      </c>
      <c r="G53" s="68">
        <v>0</v>
      </c>
      <c r="H53" s="41">
        <v>1</v>
      </c>
      <c r="I53" s="41">
        <v>1</v>
      </c>
      <c r="J53" s="41">
        <v>3</v>
      </c>
      <c r="K53" s="41">
        <v>0</v>
      </c>
      <c r="L53" s="41">
        <v>0</v>
      </c>
      <c r="M53" s="41">
        <v>0</v>
      </c>
      <c r="N53" s="41">
        <v>0</v>
      </c>
      <c r="AA53" s="153">
        <v>5</v>
      </c>
      <c r="AB53" s="153" t="str">
        <f>IF(F53=AA53,"",1)</f>
        <v/>
      </c>
    </row>
    <row r="54" spans="1:28" ht="12" customHeight="1">
      <c r="A54" s="203"/>
      <c r="B54" s="203"/>
      <c r="C54" s="40"/>
      <c r="D54" s="279"/>
      <c r="E54" s="39"/>
      <c r="F54" s="70">
        <f t="shared" si="19"/>
        <v>1</v>
      </c>
      <c r="G54" s="66">
        <f t="shared" ref="G54:N54" si="28">IF(G53=0,0,G53/$F53)</f>
        <v>0</v>
      </c>
      <c r="H54" s="37">
        <f t="shared" si="28"/>
        <v>0.2</v>
      </c>
      <c r="I54" s="37">
        <f t="shared" si="28"/>
        <v>0.2</v>
      </c>
      <c r="J54" s="37">
        <f t="shared" si="28"/>
        <v>0.6</v>
      </c>
      <c r="K54" s="37">
        <f t="shared" si="28"/>
        <v>0</v>
      </c>
      <c r="L54" s="37">
        <f t="shared" si="28"/>
        <v>0</v>
      </c>
      <c r="M54" s="37">
        <f t="shared" si="28"/>
        <v>0</v>
      </c>
      <c r="N54" s="37">
        <f t="shared" si="28"/>
        <v>0</v>
      </c>
      <c r="AA54" s="152"/>
      <c r="AB54" s="152"/>
    </row>
    <row r="55" spans="1:28" ht="12" customHeight="1">
      <c r="A55" s="203"/>
      <c r="B55" s="203"/>
      <c r="C55" s="43"/>
      <c r="D55" s="278" t="s">
        <v>356</v>
      </c>
      <c r="E55" s="42"/>
      <c r="F55" s="69">
        <f t="shared" si="19"/>
        <v>33</v>
      </c>
      <c r="G55" s="68">
        <v>0</v>
      </c>
      <c r="H55" s="41">
        <v>2</v>
      </c>
      <c r="I55" s="41">
        <v>8</v>
      </c>
      <c r="J55" s="41">
        <v>17</v>
      </c>
      <c r="K55" s="41">
        <v>3</v>
      </c>
      <c r="L55" s="41">
        <v>3</v>
      </c>
      <c r="M55" s="41">
        <v>0</v>
      </c>
      <c r="N55" s="41">
        <v>0</v>
      </c>
      <c r="AA55" s="153">
        <v>33</v>
      </c>
      <c r="AB55" s="153" t="str">
        <f>IF(F55=AA55,"",1)</f>
        <v/>
      </c>
    </row>
    <row r="56" spans="1:28" ht="12" customHeight="1">
      <c r="A56" s="203"/>
      <c r="B56" s="203"/>
      <c r="C56" s="40"/>
      <c r="D56" s="279"/>
      <c r="E56" s="39"/>
      <c r="F56" s="70">
        <f t="shared" si="19"/>
        <v>1</v>
      </c>
      <c r="G56" s="66">
        <f t="shared" ref="G56:N56" si="29">IF(G55=0,0,G55/$F55)</f>
        <v>0</v>
      </c>
      <c r="H56" s="37">
        <f t="shared" si="29"/>
        <v>6.0606060606060608E-2</v>
      </c>
      <c r="I56" s="37">
        <f t="shared" si="29"/>
        <v>0.24242424242424243</v>
      </c>
      <c r="J56" s="37">
        <f t="shared" si="29"/>
        <v>0.51515151515151514</v>
      </c>
      <c r="K56" s="37">
        <f t="shared" si="29"/>
        <v>9.0909090909090912E-2</v>
      </c>
      <c r="L56" s="37">
        <f t="shared" si="29"/>
        <v>9.0909090909090912E-2</v>
      </c>
      <c r="M56" s="37">
        <f t="shared" si="29"/>
        <v>0</v>
      </c>
      <c r="N56" s="37">
        <f t="shared" si="29"/>
        <v>0</v>
      </c>
      <c r="AA56" s="152"/>
      <c r="AB56" s="152"/>
    </row>
    <row r="57" spans="1:28" ht="12" customHeight="1">
      <c r="A57" s="203"/>
      <c r="B57" s="203"/>
      <c r="C57" s="43"/>
      <c r="D57" s="278" t="s">
        <v>357</v>
      </c>
      <c r="E57" s="42"/>
      <c r="F57" s="69">
        <f t="shared" si="19"/>
        <v>8</v>
      </c>
      <c r="G57" s="68">
        <v>0</v>
      </c>
      <c r="H57" s="41">
        <v>1</v>
      </c>
      <c r="I57" s="41">
        <v>1</v>
      </c>
      <c r="J57" s="41">
        <v>4</v>
      </c>
      <c r="K57" s="41">
        <v>2</v>
      </c>
      <c r="L57" s="41">
        <v>0</v>
      </c>
      <c r="M57" s="41">
        <v>0</v>
      </c>
      <c r="N57" s="41">
        <v>0</v>
      </c>
      <c r="AA57" s="153">
        <v>8</v>
      </c>
      <c r="AB57" s="153" t="str">
        <f>IF(F57=AA57,"",1)</f>
        <v/>
      </c>
    </row>
    <row r="58" spans="1:28" ht="12" customHeight="1">
      <c r="A58" s="203"/>
      <c r="B58" s="203"/>
      <c r="C58" s="40"/>
      <c r="D58" s="279"/>
      <c r="E58" s="39"/>
      <c r="F58" s="70">
        <f t="shared" si="19"/>
        <v>1</v>
      </c>
      <c r="G58" s="66">
        <f t="shared" ref="G58:N58" si="30">IF(G57=0,0,G57/$F57)</f>
        <v>0</v>
      </c>
      <c r="H58" s="37">
        <f t="shared" si="30"/>
        <v>0.125</v>
      </c>
      <c r="I58" s="37">
        <f t="shared" si="30"/>
        <v>0.125</v>
      </c>
      <c r="J58" s="37">
        <f t="shared" si="30"/>
        <v>0.5</v>
      </c>
      <c r="K58" s="37">
        <f t="shared" si="30"/>
        <v>0.25</v>
      </c>
      <c r="L58" s="37">
        <f t="shared" si="30"/>
        <v>0</v>
      </c>
      <c r="M58" s="37">
        <f t="shared" si="30"/>
        <v>0</v>
      </c>
      <c r="N58" s="37">
        <f t="shared" si="30"/>
        <v>0</v>
      </c>
      <c r="AA58" s="152"/>
      <c r="AB58" s="152"/>
    </row>
    <row r="59" spans="1:28" ht="12.75" customHeight="1">
      <c r="A59" s="203"/>
      <c r="B59" s="203"/>
      <c r="C59" s="43"/>
      <c r="D59" s="278" t="s">
        <v>358</v>
      </c>
      <c r="E59" s="42"/>
      <c r="F59" s="69">
        <f t="shared" si="19"/>
        <v>28</v>
      </c>
      <c r="G59" s="68">
        <v>0</v>
      </c>
      <c r="H59" s="41">
        <v>4</v>
      </c>
      <c r="I59" s="41">
        <v>8</v>
      </c>
      <c r="J59" s="41">
        <v>12</v>
      </c>
      <c r="K59" s="41">
        <v>1</v>
      </c>
      <c r="L59" s="41">
        <v>2</v>
      </c>
      <c r="M59" s="41">
        <v>1</v>
      </c>
      <c r="N59" s="41">
        <v>0</v>
      </c>
      <c r="AA59" s="153">
        <v>28</v>
      </c>
      <c r="AB59" s="153" t="str">
        <f>IF(F59=AA59,"",1)</f>
        <v/>
      </c>
    </row>
    <row r="60" spans="1:28" ht="12.75" customHeight="1">
      <c r="A60" s="203"/>
      <c r="B60" s="203"/>
      <c r="C60" s="40"/>
      <c r="D60" s="279"/>
      <c r="E60" s="39"/>
      <c r="F60" s="70">
        <f t="shared" si="19"/>
        <v>0.99999999999999989</v>
      </c>
      <c r="G60" s="66">
        <f t="shared" ref="G60:N60" si="31">IF(G59=0,0,G59/$F59)</f>
        <v>0</v>
      </c>
      <c r="H60" s="37">
        <f t="shared" si="31"/>
        <v>0.14285714285714285</v>
      </c>
      <c r="I60" s="37">
        <f t="shared" si="31"/>
        <v>0.2857142857142857</v>
      </c>
      <c r="J60" s="37">
        <f t="shared" si="31"/>
        <v>0.42857142857142855</v>
      </c>
      <c r="K60" s="37">
        <f t="shared" si="31"/>
        <v>3.5714285714285712E-2</v>
      </c>
      <c r="L60" s="37">
        <f t="shared" si="31"/>
        <v>7.1428571428571425E-2</v>
      </c>
      <c r="M60" s="37">
        <f t="shared" si="31"/>
        <v>3.5714285714285712E-2</v>
      </c>
      <c r="N60" s="37">
        <f t="shared" si="31"/>
        <v>0</v>
      </c>
      <c r="AA60" s="152"/>
      <c r="AB60" s="152"/>
    </row>
    <row r="61" spans="1:28" ht="12" customHeight="1">
      <c r="A61" s="203"/>
      <c r="B61" s="203"/>
      <c r="C61" s="43"/>
      <c r="D61" s="278" t="s">
        <v>21</v>
      </c>
      <c r="E61" s="42"/>
      <c r="F61" s="69">
        <f t="shared" si="19"/>
        <v>12</v>
      </c>
      <c r="G61" s="68">
        <v>0</v>
      </c>
      <c r="H61" s="41">
        <v>1</v>
      </c>
      <c r="I61" s="41">
        <v>7</v>
      </c>
      <c r="J61" s="41">
        <v>3</v>
      </c>
      <c r="K61" s="41">
        <v>1</v>
      </c>
      <c r="L61" s="41">
        <v>0</v>
      </c>
      <c r="M61" s="41">
        <v>0</v>
      </c>
      <c r="N61" s="41">
        <v>0</v>
      </c>
      <c r="AA61" s="153">
        <v>12</v>
      </c>
      <c r="AB61" s="153" t="str">
        <f>IF(F61=AA61,"",1)</f>
        <v/>
      </c>
    </row>
    <row r="62" spans="1:28" ht="12" customHeight="1">
      <c r="A62" s="203"/>
      <c r="B62" s="203"/>
      <c r="C62" s="40"/>
      <c r="D62" s="279"/>
      <c r="E62" s="39"/>
      <c r="F62" s="70">
        <f t="shared" si="19"/>
        <v>1</v>
      </c>
      <c r="G62" s="66">
        <f t="shared" ref="G62:N62" si="32">IF(G61=0,0,G61/$F61)</f>
        <v>0</v>
      </c>
      <c r="H62" s="37">
        <f t="shared" si="32"/>
        <v>8.3333333333333329E-2</v>
      </c>
      <c r="I62" s="37">
        <f t="shared" si="32"/>
        <v>0.58333333333333337</v>
      </c>
      <c r="J62" s="37">
        <f t="shared" si="32"/>
        <v>0.25</v>
      </c>
      <c r="K62" s="37">
        <f t="shared" si="32"/>
        <v>8.3333333333333329E-2</v>
      </c>
      <c r="L62" s="37">
        <f t="shared" si="32"/>
        <v>0</v>
      </c>
      <c r="M62" s="37">
        <f t="shared" si="32"/>
        <v>0</v>
      </c>
      <c r="N62" s="37">
        <f t="shared" si="32"/>
        <v>0</v>
      </c>
      <c r="AA62" s="152"/>
      <c r="AB62" s="152"/>
    </row>
    <row r="63" spans="1:28" ht="12" customHeight="1">
      <c r="A63" s="203"/>
      <c r="B63" s="203"/>
      <c r="C63" s="43"/>
      <c r="D63" s="278" t="s">
        <v>359</v>
      </c>
      <c r="E63" s="42"/>
      <c r="F63" s="69">
        <f t="shared" si="19"/>
        <v>11</v>
      </c>
      <c r="G63" s="68">
        <v>0</v>
      </c>
      <c r="H63" s="41">
        <v>0</v>
      </c>
      <c r="I63" s="41">
        <v>4</v>
      </c>
      <c r="J63" s="41">
        <v>6</v>
      </c>
      <c r="K63" s="41">
        <v>1</v>
      </c>
      <c r="L63" s="41">
        <v>0</v>
      </c>
      <c r="M63" s="41">
        <v>0</v>
      </c>
      <c r="N63" s="41">
        <v>0</v>
      </c>
      <c r="AA63" s="153">
        <v>11</v>
      </c>
      <c r="AB63" s="153" t="str">
        <f>IF(F63=AA63,"",1)</f>
        <v/>
      </c>
    </row>
    <row r="64" spans="1:28" ht="12" customHeight="1">
      <c r="A64" s="203"/>
      <c r="B64" s="203"/>
      <c r="C64" s="40"/>
      <c r="D64" s="279"/>
      <c r="E64" s="39"/>
      <c r="F64" s="70">
        <f t="shared" si="19"/>
        <v>1</v>
      </c>
      <c r="G64" s="66">
        <f t="shared" ref="G64:N64" si="33">IF(G63=0,0,G63/$F63)</f>
        <v>0</v>
      </c>
      <c r="H64" s="37">
        <f t="shared" si="33"/>
        <v>0</v>
      </c>
      <c r="I64" s="37">
        <f t="shared" si="33"/>
        <v>0.36363636363636365</v>
      </c>
      <c r="J64" s="37">
        <f t="shared" si="33"/>
        <v>0.54545454545454541</v>
      </c>
      <c r="K64" s="37">
        <f t="shared" si="33"/>
        <v>9.0909090909090912E-2</v>
      </c>
      <c r="L64" s="37">
        <f t="shared" si="33"/>
        <v>0</v>
      </c>
      <c r="M64" s="37">
        <f t="shared" si="33"/>
        <v>0</v>
      </c>
      <c r="N64" s="37">
        <f t="shared" si="33"/>
        <v>0</v>
      </c>
      <c r="AA64" s="152"/>
      <c r="AB64" s="152"/>
    </row>
    <row r="65" spans="1:28" ht="12" customHeight="1">
      <c r="A65" s="203"/>
      <c r="B65" s="203"/>
      <c r="C65" s="43"/>
      <c r="D65" s="278" t="s">
        <v>360</v>
      </c>
      <c r="E65" s="42"/>
      <c r="F65" s="69">
        <f t="shared" si="19"/>
        <v>21</v>
      </c>
      <c r="G65" s="68">
        <v>0</v>
      </c>
      <c r="H65" s="41">
        <v>2</v>
      </c>
      <c r="I65" s="41">
        <v>4</v>
      </c>
      <c r="J65" s="41">
        <v>12</v>
      </c>
      <c r="K65" s="41">
        <v>1</v>
      </c>
      <c r="L65" s="41">
        <v>0</v>
      </c>
      <c r="M65" s="41">
        <v>2</v>
      </c>
      <c r="N65" s="41">
        <v>0</v>
      </c>
      <c r="AA65" s="153">
        <v>21</v>
      </c>
      <c r="AB65" s="153" t="str">
        <f>IF(F65=AA65,"",1)</f>
        <v/>
      </c>
    </row>
    <row r="66" spans="1:28" ht="12" customHeight="1">
      <c r="A66" s="203"/>
      <c r="B66" s="203"/>
      <c r="C66" s="40"/>
      <c r="D66" s="279"/>
      <c r="E66" s="39"/>
      <c r="F66" s="70">
        <f t="shared" si="19"/>
        <v>0.99999999999999989</v>
      </c>
      <c r="G66" s="66">
        <f t="shared" ref="G66:N66" si="34">IF(G65=0,0,G65/$F65)</f>
        <v>0</v>
      </c>
      <c r="H66" s="37">
        <f t="shared" si="34"/>
        <v>9.5238095238095233E-2</v>
      </c>
      <c r="I66" s="37">
        <f t="shared" si="34"/>
        <v>0.19047619047619047</v>
      </c>
      <c r="J66" s="37">
        <f t="shared" si="34"/>
        <v>0.5714285714285714</v>
      </c>
      <c r="K66" s="37">
        <f t="shared" si="34"/>
        <v>4.7619047619047616E-2</v>
      </c>
      <c r="L66" s="37">
        <f t="shared" si="34"/>
        <v>0</v>
      </c>
      <c r="M66" s="37">
        <f t="shared" si="34"/>
        <v>9.5238095238095233E-2</v>
      </c>
      <c r="N66" s="37">
        <f t="shared" si="34"/>
        <v>0</v>
      </c>
      <c r="AA66" s="152"/>
      <c r="AB66" s="152"/>
    </row>
    <row r="67" spans="1:28" ht="12" customHeight="1">
      <c r="A67" s="203"/>
      <c r="B67" s="203"/>
      <c r="C67" s="43"/>
      <c r="D67" s="278" t="s">
        <v>361</v>
      </c>
      <c r="E67" s="42"/>
      <c r="F67" s="69">
        <f t="shared" si="19"/>
        <v>8</v>
      </c>
      <c r="G67" s="68">
        <v>0</v>
      </c>
      <c r="H67" s="41">
        <v>1</v>
      </c>
      <c r="I67" s="41">
        <v>3</v>
      </c>
      <c r="J67" s="41">
        <v>2</v>
      </c>
      <c r="K67" s="41">
        <v>1</v>
      </c>
      <c r="L67" s="41">
        <v>0</v>
      </c>
      <c r="M67" s="41">
        <v>0</v>
      </c>
      <c r="N67" s="41">
        <v>1</v>
      </c>
      <c r="AA67" s="153">
        <v>8</v>
      </c>
      <c r="AB67" s="153" t="str">
        <f>IF(F67=AA67,"",1)</f>
        <v/>
      </c>
    </row>
    <row r="68" spans="1:28" ht="12" customHeight="1">
      <c r="A68" s="203"/>
      <c r="B68" s="204"/>
      <c r="C68" s="40"/>
      <c r="D68" s="279"/>
      <c r="E68" s="39"/>
      <c r="F68" s="70">
        <f t="shared" si="19"/>
        <v>1</v>
      </c>
      <c r="G68" s="66">
        <f t="shared" ref="G68:N68" si="35">IF(G67=0,0,G67/$F67)</f>
        <v>0</v>
      </c>
      <c r="H68" s="37">
        <f t="shared" si="35"/>
        <v>0.125</v>
      </c>
      <c r="I68" s="37">
        <f t="shared" si="35"/>
        <v>0.375</v>
      </c>
      <c r="J68" s="37">
        <f t="shared" si="35"/>
        <v>0.25</v>
      </c>
      <c r="K68" s="37">
        <f t="shared" si="35"/>
        <v>0.125</v>
      </c>
      <c r="L68" s="37">
        <f t="shared" si="35"/>
        <v>0</v>
      </c>
      <c r="M68" s="37">
        <f t="shared" si="35"/>
        <v>0</v>
      </c>
      <c r="N68" s="37">
        <f t="shared" si="35"/>
        <v>0.125</v>
      </c>
      <c r="AA68" s="152"/>
      <c r="AB68" s="152"/>
    </row>
    <row r="69" spans="1:28" ht="12" customHeight="1">
      <c r="A69" s="203"/>
      <c r="B69" s="202" t="s">
        <v>17</v>
      </c>
      <c r="C69" s="43"/>
      <c r="D69" s="278" t="s">
        <v>16</v>
      </c>
      <c r="E69" s="42"/>
      <c r="F69" s="69">
        <f t="shared" si="19"/>
        <v>739</v>
      </c>
      <c r="G69" s="68">
        <f t="shared" ref="G69:N69" si="36">SUM(G71,G73,G75,G77,G79,G81,G83,G85,G87,G89,G91,G93,G95,G97,G99)</f>
        <v>42</v>
      </c>
      <c r="H69" s="41">
        <f t="shared" si="36"/>
        <v>109</v>
      </c>
      <c r="I69" s="41">
        <f t="shared" si="36"/>
        <v>211</v>
      </c>
      <c r="J69" s="41">
        <f t="shared" si="36"/>
        <v>324</v>
      </c>
      <c r="K69" s="41">
        <f t="shared" si="36"/>
        <v>29</v>
      </c>
      <c r="L69" s="41">
        <f t="shared" si="36"/>
        <v>4</v>
      </c>
      <c r="M69" s="41">
        <f t="shared" si="36"/>
        <v>0</v>
      </c>
      <c r="N69" s="41">
        <f t="shared" si="36"/>
        <v>20</v>
      </c>
      <c r="AA69" s="153">
        <v>739</v>
      </c>
      <c r="AB69" s="153" t="str">
        <f>IF(F69=AA69,"",1)</f>
        <v/>
      </c>
    </row>
    <row r="70" spans="1:28" ht="12" customHeight="1">
      <c r="A70" s="203"/>
      <c r="B70" s="203"/>
      <c r="C70" s="40"/>
      <c r="D70" s="279"/>
      <c r="E70" s="39"/>
      <c r="F70" s="70">
        <f t="shared" si="19"/>
        <v>1</v>
      </c>
      <c r="G70" s="66">
        <f t="shared" ref="G70:N70" si="37">IF(G69=0,0,G69/$F69)</f>
        <v>5.6833558863328824E-2</v>
      </c>
      <c r="H70" s="37">
        <f t="shared" si="37"/>
        <v>0.14749661705006767</v>
      </c>
      <c r="I70" s="37">
        <f t="shared" si="37"/>
        <v>0.28552097428958051</v>
      </c>
      <c r="J70" s="37">
        <f t="shared" si="37"/>
        <v>0.43843031123139375</v>
      </c>
      <c r="K70" s="37">
        <f t="shared" si="37"/>
        <v>3.9242219215155617E-2</v>
      </c>
      <c r="L70" s="37">
        <f t="shared" si="37"/>
        <v>5.4127198917456026E-3</v>
      </c>
      <c r="M70" s="37">
        <f t="shared" si="37"/>
        <v>0</v>
      </c>
      <c r="N70" s="37">
        <f t="shared" si="37"/>
        <v>2.7063599458728011E-2</v>
      </c>
      <c r="AA70" s="152"/>
      <c r="AB70" s="152"/>
    </row>
    <row r="71" spans="1:28" ht="12" customHeight="1">
      <c r="A71" s="203"/>
      <c r="B71" s="203"/>
      <c r="C71" s="43"/>
      <c r="D71" s="278" t="s">
        <v>129</v>
      </c>
      <c r="E71" s="42"/>
      <c r="F71" s="69">
        <f t="shared" ref="F71:F100" si="38">SUM(G71:N71)</f>
        <v>7</v>
      </c>
      <c r="G71" s="68">
        <v>0</v>
      </c>
      <c r="H71" s="41">
        <v>2</v>
      </c>
      <c r="I71" s="41">
        <v>2</v>
      </c>
      <c r="J71" s="41">
        <v>3</v>
      </c>
      <c r="K71" s="41">
        <v>0</v>
      </c>
      <c r="L71" s="41">
        <v>0</v>
      </c>
      <c r="M71" s="41">
        <v>0</v>
      </c>
      <c r="N71" s="41">
        <v>0</v>
      </c>
      <c r="AA71" s="153">
        <v>7</v>
      </c>
      <c r="AB71" s="153" t="str">
        <f>IF(F71=AA71,"",1)</f>
        <v/>
      </c>
    </row>
    <row r="72" spans="1:28" ht="12" customHeight="1">
      <c r="A72" s="203"/>
      <c r="B72" s="203"/>
      <c r="C72" s="40"/>
      <c r="D72" s="279"/>
      <c r="E72" s="39"/>
      <c r="F72" s="70">
        <f t="shared" si="38"/>
        <v>1</v>
      </c>
      <c r="G72" s="66">
        <f t="shared" ref="G72:N72" si="39">IF(G71=0,0,G71/$F71)</f>
        <v>0</v>
      </c>
      <c r="H72" s="37">
        <f t="shared" si="39"/>
        <v>0.2857142857142857</v>
      </c>
      <c r="I72" s="37">
        <f t="shared" si="39"/>
        <v>0.2857142857142857</v>
      </c>
      <c r="J72" s="37">
        <f t="shared" si="39"/>
        <v>0.42857142857142855</v>
      </c>
      <c r="K72" s="37">
        <f t="shared" si="39"/>
        <v>0</v>
      </c>
      <c r="L72" s="37">
        <f t="shared" si="39"/>
        <v>0</v>
      </c>
      <c r="M72" s="37">
        <f t="shared" si="39"/>
        <v>0</v>
      </c>
      <c r="N72" s="37">
        <f t="shared" si="39"/>
        <v>0</v>
      </c>
      <c r="AA72" s="152"/>
      <c r="AB72" s="152"/>
    </row>
    <row r="73" spans="1:28" ht="12" customHeight="1">
      <c r="A73" s="203"/>
      <c r="B73" s="203"/>
      <c r="C73" s="43"/>
      <c r="D73" s="278" t="s">
        <v>14</v>
      </c>
      <c r="E73" s="42"/>
      <c r="F73" s="69">
        <f t="shared" si="38"/>
        <v>90</v>
      </c>
      <c r="G73" s="68">
        <v>11</v>
      </c>
      <c r="H73" s="41">
        <v>19</v>
      </c>
      <c r="I73" s="41">
        <v>29</v>
      </c>
      <c r="J73" s="41">
        <v>28</v>
      </c>
      <c r="K73" s="41">
        <v>3</v>
      </c>
      <c r="L73" s="41">
        <v>0</v>
      </c>
      <c r="M73" s="41">
        <v>0</v>
      </c>
      <c r="N73" s="41">
        <v>0</v>
      </c>
      <c r="AA73" s="153">
        <v>90</v>
      </c>
      <c r="AB73" s="153" t="str">
        <f>IF(F73=AA73,"",1)</f>
        <v/>
      </c>
    </row>
    <row r="74" spans="1:28" ht="12" customHeight="1">
      <c r="A74" s="203"/>
      <c r="B74" s="203"/>
      <c r="C74" s="40"/>
      <c r="D74" s="279"/>
      <c r="E74" s="39"/>
      <c r="F74" s="70">
        <f t="shared" si="38"/>
        <v>1</v>
      </c>
      <c r="G74" s="66">
        <f t="shared" ref="G74:N74" si="40">IF(G73=0,0,G73/$F73)</f>
        <v>0.12222222222222222</v>
      </c>
      <c r="H74" s="37">
        <f t="shared" si="40"/>
        <v>0.21111111111111111</v>
      </c>
      <c r="I74" s="37">
        <f t="shared" si="40"/>
        <v>0.32222222222222224</v>
      </c>
      <c r="J74" s="37">
        <f t="shared" si="40"/>
        <v>0.31111111111111112</v>
      </c>
      <c r="K74" s="37">
        <f t="shared" si="40"/>
        <v>3.3333333333333333E-2</v>
      </c>
      <c r="L74" s="37">
        <f t="shared" si="40"/>
        <v>0</v>
      </c>
      <c r="M74" s="37">
        <f t="shared" si="40"/>
        <v>0</v>
      </c>
      <c r="N74" s="37">
        <f t="shared" si="40"/>
        <v>0</v>
      </c>
      <c r="AA74" s="152"/>
      <c r="AB74" s="152"/>
    </row>
    <row r="75" spans="1:28" ht="12" customHeight="1">
      <c r="A75" s="203"/>
      <c r="B75" s="203"/>
      <c r="C75" s="43"/>
      <c r="D75" s="278" t="s">
        <v>13</v>
      </c>
      <c r="E75" s="42"/>
      <c r="F75" s="69">
        <f t="shared" si="38"/>
        <v>18</v>
      </c>
      <c r="G75" s="68">
        <v>0</v>
      </c>
      <c r="H75" s="41">
        <v>1</v>
      </c>
      <c r="I75" s="41">
        <v>8</v>
      </c>
      <c r="J75" s="41">
        <v>7</v>
      </c>
      <c r="K75" s="41">
        <v>0</v>
      </c>
      <c r="L75" s="41">
        <v>0</v>
      </c>
      <c r="M75" s="41">
        <v>0</v>
      </c>
      <c r="N75" s="41">
        <v>2</v>
      </c>
      <c r="AA75" s="153">
        <v>18</v>
      </c>
      <c r="AB75" s="153" t="str">
        <f>IF(F75=AA75,"",1)</f>
        <v/>
      </c>
    </row>
    <row r="76" spans="1:28" ht="12" customHeight="1">
      <c r="A76" s="203"/>
      <c r="B76" s="203"/>
      <c r="C76" s="40"/>
      <c r="D76" s="279"/>
      <c r="E76" s="39"/>
      <c r="F76" s="70">
        <f t="shared" si="38"/>
        <v>1</v>
      </c>
      <c r="G76" s="66">
        <f t="shared" ref="G76:N76" si="41">IF(G75=0,0,G75/$F75)</f>
        <v>0</v>
      </c>
      <c r="H76" s="37">
        <f t="shared" si="41"/>
        <v>5.5555555555555552E-2</v>
      </c>
      <c r="I76" s="37">
        <f t="shared" si="41"/>
        <v>0.44444444444444442</v>
      </c>
      <c r="J76" s="37">
        <f t="shared" si="41"/>
        <v>0.3888888888888889</v>
      </c>
      <c r="K76" s="37">
        <f t="shared" si="41"/>
        <v>0</v>
      </c>
      <c r="L76" s="37">
        <f t="shared" si="41"/>
        <v>0</v>
      </c>
      <c r="M76" s="37">
        <f t="shared" si="41"/>
        <v>0</v>
      </c>
      <c r="N76" s="37">
        <f t="shared" si="41"/>
        <v>0.1111111111111111</v>
      </c>
      <c r="AA76" s="152"/>
      <c r="AB76" s="152"/>
    </row>
    <row r="77" spans="1:28" ht="12" customHeight="1">
      <c r="A77" s="203"/>
      <c r="B77" s="203"/>
      <c r="C77" s="43"/>
      <c r="D77" s="278" t="s">
        <v>12</v>
      </c>
      <c r="E77" s="42"/>
      <c r="F77" s="69">
        <f t="shared" si="38"/>
        <v>14</v>
      </c>
      <c r="G77" s="68">
        <v>0</v>
      </c>
      <c r="H77" s="41">
        <v>3</v>
      </c>
      <c r="I77" s="41">
        <v>1</v>
      </c>
      <c r="J77" s="41">
        <v>9</v>
      </c>
      <c r="K77" s="41">
        <v>1</v>
      </c>
      <c r="L77" s="41">
        <v>0</v>
      </c>
      <c r="M77" s="41">
        <v>0</v>
      </c>
      <c r="N77" s="41">
        <v>0</v>
      </c>
      <c r="AA77" s="153">
        <v>14</v>
      </c>
      <c r="AB77" s="153" t="str">
        <f>IF(F77=AA77,"",1)</f>
        <v/>
      </c>
    </row>
    <row r="78" spans="1:28" ht="12" customHeight="1">
      <c r="A78" s="203"/>
      <c r="B78" s="203"/>
      <c r="C78" s="40"/>
      <c r="D78" s="279"/>
      <c r="E78" s="39"/>
      <c r="F78" s="70">
        <f t="shared" si="38"/>
        <v>1</v>
      </c>
      <c r="G78" s="66">
        <f t="shared" ref="G78:N78" si="42">IF(G77=0,0,G77/$F77)</f>
        <v>0</v>
      </c>
      <c r="H78" s="37">
        <f t="shared" si="42"/>
        <v>0.21428571428571427</v>
      </c>
      <c r="I78" s="37">
        <f t="shared" si="42"/>
        <v>7.1428571428571425E-2</v>
      </c>
      <c r="J78" s="37">
        <f t="shared" si="42"/>
        <v>0.6428571428571429</v>
      </c>
      <c r="K78" s="37">
        <f t="shared" si="42"/>
        <v>7.1428571428571425E-2</v>
      </c>
      <c r="L78" s="37">
        <f t="shared" si="42"/>
        <v>0</v>
      </c>
      <c r="M78" s="37">
        <f t="shared" si="42"/>
        <v>0</v>
      </c>
      <c r="N78" s="37">
        <f t="shared" si="42"/>
        <v>0</v>
      </c>
      <c r="AA78" s="152"/>
      <c r="AB78" s="152"/>
    </row>
    <row r="79" spans="1:28" ht="12" customHeight="1">
      <c r="A79" s="203"/>
      <c r="B79" s="203"/>
      <c r="C79" s="43"/>
      <c r="D79" s="278" t="s">
        <v>11</v>
      </c>
      <c r="E79" s="42"/>
      <c r="F79" s="69">
        <f t="shared" si="38"/>
        <v>36</v>
      </c>
      <c r="G79" s="68">
        <v>7</v>
      </c>
      <c r="H79" s="41">
        <v>7</v>
      </c>
      <c r="I79" s="41">
        <v>7</v>
      </c>
      <c r="J79" s="41">
        <v>14</v>
      </c>
      <c r="K79" s="41">
        <v>1</v>
      </c>
      <c r="L79" s="41">
        <v>0</v>
      </c>
      <c r="M79" s="41">
        <v>0</v>
      </c>
      <c r="N79" s="41">
        <v>0</v>
      </c>
      <c r="AA79" s="153">
        <v>36</v>
      </c>
      <c r="AB79" s="153" t="str">
        <f>IF(F79=AA79,"",1)</f>
        <v/>
      </c>
    </row>
    <row r="80" spans="1:28" ht="12" customHeight="1">
      <c r="A80" s="203"/>
      <c r="B80" s="203"/>
      <c r="C80" s="40"/>
      <c r="D80" s="279"/>
      <c r="E80" s="39"/>
      <c r="F80" s="70">
        <f t="shared" si="38"/>
        <v>1</v>
      </c>
      <c r="G80" s="66">
        <f t="shared" ref="G80:N80" si="43">IF(G79=0,0,G79/$F79)</f>
        <v>0.19444444444444445</v>
      </c>
      <c r="H80" s="37">
        <f t="shared" si="43"/>
        <v>0.19444444444444445</v>
      </c>
      <c r="I80" s="37">
        <f t="shared" si="43"/>
        <v>0.19444444444444445</v>
      </c>
      <c r="J80" s="37">
        <f t="shared" si="43"/>
        <v>0.3888888888888889</v>
      </c>
      <c r="K80" s="37">
        <f t="shared" si="43"/>
        <v>2.7777777777777776E-2</v>
      </c>
      <c r="L80" s="37">
        <f t="shared" si="43"/>
        <v>0</v>
      </c>
      <c r="M80" s="37">
        <f t="shared" si="43"/>
        <v>0</v>
      </c>
      <c r="N80" s="37">
        <f t="shared" si="43"/>
        <v>0</v>
      </c>
      <c r="AA80" s="152"/>
      <c r="AB80" s="152"/>
    </row>
    <row r="81" spans="1:28" ht="12" customHeight="1">
      <c r="A81" s="203"/>
      <c r="B81" s="203"/>
      <c r="C81" s="43"/>
      <c r="D81" s="278" t="s">
        <v>10</v>
      </c>
      <c r="E81" s="42"/>
      <c r="F81" s="69">
        <f t="shared" si="38"/>
        <v>187</v>
      </c>
      <c r="G81" s="68">
        <v>6</v>
      </c>
      <c r="H81" s="41">
        <v>30</v>
      </c>
      <c r="I81" s="41">
        <v>46</v>
      </c>
      <c r="J81" s="41">
        <v>86</v>
      </c>
      <c r="K81" s="41">
        <v>9</v>
      </c>
      <c r="L81" s="41">
        <v>0</v>
      </c>
      <c r="M81" s="41">
        <v>0</v>
      </c>
      <c r="N81" s="41">
        <v>10</v>
      </c>
      <c r="AA81" s="153">
        <v>187</v>
      </c>
      <c r="AB81" s="153" t="str">
        <f>IF(F81=AA81,"",1)</f>
        <v/>
      </c>
    </row>
    <row r="82" spans="1:28" ht="12" customHeight="1">
      <c r="A82" s="203"/>
      <c r="B82" s="203"/>
      <c r="C82" s="40"/>
      <c r="D82" s="279"/>
      <c r="E82" s="39"/>
      <c r="F82" s="70">
        <f t="shared" si="38"/>
        <v>1</v>
      </c>
      <c r="G82" s="66">
        <f t="shared" ref="G82:N82" si="44">IF(G81=0,0,G81/$F81)</f>
        <v>3.2085561497326207E-2</v>
      </c>
      <c r="H82" s="37">
        <f t="shared" si="44"/>
        <v>0.16042780748663102</v>
      </c>
      <c r="I82" s="37">
        <f t="shared" si="44"/>
        <v>0.24598930481283424</v>
      </c>
      <c r="J82" s="37">
        <f t="shared" si="44"/>
        <v>0.45989304812834225</v>
      </c>
      <c r="K82" s="37">
        <f t="shared" si="44"/>
        <v>4.8128342245989303E-2</v>
      </c>
      <c r="L82" s="37">
        <f t="shared" si="44"/>
        <v>0</v>
      </c>
      <c r="M82" s="37">
        <f t="shared" si="44"/>
        <v>0</v>
      </c>
      <c r="N82" s="37">
        <f t="shared" si="44"/>
        <v>5.3475935828877004E-2</v>
      </c>
      <c r="AA82" s="152"/>
      <c r="AB82" s="152"/>
    </row>
    <row r="83" spans="1:28" ht="12" customHeight="1">
      <c r="A83" s="203"/>
      <c r="B83" s="203"/>
      <c r="C83" s="43"/>
      <c r="D83" s="278" t="s">
        <v>9</v>
      </c>
      <c r="E83" s="42"/>
      <c r="F83" s="69">
        <f t="shared" si="38"/>
        <v>20</v>
      </c>
      <c r="G83" s="68">
        <v>0</v>
      </c>
      <c r="H83" s="41">
        <v>2</v>
      </c>
      <c r="I83" s="41">
        <v>5</v>
      </c>
      <c r="J83" s="41">
        <v>13</v>
      </c>
      <c r="K83" s="41">
        <v>0</v>
      </c>
      <c r="L83" s="41">
        <v>0</v>
      </c>
      <c r="M83" s="41">
        <v>0</v>
      </c>
      <c r="N83" s="41">
        <v>0</v>
      </c>
      <c r="AA83" s="153">
        <v>20</v>
      </c>
      <c r="AB83" s="153" t="str">
        <f>IF(F83=AA83,"",1)</f>
        <v/>
      </c>
    </row>
    <row r="84" spans="1:28" ht="12" customHeight="1">
      <c r="A84" s="203"/>
      <c r="B84" s="203"/>
      <c r="C84" s="40"/>
      <c r="D84" s="279"/>
      <c r="E84" s="39"/>
      <c r="F84" s="70">
        <f t="shared" si="38"/>
        <v>1</v>
      </c>
      <c r="G84" s="66">
        <f t="shared" ref="G84:N84" si="45">IF(G83=0,0,G83/$F83)</f>
        <v>0</v>
      </c>
      <c r="H84" s="37">
        <f t="shared" si="45"/>
        <v>0.1</v>
      </c>
      <c r="I84" s="37">
        <f t="shared" si="45"/>
        <v>0.25</v>
      </c>
      <c r="J84" s="37">
        <f t="shared" si="45"/>
        <v>0.65</v>
      </c>
      <c r="K84" s="37">
        <f t="shared" si="45"/>
        <v>0</v>
      </c>
      <c r="L84" s="37">
        <f t="shared" si="45"/>
        <v>0</v>
      </c>
      <c r="M84" s="37">
        <f t="shared" si="45"/>
        <v>0</v>
      </c>
      <c r="N84" s="37">
        <f t="shared" si="45"/>
        <v>0</v>
      </c>
      <c r="AA84" s="152"/>
      <c r="AB84" s="152"/>
    </row>
    <row r="85" spans="1:28" ht="12" customHeight="1">
      <c r="A85" s="203"/>
      <c r="B85" s="203"/>
      <c r="C85" s="43"/>
      <c r="D85" s="278" t="s">
        <v>8</v>
      </c>
      <c r="E85" s="42"/>
      <c r="F85" s="69">
        <f t="shared" si="38"/>
        <v>9</v>
      </c>
      <c r="G85" s="68">
        <v>1</v>
      </c>
      <c r="H85" s="41">
        <v>1</v>
      </c>
      <c r="I85" s="41">
        <v>1</v>
      </c>
      <c r="J85" s="41">
        <v>5</v>
      </c>
      <c r="K85" s="41">
        <v>0</v>
      </c>
      <c r="L85" s="41">
        <v>1</v>
      </c>
      <c r="M85" s="41">
        <v>0</v>
      </c>
      <c r="N85" s="41">
        <v>0</v>
      </c>
      <c r="AA85" s="153">
        <v>9</v>
      </c>
      <c r="AB85" s="153" t="str">
        <f>IF(F85=AA85,"",1)</f>
        <v/>
      </c>
    </row>
    <row r="86" spans="1:28" ht="12" customHeight="1">
      <c r="A86" s="203"/>
      <c r="B86" s="203"/>
      <c r="C86" s="40"/>
      <c r="D86" s="279"/>
      <c r="E86" s="39"/>
      <c r="F86" s="70">
        <f t="shared" si="38"/>
        <v>1</v>
      </c>
      <c r="G86" s="66">
        <f t="shared" ref="G86:N86" si="46">IF(G85=0,0,G85/$F85)</f>
        <v>0.1111111111111111</v>
      </c>
      <c r="H86" s="37">
        <f t="shared" si="46"/>
        <v>0.1111111111111111</v>
      </c>
      <c r="I86" s="37">
        <f t="shared" si="46"/>
        <v>0.1111111111111111</v>
      </c>
      <c r="J86" s="37">
        <f t="shared" si="46"/>
        <v>0.55555555555555558</v>
      </c>
      <c r="K86" s="37">
        <f t="shared" si="46"/>
        <v>0</v>
      </c>
      <c r="L86" s="37">
        <f t="shared" si="46"/>
        <v>0.1111111111111111</v>
      </c>
      <c r="M86" s="37">
        <f t="shared" si="46"/>
        <v>0</v>
      </c>
      <c r="N86" s="37">
        <f t="shared" si="46"/>
        <v>0</v>
      </c>
      <c r="AA86" s="152"/>
      <c r="AB86" s="152"/>
    </row>
    <row r="87" spans="1:28" ht="13.5" customHeight="1">
      <c r="A87" s="203"/>
      <c r="B87" s="203"/>
      <c r="C87" s="43"/>
      <c r="D87" s="297" t="s">
        <v>128</v>
      </c>
      <c r="E87" s="42"/>
      <c r="F87" s="69">
        <f t="shared" si="38"/>
        <v>17</v>
      </c>
      <c r="G87" s="68">
        <v>1</v>
      </c>
      <c r="H87" s="41">
        <v>2</v>
      </c>
      <c r="I87" s="41">
        <v>7</v>
      </c>
      <c r="J87" s="41">
        <v>6</v>
      </c>
      <c r="K87" s="41">
        <v>1</v>
      </c>
      <c r="L87" s="41">
        <v>0</v>
      </c>
      <c r="M87" s="41">
        <v>0</v>
      </c>
      <c r="N87" s="41">
        <v>0</v>
      </c>
      <c r="AA87" s="153">
        <v>17</v>
      </c>
      <c r="AB87" s="153" t="str">
        <f>IF(F87=AA87,"",1)</f>
        <v/>
      </c>
    </row>
    <row r="88" spans="1:28" ht="13.5" customHeight="1">
      <c r="A88" s="203"/>
      <c r="B88" s="203"/>
      <c r="C88" s="40"/>
      <c r="D88" s="279"/>
      <c r="E88" s="39"/>
      <c r="F88" s="70">
        <f t="shared" si="38"/>
        <v>1</v>
      </c>
      <c r="G88" s="66">
        <f t="shared" ref="G88:N88" si="47">IF(G87=0,0,G87/$F87)</f>
        <v>5.8823529411764705E-2</v>
      </c>
      <c r="H88" s="37">
        <f t="shared" si="47"/>
        <v>0.11764705882352941</v>
      </c>
      <c r="I88" s="37">
        <f t="shared" si="47"/>
        <v>0.41176470588235292</v>
      </c>
      <c r="J88" s="37">
        <f t="shared" si="47"/>
        <v>0.35294117647058826</v>
      </c>
      <c r="K88" s="37">
        <f t="shared" si="47"/>
        <v>5.8823529411764705E-2</v>
      </c>
      <c r="L88" s="37">
        <f t="shared" si="47"/>
        <v>0</v>
      </c>
      <c r="M88" s="37">
        <f t="shared" si="47"/>
        <v>0</v>
      </c>
      <c r="N88" s="37">
        <f t="shared" si="47"/>
        <v>0</v>
      </c>
      <c r="AA88" s="152"/>
      <c r="AB88" s="152"/>
    </row>
    <row r="89" spans="1:28" ht="12" customHeight="1">
      <c r="A89" s="203"/>
      <c r="B89" s="203"/>
      <c r="C89" s="43"/>
      <c r="D89" s="278" t="s">
        <v>6</v>
      </c>
      <c r="E89" s="42"/>
      <c r="F89" s="69">
        <f t="shared" si="38"/>
        <v>40</v>
      </c>
      <c r="G89" s="68">
        <v>2</v>
      </c>
      <c r="H89" s="41">
        <v>5</v>
      </c>
      <c r="I89" s="41">
        <v>9</v>
      </c>
      <c r="J89" s="41">
        <v>21</v>
      </c>
      <c r="K89" s="41">
        <v>2</v>
      </c>
      <c r="L89" s="41">
        <v>0</v>
      </c>
      <c r="M89" s="41">
        <v>0</v>
      </c>
      <c r="N89" s="41">
        <v>1</v>
      </c>
      <c r="AA89" s="153">
        <v>40</v>
      </c>
      <c r="AB89" s="153" t="str">
        <f>IF(F89=AA89,"",1)</f>
        <v/>
      </c>
    </row>
    <row r="90" spans="1:28" ht="12" customHeight="1">
      <c r="A90" s="203"/>
      <c r="B90" s="203"/>
      <c r="C90" s="40"/>
      <c r="D90" s="279"/>
      <c r="E90" s="39"/>
      <c r="F90" s="70">
        <f t="shared" si="38"/>
        <v>1</v>
      </c>
      <c r="G90" s="66">
        <f t="shared" ref="G90:N90" si="48">IF(G89=0,0,G89/$F89)</f>
        <v>0.05</v>
      </c>
      <c r="H90" s="37">
        <f t="shared" si="48"/>
        <v>0.125</v>
      </c>
      <c r="I90" s="37">
        <f t="shared" si="48"/>
        <v>0.22500000000000001</v>
      </c>
      <c r="J90" s="37">
        <f t="shared" si="48"/>
        <v>0.52500000000000002</v>
      </c>
      <c r="K90" s="37">
        <f t="shared" si="48"/>
        <v>0.05</v>
      </c>
      <c r="L90" s="37">
        <f t="shared" si="48"/>
        <v>0</v>
      </c>
      <c r="M90" s="37">
        <f t="shared" si="48"/>
        <v>0</v>
      </c>
      <c r="N90" s="37">
        <f t="shared" si="48"/>
        <v>2.5000000000000001E-2</v>
      </c>
      <c r="AA90" s="152"/>
      <c r="AB90" s="152"/>
    </row>
    <row r="91" spans="1:28" ht="12" customHeight="1">
      <c r="A91" s="203"/>
      <c r="B91" s="203"/>
      <c r="C91" s="43"/>
      <c r="D91" s="278" t="s">
        <v>5</v>
      </c>
      <c r="E91" s="42"/>
      <c r="F91" s="69">
        <f t="shared" si="38"/>
        <v>28</v>
      </c>
      <c r="G91" s="68">
        <v>1</v>
      </c>
      <c r="H91" s="41">
        <v>1</v>
      </c>
      <c r="I91" s="41">
        <v>1</v>
      </c>
      <c r="J91" s="41">
        <v>17</v>
      </c>
      <c r="K91" s="41">
        <v>3</v>
      </c>
      <c r="L91" s="41">
        <v>2</v>
      </c>
      <c r="M91" s="41">
        <v>0</v>
      </c>
      <c r="N91" s="41">
        <v>3</v>
      </c>
      <c r="AA91" s="153">
        <v>28</v>
      </c>
      <c r="AB91" s="153" t="str">
        <f>IF(F91=AA91,"",1)</f>
        <v/>
      </c>
    </row>
    <row r="92" spans="1:28" ht="12" customHeight="1">
      <c r="A92" s="203"/>
      <c r="B92" s="203"/>
      <c r="C92" s="40"/>
      <c r="D92" s="279"/>
      <c r="E92" s="39"/>
      <c r="F92" s="70">
        <f t="shared" si="38"/>
        <v>0.99999999999999978</v>
      </c>
      <c r="G92" s="66">
        <f t="shared" ref="G92:N92" si="49">IF(G91=0,0,G91/$F91)</f>
        <v>3.5714285714285712E-2</v>
      </c>
      <c r="H92" s="37">
        <f t="shared" si="49"/>
        <v>3.5714285714285712E-2</v>
      </c>
      <c r="I92" s="37">
        <f t="shared" si="49"/>
        <v>3.5714285714285712E-2</v>
      </c>
      <c r="J92" s="37">
        <f t="shared" si="49"/>
        <v>0.6071428571428571</v>
      </c>
      <c r="K92" s="37">
        <f t="shared" si="49"/>
        <v>0.10714285714285714</v>
      </c>
      <c r="L92" s="37">
        <f t="shared" si="49"/>
        <v>7.1428571428571425E-2</v>
      </c>
      <c r="M92" s="37">
        <f t="shared" si="49"/>
        <v>0</v>
      </c>
      <c r="N92" s="37">
        <f t="shared" si="49"/>
        <v>0.10714285714285714</v>
      </c>
      <c r="AA92" s="152"/>
      <c r="AB92" s="152"/>
    </row>
    <row r="93" spans="1:28" ht="12" customHeight="1">
      <c r="A93" s="203"/>
      <c r="B93" s="203"/>
      <c r="C93" s="43"/>
      <c r="D93" s="278" t="s">
        <v>4</v>
      </c>
      <c r="E93" s="42"/>
      <c r="F93" s="69">
        <f t="shared" si="38"/>
        <v>21</v>
      </c>
      <c r="G93" s="68">
        <v>0</v>
      </c>
      <c r="H93" s="41">
        <v>3</v>
      </c>
      <c r="I93" s="41">
        <v>9</v>
      </c>
      <c r="J93" s="41">
        <v>7</v>
      </c>
      <c r="K93" s="41">
        <v>1</v>
      </c>
      <c r="L93" s="41">
        <v>0</v>
      </c>
      <c r="M93" s="41">
        <v>0</v>
      </c>
      <c r="N93" s="41">
        <v>1</v>
      </c>
      <c r="AA93" s="153">
        <v>21</v>
      </c>
      <c r="AB93" s="153" t="str">
        <f>IF(F93=AA93,"",1)</f>
        <v/>
      </c>
    </row>
    <row r="94" spans="1:28" ht="12" customHeight="1">
      <c r="A94" s="203"/>
      <c r="B94" s="203"/>
      <c r="C94" s="40"/>
      <c r="D94" s="279"/>
      <c r="E94" s="39"/>
      <c r="F94" s="70">
        <f t="shared" si="38"/>
        <v>1</v>
      </c>
      <c r="G94" s="66">
        <f t="shared" ref="G94:N94" si="50">IF(G93=0,0,G93/$F93)</f>
        <v>0</v>
      </c>
      <c r="H94" s="37">
        <f t="shared" si="50"/>
        <v>0.14285714285714285</v>
      </c>
      <c r="I94" s="37">
        <f t="shared" si="50"/>
        <v>0.42857142857142855</v>
      </c>
      <c r="J94" s="37">
        <f t="shared" si="50"/>
        <v>0.33333333333333331</v>
      </c>
      <c r="K94" s="37">
        <f t="shared" si="50"/>
        <v>4.7619047619047616E-2</v>
      </c>
      <c r="L94" s="37">
        <f t="shared" si="50"/>
        <v>0</v>
      </c>
      <c r="M94" s="37">
        <f t="shared" si="50"/>
        <v>0</v>
      </c>
      <c r="N94" s="37">
        <f t="shared" si="50"/>
        <v>4.7619047619047616E-2</v>
      </c>
      <c r="AA94" s="152"/>
      <c r="AB94" s="152"/>
    </row>
    <row r="95" spans="1:28" ht="12" customHeight="1">
      <c r="A95" s="203"/>
      <c r="B95" s="203"/>
      <c r="C95" s="43"/>
      <c r="D95" s="278" t="s">
        <v>3</v>
      </c>
      <c r="E95" s="42"/>
      <c r="F95" s="69">
        <f t="shared" si="38"/>
        <v>176</v>
      </c>
      <c r="G95" s="68">
        <v>9</v>
      </c>
      <c r="H95" s="41">
        <v>23</v>
      </c>
      <c r="I95" s="41">
        <v>60</v>
      </c>
      <c r="J95" s="41">
        <v>77</v>
      </c>
      <c r="K95" s="41">
        <v>5</v>
      </c>
      <c r="L95" s="41">
        <v>1</v>
      </c>
      <c r="M95" s="41">
        <v>0</v>
      </c>
      <c r="N95" s="41">
        <v>1</v>
      </c>
      <c r="AA95" s="153">
        <v>176</v>
      </c>
      <c r="AB95" s="153" t="str">
        <f>IF(F95=AA95,"",1)</f>
        <v/>
      </c>
    </row>
    <row r="96" spans="1:28" ht="12" customHeight="1">
      <c r="A96" s="203"/>
      <c r="B96" s="203"/>
      <c r="C96" s="40"/>
      <c r="D96" s="279"/>
      <c r="E96" s="39"/>
      <c r="F96" s="70">
        <f t="shared" si="38"/>
        <v>1</v>
      </c>
      <c r="G96" s="66">
        <f t="shared" ref="G96:N96" si="51">IF(G95=0,0,G95/$F95)</f>
        <v>5.113636363636364E-2</v>
      </c>
      <c r="H96" s="37">
        <f t="shared" si="51"/>
        <v>0.13068181818181818</v>
      </c>
      <c r="I96" s="37">
        <f t="shared" si="51"/>
        <v>0.34090909090909088</v>
      </c>
      <c r="J96" s="37">
        <f t="shared" si="51"/>
        <v>0.4375</v>
      </c>
      <c r="K96" s="37">
        <f t="shared" si="51"/>
        <v>2.8409090909090908E-2</v>
      </c>
      <c r="L96" s="37">
        <f t="shared" si="51"/>
        <v>5.681818181818182E-3</v>
      </c>
      <c r="M96" s="37">
        <f t="shared" si="51"/>
        <v>0</v>
      </c>
      <c r="N96" s="37">
        <f t="shared" si="51"/>
        <v>5.681818181818182E-3</v>
      </c>
      <c r="AA96" s="152"/>
      <c r="AB96" s="152"/>
    </row>
    <row r="97" spans="1:30" ht="12" customHeight="1">
      <c r="A97" s="203"/>
      <c r="B97" s="203"/>
      <c r="C97" s="43"/>
      <c r="D97" s="278" t="s">
        <v>2</v>
      </c>
      <c r="E97" s="42"/>
      <c r="F97" s="69">
        <f t="shared" si="38"/>
        <v>21</v>
      </c>
      <c r="G97" s="68">
        <v>0</v>
      </c>
      <c r="H97" s="41">
        <v>1</v>
      </c>
      <c r="I97" s="41">
        <v>10</v>
      </c>
      <c r="J97" s="41">
        <v>10</v>
      </c>
      <c r="K97" s="41">
        <v>0</v>
      </c>
      <c r="L97" s="41">
        <v>0</v>
      </c>
      <c r="M97" s="41">
        <v>0</v>
      </c>
      <c r="N97" s="41">
        <v>0</v>
      </c>
      <c r="AA97" s="153">
        <v>21</v>
      </c>
      <c r="AB97" s="153" t="str">
        <f>IF(F97=AA97,"",1)</f>
        <v/>
      </c>
    </row>
    <row r="98" spans="1:30" ht="12" customHeight="1">
      <c r="A98" s="203"/>
      <c r="B98" s="203"/>
      <c r="C98" s="40"/>
      <c r="D98" s="279"/>
      <c r="E98" s="39"/>
      <c r="F98" s="70">
        <f t="shared" si="38"/>
        <v>0.99999999999999989</v>
      </c>
      <c r="G98" s="66">
        <f t="shared" ref="G98:N98" si="52">IF(G97=0,0,G97/$F97)</f>
        <v>0</v>
      </c>
      <c r="H98" s="37">
        <f t="shared" si="52"/>
        <v>4.7619047619047616E-2</v>
      </c>
      <c r="I98" s="37">
        <f t="shared" si="52"/>
        <v>0.47619047619047616</v>
      </c>
      <c r="J98" s="37">
        <f t="shared" si="52"/>
        <v>0.47619047619047616</v>
      </c>
      <c r="K98" s="37">
        <f t="shared" si="52"/>
        <v>0</v>
      </c>
      <c r="L98" s="37">
        <f t="shared" si="52"/>
        <v>0</v>
      </c>
      <c r="M98" s="37">
        <f t="shared" si="52"/>
        <v>0</v>
      </c>
      <c r="N98" s="37">
        <f t="shared" si="52"/>
        <v>0</v>
      </c>
      <c r="AA98" s="152"/>
      <c r="AB98" s="152"/>
    </row>
    <row r="99" spans="1:30" ht="12.75" customHeight="1">
      <c r="A99" s="203"/>
      <c r="B99" s="203"/>
      <c r="C99" s="43"/>
      <c r="D99" s="278" t="s">
        <v>1</v>
      </c>
      <c r="E99" s="42"/>
      <c r="F99" s="69">
        <f t="shared" si="38"/>
        <v>55</v>
      </c>
      <c r="G99" s="68">
        <v>4</v>
      </c>
      <c r="H99" s="41">
        <v>9</v>
      </c>
      <c r="I99" s="41">
        <v>16</v>
      </c>
      <c r="J99" s="41">
        <v>21</v>
      </c>
      <c r="K99" s="41">
        <v>3</v>
      </c>
      <c r="L99" s="41">
        <v>0</v>
      </c>
      <c r="M99" s="41">
        <v>0</v>
      </c>
      <c r="N99" s="41">
        <v>2</v>
      </c>
      <c r="AA99" s="153">
        <v>55</v>
      </c>
      <c r="AB99" s="153" t="str">
        <f>IF(F99=AA99,"",1)</f>
        <v/>
      </c>
    </row>
    <row r="100" spans="1:30" ht="12.75" customHeight="1" thickBot="1">
      <c r="A100" s="204"/>
      <c r="B100" s="204"/>
      <c r="C100" s="40"/>
      <c r="D100" s="279"/>
      <c r="E100" s="39"/>
      <c r="F100" s="67">
        <f t="shared" si="38"/>
        <v>1</v>
      </c>
      <c r="G100" s="66">
        <f t="shared" ref="G100:N100" si="53">IF(G99=0,0,G99/$F99)</f>
        <v>7.2727272727272724E-2</v>
      </c>
      <c r="H100" s="37">
        <f t="shared" si="53"/>
        <v>0.16363636363636364</v>
      </c>
      <c r="I100" s="37">
        <f t="shared" si="53"/>
        <v>0.29090909090909089</v>
      </c>
      <c r="J100" s="37">
        <f t="shared" si="53"/>
        <v>0.38181818181818183</v>
      </c>
      <c r="K100" s="37">
        <f t="shared" si="53"/>
        <v>5.4545454545454543E-2</v>
      </c>
      <c r="L100" s="37">
        <f t="shared" si="53"/>
        <v>0</v>
      </c>
      <c r="M100" s="37">
        <f t="shared" si="53"/>
        <v>0</v>
      </c>
      <c r="N100" s="37">
        <f t="shared" si="53"/>
        <v>3.6363636363636362E-2</v>
      </c>
      <c r="AA100" s="155"/>
      <c r="AB100" s="156"/>
    </row>
    <row r="110" spans="1:30">
      <c r="D110" s="164" t="s">
        <v>495</v>
      </c>
      <c r="E110" s="162"/>
      <c r="F110" s="163">
        <v>986</v>
      </c>
      <c r="G110" s="163">
        <v>46</v>
      </c>
      <c r="H110" s="163">
        <v>132</v>
      </c>
      <c r="I110" s="163">
        <v>276</v>
      </c>
      <c r="J110" s="163">
        <v>443</v>
      </c>
      <c r="K110" s="163">
        <v>48</v>
      </c>
      <c r="L110" s="163">
        <v>14</v>
      </c>
      <c r="M110" s="163">
        <v>3</v>
      </c>
      <c r="N110" s="163">
        <v>24</v>
      </c>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4">IF(G110="","",SUM(G9,G11,G13,G15,G17))</f>
        <v>46</v>
      </c>
      <c r="H111" s="166">
        <f t="shared" si="54"/>
        <v>132</v>
      </c>
      <c r="I111" s="166">
        <f t="shared" si="54"/>
        <v>276</v>
      </c>
      <c r="J111" s="166">
        <f t="shared" si="54"/>
        <v>443</v>
      </c>
      <c r="K111" s="166">
        <f t="shared" si="54"/>
        <v>48</v>
      </c>
      <c r="L111" s="166">
        <f t="shared" si="54"/>
        <v>14</v>
      </c>
      <c r="M111" s="166">
        <f t="shared" si="54"/>
        <v>3</v>
      </c>
      <c r="N111" s="166">
        <f t="shared" si="54"/>
        <v>24</v>
      </c>
      <c r="O111" s="166" t="str">
        <f t="shared" si="54"/>
        <v/>
      </c>
      <c r="P111" s="166" t="str">
        <f t="shared" si="54"/>
        <v/>
      </c>
      <c r="Q111" s="166" t="str">
        <f t="shared" si="54"/>
        <v/>
      </c>
      <c r="R111" s="166" t="str">
        <f t="shared" si="54"/>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5">IF(G110="","",SUM(G19,G69))</f>
        <v>46</v>
      </c>
      <c r="H112" s="166">
        <f t="shared" si="55"/>
        <v>132</v>
      </c>
      <c r="I112" s="166">
        <f t="shared" si="55"/>
        <v>276</v>
      </c>
      <c r="J112" s="166">
        <f t="shared" si="55"/>
        <v>443</v>
      </c>
      <c r="K112" s="166">
        <f t="shared" si="55"/>
        <v>48</v>
      </c>
      <c r="L112" s="166">
        <f t="shared" si="55"/>
        <v>14</v>
      </c>
      <c r="M112" s="166">
        <f t="shared" si="55"/>
        <v>3</v>
      </c>
      <c r="N112" s="166">
        <f t="shared" si="55"/>
        <v>24</v>
      </c>
      <c r="O112" s="166" t="str">
        <f t="shared" si="55"/>
        <v/>
      </c>
      <c r="P112" s="166" t="str">
        <f t="shared" si="55"/>
        <v/>
      </c>
      <c r="Q112" s="166" t="str">
        <f t="shared" si="55"/>
        <v/>
      </c>
      <c r="R112" s="166" t="str">
        <f t="shared" si="55"/>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6">IF(G110="","",SUM(G21,G23,G25,G27,G29,G31,G33,G35,G37,G39,G41,G43,G45,G47,G49,G51,G53,G55,G57,G59,G61,G63,G65,G67))</f>
        <v>4</v>
      </c>
      <c r="H113" s="166">
        <f t="shared" si="56"/>
        <v>23</v>
      </c>
      <c r="I113" s="166">
        <f t="shared" si="56"/>
        <v>65</v>
      </c>
      <c r="J113" s="166">
        <f t="shared" si="56"/>
        <v>119</v>
      </c>
      <c r="K113" s="166">
        <f t="shared" si="56"/>
        <v>19</v>
      </c>
      <c r="L113" s="166">
        <f t="shared" si="56"/>
        <v>10</v>
      </c>
      <c r="M113" s="166">
        <f t="shared" si="56"/>
        <v>3</v>
      </c>
      <c r="N113" s="166">
        <f t="shared" si="56"/>
        <v>4</v>
      </c>
      <c r="O113" s="166" t="str">
        <f t="shared" si="56"/>
        <v/>
      </c>
      <c r="P113" s="166" t="str">
        <f t="shared" si="56"/>
        <v/>
      </c>
      <c r="Q113" s="166" t="str">
        <f t="shared" si="56"/>
        <v/>
      </c>
      <c r="R113" s="166" t="str">
        <f t="shared" si="56"/>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7">IF(G110="","",SUM(G71,G73,G75,G77,G79,G81,G83,G85,G87,G89,G91,G93,G95,G97,G99))</f>
        <v>42</v>
      </c>
      <c r="H114" s="166">
        <f t="shared" si="57"/>
        <v>109</v>
      </c>
      <c r="I114" s="166">
        <f t="shared" si="57"/>
        <v>211</v>
      </c>
      <c r="J114" s="166">
        <f t="shared" si="57"/>
        <v>324</v>
      </c>
      <c r="K114" s="166">
        <f t="shared" si="57"/>
        <v>29</v>
      </c>
      <c r="L114" s="166">
        <f t="shared" si="57"/>
        <v>4</v>
      </c>
      <c r="M114" s="166">
        <f t="shared" si="57"/>
        <v>0</v>
      </c>
      <c r="N114" s="166">
        <f t="shared" si="57"/>
        <v>20</v>
      </c>
      <c r="O114" s="166" t="str">
        <f t="shared" si="57"/>
        <v/>
      </c>
      <c r="P114" s="166" t="str">
        <f t="shared" si="57"/>
        <v/>
      </c>
      <c r="Q114" s="166" t="str">
        <f t="shared" si="57"/>
        <v/>
      </c>
      <c r="R114" s="166" t="str">
        <f t="shared" si="57"/>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8">IF(G110="","",IF(G7=G110,"",1))</f>
        <v/>
      </c>
      <c r="H116" s="163" t="str">
        <f t="shared" si="58"/>
        <v/>
      </c>
      <c r="I116" s="163" t="str">
        <f t="shared" si="58"/>
        <v/>
      </c>
      <c r="J116" s="163" t="str">
        <f t="shared" si="58"/>
        <v/>
      </c>
      <c r="K116" s="163" t="str">
        <f t="shared" si="58"/>
        <v/>
      </c>
      <c r="L116" s="163" t="str">
        <f t="shared" si="58"/>
        <v/>
      </c>
      <c r="M116" s="163" t="str">
        <f t="shared" si="58"/>
        <v/>
      </c>
      <c r="N116" s="163" t="str">
        <f t="shared" si="58"/>
        <v/>
      </c>
      <c r="O116" s="163" t="str">
        <f t="shared" si="58"/>
        <v/>
      </c>
      <c r="P116" s="163" t="str">
        <f t="shared" si="58"/>
        <v/>
      </c>
      <c r="Q116" s="163" t="str">
        <f t="shared" si="58"/>
        <v/>
      </c>
      <c r="R116" s="163" t="str">
        <f t="shared" si="58"/>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9">IF(G110="","",IF(G110=G111,"",1))</f>
        <v/>
      </c>
      <c r="H117" s="163" t="str">
        <f t="shared" si="59"/>
        <v/>
      </c>
      <c r="I117" s="163" t="str">
        <f t="shared" si="59"/>
        <v/>
      </c>
      <c r="J117" s="163" t="str">
        <f t="shared" si="59"/>
        <v/>
      </c>
      <c r="K117" s="163" t="str">
        <f t="shared" si="59"/>
        <v/>
      </c>
      <c r="L117" s="163" t="str">
        <f t="shared" si="59"/>
        <v/>
      </c>
      <c r="M117" s="163" t="str">
        <f t="shared" si="59"/>
        <v/>
      </c>
      <c r="N117" s="163" t="str">
        <f t="shared" si="59"/>
        <v/>
      </c>
      <c r="O117" s="163" t="str">
        <f t="shared" si="59"/>
        <v/>
      </c>
      <c r="P117" s="163" t="str">
        <f t="shared" si="59"/>
        <v/>
      </c>
      <c r="Q117" s="163" t="str">
        <f t="shared" si="59"/>
        <v/>
      </c>
      <c r="R117" s="163" t="str">
        <f t="shared" si="59"/>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60">IF(G110="","",IF(G110=G112,"",1))</f>
        <v/>
      </c>
      <c r="H118" s="163" t="str">
        <f t="shared" si="60"/>
        <v/>
      </c>
      <c r="I118" s="163" t="str">
        <f t="shared" si="60"/>
        <v/>
      </c>
      <c r="J118" s="163" t="str">
        <f t="shared" si="60"/>
        <v/>
      </c>
      <c r="K118" s="163" t="str">
        <f t="shared" si="60"/>
        <v/>
      </c>
      <c r="L118" s="163" t="str">
        <f t="shared" si="60"/>
        <v/>
      </c>
      <c r="M118" s="163" t="str">
        <f t="shared" si="60"/>
        <v/>
      </c>
      <c r="N118" s="163" t="str">
        <f t="shared" si="60"/>
        <v/>
      </c>
      <c r="O118" s="163" t="str">
        <f t="shared" si="60"/>
        <v/>
      </c>
      <c r="P118" s="163" t="str">
        <f t="shared" si="60"/>
        <v/>
      </c>
      <c r="Q118" s="163" t="str">
        <f t="shared" si="60"/>
        <v/>
      </c>
      <c r="R118" s="163" t="str">
        <f t="shared" si="60"/>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61">IF(G110="","",IF(G19=G113,"",1))</f>
        <v/>
      </c>
      <c r="H119" s="163" t="str">
        <f t="shared" si="61"/>
        <v/>
      </c>
      <c r="I119" s="163" t="str">
        <f t="shared" si="61"/>
        <v/>
      </c>
      <c r="J119" s="163" t="str">
        <f t="shared" si="61"/>
        <v/>
      </c>
      <c r="K119" s="163" t="str">
        <f t="shared" si="61"/>
        <v/>
      </c>
      <c r="L119" s="163" t="str">
        <f t="shared" si="61"/>
        <v/>
      </c>
      <c r="M119" s="163" t="str">
        <f t="shared" si="61"/>
        <v/>
      </c>
      <c r="N119" s="163" t="str">
        <f t="shared" si="61"/>
        <v/>
      </c>
      <c r="O119" s="163" t="str">
        <f t="shared" si="61"/>
        <v/>
      </c>
      <c r="P119" s="163" t="str">
        <f t="shared" si="61"/>
        <v/>
      </c>
      <c r="Q119" s="163" t="str">
        <f t="shared" si="61"/>
        <v/>
      </c>
      <c r="R119" s="163" t="str">
        <f t="shared" si="61"/>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62">IF(G110="","",IF(G69=G114,"",1))</f>
        <v/>
      </c>
      <c r="H120" s="163" t="str">
        <f t="shared" si="62"/>
        <v/>
      </c>
      <c r="I120" s="163" t="str">
        <f t="shared" si="62"/>
        <v/>
      </c>
      <c r="J120" s="163" t="str">
        <f t="shared" si="62"/>
        <v/>
      </c>
      <c r="K120" s="163" t="str">
        <f t="shared" si="62"/>
        <v/>
      </c>
      <c r="L120" s="163" t="str">
        <f t="shared" si="62"/>
        <v/>
      </c>
      <c r="M120" s="163" t="str">
        <f t="shared" si="62"/>
        <v/>
      </c>
      <c r="N120" s="163" t="str">
        <f t="shared" si="62"/>
        <v/>
      </c>
      <c r="O120" s="163" t="str">
        <f t="shared" si="62"/>
        <v/>
      </c>
      <c r="P120" s="163" t="str">
        <f t="shared" si="62"/>
        <v/>
      </c>
      <c r="Q120" s="163" t="str">
        <f t="shared" si="62"/>
        <v/>
      </c>
      <c r="R120" s="163" t="str">
        <f t="shared" si="62"/>
        <v/>
      </c>
      <c r="S120" s="71"/>
      <c r="T120" s="71"/>
      <c r="U120" s="71"/>
      <c r="V120" s="71"/>
      <c r="W120" s="71"/>
      <c r="X120" s="71"/>
      <c r="Y120" s="71"/>
      <c r="Z120" s="71"/>
      <c r="AA120" s="71"/>
      <c r="AB120" s="71"/>
      <c r="AC120" s="71"/>
      <c r="AD120" s="71"/>
    </row>
  </sheetData>
  <mergeCells count="61">
    <mergeCell ref="N3:N6"/>
    <mergeCell ref="G3:G6"/>
    <mergeCell ref="H3:H6"/>
    <mergeCell ref="I3:I6"/>
    <mergeCell ref="J3:J6"/>
    <mergeCell ref="K3:K6"/>
    <mergeCell ref="M3:M6"/>
    <mergeCell ref="L3:L6"/>
    <mergeCell ref="D55:D56"/>
    <mergeCell ref="D59:D60"/>
    <mergeCell ref="D61:D62"/>
    <mergeCell ref="D63:D64"/>
    <mergeCell ref="D57:D58"/>
    <mergeCell ref="D51:D52"/>
    <mergeCell ref="A3:E6"/>
    <mergeCell ref="A19:A100"/>
    <mergeCell ref="B19:B68"/>
    <mergeCell ref="D47:D48"/>
    <mergeCell ref="D49:D50"/>
    <mergeCell ref="B69:B100"/>
    <mergeCell ref="A7:E8"/>
    <mergeCell ref="A9:A18"/>
    <mergeCell ref="B9:E10"/>
    <mergeCell ref="B11:E12"/>
    <mergeCell ref="B13:E14"/>
    <mergeCell ref="B15:E16"/>
    <mergeCell ref="D65:D66"/>
    <mergeCell ref="D67:D68"/>
    <mergeCell ref="D53:D54"/>
    <mergeCell ref="F3:F6"/>
    <mergeCell ref="D69:D70"/>
    <mergeCell ref="D71:D72"/>
    <mergeCell ref="D73:D74"/>
    <mergeCell ref="D75:D76"/>
    <mergeCell ref="D19:D20"/>
    <mergeCell ref="D21:D22"/>
    <mergeCell ref="D23:D24"/>
    <mergeCell ref="D25:D26"/>
    <mergeCell ref="D27:D28"/>
    <mergeCell ref="D29:D30"/>
    <mergeCell ref="D31:D32"/>
    <mergeCell ref="D33:D34"/>
    <mergeCell ref="D41:D42"/>
    <mergeCell ref="D43:D44"/>
    <mergeCell ref="D45:D46"/>
    <mergeCell ref="B17:E18"/>
    <mergeCell ref="D99:D100"/>
    <mergeCell ref="D77:D78"/>
    <mergeCell ref="D79:D80"/>
    <mergeCell ref="D81:D82"/>
    <mergeCell ref="D83:D84"/>
    <mergeCell ref="D95:D96"/>
    <mergeCell ref="D97:D98"/>
    <mergeCell ref="D85:D86"/>
    <mergeCell ref="D87:D88"/>
    <mergeCell ref="D89:D90"/>
    <mergeCell ref="D91:D92"/>
    <mergeCell ref="D93:D94"/>
    <mergeCell ref="D35:D36"/>
    <mergeCell ref="D37:D38"/>
    <mergeCell ref="D39:D40"/>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K19" sqref="K19"/>
    </sheetView>
  </sheetViews>
  <sheetFormatPr defaultRowHeight="13.5"/>
  <cols>
    <col min="1" max="2" width="2.625" style="4" customWidth="1"/>
    <col min="3" max="3" width="1.375" style="4" customWidth="1"/>
    <col min="4" max="4" width="27.625" style="4" customWidth="1"/>
    <col min="5" max="5" width="1.375" style="4" customWidth="1"/>
    <col min="6" max="14" width="11.75" style="3" customWidth="1"/>
    <col min="15" max="26" width="9" style="3"/>
    <col min="27" max="27" width="9" style="83"/>
    <col min="28" max="28" width="11.25" style="83" customWidth="1"/>
    <col min="29" max="16384" width="9" style="3"/>
  </cols>
  <sheetData>
    <row r="1" spans="1:28" ht="14.25">
      <c r="A1" s="18" t="s">
        <v>563</v>
      </c>
    </row>
    <row r="2" spans="1:28">
      <c r="N2" s="46" t="s">
        <v>157</v>
      </c>
    </row>
    <row r="3" spans="1:28" ht="14.25" customHeight="1">
      <c r="A3" s="280" t="s">
        <v>64</v>
      </c>
      <c r="B3" s="281"/>
      <c r="C3" s="281"/>
      <c r="D3" s="281"/>
      <c r="E3" s="282"/>
      <c r="F3" s="225" t="s">
        <v>138</v>
      </c>
      <c r="G3" s="389" t="s">
        <v>333</v>
      </c>
      <c r="H3" s="268" t="s">
        <v>336</v>
      </c>
      <c r="I3" s="268" t="s">
        <v>331</v>
      </c>
      <c r="J3" s="268" t="s">
        <v>335</v>
      </c>
      <c r="K3" s="268" t="s">
        <v>329</v>
      </c>
      <c r="L3" s="268" t="s">
        <v>334</v>
      </c>
      <c r="M3" s="268" t="s">
        <v>327</v>
      </c>
      <c r="N3" s="268" t="s">
        <v>158</v>
      </c>
    </row>
    <row r="4" spans="1:28" ht="42" customHeight="1">
      <c r="A4" s="283"/>
      <c r="B4" s="284"/>
      <c r="C4" s="284"/>
      <c r="D4" s="284"/>
      <c r="E4" s="285"/>
      <c r="F4" s="229"/>
      <c r="G4" s="390"/>
      <c r="H4" s="273"/>
      <c r="I4" s="273"/>
      <c r="J4" s="273"/>
      <c r="K4" s="273"/>
      <c r="L4" s="273"/>
      <c r="M4" s="273"/>
      <c r="N4" s="273"/>
    </row>
    <row r="5" spans="1:28" ht="14.25" customHeight="1" thickBot="1">
      <c r="A5" s="283"/>
      <c r="B5" s="284"/>
      <c r="C5" s="284"/>
      <c r="D5" s="284"/>
      <c r="E5" s="285"/>
      <c r="F5" s="229"/>
      <c r="G5" s="390"/>
      <c r="H5" s="273"/>
      <c r="I5" s="273"/>
      <c r="J5" s="273"/>
      <c r="K5" s="273"/>
      <c r="L5" s="273"/>
      <c r="M5" s="273"/>
      <c r="N5" s="273"/>
    </row>
    <row r="6" spans="1:28" ht="16.5" customHeight="1" thickBot="1">
      <c r="A6" s="286"/>
      <c r="B6" s="287"/>
      <c r="C6" s="287"/>
      <c r="D6" s="287"/>
      <c r="E6" s="288"/>
      <c r="F6" s="229"/>
      <c r="G6" s="391"/>
      <c r="H6" s="274"/>
      <c r="I6" s="274"/>
      <c r="J6" s="274"/>
      <c r="K6" s="274"/>
      <c r="L6" s="274"/>
      <c r="M6" s="274"/>
      <c r="N6" s="274"/>
      <c r="AA6" s="157">
        <f>SUM(AB7:AB100,F116:R120)</f>
        <v>0</v>
      </c>
      <c r="AB6" s="91"/>
    </row>
    <row r="7" spans="1:28" ht="12" customHeight="1">
      <c r="A7" s="216" t="s">
        <v>50</v>
      </c>
      <c r="B7" s="217"/>
      <c r="C7" s="217"/>
      <c r="D7" s="217"/>
      <c r="E7" s="218"/>
      <c r="F7" s="69">
        <f t="shared" ref="F7:F38" si="0">SUM(G7:N7)</f>
        <v>986</v>
      </c>
      <c r="G7" s="68">
        <f t="shared" ref="G7:N7" si="1">SUM(G9,G11,G13,G15,G17)</f>
        <v>39</v>
      </c>
      <c r="H7" s="41">
        <f t="shared" si="1"/>
        <v>82</v>
      </c>
      <c r="I7" s="41">
        <f t="shared" si="1"/>
        <v>161</v>
      </c>
      <c r="J7" s="41">
        <f t="shared" si="1"/>
        <v>475</v>
      </c>
      <c r="K7" s="41">
        <f t="shared" si="1"/>
        <v>35</v>
      </c>
      <c r="L7" s="41">
        <f t="shared" si="1"/>
        <v>6</v>
      </c>
      <c r="M7" s="41">
        <f t="shared" si="1"/>
        <v>5</v>
      </c>
      <c r="N7" s="41">
        <f t="shared" si="1"/>
        <v>183</v>
      </c>
      <c r="AA7" s="151">
        <v>986</v>
      </c>
      <c r="AB7" s="151" t="str">
        <f>IF(F7=AA7,"",1)</f>
        <v/>
      </c>
    </row>
    <row r="8" spans="1:28" ht="12" customHeight="1">
      <c r="A8" s="219"/>
      <c r="B8" s="220"/>
      <c r="C8" s="220"/>
      <c r="D8" s="220"/>
      <c r="E8" s="221"/>
      <c r="F8" s="70">
        <f t="shared" si="0"/>
        <v>1</v>
      </c>
      <c r="G8" s="66">
        <f t="shared" ref="G8:N8" si="2">IF(G7=0,0,G7/$F7)</f>
        <v>3.9553752535496957E-2</v>
      </c>
      <c r="H8" s="37">
        <f t="shared" si="2"/>
        <v>8.3164300202839755E-2</v>
      </c>
      <c r="I8" s="37">
        <f t="shared" si="2"/>
        <v>0.16328600405679514</v>
      </c>
      <c r="J8" s="37">
        <f t="shared" si="2"/>
        <v>0.4817444219066937</v>
      </c>
      <c r="K8" s="37">
        <f t="shared" si="2"/>
        <v>3.5496957403651115E-2</v>
      </c>
      <c r="L8" s="37">
        <f t="shared" si="2"/>
        <v>6.0851926977687626E-3</v>
      </c>
      <c r="M8" s="37">
        <f t="shared" si="2"/>
        <v>5.0709939148073022E-3</v>
      </c>
      <c r="N8" s="37">
        <f t="shared" si="2"/>
        <v>0.18559837728194725</v>
      </c>
      <c r="AA8" s="152"/>
      <c r="AB8" s="152"/>
    </row>
    <row r="9" spans="1:28" ht="12" customHeight="1">
      <c r="A9" s="205" t="s">
        <v>49</v>
      </c>
      <c r="B9" s="289" t="s">
        <v>48</v>
      </c>
      <c r="C9" s="290"/>
      <c r="D9" s="290"/>
      <c r="E9" s="291"/>
      <c r="F9" s="69">
        <f t="shared" si="0"/>
        <v>324</v>
      </c>
      <c r="G9" s="68">
        <v>13</v>
      </c>
      <c r="H9" s="41">
        <v>22</v>
      </c>
      <c r="I9" s="41">
        <v>32</v>
      </c>
      <c r="J9" s="41">
        <v>131</v>
      </c>
      <c r="K9" s="41">
        <v>6</v>
      </c>
      <c r="L9" s="41">
        <v>1</v>
      </c>
      <c r="M9" s="41">
        <v>3</v>
      </c>
      <c r="N9" s="41">
        <v>116</v>
      </c>
      <c r="AA9" s="153">
        <v>324</v>
      </c>
      <c r="AB9" s="153" t="str">
        <f>IF(F9=AA9,"",1)</f>
        <v/>
      </c>
    </row>
    <row r="10" spans="1:28" ht="12" customHeight="1">
      <c r="A10" s="206"/>
      <c r="B10" s="292"/>
      <c r="C10" s="293"/>
      <c r="D10" s="293"/>
      <c r="E10" s="294"/>
      <c r="F10" s="70">
        <f t="shared" si="0"/>
        <v>1</v>
      </c>
      <c r="G10" s="66">
        <f t="shared" ref="G10:N10" si="3">IF(G9=0,0,G9/$F9)</f>
        <v>4.0123456790123455E-2</v>
      </c>
      <c r="H10" s="37">
        <f t="shared" si="3"/>
        <v>6.7901234567901231E-2</v>
      </c>
      <c r="I10" s="37">
        <f t="shared" si="3"/>
        <v>9.8765432098765427E-2</v>
      </c>
      <c r="J10" s="37">
        <f t="shared" si="3"/>
        <v>0.40432098765432101</v>
      </c>
      <c r="K10" s="37">
        <f t="shared" si="3"/>
        <v>1.8518518518518517E-2</v>
      </c>
      <c r="L10" s="37">
        <f t="shared" si="3"/>
        <v>3.0864197530864196E-3</v>
      </c>
      <c r="M10" s="37">
        <f t="shared" si="3"/>
        <v>9.2592592592592587E-3</v>
      </c>
      <c r="N10" s="37">
        <f t="shared" si="3"/>
        <v>0.35802469135802467</v>
      </c>
      <c r="AA10" s="152"/>
      <c r="AB10" s="152"/>
    </row>
    <row r="11" spans="1:28" ht="12" customHeight="1">
      <c r="A11" s="206"/>
      <c r="B11" s="289" t="s">
        <v>47</v>
      </c>
      <c r="C11" s="290"/>
      <c r="D11" s="290"/>
      <c r="E11" s="291"/>
      <c r="F11" s="69">
        <f t="shared" si="0"/>
        <v>144</v>
      </c>
      <c r="G11" s="68">
        <v>6</v>
      </c>
      <c r="H11" s="41">
        <v>7</v>
      </c>
      <c r="I11" s="41">
        <v>24</v>
      </c>
      <c r="J11" s="41">
        <v>78</v>
      </c>
      <c r="K11" s="41">
        <v>1</v>
      </c>
      <c r="L11" s="41">
        <v>1</v>
      </c>
      <c r="M11" s="41">
        <v>0</v>
      </c>
      <c r="N11" s="41">
        <v>27</v>
      </c>
      <c r="AA11" s="153">
        <v>144</v>
      </c>
      <c r="AB11" s="153" t="str">
        <f>IF(F11=AA11,"",1)</f>
        <v/>
      </c>
    </row>
    <row r="12" spans="1:28" ht="12" customHeight="1">
      <c r="A12" s="206"/>
      <c r="B12" s="292"/>
      <c r="C12" s="293"/>
      <c r="D12" s="293"/>
      <c r="E12" s="294"/>
      <c r="F12" s="70">
        <f t="shared" si="0"/>
        <v>0.99999999999999989</v>
      </c>
      <c r="G12" s="66">
        <f t="shared" ref="G12:N12" si="4">IF(G11=0,0,G11/$F11)</f>
        <v>4.1666666666666664E-2</v>
      </c>
      <c r="H12" s="37">
        <f t="shared" si="4"/>
        <v>4.8611111111111112E-2</v>
      </c>
      <c r="I12" s="37">
        <f t="shared" si="4"/>
        <v>0.16666666666666666</v>
      </c>
      <c r="J12" s="37">
        <f t="shared" si="4"/>
        <v>0.54166666666666663</v>
      </c>
      <c r="K12" s="37">
        <f t="shared" si="4"/>
        <v>6.9444444444444441E-3</v>
      </c>
      <c r="L12" s="37">
        <f t="shared" si="4"/>
        <v>6.9444444444444441E-3</v>
      </c>
      <c r="M12" s="37">
        <f t="shared" si="4"/>
        <v>0</v>
      </c>
      <c r="N12" s="37">
        <f t="shared" si="4"/>
        <v>0.1875</v>
      </c>
      <c r="AA12" s="152"/>
      <c r="AB12" s="152"/>
    </row>
    <row r="13" spans="1:28" ht="12" customHeight="1">
      <c r="A13" s="206"/>
      <c r="B13" s="289" t="s">
        <v>46</v>
      </c>
      <c r="C13" s="290"/>
      <c r="D13" s="290"/>
      <c r="E13" s="291"/>
      <c r="F13" s="69">
        <f t="shared" si="0"/>
        <v>219</v>
      </c>
      <c r="G13" s="68">
        <v>5</v>
      </c>
      <c r="H13" s="41">
        <v>13</v>
      </c>
      <c r="I13" s="41">
        <v>38</v>
      </c>
      <c r="J13" s="41">
        <v>120</v>
      </c>
      <c r="K13" s="41">
        <v>14</v>
      </c>
      <c r="L13" s="41">
        <v>2</v>
      </c>
      <c r="M13" s="41">
        <v>1</v>
      </c>
      <c r="N13" s="41">
        <v>26</v>
      </c>
      <c r="AA13" s="153">
        <v>219</v>
      </c>
      <c r="AB13" s="153" t="str">
        <f>IF(F13=AA13,"",1)</f>
        <v/>
      </c>
    </row>
    <row r="14" spans="1:28" ht="12" customHeight="1">
      <c r="A14" s="206"/>
      <c r="B14" s="292"/>
      <c r="C14" s="293"/>
      <c r="D14" s="293"/>
      <c r="E14" s="294"/>
      <c r="F14" s="70">
        <f t="shared" si="0"/>
        <v>0.99999999999999989</v>
      </c>
      <c r="G14" s="66">
        <f t="shared" ref="G14:N14" si="5">IF(G13=0,0,G13/$F13)</f>
        <v>2.2831050228310501E-2</v>
      </c>
      <c r="H14" s="37">
        <f t="shared" si="5"/>
        <v>5.9360730593607303E-2</v>
      </c>
      <c r="I14" s="37">
        <f t="shared" si="5"/>
        <v>0.17351598173515981</v>
      </c>
      <c r="J14" s="37">
        <f t="shared" si="5"/>
        <v>0.54794520547945202</v>
      </c>
      <c r="K14" s="37">
        <f t="shared" si="5"/>
        <v>6.3926940639269403E-2</v>
      </c>
      <c r="L14" s="37">
        <f t="shared" si="5"/>
        <v>9.1324200913242004E-3</v>
      </c>
      <c r="M14" s="37">
        <f t="shared" si="5"/>
        <v>4.5662100456621002E-3</v>
      </c>
      <c r="N14" s="37">
        <f t="shared" si="5"/>
        <v>0.11872146118721461</v>
      </c>
      <c r="AA14" s="152"/>
      <c r="AB14" s="152"/>
    </row>
    <row r="15" spans="1:28" ht="12" customHeight="1">
      <c r="A15" s="206"/>
      <c r="B15" s="289" t="s">
        <v>45</v>
      </c>
      <c r="C15" s="290"/>
      <c r="D15" s="290"/>
      <c r="E15" s="291"/>
      <c r="F15" s="69">
        <f t="shared" si="0"/>
        <v>78</v>
      </c>
      <c r="G15" s="68">
        <v>5</v>
      </c>
      <c r="H15" s="41">
        <v>8</v>
      </c>
      <c r="I15" s="41">
        <v>18</v>
      </c>
      <c r="J15" s="41">
        <v>40</v>
      </c>
      <c r="K15" s="41">
        <v>5</v>
      </c>
      <c r="L15" s="41">
        <v>0</v>
      </c>
      <c r="M15" s="41">
        <v>1</v>
      </c>
      <c r="N15" s="41">
        <v>1</v>
      </c>
      <c r="AA15" s="153">
        <v>78</v>
      </c>
      <c r="AB15" s="153" t="str">
        <f>IF(F15=AA15,"",1)</f>
        <v/>
      </c>
    </row>
    <row r="16" spans="1:28" ht="12" customHeight="1">
      <c r="A16" s="206"/>
      <c r="B16" s="292"/>
      <c r="C16" s="293"/>
      <c r="D16" s="293"/>
      <c r="E16" s="294"/>
      <c r="F16" s="70">
        <f t="shared" si="0"/>
        <v>0.99999999999999989</v>
      </c>
      <c r="G16" s="66">
        <f t="shared" ref="G16:N16" si="6">IF(G15=0,0,G15/$F15)</f>
        <v>6.4102564102564097E-2</v>
      </c>
      <c r="H16" s="37">
        <f t="shared" si="6"/>
        <v>0.10256410256410256</v>
      </c>
      <c r="I16" s="37">
        <f t="shared" si="6"/>
        <v>0.23076923076923078</v>
      </c>
      <c r="J16" s="37">
        <f t="shared" si="6"/>
        <v>0.51282051282051277</v>
      </c>
      <c r="K16" s="37">
        <f t="shared" si="6"/>
        <v>6.4102564102564097E-2</v>
      </c>
      <c r="L16" s="37">
        <f t="shared" si="6"/>
        <v>0</v>
      </c>
      <c r="M16" s="37">
        <f t="shared" si="6"/>
        <v>1.282051282051282E-2</v>
      </c>
      <c r="N16" s="37">
        <f t="shared" si="6"/>
        <v>1.282051282051282E-2</v>
      </c>
      <c r="AA16" s="152"/>
      <c r="AB16" s="152"/>
    </row>
    <row r="17" spans="1:28" ht="12" customHeight="1">
      <c r="A17" s="206"/>
      <c r="B17" s="289" t="s">
        <v>44</v>
      </c>
      <c r="C17" s="290"/>
      <c r="D17" s="290"/>
      <c r="E17" s="291"/>
      <c r="F17" s="69">
        <f t="shared" si="0"/>
        <v>221</v>
      </c>
      <c r="G17" s="68">
        <v>10</v>
      </c>
      <c r="H17" s="41">
        <v>32</v>
      </c>
      <c r="I17" s="41">
        <v>49</v>
      </c>
      <c r="J17" s="41">
        <v>106</v>
      </c>
      <c r="K17" s="41">
        <v>9</v>
      </c>
      <c r="L17" s="41">
        <v>2</v>
      </c>
      <c r="M17" s="41">
        <v>0</v>
      </c>
      <c r="N17" s="41">
        <v>13</v>
      </c>
      <c r="AA17" s="153">
        <v>221</v>
      </c>
      <c r="AB17" s="153" t="str">
        <f>IF(F17=AA17,"",1)</f>
        <v/>
      </c>
    </row>
    <row r="18" spans="1:28" ht="12" customHeight="1">
      <c r="A18" s="207"/>
      <c r="B18" s="292"/>
      <c r="C18" s="293"/>
      <c r="D18" s="293"/>
      <c r="E18" s="294"/>
      <c r="F18" s="70">
        <f t="shared" si="0"/>
        <v>0.99999999999999989</v>
      </c>
      <c r="G18" s="66">
        <f t="shared" ref="G18:N18" si="7">IF(G17=0,0,G17/$F17)</f>
        <v>4.5248868778280542E-2</v>
      </c>
      <c r="H18" s="37">
        <f t="shared" si="7"/>
        <v>0.14479638009049775</v>
      </c>
      <c r="I18" s="37">
        <f t="shared" si="7"/>
        <v>0.22171945701357465</v>
      </c>
      <c r="J18" s="37">
        <f t="shared" si="7"/>
        <v>0.47963800904977377</v>
      </c>
      <c r="K18" s="37">
        <f t="shared" si="7"/>
        <v>4.072398190045249E-2</v>
      </c>
      <c r="L18" s="37">
        <f t="shared" si="7"/>
        <v>9.0497737556561094E-3</v>
      </c>
      <c r="M18" s="37">
        <f t="shared" si="7"/>
        <v>0</v>
      </c>
      <c r="N18" s="37">
        <f t="shared" si="7"/>
        <v>5.8823529411764705E-2</v>
      </c>
      <c r="AA18" s="154"/>
      <c r="AB18" s="152"/>
    </row>
    <row r="19" spans="1:28" ht="12" customHeight="1">
      <c r="A19" s="202" t="s">
        <v>43</v>
      </c>
      <c r="B19" s="202" t="s">
        <v>42</v>
      </c>
      <c r="C19" s="43"/>
      <c r="D19" s="278" t="s">
        <v>16</v>
      </c>
      <c r="E19" s="42"/>
      <c r="F19" s="69">
        <f t="shared" si="0"/>
        <v>247</v>
      </c>
      <c r="G19" s="68">
        <f t="shared" ref="G19:N19" si="8">SUM(G21,G23,G25,G27,G29,G31,G33,G35,G37,G39,G41,G43,G45,G47,G49,G51,G53,G55,G57,G59,G61,G63,G65,G67)</f>
        <v>2</v>
      </c>
      <c r="H19" s="41">
        <f t="shared" si="8"/>
        <v>12</v>
      </c>
      <c r="I19" s="41">
        <f t="shared" si="8"/>
        <v>33</v>
      </c>
      <c r="J19" s="41">
        <f t="shared" si="8"/>
        <v>128</v>
      </c>
      <c r="K19" s="41">
        <f t="shared" si="8"/>
        <v>19</v>
      </c>
      <c r="L19" s="41">
        <f t="shared" si="8"/>
        <v>5</v>
      </c>
      <c r="M19" s="41">
        <f t="shared" si="8"/>
        <v>3</v>
      </c>
      <c r="N19" s="41">
        <f t="shared" si="8"/>
        <v>45</v>
      </c>
      <c r="AA19" s="153">
        <v>247</v>
      </c>
      <c r="AB19" s="153" t="str">
        <f>IF(F19=AA19,"",1)</f>
        <v/>
      </c>
    </row>
    <row r="20" spans="1:28" ht="12" customHeight="1">
      <c r="A20" s="203"/>
      <c r="B20" s="203"/>
      <c r="C20" s="40"/>
      <c r="D20" s="279"/>
      <c r="E20" s="39"/>
      <c r="F20" s="70">
        <f t="shared" si="0"/>
        <v>1</v>
      </c>
      <c r="G20" s="66">
        <f t="shared" ref="G20:N20" si="9">IF(G19=0,0,G19/$F19)</f>
        <v>8.0971659919028341E-3</v>
      </c>
      <c r="H20" s="37">
        <f t="shared" si="9"/>
        <v>4.8582995951417005E-2</v>
      </c>
      <c r="I20" s="37">
        <f t="shared" si="9"/>
        <v>0.13360323886639677</v>
      </c>
      <c r="J20" s="37">
        <f t="shared" si="9"/>
        <v>0.51821862348178138</v>
      </c>
      <c r="K20" s="37">
        <f t="shared" si="9"/>
        <v>7.6923076923076927E-2</v>
      </c>
      <c r="L20" s="37">
        <f t="shared" si="9"/>
        <v>2.0242914979757085E-2</v>
      </c>
      <c r="M20" s="37">
        <f t="shared" si="9"/>
        <v>1.2145748987854251E-2</v>
      </c>
      <c r="N20" s="37">
        <f t="shared" si="9"/>
        <v>0.18218623481781376</v>
      </c>
      <c r="AA20" s="152"/>
      <c r="AB20" s="152"/>
    </row>
    <row r="21" spans="1:28" ht="12" customHeight="1">
      <c r="A21" s="203"/>
      <c r="B21" s="203"/>
      <c r="C21" s="43"/>
      <c r="D21" s="278" t="s">
        <v>339</v>
      </c>
      <c r="E21" s="42"/>
      <c r="F21" s="69">
        <f t="shared" si="0"/>
        <v>28</v>
      </c>
      <c r="G21" s="68">
        <v>0</v>
      </c>
      <c r="H21" s="41">
        <v>4</v>
      </c>
      <c r="I21" s="41">
        <v>9</v>
      </c>
      <c r="J21" s="41">
        <v>11</v>
      </c>
      <c r="K21" s="41">
        <v>0</v>
      </c>
      <c r="L21" s="41">
        <v>0</v>
      </c>
      <c r="M21" s="41">
        <v>0</v>
      </c>
      <c r="N21" s="41">
        <v>4</v>
      </c>
      <c r="AA21" s="153">
        <v>28</v>
      </c>
      <c r="AB21" s="153" t="str">
        <f>IF(F21=AA21,"",1)</f>
        <v/>
      </c>
    </row>
    <row r="22" spans="1:28" ht="12" customHeight="1">
      <c r="A22" s="203"/>
      <c r="B22" s="203"/>
      <c r="C22" s="40"/>
      <c r="D22" s="279"/>
      <c r="E22" s="39"/>
      <c r="F22" s="70">
        <f t="shared" si="0"/>
        <v>1</v>
      </c>
      <c r="G22" s="66">
        <f t="shared" ref="G22:N22" si="10">IF(G21=0,0,G21/$F21)</f>
        <v>0</v>
      </c>
      <c r="H22" s="37">
        <f t="shared" si="10"/>
        <v>0.14285714285714285</v>
      </c>
      <c r="I22" s="37">
        <f t="shared" si="10"/>
        <v>0.32142857142857145</v>
      </c>
      <c r="J22" s="37">
        <f t="shared" si="10"/>
        <v>0.39285714285714285</v>
      </c>
      <c r="K22" s="37">
        <f t="shared" si="10"/>
        <v>0</v>
      </c>
      <c r="L22" s="37">
        <f t="shared" si="10"/>
        <v>0</v>
      </c>
      <c r="M22" s="37">
        <f t="shared" si="10"/>
        <v>0</v>
      </c>
      <c r="N22" s="37">
        <f t="shared" si="10"/>
        <v>0.14285714285714285</v>
      </c>
      <c r="AA22" s="152"/>
      <c r="AB22" s="152"/>
    </row>
    <row r="23" spans="1:28" ht="12" customHeight="1">
      <c r="A23" s="203"/>
      <c r="B23" s="203"/>
      <c r="C23" s="43"/>
      <c r="D23" s="278" t="s">
        <v>340</v>
      </c>
      <c r="E23" s="42"/>
      <c r="F23" s="69">
        <f t="shared" si="0"/>
        <v>5</v>
      </c>
      <c r="G23" s="68">
        <v>0</v>
      </c>
      <c r="H23" s="41">
        <v>0</v>
      </c>
      <c r="I23" s="41">
        <v>2</v>
      </c>
      <c r="J23" s="41">
        <v>2</v>
      </c>
      <c r="K23" s="41">
        <v>0</v>
      </c>
      <c r="L23" s="41">
        <v>0</v>
      </c>
      <c r="M23" s="41">
        <v>0</v>
      </c>
      <c r="N23" s="41">
        <v>1</v>
      </c>
      <c r="AA23" s="153">
        <v>5</v>
      </c>
      <c r="AB23" s="153" t="str">
        <f>IF(F23=AA23,"",1)</f>
        <v/>
      </c>
    </row>
    <row r="24" spans="1:28" ht="12" customHeight="1">
      <c r="A24" s="203"/>
      <c r="B24" s="203"/>
      <c r="C24" s="40"/>
      <c r="D24" s="279"/>
      <c r="E24" s="39"/>
      <c r="F24" s="70">
        <f t="shared" si="0"/>
        <v>1</v>
      </c>
      <c r="G24" s="66">
        <f t="shared" ref="G24:N24" si="11">IF(G23=0,0,G23/$F23)</f>
        <v>0</v>
      </c>
      <c r="H24" s="37">
        <f t="shared" si="11"/>
        <v>0</v>
      </c>
      <c r="I24" s="37">
        <f t="shared" si="11"/>
        <v>0.4</v>
      </c>
      <c r="J24" s="37">
        <f t="shared" si="11"/>
        <v>0.4</v>
      </c>
      <c r="K24" s="37">
        <f t="shared" si="11"/>
        <v>0</v>
      </c>
      <c r="L24" s="37">
        <f t="shared" si="11"/>
        <v>0</v>
      </c>
      <c r="M24" s="37">
        <f t="shared" si="11"/>
        <v>0</v>
      </c>
      <c r="N24" s="37">
        <f t="shared" si="11"/>
        <v>0.2</v>
      </c>
      <c r="AA24" s="152"/>
      <c r="AB24" s="152"/>
    </row>
    <row r="25" spans="1:28" ht="12" customHeight="1">
      <c r="A25" s="203"/>
      <c r="B25" s="203"/>
      <c r="C25" s="43"/>
      <c r="D25" s="295" t="s">
        <v>341</v>
      </c>
      <c r="E25" s="115"/>
      <c r="F25" s="93">
        <f t="shared" si="0"/>
        <v>19</v>
      </c>
      <c r="G25" s="103">
        <v>0</v>
      </c>
      <c r="H25" s="104">
        <v>1</v>
      </c>
      <c r="I25" s="104">
        <v>2</v>
      </c>
      <c r="J25" s="41">
        <v>13</v>
      </c>
      <c r="K25" s="41">
        <v>0</v>
      </c>
      <c r="L25" s="41">
        <v>0</v>
      </c>
      <c r="M25" s="41">
        <v>0</v>
      </c>
      <c r="N25" s="41">
        <v>3</v>
      </c>
      <c r="AA25" s="153">
        <v>19</v>
      </c>
      <c r="AB25" s="153" t="str">
        <f>IF(F25=AA25,"",1)</f>
        <v/>
      </c>
    </row>
    <row r="26" spans="1:28" ht="12" customHeight="1">
      <c r="A26" s="203"/>
      <c r="B26" s="203"/>
      <c r="C26" s="40"/>
      <c r="D26" s="296"/>
      <c r="E26" s="116"/>
      <c r="F26" s="94">
        <f t="shared" si="0"/>
        <v>1</v>
      </c>
      <c r="G26" s="106">
        <f t="shared" ref="G26:N26" si="12">IF(G25=0,0,G25/$F25)</f>
        <v>0</v>
      </c>
      <c r="H26" s="107">
        <f t="shared" ref="G26:N28" si="13">IF(H25=0,0,H25/$F25)</f>
        <v>5.2631578947368418E-2</v>
      </c>
      <c r="I26" s="107">
        <f t="shared" si="12"/>
        <v>0.10526315789473684</v>
      </c>
      <c r="J26" s="37">
        <f t="shared" si="12"/>
        <v>0.68421052631578949</v>
      </c>
      <c r="K26" s="37">
        <f t="shared" si="12"/>
        <v>0</v>
      </c>
      <c r="L26" s="37">
        <f t="shared" si="12"/>
        <v>0</v>
      </c>
      <c r="M26" s="37">
        <f t="shared" si="12"/>
        <v>0</v>
      </c>
      <c r="N26" s="37">
        <f t="shared" si="12"/>
        <v>0.15789473684210525</v>
      </c>
      <c r="AA26" s="152"/>
      <c r="AB26" s="152"/>
    </row>
    <row r="27" spans="1:28" ht="12" customHeight="1">
      <c r="A27" s="203"/>
      <c r="B27" s="203"/>
      <c r="C27" s="43"/>
      <c r="D27" s="278" t="s">
        <v>342</v>
      </c>
      <c r="E27" s="42"/>
      <c r="F27" s="69">
        <f t="shared" si="0"/>
        <v>2</v>
      </c>
      <c r="G27" s="68">
        <v>0</v>
      </c>
      <c r="H27" s="41">
        <v>0</v>
      </c>
      <c r="I27" s="41">
        <v>0</v>
      </c>
      <c r="J27" s="41">
        <v>0</v>
      </c>
      <c r="K27" s="41">
        <v>0</v>
      </c>
      <c r="L27" s="41">
        <v>0</v>
      </c>
      <c r="M27" s="41">
        <v>0</v>
      </c>
      <c r="N27" s="41">
        <v>2</v>
      </c>
      <c r="AA27" s="153">
        <v>2</v>
      </c>
      <c r="AB27" s="153" t="str">
        <f>IF(F27=AA27,"",1)</f>
        <v/>
      </c>
    </row>
    <row r="28" spans="1:28" ht="12" customHeight="1">
      <c r="A28" s="203"/>
      <c r="B28" s="203"/>
      <c r="C28" s="40"/>
      <c r="D28" s="279"/>
      <c r="E28" s="39"/>
      <c r="F28" s="70">
        <f t="shared" si="0"/>
        <v>1</v>
      </c>
      <c r="G28" s="66">
        <f t="shared" si="13"/>
        <v>0</v>
      </c>
      <c r="H28" s="37">
        <f t="shared" si="13"/>
        <v>0</v>
      </c>
      <c r="I28" s="37">
        <f t="shared" si="13"/>
        <v>0</v>
      </c>
      <c r="J28" s="37">
        <f t="shared" si="13"/>
        <v>0</v>
      </c>
      <c r="K28" s="37">
        <f t="shared" si="13"/>
        <v>0</v>
      </c>
      <c r="L28" s="37">
        <f t="shared" si="13"/>
        <v>0</v>
      </c>
      <c r="M28" s="37">
        <f t="shared" si="13"/>
        <v>0</v>
      </c>
      <c r="N28" s="37">
        <f t="shared" si="13"/>
        <v>1</v>
      </c>
      <c r="AA28" s="152"/>
      <c r="AB28" s="152"/>
    </row>
    <row r="29" spans="1:28" ht="12" customHeight="1">
      <c r="A29" s="203"/>
      <c r="B29" s="203"/>
      <c r="C29" s="43"/>
      <c r="D29" s="278" t="s">
        <v>343</v>
      </c>
      <c r="E29" s="42"/>
      <c r="F29" s="69">
        <f t="shared" si="0"/>
        <v>7</v>
      </c>
      <c r="G29" s="68">
        <v>0</v>
      </c>
      <c r="H29" s="41">
        <v>0</v>
      </c>
      <c r="I29" s="41">
        <v>0</v>
      </c>
      <c r="J29" s="41">
        <v>3</v>
      </c>
      <c r="K29" s="41">
        <v>2</v>
      </c>
      <c r="L29" s="41">
        <v>0</v>
      </c>
      <c r="M29" s="41">
        <v>0</v>
      </c>
      <c r="N29" s="41">
        <v>2</v>
      </c>
      <c r="AA29" s="153">
        <v>7</v>
      </c>
      <c r="AB29" s="153" t="str">
        <f>IF(F29=AA29,"",1)</f>
        <v/>
      </c>
    </row>
    <row r="30" spans="1:28" ht="12" customHeight="1">
      <c r="A30" s="203"/>
      <c r="B30" s="203"/>
      <c r="C30" s="40"/>
      <c r="D30" s="279"/>
      <c r="E30" s="39"/>
      <c r="F30" s="70">
        <f t="shared" si="0"/>
        <v>0.99999999999999989</v>
      </c>
      <c r="G30" s="66">
        <f t="shared" ref="G30:N30" si="14">IF(G29=0,0,G29/$F29)</f>
        <v>0</v>
      </c>
      <c r="H30" s="37">
        <f t="shared" si="14"/>
        <v>0</v>
      </c>
      <c r="I30" s="37">
        <f t="shared" si="14"/>
        <v>0</v>
      </c>
      <c r="J30" s="37">
        <f t="shared" si="14"/>
        <v>0.42857142857142855</v>
      </c>
      <c r="K30" s="37">
        <f t="shared" si="14"/>
        <v>0.2857142857142857</v>
      </c>
      <c r="L30" s="37">
        <f t="shared" si="14"/>
        <v>0</v>
      </c>
      <c r="M30" s="37">
        <f t="shared" si="14"/>
        <v>0</v>
      </c>
      <c r="N30" s="37">
        <f t="shared" si="14"/>
        <v>0.2857142857142857</v>
      </c>
      <c r="AA30" s="152"/>
      <c r="AB30" s="152"/>
    </row>
    <row r="31" spans="1:28" ht="12" customHeight="1">
      <c r="A31" s="203"/>
      <c r="B31" s="203"/>
      <c r="C31" s="43"/>
      <c r="D31" s="278" t="s">
        <v>344</v>
      </c>
      <c r="E31" s="42"/>
      <c r="F31" s="69">
        <f t="shared" si="0"/>
        <v>1</v>
      </c>
      <c r="G31" s="68">
        <v>0</v>
      </c>
      <c r="H31" s="41">
        <v>0</v>
      </c>
      <c r="I31" s="41">
        <v>0</v>
      </c>
      <c r="J31" s="41">
        <v>1</v>
      </c>
      <c r="K31" s="41">
        <v>0</v>
      </c>
      <c r="L31" s="41">
        <v>0</v>
      </c>
      <c r="M31" s="41">
        <v>0</v>
      </c>
      <c r="N31" s="41">
        <v>0</v>
      </c>
      <c r="AA31" s="153">
        <v>1</v>
      </c>
      <c r="AB31" s="153" t="str">
        <f>IF(F31=AA31,"",1)</f>
        <v/>
      </c>
    </row>
    <row r="32" spans="1:28" ht="12" customHeight="1">
      <c r="A32" s="203"/>
      <c r="B32" s="203"/>
      <c r="C32" s="40"/>
      <c r="D32" s="279"/>
      <c r="E32" s="39"/>
      <c r="F32" s="70">
        <f t="shared" si="0"/>
        <v>1</v>
      </c>
      <c r="G32" s="66">
        <f t="shared" ref="G32:N32" si="15">IF(G31=0,0,G31/$F31)</f>
        <v>0</v>
      </c>
      <c r="H32" s="37">
        <f t="shared" si="15"/>
        <v>0</v>
      </c>
      <c r="I32" s="37">
        <f t="shared" si="15"/>
        <v>0</v>
      </c>
      <c r="J32" s="37">
        <f t="shared" si="15"/>
        <v>1</v>
      </c>
      <c r="K32" s="37">
        <f t="shared" si="15"/>
        <v>0</v>
      </c>
      <c r="L32" s="37">
        <f t="shared" si="15"/>
        <v>0</v>
      </c>
      <c r="M32" s="37">
        <f t="shared" si="15"/>
        <v>0</v>
      </c>
      <c r="N32" s="37">
        <f t="shared" si="15"/>
        <v>0</v>
      </c>
      <c r="AA32" s="152"/>
      <c r="AB32" s="152"/>
    </row>
    <row r="33" spans="1:28" ht="12" customHeight="1">
      <c r="A33" s="203"/>
      <c r="B33" s="203"/>
      <c r="C33" s="43"/>
      <c r="D33" s="278" t="s">
        <v>345</v>
      </c>
      <c r="E33" s="42"/>
      <c r="F33" s="69">
        <f t="shared" si="0"/>
        <v>7</v>
      </c>
      <c r="G33" s="68">
        <v>0</v>
      </c>
      <c r="H33" s="41">
        <v>0</v>
      </c>
      <c r="I33" s="41">
        <v>0</v>
      </c>
      <c r="J33" s="41">
        <v>4</v>
      </c>
      <c r="K33" s="41">
        <v>2</v>
      </c>
      <c r="L33" s="41">
        <v>1</v>
      </c>
      <c r="M33" s="41">
        <v>0</v>
      </c>
      <c r="N33" s="41">
        <v>0</v>
      </c>
      <c r="AA33" s="153">
        <v>7</v>
      </c>
      <c r="AB33" s="153" t="str">
        <f>IF(F33=AA33,"",1)</f>
        <v/>
      </c>
    </row>
    <row r="34" spans="1:28" ht="12" customHeight="1">
      <c r="A34" s="203"/>
      <c r="B34" s="203"/>
      <c r="C34" s="40"/>
      <c r="D34" s="279"/>
      <c r="E34" s="39"/>
      <c r="F34" s="70">
        <f t="shared" si="0"/>
        <v>1</v>
      </c>
      <c r="G34" s="66">
        <f t="shared" ref="G34:N34" si="16">IF(G33=0,0,G33/$F33)</f>
        <v>0</v>
      </c>
      <c r="H34" s="37">
        <f t="shared" si="16"/>
        <v>0</v>
      </c>
      <c r="I34" s="37">
        <f t="shared" si="16"/>
        <v>0</v>
      </c>
      <c r="J34" s="37">
        <f t="shared" si="16"/>
        <v>0.5714285714285714</v>
      </c>
      <c r="K34" s="37">
        <f t="shared" si="16"/>
        <v>0.2857142857142857</v>
      </c>
      <c r="L34" s="37">
        <f t="shared" si="16"/>
        <v>0.14285714285714285</v>
      </c>
      <c r="M34" s="37">
        <f t="shared" si="16"/>
        <v>0</v>
      </c>
      <c r="N34" s="37">
        <f t="shared" si="16"/>
        <v>0</v>
      </c>
      <c r="AA34" s="152"/>
      <c r="AB34" s="152"/>
    </row>
    <row r="35" spans="1:28" ht="12" customHeight="1">
      <c r="A35" s="203"/>
      <c r="B35" s="203"/>
      <c r="C35" s="43"/>
      <c r="D35" s="278" t="s">
        <v>346</v>
      </c>
      <c r="E35" s="42"/>
      <c r="F35" s="69">
        <f t="shared" si="0"/>
        <v>8</v>
      </c>
      <c r="G35" s="68">
        <v>0</v>
      </c>
      <c r="H35" s="41">
        <v>2</v>
      </c>
      <c r="I35" s="41">
        <v>2</v>
      </c>
      <c r="J35" s="41">
        <v>4</v>
      </c>
      <c r="K35" s="41">
        <v>0</v>
      </c>
      <c r="L35" s="41">
        <v>0</v>
      </c>
      <c r="M35" s="41">
        <v>0</v>
      </c>
      <c r="N35" s="41">
        <v>0</v>
      </c>
      <c r="AA35" s="153">
        <v>8</v>
      </c>
      <c r="AB35" s="153" t="str">
        <f>IF(F35=AA35,"",1)</f>
        <v/>
      </c>
    </row>
    <row r="36" spans="1:28" ht="12" customHeight="1">
      <c r="A36" s="203"/>
      <c r="B36" s="203"/>
      <c r="C36" s="40"/>
      <c r="D36" s="279"/>
      <c r="E36" s="39"/>
      <c r="F36" s="70">
        <f t="shared" si="0"/>
        <v>1</v>
      </c>
      <c r="G36" s="66">
        <f t="shared" ref="G36:N36" si="17">IF(G35=0,0,G35/$F35)</f>
        <v>0</v>
      </c>
      <c r="H36" s="37">
        <f t="shared" si="17"/>
        <v>0.25</v>
      </c>
      <c r="I36" s="37">
        <f t="shared" si="17"/>
        <v>0.25</v>
      </c>
      <c r="J36" s="37">
        <f t="shared" si="17"/>
        <v>0.5</v>
      </c>
      <c r="K36" s="37">
        <f t="shared" si="17"/>
        <v>0</v>
      </c>
      <c r="L36" s="37">
        <f t="shared" si="17"/>
        <v>0</v>
      </c>
      <c r="M36" s="37">
        <f t="shared" si="17"/>
        <v>0</v>
      </c>
      <c r="N36" s="37">
        <f t="shared" si="17"/>
        <v>0</v>
      </c>
      <c r="AA36" s="152"/>
      <c r="AB36" s="152"/>
    </row>
    <row r="37" spans="1:28" ht="12" customHeight="1">
      <c r="A37" s="203"/>
      <c r="B37" s="203"/>
      <c r="C37" s="43"/>
      <c r="D37" s="278" t="s">
        <v>347</v>
      </c>
      <c r="E37" s="42"/>
      <c r="F37" s="69">
        <f t="shared" si="0"/>
        <v>1</v>
      </c>
      <c r="G37" s="68">
        <v>0</v>
      </c>
      <c r="H37" s="41">
        <v>0</v>
      </c>
      <c r="I37" s="41">
        <v>0</v>
      </c>
      <c r="J37" s="41">
        <v>0</v>
      </c>
      <c r="K37" s="41">
        <v>0</v>
      </c>
      <c r="L37" s="41">
        <v>0</v>
      </c>
      <c r="M37" s="41">
        <v>0</v>
      </c>
      <c r="N37" s="41">
        <v>1</v>
      </c>
      <c r="AA37" s="153">
        <v>1</v>
      </c>
      <c r="AB37" s="153" t="str">
        <f>IF(F37=AA37,"",1)</f>
        <v/>
      </c>
    </row>
    <row r="38" spans="1:28" ht="12" customHeight="1">
      <c r="A38" s="203"/>
      <c r="B38" s="203"/>
      <c r="C38" s="40"/>
      <c r="D38" s="279"/>
      <c r="E38" s="39"/>
      <c r="F38" s="70">
        <f t="shared" si="0"/>
        <v>1</v>
      </c>
      <c r="G38" s="66">
        <f t="shared" ref="G38:N38" si="18">IF(G37=0,0,G37/$F37)</f>
        <v>0</v>
      </c>
      <c r="H38" s="37">
        <f t="shared" si="18"/>
        <v>0</v>
      </c>
      <c r="I38" s="37">
        <f t="shared" si="18"/>
        <v>0</v>
      </c>
      <c r="J38" s="37">
        <f t="shared" si="18"/>
        <v>0</v>
      </c>
      <c r="K38" s="37">
        <f t="shared" si="18"/>
        <v>0</v>
      </c>
      <c r="L38" s="37">
        <f t="shared" si="18"/>
        <v>0</v>
      </c>
      <c r="M38" s="37">
        <f t="shared" si="18"/>
        <v>0</v>
      </c>
      <c r="N38" s="37">
        <f t="shared" si="18"/>
        <v>1</v>
      </c>
      <c r="AA38" s="152"/>
      <c r="AB38" s="152"/>
    </row>
    <row r="39" spans="1:28" ht="12" customHeight="1">
      <c r="A39" s="203"/>
      <c r="B39" s="203"/>
      <c r="C39" s="43"/>
      <c r="D39" s="278" t="s">
        <v>348</v>
      </c>
      <c r="E39" s="42"/>
      <c r="F39" s="69">
        <f t="shared" ref="F39:F70" si="19">SUM(G39:N39)</f>
        <v>7</v>
      </c>
      <c r="G39" s="68">
        <v>0</v>
      </c>
      <c r="H39" s="41">
        <v>0</v>
      </c>
      <c r="I39" s="41">
        <v>1</v>
      </c>
      <c r="J39" s="41">
        <v>4</v>
      </c>
      <c r="K39" s="41">
        <v>0</v>
      </c>
      <c r="L39" s="41">
        <v>0</v>
      </c>
      <c r="M39" s="41">
        <v>0</v>
      </c>
      <c r="N39" s="41">
        <v>2</v>
      </c>
      <c r="AA39" s="153">
        <v>7</v>
      </c>
      <c r="AB39" s="153" t="str">
        <f>IF(F39=AA39,"",1)</f>
        <v/>
      </c>
    </row>
    <row r="40" spans="1:28" ht="12" customHeight="1">
      <c r="A40" s="203"/>
      <c r="B40" s="203"/>
      <c r="C40" s="40"/>
      <c r="D40" s="279"/>
      <c r="E40" s="39"/>
      <c r="F40" s="70">
        <f t="shared" si="19"/>
        <v>0.99999999999999989</v>
      </c>
      <c r="G40" s="66">
        <f t="shared" ref="G40:N40" si="20">IF(G39=0,0,G39/$F39)</f>
        <v>0</v>
      </c>
      <c r="H40" s="37">
        <f t="shared" si="20"/>
        <v>0</v>
      </c>
      <c r="I40" s="37">
        <f t="shared" si="20"/>
        <v>0.14285714285714285</v>
      </c>
      <c r="J40" s="37">
        <f t="shared" si="20"/>
        <v>0.5714285714285714</v>
      </c>
      <c r="K40" s="37">
        <f t="shared" si="20"/>
        <v>0</v>
      </c>
      <c r="L40" s="37">
        <f t="shared" si="20"/>
        <v>0</v>
      </c>
      <c r="M40" s="37">
        <f t="shared" si="20"/>
        <v>0</v>
      </c>
      <c r="N40" s="37">
        <f t="shared" si="20"/>
        <v>0.2857142857142857</v>
      </c>
      <c r="AA40" s="152"/>
      <c r="AB40" s="152"/>
    </row>
    <row r="41" spans="1:28" ht="12" customHeight="1">
      <c r="A41" s="203"/>
      <c r="B41" s="203"/>
      <c r="C41" s="43"/>
      <c r="D41" s="278" t="s">
        <v>349</v>
      </c>
      <c r="E41" s="42"/>
      <c r="F41" s="69">
        <f t="shared" ref="F41:F42" si="21">SUM(G41:N41)</f>
        <v>1</v>
      </c>
      <c r="G41" s="68">
        <v>0</v>
      </c>
      <c r="H41" s="41">
        <v>0</v>
      </c>
      <c r="I41" s="41">
        <v>0</v>
      </c>
      <c r="J41" s="41">
        <v>0</v>
      </c>
      <c r="K41" s="41">
        <v>0</v>
      </c>
      <c r="L41" s="41">
        <v>0</v>
      </c>
      <c r="M41" s="41">
        <v>0</v>
      </c>
      <c r="N41" s="41">
        <v>1</v>
      </c>
      <c r="AA41" s="153">
        <v>1</v>
      </c>
      <c r="AB41" s="153" t="str">
        <f>IF(F41=AA41,"",1)</f>
        <v/>
      </c>
    </row>
    <row r="42" spans="1:28" ht="12" customHeight="1">
      <c r="A42" s="203"/>
      <c r="B42" s="203"/>
      <c r="C42" s="40"/>
      <c r="D42" s="279"/>
      <c r="E42" s="39"/>
      <c r="F42" s="70">
        <f t="shared" si="21"/>
        <v>1</v>
      </c>
      <c r="G42" s="66">
        <f t="shared" ref="G42:N42" si="22">IF(G41=0,0,G41/$F41)</f>
        <v>0</v>
      </c>
      <c r="H42" s="37">
        <f t="shared" si="22"/>
        <v>0</v>
      </c>
      <c r="I42" s="37">
        <f t="shared" si="22"/>
        <v>0</v>
      </c>
      <c r="J42" s="37">
        <f t="shared" si="22"/>
        <v>0</v>
      </c>
      <c r="K42" s="37">
        <f t="shared" si="22"/>
        <v>0</v>
      </c>
      <c r="L42" s="37">
        <f t="shared" si="22"/>
        <v>0</v>
      </c>
      <c r="M42" s="37">
        <f t="shared" si="22"/>
        <v>0</v>
      </c>
      <c r="N42" s="37">
        <f t="shared" si="22"/>
        <v>1</v>
      </c>
      <c r="AA42" s="152"/>
      <c r="AB42" s="152"/>
    </row>
    <row r="43" spans="1:28" ht="12" customHeight="1">
      <c r="A43" s="203"/>
      <c r="B43" s="203"/>
      <c r="C43" s="43"/>
      <c r="D43" s="278" t="s">
        <v>350</v>
      </c>
      <c r="E43" s="42"/>
      <c r="F43" s="69">
        <f t="shared" si="19"/>
        <v>2</v>
      </c>
      <c r="G43" s="68">
        <v>0</v>
      </c>
      <c r="H43" s="41">
        <v>0</v>
      </c>
      <c r="I43" s="41">
        <v>1</v>
      </c>
      <c r="J43" s="41">
        <v>1</v>
      </c>
      <c r="K43" s="41">
        <v>0</v>
      </c>
      <c r="L43" s="41">
        <v>0</v>
      </c>
      <c r="M43" s="41">
        <v>0</v>
      </c>
      <c r="N43" s="41">
        <v>0</v>
      </c>
      <c r="AA43" s="153">
        <v>2</v>
      </c>
      <c r="AB43" s="153" t="str">
        <f>IF(F43=AA43,"",1)</f>
        <v/>
      </c>
    </row>
    <row r="44" spans="1:28" ht="12" customHeight="1">
      <c r="A44" s="203"/>
      <c r="B44" s="203"/>
      <c r="C44" s="40"/>
      <c r="D44" s="279"/>
      <c r="E44" s="39"/>
      <c r="F44" s="70">
        <f t="shared" si="19"/>
        <v>1</v>
      </c>
      <c r="G44" s="66">
        <f t="shared" ref="G44:N44" si="23">IF(G43=0,0,G43/$F43)</f>
        <v>0</v>
      </c>
      <c r="H44" s="37">
        <f t="shared" si="23"/>
        <v>0</v>
      </c>
      <c r="I44" s="37">
        <f t="shared" si="23"/>
        <v>0.5</v>
      </c>
      <c r="J44" s="37">
        <f t="shared" si="23"/>
        <v>0.5</v>
      </c>
      <c r="K44" s="37">
        <f t="shared" si="23"/>
        <v>0</v>
      </c>
      <c r="L44" s="37">
        <f t="shared" si="23"/>
        <v>0</v>
      </c>
      <c r="M44" s="37">
        <f t="shared" si="23"/>
        <v>0</v>
      </c>
      <c r="N44" s="37">
        <f t="shared" si="23"/>
        <v>0</v>
      </c>
      <c r="AA44" s="152"/>
      <c r="AB44" s="152"/>
    </row>
    <row r="45" spans="1:28" ht="12" customHeight="1">
      <c r="A45" s="203"/>
      <c r="B45" s="203"/>
      <c r="C45" s="43"/>
      <c r="D45" s="278" t="s">
        <v>351</v>
      </c>
      <c r="E45" s="42"/>
      <c r="F45" s="69">
        <f t="shared" si="19"/>
        <v>8</v>
      </c>
      <c r="G45" s="68">
        <v>0</v>
      </c>
      <c r="H45" s="41">
        <v>0</v>
      </c>
      <c r="I45" s="41">
        <v>2</v>
      </c>
      <c r="J45" s="41">
        <v>1</v>
      </c>
      <c r="K45" s="41">
        <v>1</v>
      </c>
      <c r="L45" s="41">
        <v>0</v>
      </c>
      <c r="M45" s="41">
        <v>0</v>
      </c>
      <c r="N45" s="41">
        <v>4</v>
      </c>
      <c r="AA45" s="153">
        <v>8</v>
      </c>
      <c r="AB45" s="153" t="str">
        <f>IF(F45=AA45,"",1)</f>
        <v/>
      </c>
    </row>
    <row r="46" spans="1:28" ht="12" customHeight="1">
      <c r="A46" s="203"/>
      <c r="B46" s="203"/>
      <c r="C46" s="40"/>
      <c r="D46" s="279"/>
      <c r="E46" s="39"/>
      <c r="F46" s="70">
        <f t="shared" si="19"/>
        <v>1</v>
      </c>
      <c r="G46" s="66">
        <f t="shared" ref="G46:N46" si="24">IF(G45=0,0,G45/$F45)</f>
        <v>0</v>
      </c>
      <c r="H46" s="37">
        <f t="shared" si="24"/>
        <v>0</v>
      </c>
      <c r="I46" s="37">
        <f t="shared" si="24"/>
        <v>0.25</v>
      </c>
      <c r="J46" s="37">
        <f t="shared" si="24"/>
        <v>0.125</v>
      </c>
      <c r="K46" s="37">
        <f t="shared" si="24"/>
        <v>0.125</v>
      </c>
      <c r="L46" s="37">
        <f t="shared" si="24"/>
        <v>0</v>
      </c>
      <c r="M46" s="37">
        <f t="shared" si="24"/>
        <v>0</v>
      </c>
      <c r="N46" s="37">
        <f t="shared" si="24"/>
        <v>0.5</v>
      </c>
      <c r="AA46" s="152"/>
      <c r="AB46" s="152"/>
    </row>
    <row r="47" spans="1:28" ht="12" customHeight="1">
      <c r="A47" s="203"/>
      <c r="B47" s="203"/>
      <c r="C47" s="43"/>
      <c r="D47" s="278" t="s">
        <v>352</v>
      </c>
      <c r="E47" s="42"/>
      <c r="F47" s="69">
        <f t="shared" si="19"/>
        <v>5</v>
      </c>
      <c r="G47" s="68">
        <v>0</v>
      </c>
      <c r="H47" s="41">
        <v>0</v>
      </c>
      <c r="I47" s="41">
        <v>0</v>
      </c>
      <c r="J47" s="41">
        <v>3</v>
      </c>
      <c r="K47" s="41">
        <v>0</v>
      </c>
      <c r="L47" s="41">
        <v>0</v>
      </c>
      <c r="M47" s="41">
        <v>0</v>
      </c>
      <c r="N47" s="41">
        <v>2</v>
      </c>
      <c r="AA47" s="153">
        <v>5</v>
      </c>
      <c r="AB47" s="153" t="str">
        <f>IF(F47=AA47,"",1)</f>
        <v/>
      </c>
    </row>
    <row r="48" spans="1:28" ht="12" customHeight="1">
      <c r="A48" s="203"/>
      <c r="B48" s="203"/>
      <c r="C48" s="40"/>
      <c r="D48" s="279"/>
      <c r="E48" s="39"/>
      <c r="F48" s="70">
        <f t="shared" si="19"/>
        <v>1</v>
      </c>
      <c r="G48" s="66">
        <f t="shared" ref="G48:N48" si="25">IF(G47=0,0,G47/$F47)</f>
        <v>0</v>
      </c>
      <c r="H48" s="37">
        <f t="shared" si="25"/>
        <v>0</v>
      </c>
      <c r="I48" s="37">
        <f t="shared" si="25"/>
        <v>0</v>
      </c>
      <c r="J48" s="37">
        <f t="shared" si="25"/>
        <v>0.6</v>
      </c>
      <c r="K48" s="37">
        <f t="shared" si="25"/>
        <v>0</v>
      </c>
      <c r="L48" s="37">
        <f t="shared" si="25"/>
        <v>0</v>
      </c>
      <c r="M48" s="37">
        <f t="shared" si="25"/>
        <v>0</v>
      </c>
      <c r="N48" s="37">
        <f t="shared" si="25"/>
        <v>0.4</v>
      </c>
      <c r="AA48" s="152"/>
      <c r="AB48" s="152"/>
    </row>
    <row r="49" spans="1:28" ht="12" customHeight="1">
      <c r="A49" s="203"/>
      <c r="B49" s="203"/>
      <c r="C49" s="43"/>
      <c r="D49" s="278" t="s">
        <v>353</v>
      </c>
      <c r="E49" s="42"/>
      <c r="F49" s="69">
        <f t="shared" si="19"/>
        <v>5</v>
      </c>
      <c r="G49" s="68">
        <v>0</v>
      </c>
      <c r="H49" s="41">
        <v>1</v>
      </c>
      <c r="I49" s="41">
        <v>1</v>
      </c>
      <c r="J49" s="41">
        <v>2</v>
      </c>
      <c r="K49" s="41">
        <v>1</v>
      </c>
      <c r="L49" s="41">
        <v>0</v>
      </c>
      <c r="M49" s="41">
        <v>0</v>
      </c>
      <c r="N49" s="41">
        <v>0</v>
      </c>
      <c r="AA49" s="153">
        <v>5</v>
      </c>
      <c r="AB49" s="153" t="str">
        <f>IF(F49=AA49,"",1)</f>
        <v/>
      </c>
    </row>
    <row r="50" spans="1:28" ht="12" customHeight="1">
      <c r="A50" s="203"/>
      <c r="B50" s="203"/>
      <c r="C50" s="40"/>
      <c r="D50" s="279"/>
      <c r="E50" s="39"/>
      <c r="F50" s="70">
        <f t="shared" si="19"/>
        <v>1</v>
      </c>
      <c r="G50" s="66">
        <f t="shared" ref="G50:N50" si="26">IF(G49=0,0,G49/$F49)</f>
        <v>0</v>
      </c>
      <c r="H50" s="37">
        <f t="shared" si="26"/>
        <v>0.2</v>
      </c>
      <c r="I50" s="37">
        <f t="shared" si="26"/>
        <v>0.2</v>
      </c>
      <c r="J50" s="37">
        <f t="shared" si="26"/>
        <v>0.4</v>
      </c>
      <c r="K50" s="37">
        <f t="shared" si="26"/>
        <v>0.2</v>
      </c>
      <c r="L50" s="37">
        <f t="shared" si="26"/>
        <v>0</v>
      </c>
      <c r="M50" s="37">
        <f t="shared" si="26"/>
        <v>0</v>
      </c>
      <c r="N50" s="37">
        <f t="shared" si="26"/>
        <v>0</v>
      </c>
      <c r="AA50" s="152"/>
      <c r="AB50" s="152"/>
    </row>
    <row r="51" spans="1:28" ht="12" customHeight="1">
      <c r="A51" s="203"/>
      <c r="B51" s="203"/>
      <c r="C51" s="43"/>
      <c r="D51" s="278" t="s">
        <v>354</v>
      </c>
      <c r="E51" s="42"/>
      <c r="F51" s="69">
        <f t="shared" si="19"/>
        <v>15</v>
      </c>
      <c r="G51" s="68">
        <v>0</v>
      </c>
      <c r="H51" s="41">
        <v>0</v>
      </c>
      <c r="I51" s="41">
        <v>1</v>
      </c>
      <c r="J51" s="41">
        <v>9</v>
      </c>
      <c r="K51" s="41">
        <v>0</v>
      </c>
      <c r="L51" s="41">
        <v>0</v>
      </c>
      <c r="M51" s="41">
        <v>0</v>
      </c>
      <c r="N51" s="41">
        <v>5</v>
      </c>
      <c r="AA51" s="153">
        <v>15</v>
      </c>
      <c r="AB51" s="153" t="str">
        <f>IF(F51=AA51,"",1)</f>
        <v/>
      </c>
    </row>
    <row r="52" spans="1:28" ht="12" customHeight="1">
      <c r="A52" s="203"/>
      <c r="B52" s="203"/>
      <c r="C52" s="40"/>
      <c r="D52" s="279"/>
      <c r="E52" s="39"/>
      <c r="F52" s="70">
        <f t="shared" si="19"/>
        <v>1</v>
      </c>
      <c r="G52" s="66">
        <f t="shared" ref="G52:N52" si="27">IF(G51=0,0,G51/$F51)</f>
        <v>0</v>
      </c>
      <c r="H52" s="37">
        <f t="shared" si="27"/>
        <v>0</v>
      </c>
      <c r="I52" s="37">
        <f t="shared" si="27"/>
        <v>6.6666666666666666E-2</v>
      </c>
      <c r="J52" s="37">
        <f t="shared" si="27"/>
        <v>0.6</v>
      </c>
      <c r="K52" s="37">
        <f t="shared" si="27"/>
        <v>0</v>
      </c>
      <c r="L52" s="37">
        <f t="shared" si="27"/>
        <v>0</v>
      </c>
      <c r="M52" s="37">
        <f t="shared" si="27"/>
        <v>0</v>
      </c>
      <c r="N52" s="37">
        <f t="shared" si="27"/>
        <v>0.33333333333333331</v>
      </c>
      <c r="AA52" s="152"/>
      <c r="AB52" s="152"/>
    </row>
    <row r="53" spans="1:28" ht="12" customHeight="1">
      <c r="A53" s="203"/>
      <c r="B53" s="203"/>
      <c r="C53" s="43"/>
      <c r="D53" s="278" t="s">
        <v>355</v>
      </c>
      <c r="E53" s="42"/>
      <c r="F53" s="69">
        <f t="shared" si="19"/>
        <v>5</v>
      </c>
      <c r="G53" s="68">
        <v>0</v>
      </c>
      <c r="H53" s="41">
        <v>0</v>
      </c>
      <c r="I53" s="41">
        <v>2</v>
      </c>
      <c r="J53" s="41">
        <v>2</v>
      </c>
      <c r="K53" s="41">
        <v>0</v>
      </c>
      <c r="L53" s="41">
        <v>0</v>
      </c>
      <c r="M53" s="41">
        <v>0</v>
      </c>
      <c r="N53" s="41">
        <v>1</v>
      </c>
      <c r="AA53" s="153">
        <v>5</v>
      </c>
      <c r="AB53" s="153" t="str">
        <f>IF(F53=AA53,"",1)</f>
        <v/>
      </c>
    </row>
    <row r="54" spans="1:28" ht="12" customHeight="1">
      <c r="A54" s="203"/>
      <c r="B54" s="203"/>
      <c r="C54" s="40"/>
      <c r="D54" s="279"/>
      <c r="E54" s="39"/>
      <c r="F54" s="70">
        <f t="shared" si="19"/>
        <v>1</v>
      </c>
      <c r="G54" s="66">
        <f t="shared" ref="G54:N54" si="28">IF(G53=0,0,G53/$F53)</f>
        <v>0</v>
      </c>
      <c r="H54" s="37">
        <f t="shared" si="28"/>
        <v>0</v>
      </c>
      <c r="I54" s="37">
        <f t="shared" si="28"/>
        <v>0.4</v>
      </c>
      <c r="J54" s="37">
        <f t="shared" si="28"/>
        <v>0.4</v>
      </c>
      <c r="K54" s="37">
        <f t="shared" si="28"/>
        <v>0</v>
      </c>
      <c r="L54" s="37">
        <f t="shared" si="28"/>
        <v>0</v>
      </c>
      <c r="M54" s="37">
        <f t="shared" si="28"/>
        <v>0</v>
      </c>
      <c r="N54" s="37">
        <f t="shared" si="28"/>
        <v>0.2</v>
      </c>
      <c r="AA54" s="152"/>
      <c r="AB54" s="152"/>
    </row>
    <row r="55" spans="1:28" ht="12" customHeight="1">
      <c r="A55" s="203"/>
      <c r="B55" s="203"/>
      <c r="C55" s="43"/>
      <c r="D55" s="278" t="s">
        <v>356</v>
      </c>
      <c r="E55" s="42"/>
      <c r="F55" s="69">
        <f t="shared" si="19"/>
        <v>33</v>
      </c>
      <c r="G55" s="68">
        <v>0</v>
      </c>
      <c r="H55" s="41">
        <v>1</v>
      </c>
      <c r="I55" s="41">
        <v>1</v>
      </c>
      <c r="J55" s="41">
        <v>18</v>
      </c>
      <c r="K55" s="41">
        <v>2</v>
      </c>
      <c r="L55" s="41">
        <v>3</v>
      </c>
      <c r="M55" s="41">
        <v>0</v>
      </c>
      <c r="N55" s="41">
        <v>8</v>
      </c>
      <c r="AA55" s="153">
        <v>33</v>
      </c>
      <c r="AB55" s="153" t="str">
        <f>IF(F55=AA55,"",1)</f>
        <v/>
      </c>
    </row>
    <row r="56" spans="1:28" ht="12" customHeight="1">
      <c r="A56" s="203"/>
      <c r="B56" s="203"/>
      <c r="C56" s="40"/>
      <c r="D56" s="279"/>
      <c r="E56" s="39"/>
      <c r="F56" s="70">
        <f t="shared" si="19"/>
        <v>0.99999999999999989</v>
      </c>
      <c r="G56" s="66">
        <f t="shared" ref="G56:N56" si="29">IF(G55=0,0,G55/$F55)</f>
        <v>0</v>
      </c>
      <c r="H56" s="37">
        <f t="shared" si="29"/>
        <v>3.0303030303030304E-2</v>
      </c>
      <c r="I56" s="37">
        <f t="shared" si="29"/>
        <v>3.0303030303030304E-2</v>
      </c>
      <c r="J56" s="37">
        <f t="shared" si="29"/>
        <v>0.54545454545454541</v>
      </c>
      <c r="K56" s="37">
        <f t="shared" si="29"/>
        <v>6.0606060606060608E-2</v>
      </c>
      <c r="L56" s="37">
        <f t="shared" si="29"/>
        <v>9.0909090909090912E-2</v>
      </c>
      <c r="M56" s="37">
        <f t="shared" si="29"/>
        <v>0</v>
      </c>
      <c r="N56" s="37">
        <f t="shared" si="29"/>
        <v>0.24242424242424243</v>
      </c>
      <c r="AA56" s="152"/>
      <c r="AB56" s="152"/>
    </row>
    <row r="57" spans="1:28" ht="12" customHeight="1">
      <c r="A57" s="203"/>
      <c r="B57" s="203"/>
      <c r="C57" s="43"/>
      <c r="D57" s="278" t="s">
        <v>357</v>
      </c>
      <c r="E57" s="42"/>
      <c r="F57" s="69">
        <f t="shared" si="19"/>
        <v>8</v>
      </c>
      <c r="G57" s="68">
        <v>0</v>
      </c>
      <c r="H57" s="41">
        <v>1</v>
      </c>
      <c r="I57" s="41">
        <v>0</v>
      </c>
      <c r="J57" s="41">
        <v>5</v>
      </c>
      <c r="K57" s="41">
        <v>2</v>
      </c>
      <c r="L57" s="41">
        <v>0</v>
      </c>
      <c r="M57" s="41">
        <v>0</v>
      </c>
      <c r="N57" s="41">
        <v>0</v>
      </c>
      <c r="AA57" s="153">
        <v>8</v>
      </c>
      <c r="AB57" s="153" t="str">
        <f>IF(F57=AA57,"",1)</f>
        <v/>
      </c>
    </row>
    <row r="58" spans="1:28" ht="12" customHeight="1">
      <c r="A58" s="203"/>
      <c r="B58" s="203"/>
      <c r="C58" s="40"/>
      <c r="D58" s="279"/>
      <c r="E58" s="39"/>
      <c r="F58" s="70">
        <f t="shared" si="19"/>
        <v>1</v>
      </c>
      <c r="G58" s="66">
        <f t="shared" ref="G58:N58" si="30">IF(G57=0,0,G57/$F57)</f>
        <v>0</v>
      </c>
      <c r="H58" s="37">
        <f t="shared" si="30"/>
        <v>0.125</v>
      </c>
      <c r="I58" s="37">
        <f t="shared" si="30"/>
        <v>0</v>
      </c>
      <c r="J58" s="37">
        <f t="shared" si="30"/>
        <v>0.625</v>
      </c>
      <c r="K58" s="37">
        <f t="shared" si="30"/>
        <v>0.25</v>
      </c>
      <c r="L58" s="37">
        <f t="shared" si="30"/>
        <v>0</v>
      </c>
      <c r="M58" s="37">
        <f t="shared" si="30"/>
        <v>0</v>
      </c>
      <c r="N58" s="37">
        <f t="shared" si="30"/>
        <v>0</v>
      </c>
      <c r="AA58" s="152"/>
      <c r="AB58" s="152"/>
    </row>
    <row r="59" spans="1:28" ht="12.75" customHeight="1">
      <c r="A59" s="203"/>
      <c r="B59" s="203"/>
      <c r="C59" s="43"/>
      <c r="D59" s="278" t="s">
        <v>358</v>
      </c>
      <c r="E59" s="42"/>
      <c r="F59" s="69">
        <f t="shared" si="19"/>
        <v>28</v>
      </c>
      <c r="G59" s="68">
        <v>2</v>
      </c>
      <c r="H59" s="41">
        <v>1</v>
      </c>
      <c r="I59" s="41">
        <v>2</v>
      </c>
      <c r="J59" s="41">
        <v>14</v>
      </c>
      <c r="K59" s="41">
        <v>3</v>
      </c>
      <c r="L59" s="41">
        <v>1</v>
      </c>
      <c r="M59" s="41">
        <v>1</v>
      </c>
      <c r="N59" s="41">
        <v>4</v>
      </c>
      <c r="AA59" s="153">
        <v>28</v>
      </c>
      <c r="AB59" s="153" t="str">
        <f>IF(F59=AA59,"",1)</f>
        <v/>
      </c>
    </row>
    <row r="60" spans="1:28" ht="12.75" customHeight="1">
      <c r="A60" s="203"/>
      <c r="B60" s="203"/>
      <c r="C60" s="40"/>
      <c r="D60" s="279"/>
      <c r="E60" s="39"/>
      <c r="F60" s="70">
        <f t="shared" si="19"/>
        <v>1</v>
      </c>
      <c r="G60" s="66">
        <f t="shared" ref="G60:N60" si="31">IF(G59=0,0,G59/$F59)</f>
        <v>7.1428571428571425E-2</v>
      </c>
      <c r="H60" s="37">
        <f t="shared" si="31"/>
        <v>3.5714285714285712E-2</v>
      </c>
      <c r="I60" s="37">
        <f t="shared" si="31"/>
        <v>7.1428571428571425E-2</v>
      </c>
      <c r="J60" s="37">
        <f t="shared" si="31"/>
        <v>0.5</v>
      </c>
      <c r="K60" s="37">
        <f t="shared" si="31"/>
        <v>0.10714285714285714</v>
      </c>
      <c r="L60" s="37">
        <f t="shared" si="31"/>
        <v>3.5714285714285712E-2</v>
      </c>
      <c r="M60" s="37">
        <f t="shared" si="31"/>
        <v>3.5714285714285712E-2</v>
      </c>
      <c r="N60" s="37">
        <f t="shared" si="31"/>
        <v>0.14285714285714285</v>
      </c>
      <c r="AA60" s="152"/>
      <c r="AB60" s="152"/>
    </row>
    <row r="61" spans="1:28" ht="12" customHeight="1">
      <c r="A61" s="203"/>
      <c r="B61" s="203"/>
      <c r="C61" s="43"/>
      <c r="D61" s="278" t="s">
        <v>21</v>
      </c>
      <c r="E61" s="42"/>
      <c r="F61" s="69">
        <f t="shared" si="19"/>
        <v>12</v>
      </c>
      <c r="G61" s="68">
        <v>0</v>
      </c>
      <c r="H61" s="41">
        <v>0</v>
      </c>
      <c r="I61" s="41">
        <v>4</v>
      </c>
      <c r="J61" s="41">
        <v>5</v>
      </c>
      <c r="K61" s="41">
        <v>2</v>
      </c>
      <c r="L61" s="41">
        <v>0</v>
      </c>
      <c r="M61" s="41">
        <v>0</v>
      </c>
      <c r="N61" s="41">
        <v>1</v>
      </c>
      <c r="AA61" s="153">
        <v>12</v>
      </c>
      <c r="AB61" s="153" t="str">
        <f>IF(F61=AA61,"",1)</f>
        <v/>
      </c>
    </row>
    <row r="62" spans="1:28" ht="12" customHeight="1">
      <c r="A62" s="203"/>
      <c r="B62" s="203"/>
      <c r="C62" s="40"/>
      <c r="D62" s="279"/>
      <c r="E62" s="39"/>
      <c r="F62" s="70">
        <f t="shared" si="19"/>
        <v>1</v>
      </c>
      <c r="G62" s="66">
        <f t="shared" ref="G62:N62" si="32">IF(G61=0,0,G61/$F61)</f>
        <v>0</v>
      </c>
      <c r="H62" s="37">
        <f t="shared" si="32"/>
        <v>0</v>
      </c>
      <c r="I62" s="37">
        <f t="shared" si="32"/>
        <v>0.33333333333333331</v>
      </c>
      <c r="J62" s="37">
        <f t="shared" si="32"/>
        <v>0.41666666666666669</v>
      </c>
      <c r="K62" s="37">
        <f t="shared" si="32"/>
        <v>0.16666666666666666</v>
      </c>
      <c r="L62" s="37">
        <f t="shared" si="32"/>
        <v>0</v>
      </c>
      <c r="M62" s="37">
        <f t="shared" si="32"/>
        <v>0</v>
      </c>
      <c r="N62" s="37">
        <f t="shared" si="32"/>
        <v>8.3333333333333329E-2</v>
      </c>
      <c r="AA62" s="152"/>
      <c r="AB62" s="152"/>
    </row>
    <row r="63" spans="1:28" ht="12" customHeight="1">
      <c r="A63" s="203"/>
      <c r="B63" s="203"/>
      <c r="C63" s="43"/>
      <c r="D63" s="278" t="s">
        <v>359</v>
      </c>
      <c r="E63" s="42"/>
      <c r="F63" s="69">
        <f t="shared" si="19"/>
        <v>11</v>
      </c>
      <c r="G63" s="68">
        <v>0</v>
      </c>
      <c r="H63" s="41">
        <v>0</v>
      </c>
      <c r="I63" s="41">
        <v>1</v>
      </c>
      <c r="J63" s="41">
        <v>9</v>
      </c>
      <c r="K63" s="41">
        <v>0</v>
      </c>
      <c r="L63" s="41">
        <v>0</v>
      </c>
      <c r="M63" s="41">
        <v>0</v>
      </c>
      <c r="N63" s="41">
        <v>1</v>
      </c>
      <c r="AA63" s="153">
        <v>11</v>
      </c>
      <c r="AB63" s="153" t="str">
        <f>IF(F63=AA63,"",1)</f>
        <v/>
      </c>
    </row>
    <row r="64" spans="1:28" ht="12" customHeight="1">
      <c r="A64" s="203"/>
      <c r="B64" s="203"/>
      <c r="C64" s="40"/>
      <c r="D64" s="279"/>
      <c r="E64" s="39"/>
      <c r="F64" s="70">
        <f t="shared" si="19"/>
        <v>1</v>
      </c>
      <c r="G64" s="66">
        <f t="shared" ref="G64:N64" si="33">IF(G63=0,0,G63/$F63)</f>
        <v>0</v>
      </c>
      <c r="H64" s="37">
        <f t="shared" si="33"/>
        <v>0</v>
      </c>
      <c r="I64" s="37">
        <f t="shared" si="33"/>
        <v>9.0909090909090912E-2</v>
      </c>
      <c r="J64" s="37">
        <f t="shared" si="33"/>
        <v>0.81818181818181823</v>
      </c>
      <c r="K64" s="37">
        <f t="shared" si="33"/>
        <v>0</v>
      </c>
      <c r="L64" s="37">
        <f t="shared" si="33"/>
        <v>0</v>
      </c>
      <c r="M64" s="37">
        <f t="shared" si="33"/>
        <v>0</v>
      </c>
      <c r="N64" s="37">
        <f t="shared" si="33"/>
        <v>9.0909090909090912E-2</v>
      </c>
      <c r="AA64" s="152"/>
      <c r="AB64" s="152"/>
    </row>
    <row r="65" spans="1:28" ht="12" customHeight="1">
      <c r="A65" s="203"/>
      <c r="B65" s="203"/>
      <c r="C65" s="43"/>
      <c r="D65" s="278" t="s">
        <v>360</v>
      </c>
      <c r="E65" s="42"/>
      <c r="F65" s="69">
        <f t="shared" si="19"/>
        <v>21</v>
      </c>
      <c r="G65" s="68">
        <v>0</v>
      </c>
      <c r="H65" s="41">
        <v>0</v>
      </c>
      <c r="I65" s="41">
        <v>2</v>
      </c>
      <c r="J65" s="41">
        <v>12</v>
      </c>
      <c r="K65" s="41">
        <v>4</v>
      </c>
      <c r="L65" s="41">
        <v>0</v>
      </c>
      <c r="M65" s="41">
        <v>2</v>
      </c>
      <c r="N65" s="41">
        <v>1</v>
      </c>
      <c r="AA65" s="153">
        <v>21</v>
      </c>
      <c r="AB65" s="153" t="str">
        <f>IF(F65=AA65,"",1)</f>
        <v/>
      </c>
    </row>
    <row r="66" spans="1:28" ht="12" customHeight="1">
      <c r="A66" s="203"/>
      <c r="B66" s="203"/>
      <c r="C66" s="40"/>
      <c r="D66" s="279"/>
      <c r="E66" s="39"/>
      <c r="F66" s="70">
        <f t="shared" si="19"/>
        <v>1</v>
      </c>
      <c r="G66" s="66">
        <f t="shared" ref="G66:N66" si="34">IF(G65=0,0,G65/$F65)</f>
        <v>0</v>
      </c>
      <c r="H66" s="37">
        <f t="shared" si="34"/>
        <v>0</v>
      </c>
      <c r="I66" s="37">
        <f t="shared" si="34"/>
        <v>9.5238095238095233E-2</v>
      </c>
      <c r="J66" s="37">
        <f t="shared" si="34"/>
        <v>0.5714285714285714</v>
      </c>
      <c r="K66" s="37">
        <f t="shared" si="34"/>
        <v>0.19047619047619047</v>
      </c>
      <c r="L66" s="37">
        <f t="shared" si="34"/>
        <v>0</v>
      </c>
      <c r="M66" s="37">
        <f t="shared" si="34"/>
        <v>9.5238095238095233E-2</v>
      </c>
      <c r="N66" s="37">
        <f t="shared" si="34"/>
        <v>4.7619047619047616E-2</v>
      </c>
      <c r="AA66" s="152"/>
      <c r="AB66" s="152"/>
    </row>
    <row r="67" spans="1:28" ht="12" customHeight="1">
      <c r="A67" s="203"/>
      <c r="B67" s="203"/>
      <c r="C67" s="43"/>
      <c r="D67" s="278" t="s">
        <v>361</v>
      </c>
      <c r="E67" s="42"/>
      <c r="F67" s="69">
        <f t="shared" si="19"/>
        <v>8</v>
      </c>
      <c r="G67" s="68">
        <v>0</v>
      </c>
      <c r="H67" s="41">
        <v>1</v>
      </c>
      <c r="I67" s="41">
        <v>0</v>
      </c>
      <c r="J67" s="41">
        <v>5</v>
      </c>
      <c r="K67" s="41">
        <v>0</v>
      </c>
      <c r="L67" s="41">
        <v>0</v>
      </c>
      <c r="M67" s="41">
        <v>0</v>
      </c>
      <c r="N67" s="41">
        <v>2</v>
      </c>
      <c r="AA67" s="153">
        <v>8</v>
      </c>
      <c r="AB67" s="153" t="str">
        <f>IF(F67=AA67,"",1)</f>
        <v/>
      </c>
    </row>
    <row r="68" spans="1:28" ht="12" customHeight="1">
      <c r="A68" s="203"/>
      <c r="B68" s="204"/>
      <c r="C68" s="40"/>
      <c r="D68" s="279"/>
      <c r="E68" s="39"/>
      <c r="F68" s="70">
        <f t="shared" si="19"/>
        <v>1</v>
      </c>
      <c r="G68" s="66">
        <f t="shared" ref="G68:N68" si="35">IF(G67=0,0,G67/$F67)</f>
        <v>0</v>
      </c>
      <c r="H68" s="37">
        <f t="shared" si="35"/>
        <v>0.125</v>
      </c>
      <c r="I68" s="37">
        <f t="shared" si="35"/>
        <v>0</v>
      </c>
      <c r="J68" s="37">
        <f t="shared" si="35"/>
        <v>0.625</v>
      </c>
      <c r="K68" s="37">
        <f t="shared" si="35"/>
        <v>0</v>
      </c>
      <c r="L68" s="37">
        <f t="shared" si="35"/>
        <v>0</v>
      </c>
      <c r="M68" s="37">
        <f t="shared" si="35"/>
        <v>0</v>
      </c>
      <c r="N68" s="37">
        <f t="shared" si="35"/>
        <v>0.25</v>
      </c>
      <c r="AA68" s="152"/>
      <c r="AB68" s="152"/>
    </row>
    <row r="69" spans="1:28" ht="12" customHeight="1">
      <c r="A69" s="203"/>
      <c r="B69" s="202" t="s">
        <v>17</v>
      </c>
      <c r="C69" s="43"/>
      <c r="D69" s="278" t="s">
        <v>16</v>
      </c>
      <c r="E69" s="42"/>
      <c r="F69" s="69">
        <f t="shared" si="19"/>
        <v>739</v>
      </c>
      <c r="G69" s="68">
        <f t="shared" ref="G69:N69" si="36">SUM(G71,G73,G75,G77,G79,G81,G83,G85,G87,G89,G91,G93,G95,G97,G99)</f>
        <v>37</v>
      </c>
      <c r="H69" s="41">
        <f t="shared" si="36"/>
        <v>70</v>
      </c>
      <c r="I69" s="41">
        <f t="shared" si="36"/>
        <v>128</v>
      </c>
      <c r="J69" s="41">
        <f t="shared" si="36"/>
        <v>347</v>
      </c>
      <c r="K69" s="41">
        <f t="shared" si="36"/>
        <v>16</v>
      </c>
      <c r="L69" s="41">
        <f t="shared" si="36"/>
        <v>1</v>
      </c>
      <c r="M69" s="41">
        <f t="shared" si="36"/>
        <v>2</v>
      </c>
      <c r="N69" s="41">
        <f t="shared" si="36"/>
        <v>138</v>
      </c>
      <c r="AA69" s="153">
        <v>739</v>
      </c>
      <c r="AB69" s="153" t="str">
        <f>IF(F69=AA69,"",1)</f>
        <v/>
      </c>
    </row>
    <row r="70" spans="1:28" ht="12" customHeight="1">
      <c r="A70" s="203"/>
      <c r="B70" s="203"/>
      <c r="C70" s="40"/>
      <c r="D70" s="279"/>
      <c r="E70" s="39"/>
      <c r="F70" s="70">
        <f t="shared" si="19"/>
        <v>0.99999999999999989</v>
      </c>
      <c r="G70" s="66">
        <f t="shared" ref="G70:N70" si="37">IF(G69=0,0,G69/$F69)</f>
        <v>5.0067658998646819E-2</v>
      </c>
      <c r="H70" s="37">
        <f t="shared" si="37"/>
        <v>9.4722598105548034E-2</v>
      </c>
      <c r="I70" s="37">
        <f t="shared" si="37"/>
        <v>0.17320703653585928</v>
      </c>
      <c r="J70" s="37">
        <f t="shared" si="37"/>
        <v>0.469553450608931</v>
      </c>
      <c r="K70" s="37">
        <f t="shared" si="37"/>
        <v>2.165087956698241E-2</v>
      </c>
      <c r="L70" s="37">
        <f t="shared" si="37"/>
        <v>1.3531799729364006E-3</v>
      </c>
      <c r="M70" s="37">
        <f t="shared" si="37"/>
        <v>2.7063599458728013E-3</v>
      </c>
      <c r="N70" s="37">
        <f t="shared" si="37"/>
        <v>0.18673883626522328</v>
      </c>
      <c r="AA70" s="152"/>
      <c r="AB70" s="152"/>
    </row>
    <row r="71" spans="1:28" ht="12" customHeight="1">
      <c r="A71" s="203"/>
      <c r="B71" s="203"/>
      <c r="C71" s="43"/>
      <c r="D71" s="278" t="s">
        <v>129</v>
      </c>
      <c r="E71" s="42"/>
      <c r="F71" s="69">
        <f t="shared" ref="F71:F100" si="38">SUM(G71:N71)</f>
        <v>7</v>
      </c>
      <c r="G71" s="68">
        <v>0</v>
      </c>
      <c r="H71" s="41">
        <v>0</v>
      </c>
      <c r="I71" s="41">
        <v>1</v>
      </c>
      <c r="J71" s="41">
        <v>4</v>
      </c>
      <c r="K71" s="41">
        <v>0</v>
      </c>
      <c r="L71" s="41">
        <v>0</v>
      </c>
      <c r="M71" s="41">
        <v>0</v>
      </c>
      <c r="N71" s="41">
        <v>2</v>
      </c>
      <c r="AA71" s="153">
        <v>7</v>
      </c>
      <c r="AB71" s="153" t="str">
        <f>IF(F71=AA71,"",1)</f>
        <v/>
      </c>
    </row>
    <row r="72" spans="1:28" ht="12" customHeight="1">
      <c r="A72" s="203"/>
      <c r="B72" s="203"/>
      <c r="C72" s="40"/>
      <c r="D72" s="279"/>
      <c r="E72" s="39"/>
      <c r="F72" s="70">
        <f t="shared" si="38"/>
        <v>0.99999999999999989</v>
      </c>
      <c r="G72" s="66">
        <f t="shared" ref="G72:N72" si="39">IF(G71=0,0,G71/$F71)</f>
        <v>0</v>
      </c>
      <c r="H72" s="37">
        <f t="shared" si="39"/>
        <v>0</v>
      </c>
      <c r="I72" s="37">
        <f t="shared" si="39"/>
        <v>0.14285714285714285</v>
      </c>
      <c r="J72" s="37">
        <f t="shared" si="39"/>
        <v>0.5714285714285714</v>
      </c>
      <c r="K72" s="37">
        <f t="shared" si="39"/>
        <v>0</v>
      </c>
      <c r="L72" s="37">
        <f t="shared" si="39"/>
        <v>0</v>
      </c>
      <c r="M72" s="37">
        <f t="shared" si="39"/>
        <v>0</v>
      </c>
      <c r="N72" s="37">
        <f t="shared" si="39"/>
        <v>0.2857142857142857</v>
      </c>
      <c r="AA72" s="152"/>
      <c r="AB72" s="152"/>
    </row>
    <row r="73" spans="1:28" ht="12" customHeight="1">
      <c r="A73" s="203"/>
      <c r="B73" s="203"/>
      <c r="C73" s="43"/>
      <c r="D73" s="278" t="s">
        <v>14</v>
      </c>
      <c r="E73" s="42"/>
      <c r="F73" s="69">
        <f t="shared" si="38"/>
        <v>90</v>
      </c>
      <c r="G73" s="68">
        <v>4</v>
      </c>
      <c r="H73" s="41">
        <v>5</v>
      </c>
      <c r="I73" s="41">
        <v>3</v>
      </c>
      <c r="J73" s="41">
        <v>38</v>
      </c>
      <c r="K73" s="41">
        <v>2</v>
      </c>
      <c r="L73" s="41">
        <v>0</v>
      </c>
      <c r="M73" s="41">
        <v>1</v>
      </c>
      <c r="N73" s="41">
        <v>37</v>
      </c>
      <c r="AA73" s="153">
        <v>90</v>
      </c>
      <c r="AB73" s="153" t="str">
        <f>IF(F73=AA73,"",1)</f>
        <v/>
      </c>
    </row>
    <row r="74" spans="1:28" ht="12" customHeight="1">
      <c r="A74" s="203"/>
      <c r="B74" s="203"/>
      <c r="C74" s="40"/>
      <c r="D74" s="279"/>
      <c r="E74" s="39"/>
      <c r="F74" s="70">
        <f t="shared" si="38"/>
        <v>1</v>
      </c>
      <c r="G74" s="66">
        <f t="shared" ref="G74:N74" si="40">IF(G73=0,0,G73/$F73)</f>
        <v>4.4444444444444446E-2</v>
      </c>
      <c r="H74" s="37">
        <f t="shared" si="40"/>
        <v>5.5555555555555552E-2</v>
      </c>
      <c r="I74" s="37">
        <f t="shared" si="40"/>
        <v>3.3333333333333333E-2</v>
      </c>
      <c r="J74" s="37">
        <f t="shared" si="40"/>
        <v>0.42222222222222222</v>
      </c>
      <c r="K74" s="37">
        <f t="shared" si="40"/>
        <v>2.2222222222222223E-2</v>
      </c>
      <c r="L74" s="37">
        <f t="shared" si="40"/>
        <v>0</v>
      </c>
      <c r="M74" s="37">
        <f t="shared" si="40"/>
        <v>1.1111111111111112E-2</v>
      </c>
      <c r="N74" s="37">
        <f t="shared" si="40"/>
        <v>0.41111111111111109</v>
      </c>
      <c r="AA74" s="152"/>
      <c r="AB74" s="152"/>
    </row>
    <row r="75" spans="1:28" ht="12" customHeight="1">
      <c r="A75" s="203"/>
      <c r="B75" s="203"/>
      <c r="C75" s="43"/>
      <c r="D75" s="278" t="s">
        <v>13</v>
      </c>
      <c r="E75" s="42"/>
      <c r="F75" s="69">
        <f t="shared" si="38"/>
        <v>18</v>
      </c>
      <c r="G75" s="68">
        <v>0</v>
      </c>
      <c r="H75" s="41">
        <v>0</v>
      </c>
      <c r="I75" s="41">
        <v>1</v>
      </c>
      <c r="J75" s="41">
        <v>13</v>
      </c>
      <c r="K75" s="41">
        <v>0</v>
      </c>
      <c r="L75" s="41">
        <v>0</v>
      </c>
      <c r="M75" s="41">
        <v>0</v>
      </c>
      <c r="N75" s="41">
        <v>4</v>
      </c>
      <c r="AA75" s="153">
        <v>18</v>
      </c>
      <c r="AB75" s="153" t="str">
        <f>IF(F75=AA75,"",1)</f>
        <v/>
      </c>
    </row>
    <row r="76" spans="1:28" ht="12" customHeight="1">
      <c r="A76" s="203"/>
      <c r="B76" s="203"/>
      <c r="C76" s="40"/>
      <c r="D76" s="279"/>
      <c r="E76" s="39"/>
      <c r="F76" s="70">
        <f t="shared" si="38"/>
        <v>1</v>
      </c>
      <c r="G76" s="66">
        <f t="shared" ref="G76:N76" si="41">IF(G75=0,0,G75/$F75)</f>
        <v>0</v>
      </c>
      <c r="H76" s="37">
        <f t="shared" si="41"/>
        <v>0</v>
      </c>
      <c r="I76" s="37">
        <f t="shared" si="41"/>
        <v>5.5555555555555552E-2</v>
      </c>
      <c r="J76" s="37">
        <f t="shared" si="41"/>
        <v>0.72222222222222221</v>
      </c>
      <c r="K76" s="37">
        <f t="shared" si="41"/>
        <v>0</v>
      </c>
      <c r="L76" s="37">
        <f t="shared" si="41"/>
        <v>0</v>
      </c>
      <c r="M76" s="37">
        <f t="shared" si="41"/>
        <v>0</v>
      </c>
      <c r="N76" s="37">
        <f t="shared" si="41"/>
        <v>0.22222222222222221</v>
      </c>
      <c r="AA76" s="152"/>
      <c r="AB76" s="152"/>
    </row>
    <row r="77" spans="1:28" ht="12" customHeight="1">
      <c r="A77" s="203"/>
      <c r="B77" s="203"/>
      <c r="C77" s="43"/>
      <c r="D77" s="278" t="s">
        <v>12</v>
      </c>
      <c r="E77" s="42"/>
      <c r="F77" s="69">
        <f t="shared" si="38"/>
        <v>14</v>
      </c>
      <c r="G77" s="68">
        <v>0</v>
      </c>
      <c r="H77" s="41">
        <v>1</v>
      </c>
      <c r="I77" s="41">
        <v>0</v>
      </c>
      <c r="J77" s="41">
        <v>9</v>
      </c>
      <c r="K77" s="41">
        <v>0</v>
      </c>
      <c r="L77" s="41">
        <v>0</v>
      </c>
      <c r="M77" s="41">
        <v>0</v>
      </c>
      <c r="N77" s="41">
        <v>4</v>
      </c>
      <c r="AA77" s="153">
        <v>14</v>
      </c>
      <c r="AB77" s="153" t="str">
        <f>IF(F77=AA77,"",1)</f>
        <v/>
      </c>
    </row>
    <row r="78" spans="1:28" ht="12" customHeight="1">
      <c r="A78" s="203"/>
      <c r="B78" s="203"/>
      <c r="C78" s="40"/>
      <c r="D78" s="279"/>
      <c r="E78" s="39"/>
      <c r="F78" s="70">
        <f t="shared" si="38"/>
        <v>1</v>
      </c>
      <c r="G78" s="66">
        <f t="shared" ref="G78:N78" si="42">IF(G77=0,0,G77/$F77)</f>
        <v>0</v>
      </c>
      <c r="H78" s="37">
        <f t="shared" si="42"/>
        <v>7.1428571428571425E-2</v>
      </c>
      <c r="I78" s="37">
        <f t="shared" si="42"/>
        <v>0</v>
      </c>
      <c r="J78" s="37">
        <f t="shared" si="42"/>
        <v>0.6428571428571429</v>
      </c>
      <c r="K78" s="37">
        <f t="shared" si="42"/>
        <v>0</v>
      </c>
      <c r="L78" s="37">
        <f t="shared" si="42"/>
        <v>0</v>
      </c>
      <c r="M78" s="37">
        <f t="shared" si="42"/>
        <v>0</v>
      </c>
      <c r="N78" s="37">
        <f t="shared" si="42"/>
        <v>0.2857142857142857</v>
      </c>
      <c r="AA78" s="152"/>
      <c r="AB78" s="152"/>
    </row>
    <row r="79" spans="1:28" ht="12" customHeight="1">
      <c r="A79" s="203"/>
      <c r="B79" s="203"/>
      <c r="C79" s="43"/>
      <c r="D79" s="278" t="s">
        <v>11</v>
      </c>
      <c r="E79" s="42"/>
      <c r="F79" s="69">
        <f t="shared" si="38"/>
        <v>36</v>
      </c>
      <c r="G79" s="68">
        <v>2</v>
      </c>
      <c r="H79" s="41">
        <v>3</v>
      </c>
      <c r="I79" s="41">
        <v>5</v>
      </c>
      <c r="J79" s="41">
        <v>15</v>
      </c>
      <c r="K79" s="41">
        <v>0</v>
      </c>
      <c r="L79" s="41">
        <v>0</v>
      </c>
      <c r="M79" s="41">
        <v>0</v>
      </c>
      <c r="N79" s="41">
        <v>11</v>
      </c>
      <c r="AA79" s="153">
        <v>36</v>
      </c>
      <c r="AB79" s="153" t="str">
        <f>IF(F79=AA79,"",1)</f>
        <v/>
      </c>
    </row>
    <row r="80" spans="1:28" ht="12" customHeight="1">
      <c r="A80" s="203"/>
      <c r="B80" s="203"/>
      <c r="C80" s="40"/>
      <c r="D80" s="279"/>
      <c r="E80" s="39"/>
      <c r="F80" s="70">
        <f t="shared" si="38"/>
        <v>1</v>
      </c>
      <c r="G80" s="66">
        <f t="shared" ref="G80:N80" si="43">IF(G79=0,0,G79/$F79)</f>
        <v>5.5555555555555552E-2</v>
      </c>
      <c r="H80" s="37">
        <f t="shared" si="43"/>
        <v>8.3333333333333329E-2</v>
      </c>
      <c r="I80" s="37">
        <f t="shared" si="43"/>
        <v>0.1388888888888889</v>
      </c>
      <c r="J80" s="37">
        <f t="shared" si="43"/>
        <v>0.41666666666666669</v>
      </c>
      <c r="K80" s="37">
        <f t="shared" si="43"/>
        <v>0</v>
      </c>
      <c r="L80" s="37">
        <f t="shared" si="43"/>
        <v>0</v>
      </c>
      <c r="M80" s="37">
        <f t="shared" si="43"/>
        <v>0</v>
      </c>
      <c r="N80" s="37">
        <f t="shared" si="43"/>
        <v>0.30555555555555558</v>
      </c>
      <c r="AA80" s="152"/>
      <c r="AB80" s="152"/>
    </row>
    <row r="81" spans="1:28" ht="12" customHeight="1">
      <c r="A81" s="203"/>
      <c r="B81" s="203"/>
      <c r="C81" s="43"/>
      <c r="D81" s="278" t="s">
        <v>10</v>
      </c>
      <c r="E81" s="42"/>
      <c r="F81" s="69">
        <f t="shared" si="38"/>
        <v>187</v>
      </c>
      <c r="G81" s="68">
        <v>10</v>
      </c>
      <c r="H81" s="41">
        <v>28</v>
      </c>
      <c r="I81" s="41">
        <v>29</v>
      </c>
      <c r="J81" s="41">
        <v>85</v>
      </c>
      <c r="K81" s="41">
        <v>2</v>
      </c>
      <c r="L81" s="41">
        <v>0</v>
      </c>
      <c r="M81" s="41">
        <v>0</v>
      </c>
      <c r="N81" s="41">
        <v>33</v>
      </c>
      <c r="AA81" s="153">
        <v>187</v>
      </c>
      <c r="AB81" s="153" t="str">
        <f>IF(F81=AA81,"",1)</f>
        <v/>
      </c>
    </row>
    <row r="82" spans="1:28" ht="12" customHeight="1">
      <c r="A82" s="203"/>
      <c r="B82" s="203"/>
      <c r="C82" s="40"/>
      <c r="D82" s="279"/>
      <c r="E82" s="39"/>
      <c r="F82" s="70">
        <f t="shared" si="38"/>
        <v>1</v>
      </c>
      <c r="G82" s="66">
        <f t="shared" ref="G82:N82" si="44">IF(G81=0,0,G81/$F81)</f>
        <v>5.3475935828877004E-2</v>
      </c>
      <c r="H82" s="37">
        <f t="shared" si="44"/>
        <v>0.1497326203208556</v>
      </c>
      <c r="I82" s="37">
        <f t="shared" si="44"/>
        <v>0.15508021390374332</v>
      </c>
      <c r="J82" s="37">
        <f t="shared" si="44"/>
        <v>0.45454545454545453</v>
      </c>
      <c r="K82" s="37">
        <f t="shared" si="44"/>
        <v>1.06951871657754E-2</v>
      </c>
      <c r="L82" s="37">
        <f t="shared" si="44"/>
        <v>0</v>
      </c>
      <c r="M82" s="37">
        <f t="shared" si="44"/>
        <v>0</v>
      </c>
      <c r="N82" s="37">
        <f t="shared" si="44"/>
        <v>0.17647058823529413</v>
      </c>
      <c r="AA82" s="152"/>
      <c r="AB82" s="152"/>
    </row>
    <row r="83" spans="1:28" ht="12" customHeight="1">
      <c r="A83" s="203"/>
      <c r="B83" s="203"/>
      <c r="C83" s="43"/>
      <c r="D83" s="278" t="s">
        <v>9</v>
      </c>
      <c r="E83" s="42"/>
      <c r="F83" s="69">
        <f t="shared" si="38"/>
        <v>20</v>
      </c>
      <c r="G83" s="68">
        <v>0</v>
      </c>
      <c r="H83" s="41">
        <v>1</v>
      </c>
      <c r="I83" s="41">
        <v>4</v>
      </c>
      <c r="J83" s="41">
        <v>10</v>
      </c>
      <c r="K83" s="41">
        <v>0</v>
      </c>
      <c r="L83" s="41">
        <v>0</v>
      </c>
      <c r="M83" s="41">
        <v>0</v>
      </c>
      <c r="N83" s="41">
        <v>5</v>
      </c>
      <c r="AA83" s="153">
        <v>20</v>
      </c>
      <c r="AB83" s="153" t="str">
        <f>IF(F83=AA83,"",1)</f>
        <v/>
      </c>
    </row>
    <row r="84" spans="1:28" ht="12" customHeight="1">
      <c r="A84" s="203"/>
      <c r="B84" s="203"/>
      <c r="C84" s="40"/>
      <c r="D84" s="279"/>
      <c r="E84" s="39"/>
      <c r="F84" s="70">
        <f t="shared" si="38"/>
        <v>1</v>
      </c>
      <c r="G84" s="66">
        <f t="shared" ref="G84:N84" si="45">IF(G83=0,0,G83/$F83)</f>
        <v>0</v>
      </c>
      <c r="H84" s="37">
        <f t="shared" si="45"/>
        <v>0.05</v>
      </c>
      <c r="I84" s="37">
        <f t="shared" si="45"/>
        <v>0.2</v>
      </c>
      <c r="J84" s="37">
        <f t="shared" si="45"/>
        <v>0.5</v>
      </c>
      <c r="K84" s="37">
        <f t="shared" si="45"/>
        <v>0</v>
      </c>
      <c r="L84" s="37">
        <f t="shared" si="45"/>
        <v>0</v>
      </c>
      <c r="M84" s="37">
        <f t="shared" si="45"/>
        <v>0</v>
      </c>
      <c r="N84" s="37">
        <f t="shared" si="45"/>
        <v>0.25</v>
      </c>
      <c r="AA84" s="152"/>
      <c r="AB84" s="152"/>
    </row>
    <row r="85" spans="1:28" ht="12" customHeight="1">
      <c r="A85" s="203"/>
      <c r="B85" s="203"/>
      <c r="C85" s="43"/>
      <c r="D85" s="278" t="s">
        <v>8</v>
      </c>
      <c r="E85" s="42"/>
      <c r="F85" s="69">
        <f t="shared" si="38"/>
        <v>9</v>
      </c>
      <c r="G85" s="68">
        <v>1</v>
      </c>
      <c r="H85" s="41">
        <v>0</v>
      </c>
      <c r="I85" s="41">
        <v>1</v>
      </c>
      <c r="J85" s="41">
        <v>4</v>
      </c>
      <c r="K85" s="41">
        <v>0</v>
      </c>
      <c r="L85" s="41">
        <v>0</v>
      </c>
      <c r="M85" s="41">
        <v>0</v>
      </c>
      <c r="N85" s="41">
        <v>3</v>
      </c>
      <c r="AA85" s="153">
        <v>9</v>
      </c>
      <c r="AB85" s="153" t="str">
        <f>IF(F85=AA85,"",1)</f>
        <v/>
      </c>
    </row>
    <row r="86" spans="1:28" ht="12" customHeight="1">
      <c r="A86" s="203"/>
      <c r="B86" s="203"/>
      <c r="C86" s="40"/>
      <c r="D86" s="279"/>
      <c r="E86" s="39"/>
      <c r="F86" s="70">
        <f t="shared" si="38"/>
        <v>1</v>
      </c>
      <c r="G86" s="66">
        <f t="shared" ref="G86:N86" si="46">IF(G85=0,0,G85/$F85)</f>
        <v>0.1111111111111111</v>
      </c>
      <c r="H86" s="37">
        <f t="shared" si="46"/>
        <v>0</v>
      </c>
      <c r="I86" s="37">
        <f t="shared" si="46"/>
        <v>0.1111111111111111</v>
      </c>
      <c r="J86" s="37">
        <f t="shared" si="46"/>
        <v>0.44444444444444442</v>
      </c>
      <c r="K86" s="37">
        <f t="shared" si="46"/>
        <v>0</v>
      </c>
      <c r="L86" s="37">
        <f t="shared" si="46"/>
        <v>0</v>
      </c>
      <c r="M86" s="37">
        <f t="shared" si="46"/>
        <v>0</v>
      </c>
      <c r="N86" s="37">
        <f t="shared" si="46"/>
        <v>0.33333333333333331</v>
      </c>
      <c r="AA86" s="152"/>
      <c r="AB86" s="152"/>
    </row>
    <row r="87" spans="1:28" ht="13.5" customHeight="1">
      <c r="A87" s="203"/>
      <c r="B87" s="203"/>
      <c r="C87" s="43"/>
      <c r="D87" s="297" t="s">
        <v>128</v>
      </c>
      <c r="E87" s="42"/>
      <c r="F87" s="69">
        <f t="shared" si="38"/>
        <v>17</v>
      </c>
      <c r="G87" s="68">
        <v>0</v>
      </c>
      <c r="H87" s="41">
        <v>3</v>
      </c>
      <c r="I87" s="41">
        <v>2</v>
      </c>
      <c r="J87" s="41">
        <v>9</v>
      </c>
      <c r="K87" s="41">
        <v>0</v>
      </c>
      <c r="L87" s="41">
        <v>0</v>
      </c>
      <c r="M87" s="41">
        <v>0</v>
      </c>
      <c r="N87" s="41">
        <v>3</v>
      </c>
      <c r="AA87" s="153">
        <v>17</v>
      </c>
      <c r="AB87" s="153" t="str">
        <f>IF(F87=AA87,"",1)</f>
        <v/>
      </c>
    </row>
    <row r="88" spans="1:28" ht="13.5" customHeight="1">
      <c r="A88" s="203"/>
      <c r="B88" s="203"/>
      <c r="C88" s="40"/>
      <c r="D88" s="279"/>
      <c r="E88" s="39"/>
      <c r="F88" s="70">
        <f t="shared" si="38"/>
        <v>1</v>
      </c>
      <c r="G88" s="66">
        <f t="shared" ref="G88:N88" si="47">IF(G87=0,0,G87/$F87)</f>
        <v>0</v>
      </c>
      <c r="H88" s="37">
        <f t="shared" si="47"/>
        <v>0.17647058823529413</v>
      </c>
      <c r="I88" s="37">
        <f t="shared" si="47"/>
        <v>0.11764705882352941</v>
      </c>
      <c r="J88" s="37">
        <f t="shared" si="47"/>
        <v>0.52941176470588236</v>
      </c>
      <c r="K88" s="37">
        <f t="shared" si="47"/>
        <v>0</v>
      </c>
      <c r="L88" s="37">
        <f t="shared" si="47"/>
        <v>0</v>
      </c>
      <c r="M88" s="37">
        <f t="shared" si="47"/>
        <v>0</v>
      </c>
      <c r="N88" s="37">
        <f t="shared" si="47"/>
        <v>0.17647058823529413</v>
      </c>
      <c r="AA88" s="152"/>
      <c r="AB88" s="152"/>
    </row>
    <row r="89" spans="1:28" ht="12" customHeight="1">
      <c r="A89" s="203"/>
      <c r="B89" s="203"/>
      <c r="C89" s="43"/>
      <c r="D89" s="278" t="s">
        <v>6</v>
      </c>
      <c r="E89" s="42"/>
      <c r="F89" s="69">
        <f t="shared" si="38"/>
        <v>40</v>
      </c>
      <c r="G89" s="68">
        <v>2</v>
      </c>
      <c r="H89" s="41">
        <v>4</v>
      </c>
      <c r="I89" s="41">
        <v>12</v>
      </c>
      <c r="J89" s="41">
        <v>16</v>
      </c>
      <c r="K89" s="41">
        <v>2</v>
      </c>
      <c r="L89" s="41">
        <v>0</v>
      </c>
      <c r="M89" s="41">
        <v>0</v>
      </c>
      <c r="N89" s="41">
        <v>4</v>
      </c>
      <c r="AA89" s="153">
        <v>40</v>
      </c>
      <c r="AB89" s="153" t="str">
        <f>IF(F89=AA89,"",1)</f>
        <v/>
      </c>
    </row>
    <row r="90" spans="1:28" ht="12" customHeight="1">
      <c r="A90" s="203"/>
      <c r="B90" s="203"/>
      <c r="C90" s="40"/>
      <c r="D90" s="279"/>
      <c r="E90" s="39"/>
      <c r="F90" s="70">
        <f t="shared" si="38"/>
        <v>1.0000000000000002</v>
      </c>
      <c r="G90" s="66">
        <f t="shared" ref="G90:N90" si="48">IF(G89=0,0,G89/$F89)</f>
        <v>0.05</v>
      </c>
      <c r="H90" s="37">
        <f t="shared" si="48"/>
        <v>0.1</v>
      </c>
      <c r="I90" s="37">
        <f t="shared" si="48"/>
        <v>0.3</v>
      </c>
      <c r="J90" s="37">
        <f t="shared" si="48"/>
        <v>0.4</v>
      </c>
      <c r="K90" s="37">
        <f t="shared" si="48"/>
        <v>0.05</v>
      </c>
      <c r="L90" s="37">
        <f t="shared" si="48"/>
        <v>0</v>
      </c>
      <c r="M90" s="37">
        <f t="shared" si="48"/>
        <v>0</v>
      </c>
      <c r="N90" s="37">
        <f t="shared" si="48"/>
        <v>0.1</v>
      </c>
      <c r="AA90" s="152"/>
      <c r="AB90" s="152"/>
    </row>
    <row r="91" spans="1:28" ht="12" customHeight="1">
      <c r="A91" s="203"/>
      <c r="B91" s="203"/>
      <c r="C91" s="43"/>
      <c r="D91" s="278" t="s">
        <v>5</v>
      </c>
      <c r="E91" s="42"/>
      <c r="F91" s="69">
        <f t="shared" si="38"/>
        <v>28</v>
      </c>
      <c r="G91" s="68">
        <v>2</v>
      </c>
      <c r="H91" s="41">
        <v>1</v>
      </c>
      <c r="I91" s="41">
        <v>4</v>
      </c>
      <c r="J91" s="41">
        <v>14</v>
      </c>
      <c r="K91" s="41">
        <v>4</v>
      </c>
      <c r="L91" s="41">
        <v>0</v>
      </c>
      <c r="M91" s="41">
        <v>1</v>
      </c>
      <c r="N91" s="41">
        <v>2</v>
      </c>
      <c r="AA91" s="153">
        <v>28</v>
      </c>
      <c r="AB91" s="153" t="str">
        <f>IF(F91=AA91,"",1)</f>
        <v/>
      </c>
    </row>
    <row r="92" spans="1:28" ht="12" customHeight="1">
      <c r="A92" s="203"/>
      <c r="B92" s="203"/>
      <c r="C92" s="40"/>
      <c r="D92" s="279"/>
      <c r="E92" s="39"/>
      <c r="F92" s="70">
        <f t="shared" si="38"/>
        <v>0.99999999999999989</v>
      </c>
      <c r="G92" s="66">
        <f t="shared" ref="G92:N92" si="49">IF(G91=0,0,G91/$F91)</f>
        <v>7.1428571428571425E-2</v>
      </c>
      <c r="H92" s="37">
        <f t="shared" si="49"/>
        <v>3.5714285714285712E-2</v>
      </c>
      <c r="I92" s="37">
        <f t="shared" si="49"/>
        <v>0.14285714285714285</v>
      </c>
      <c r="J92" s="37">
        <f t="shared" si="49"/>
        <v>0.5</v>
      </c>
      <c r="K92" s="37">
        <f t="shared" si="49"/>
        <v>0.14285714285714285</v>
      </c>
      <c r="L92" s="37">
        <f t="shared" si="49"/>
        <v>0</v>
      </c>
      <c r="M92" s="37">
        <f t="shared" si="49"/>
        <v>3.5714285714285712E-2</v>
      </c>
      <c r="N92" s="37">
        <f t="shared" si="49"/>
        <v>7.1428571428571425E-2</v>
      </c>
      <c r="AA92" s="152"/>
      <c r="AB92" s="152"/>
    </row>
    <row r="93" spans="1:28" ht="12" customHeight="1">
      <c r="A93" s="203"/>
      <c r="B93" s="203"/>
      <c r="C93" s="43"/>
      <c r="D93" s="278" t="s">
        <v>4</v>
      </c>
      <c r="E93" s="42"/>
      <c r="F93" s="69">
        <f t="shared" si="38"/>
        <v>21</v>
      </c>
      <c r="G93" s="68">
        <v>1</v>
      </c>
      <c r="H93" s="41">
        <v>0</v>
      </c>
      <c r="I93" s="41">
        <v>8</v>
      </c>
      <c r="J93" s="41">
        <v>8</v>
      </c>
      <c r="K93" s="41">
        <v>0</v>
      </c>
      <c r="L93" s="41">
        <v>0</v>
      </c>
      <c r="M93" s="41">
        <v>0</v>
      </c>
      <c r="N93" s="41">
        <v>4</v>
      </c>
      <c r="AA93" s="153">
        <v>21</v>
      </c>
      <c r="AB93" s="153" t="str">
        <f>IF(F93=AA93,"",1)</f>
        <v/>
      </c>
    </row>
    <row r="94" spans="1:28" ht="12" customHeight="1">
      <c r="A94" s="203"/>
      <c r="B94" s="203"/>
      <c r="C94" s="40"/>
      <c r="D94" s="279"/>
      <c r="E94" s="39"/>
      <c r="F94" s="70">
        <f t="shared" si="38"/>
        <v>1</v>
      </c>
      <c r="G94" s="66">
        <f t="shared" ref="G94:N94" si="50">IF(G93=0,0,G93/$F93)</f>
        <v>4.7619047619047616E-2</v>
      </c>
      <c r="H94" s="37">
        <f t="shared" si="50"/>
        <v>0</v>
      </c>
      <c r="I94" s="37">
        <f t="shared" si="50"/>
        <v>0.38095238095238093</v>
      </c>
      <c r="J94" s="37">
        <f t="shared" si="50"/>
        <v>0.38095238095238093</v>
      </c>
      <c r="K94" s="37">
        <f t="shared" si="50"/>
        <v>0</v>
      </c>
      <c r="L94" s="37">
        <f t="shared" si="50"/>
        <v>0</v>
      </c>
      <c r="M94" s="37">
        <f t="shared" si="50"/>
        <v>0</v>
      </c>
      <c r="N94" s="37">
        <f t="shared" si="50"/>
        <v>0.19047619047619047</v>
      </c>
      <c r="AA94" s="152"/>
      <c r="AB94" s="152"/>
    </row>
    <row r="95" spans="1:28" ht="12" customHeight="1">
      <c r="A95" s="203"/>
      <c r="B95" s="203"/>
      <c r="C95" s="43"/>
      <c r="D95" s="278" t="s">
        <v>3</v>
      </c>
      <c r="E95" s="42"/>
      <c r="F95" s="69">
        <f t="shared" si="38"/>
        <v>176</v>
      </c>
      <c r="G95" s="68">
        <v>10</v>
      </c>
      <c r="H95" s="41">
        <v>17</v>
      </c>
      <c r="I95" s="41">
        <v>38</v>
      </c>
      <c r="J95" s="41">
        <v>88</v>
      </c>
      <c r="K95" s="41">
        <v>2</v>
      </c>
      <c r="L95" s="41">
        <v>0</v>
      </c>
      <c r="M95" s="41">
        <v>0</v>
      </c>
      <c r="N95" s="41">
        <v>21</v>
      </c>
      <c r="AA95" s="153">
        <v>176</v>
      </c>
      <c r="AB95" s="153" t="str">
        <f>IF(F95=AA95,"",1)</f>
        <v/>
      </c>
    </row>
    <row r="96" spans="1:28" ht="12" customHeight="1">
      <c r="A96" s="203"/>
      <c r="B96" s="203"/>
      <c r="C96" s="40"/>
      <c r="D96" s="279"/>
      <c r="E96" s="39"/>
      <c r="F96" s="70">
        <f t="shared" si="38"/>
        <v>1</v>
      </c>
      <c r="G96" s="66">
        <f t="shared" ref="G96:N96" si="51">IF(G95=0,0,G95/$F95)</f>
        <v>5.6818181818181816E-2</v>
      </c>
      <c r="H96" s="37">
        <f t="shared" si="51"/>
        <v>9.6590909090909088E-2</v>
      </c>
      <c r="I96" s="37">
        <f t="shared" si="51"/>
        <v>0.21590909090909091</v>
      </c>
      <c r="J96" s="37">
        <f t="shared" si="51"/>
        <v>0.5</v>
      </c>
      <c r="K96" s="37">
        <f t="shared" si="51"/>
        <v>1.1363636363636364E-2</v>
      </c>
      <c r="L96" s="37">
        <f t="shared" si="51"/>
        <v>0</v>
      </c>
      <c r="M96" s="37">
        <f t="shared" si="51"/>
        <v>0</v>
      </c>
      <c r="N96" s="37">
        <f t="shared" si="51"/>
        <v>0.11931818181818182</v>
      </c>
      <c r="AA96" s="152"/>
      <c r="AB96" s="152"/>
    </row>
    <row r="97" spans="1:30" ht="12" customHeight="1">
      <c r="A97" s="203"/>
      <c r="B97" s="203"/>
      <c r="C97" s="43"/>
      <c r="D97" s="278" t="s">
        <v>2</v>
      </c>
      <c r="E97" s="42"/>
      <c r="F97" s="69">
        <f t="shared" si="38"/>
        <v>21</v>
      </c>
      <c r="G97" s="68">
        <v>0</v>
      </c>
      <c r="H97" s="41">
        <v>3</v>
      </c>
      <c r="I97" s="41">
        <v>4</v>
      </c>
      <c r="J97" s="41">
        <v>12</v>
      </c>
      <c r="K97" s="41">
        <v>2</v>
      </c>
      <c r="L97" s="41">
        <v>0</v>
      </c>
      <c r="M97" s="41">
        <v>0</v>
      </c>
      <c r="N97" s="41">
        <v>0</v>
      </c>
      <c r="AA97" s="153">
        <v>21</v>
      </c>
      <c r="AB97" s="153" t="str">
        <f>IF(F97=AA97,"",1)</f>
        <v/>
      </c>
    </row>
    <row r="98" spans="1:30" ht="12" customHeight="1">
      <c r="A98" s="203"/>
      <c r="B98" s="203"/>
      <c r="C98" s="40"/>
      <c r="D98" s="279"/>
      <c r="E98" s="39"/>
      <c r="F98" s="70">
        <f t="shared" si="38"/>
        <v>0.99999999999999989</v>
      </c>
      <c r="G98" s="66">
        <f t="shared" ref="G98:N98" si="52">IF(G97=0,0,G97/$F97)</f>
        <v>0</v>
      </c>
      <c r="H98" s="37">
        <f t="shared" si="52"/>
        <v>0.14285714285714285</v>
      </c>
      <c r="I98" s="37">
        <f t="shared" si="52"/>
        <v>0.19047619047619047</v>
      </c>
      <c r="J98" s="37">
        <f t="shared" si="52"/>
        <v>0.5714285714285714</v>
      </c>
      <c r="K98" s="37">
        <f t="shared" si="52"/>
        <v>9.5238095238095233E-2</v>
      </c>
      <c r="L98" s="37">
        <f t="shared" si="52"/>
        <v>0</v>
      </c>
      <c r="M98" s="37">
        <f t="shared" si="52"/>
        <v>0</v>
      </c>
      <c r="N98" s="37">
        <f t="shared" si="52"/>
        <v>0</v>
      </c>
      <c r="AA98" s="152"/>
      <c r="AB98" s="152"/>
    </row>
    <row r="99" spans="1:30" ht="12.75" customHeight="1">
      <c r="A99" s="203"/>
      <c r="B99" s="203"/>
      <c r="C99" s="43"/>
      <c r="D99" s="278" t="s">
        <v>1</v>
      </c>
      <c r="E99" s="42"/>
      <c r="F99" s="69">
        <f t="shared" si="38"/>
        <v>55</v>
      </c>
      <c r="G99" s="68">
        <v>5</v>
      </c>
      <c r="H99" s="41">
        <v>4</v>
      </c>
      <c r="I99" s="41">
        <v>16</v>
      </c>
      <c r="J99" s="41">
        <v>22</v>
      </c>
      <c r="K99" s="41">
        <v>2</v>
      </c>
      <c r="L99" s="41">
        <v>1</v>
      </c>
      <c r="M99" s="41">
        <v>0</v>
      </c>
      <c r="N99" s="41">
        <v>5</v>
      </c>
      <c r="AA99" s="153">
        <v>55</v>
      </c>
      <c r="AB99" s="153" t="str">
        <f>IF(F99=AA99,"",1)</f>
        <v/>
      </c>
    </row>
    <row r="100" spans="1:30" ht="12.75" customHeight="1" thickBot="1">
      <c r="A100" s="204"/>
      <c r="B100" s="204"/>
      <c r="C100" s="40"/>
      <c r="D100" s="279"/>
      <c r="E100" s="39"/>
      <c r="F100" s="67">
        <f t="shared" si="38"/>
        <v>1</v>
      </c>
      <c r="G100" s="66">
        <f t="shared" ref="G100:N100" si="53">IF(G99=0,0,G99/$F99)</f>
        <v>9.0909090909090912E-2</v>
      </c>
      <c r="H100" s="37">
        <f t="shared" si="53"/>
        <v>7.2727272727272724E-2</v>
      </c>
      <c r="I100" s="37">
        <f t="shared" si="53"/>
        <v>0.29090909090909089</v>
      </c>
      <c r="J100" s="37">
        <f t="shared" si="53"/>
        <v>0.4</v>
      </c>
      <c r="K100" s="37">
        <f t="shared" si="53"/>
        <v>3.6363636363636362E-2</v>
      </c>
      <c r="L100" s="37">
        <f t="shared" si="53"/>
        <v>1.8181818181818181E-2</v>
      </c>
      <c r="M100" s="37">
        <f t="shared" si="53"/>
        <v>0</v>
      </c>
      <c r="N100" s="37">
        <f t="shared" si="53"/>
        <v>9.0909090909090912E-2</v>
      </c>
      <c r="AA100" s="155"/>
      <c r="AB100" s="156"/>
    </row>
    <row r="110" spans="1:30">
      <c r="D110" s="164" t="s">
        <v>495</v>
      </c>
      <c r="E110" s="162"/>
      <c r="F110" s="163">
        <v>986</v>
      </c>
      <c r="G110" s="163">
        <v>39</v>
      </c>
      <c r="H110" s="163">
        <v>82</v>
      </c>
      <c r="I110" s="163">
        <v>161</v>
      </c>
      <c r="J110" s="163">
        <v>475</v>
      </c>
      <c r="K110" s="163">
        <v>35</v>
      </c>
      <c r="L110" s="163">
        <v>6</v>
      </c>
      <c r="M110" s="163">
        <v>5</v>
      </c>
      <c r="N110" s="163">
        <v>183</v>
      </c>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4">IF(G110="","",SUM(G9,G11,G13,G15,G17))</f>
        <v>39</v>
      </c>
      <c r="H111" s="166">
        <f t="shared" si="54"/>
        <v>82</v>
      </c>
      <c r="I111" s="166">
        <f t="shared" si="54"/>
        <v>161</v>
      </c>
      <c r="J111" s="166">
        <f t="shared" si="54"/>
        <v>475</v>
      </c>
      <c r="K111" s="166">
        <f t="shared" si="54"/>
        <v>35</v>
      </c>
      <c r="L111" s="166">
        <f t="shared" si="54"/>
        <v>6</v>
      </c>
      <c r="M111" s="166">
        <f t="shared" si="54"/>
        <v>5</v>
      </c>
      <c r="N111" s="166">
        <f t="shared" si="54"/>
        <v>183</v>
      </c>
      <c r="O111" s="166" t="str">
        <f t="shared" si="54"/>
        <v/>
      </c>
      <c r="P111" s="166" t="str">
        <f t="shared" si="54"/>
        <v/>
      </c>
      <c r="Q111" s="166" t="str">
        <f t="shared" si="54"/>
        <v/>
      </c>
      <c r="R111" s="166" t="str">
        <f t="shared" si="54"/>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5">IF(G110="","",SUM(G19,G69))</f>
        <v>39</v>
      </c>
      <c r="H112" s="166">
        <f t="shared" si="55"/>
        <v>82</v>
      </c>
      <c r="I112" s="166">
        <f t="shared" si="55"/>
        <v>161</v>
      </c>
      <c r="J112" s="166">
        <f t="shared" si="55"/>
        <v>475</v>
      </c>
      <c r="K112" s="166">
        <f t="shared" si="55"/>
        <v>35</v>
      </c>
      <c r="L112" s="166">
        <f t="shared" si="55"/>
        <v>6</v>
      </c>
      <c r="M112" s="166">
        <f t="shared" si="55"/>
        <v>5</v>
      </c>
      <c r="N112" s="166">
        <f t="shared" si="55"/>
        <v>183</v>
      </c>
      <c r="O112" s="166" t="str">
        <f t="shared" si="55"/>
        <v/>
      </c>
      <c r="P112" s="166" t="str">
        <f t="shared" si="55"/>
        <v/>
      </c>
      <c r="Q112" s="166" t="str">
        <f t="shared" si="55"/>
        <v/>
      </c>
      <c r="R112" s="166" t="str">
        <f t="shared" si="55"/>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6">IF(G110="","",SUM(G21,G23,G25,G27,G29,G31,G33,G35,G37,G39,G41,G43,G45,G47,G49,G51,G53,G55,G57,G59,G61,G63,G65,G67))</f>
        <v>2</v>
      </c>
      <c r="H113" s="166">
        <f t="shared" si="56"/>
        <v>12</v>
      </c>
      <c r="I113" s="166">
        <f t="shared" si="56"/>
        <v>33</v>
      </c>
      <c r="J113" s="166">
        <f t="shared" si="56"/>
        <v>128</v>
      </c>
      <c r="K113" s="166">
        <f t="shared" si="56"/>
        <v>19</v>
      </c>
      <c r="L113" s="166">
        <f t="shared" si="56"/>
        <v>5</v>
      </c>
      <c r="M113" s="166">
        <f t="shared" si="56"/>
        <v>3</v>
      </c>
      <c r="N113" s="166">
        <f t="shared" si="56"/>
        <v>45</v>
      </c>
      <c r="O113" s="166" t="str">
        <f t="shared" si="56"/>
        <v/>
      </c>
      <c r="P113" s="166" t="str">
        <f t="shared" si="56"/>
        <v/>
      </c>
      <c r="Q113" s="166" t="str">
        <f t="shared" si="56"/>
        <v/>
      </c>
      <c r="R113" s="166" t="str">
        <f t="shared" si="56"/>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7">IF(G110="","",SUM(G71,G73,G75,G77,G79,G81,G83,G85,G87,G89,G91,G93,G95,G97,G99))</f>
        <v>37</v>
      </c>
      <c r="H114" s="166">
        <f t="shared" si="57"/>
        <v>70</v>
      </c>
      <c r="I114" s="166">
        <f t="shared" si="57"/>
        <v>128</v>
      </c>
      <c r="J114" s="166">
        <f t="shared" si="57"/>
        <v>347</v>
      </c>
      <c r="K114" s="166">
        <f t="shared" si="57"/>
        <v>16</v>
      </c>
      <c r="L114" s="166">
        <f t="shared" si="57"/>
        <v>1</v>
      </c>
      <c r="M114" s="166">
        <f t="shared" si="57"/>
        <v>2</v>
      </c>
      <c r="N114" s="166">
        <f t="shared" si="57"/>
        <v>138</v>
      </c>
      <c r="O114" s="166" t="str">
        <f t="shared" si="57"/>
        <v/>
      </c>
      <c r="P114" s="166" t="str">
        <f t="shared" si="57"/>
        <v/>
      </c>
      <c r="Q114" s="166" t="str">
        <f t="shared" si="57"/>
        <v/>
      </c>
      <c r="R114" s="166" t="str">
        <f t="shared" si="57"/>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8">IF(G110="","",IF(G7=G110,"",1))</f>
        <v/>
      </c>
      <c r="H116" s="163" t="str">
        <f t="shared" si="58"/>
        <v/>
      </c>
      <c r="I116" s="163" t="str">
        <f t="shared" si="58"/>
        <v/>
      </c>
      <c r="J116" s="163" t="str">
        <f t="shared" si="58"/>
        <v/>
      </c>
      <c r="K116" s="163" t="str">
        <f t="shared" si="58"/>
        <v/>
      </c>
      <c r="L116" s="163" t="str">
        <f t="shared" si="58"/>
        <v/>
      </c>
      <c r="M116" s="163" t="str">
        <f t="shared" si="58"/>
        <v/>
      </c>
      <c r="N116" s="163" t="str">
        <f t="shared" si="58"/>
        <v/>
      </c>
      <c r="O116" s="163" t="str">
        <f t="shared" si="58"/>
        <v/>
      </c>
      <c r="P116" s="163" t="str">
        <f t="shared" si="58"/>
        <v/>
      </c>
      <c r="Q116" s="163" t="str">
        <f t="shared" si="58"/>
        <v/>
      </c>
      <c r="R116" s="163" t="str">
        <f t="shared" si="58"/>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9">IF(G110="","",IF(G110=G111,"",1))</f>
        <v/>
      </c>
      <c r="H117" s="163" t="str">
        <f t="shared" si="59"/>
        <v/>
      </c>
      <c r="I117" s="163" t="str">
        <f t="shared" si="59"/>
        <v/>
      </c>
      <c r="J117" s="163" t="str">
        <f t="shared" si="59"/>
        <v/>
      </c>
      <c r="K117" s="163" t="str">
        <f t="shared" si="59"/>
        <v/>
      </c>
      <c r="L117" s="163" t="str">
        <f t="shared" si="59"/>
        <v/>
      </c>
      <c r="M117" s="163" t="str">
        <f t="shared" si="59"/>
        <v/>
      </c>
      <c r="N117" s="163" t="str">
        <f t="shared" si="59"/>
        <v/>
      </c>
      <c r="O117" s="163" t="str">
        <f t="shared" si="59"/>
        <v/>
      </c>
      <c r="P117" s="163" t="str">
        <f t="shared" si="59"/>
        <v/>
      </c>
      <c r="Q117" s="163" t="str">
        <f t="shared" si="59"/>
        <v/>
      </c>
      <c r="R117" s="163" t="str">
        <f t="shared" si="59"/>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60">IF(G110="","",IF(G110=G112,"",1))</f>
        <v/>
      </c>
      <c r="H118" s="163" t="str">
        <f t="shared" si="60"/>
        <v/>
      </c>
      <c r="I118" s="163" t="str">
        <f t="shared" si="60"/>
        <v/>
      </c>
      <c r="J118" s="163" t="str">
        <f t="shared" si="60"/>
        <v/>
      </c>
      <c r="K118" s="163" t="str">
        <f t="shared" si="60"/>
        <v/>
      </c>
      <c r="L118" s="163" t="str">
        <f t="shared" si="60"/>
        <v/>
      </c>
      <c r="M118" s="163" t="str">
        <f t="shared" si="60"/>
        <v/>
      </c>
      <c r="N118" s="163" t="str">
        <f t="shared" si="60"/>
        <v/>
      </c>
      <c r="O118" s="163" t="str">
        <f t="shared" si="60"/>
        <v/>
      </c>
      <c r="P118" s="163" t="str">
        <f t="shared" si="60"/>
        <v/>
      </c>
      <c r="Q118" s="163" t="str">
        <f t="shared" si="60"/>
        <v/>
      </c>
      <c r="R118" s="163" t="str">
        <f t="shared" si="60"/>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61">IF(G110="","",IF(G19=G113,"",1))</f>
        <v/>
      </c>
      <c r="H119" s="163" t="str">
        <f t="shared" si="61"/>
        <v/>
      </c>
      <c r="I119" s="163" t="str">
        <f t="shared" si="61"/>
        <v/>
      </c>
      <c r="J119" s="163" t="str">
        <f t="shared" si="61"/>
        <v/>
      </c>
      <c r="K119" s="163" t="str">
        <f t="shared" si="61"/>
        <v/>
      </c>
      <c r="L119" s="163" t="str">
        <f t="shared" si="61"/>
        <v/>
      </c>
      <c r="M119" s="163" t="str">
        <f t="shared" si="61"/>
        <v/>
      </c>
      <c r="N119" s="163" t="str">
        <f t="shared" si="61"/>
        <v/>
      </c>
      <c r="O119" s="163" t="str">
        <f t="shared" si="61"/>
        <v/>
      </c>
      <c r="P119" s="163" t="str">
        <f t="shared" si="61"/>
        <v/>
      </c>
      <c r="Q119" s="163" t="str">
        <f t="shared" si="61"/>
        <v/>
      </c>
      <c r="R119" s="163" t="str">
        <f t="shared" si="61"/>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62">IF(G110="","",IF(G69=G114,"",1))</f>
        <v/>
      </c>
      <c r="H120" s="163" t="str">
        <f t="shared" si="62"/>
        <v/>
      </c>
      <c r="I120" s="163" t="str">
        <f t="shared" si="62"/>
        <v/>
      </c>
      <c r="J120" s="163" t="str">
        <f t="shared" si="62"/>
        <v/>
      </c>
      <c r="K120" s="163" t="str">
        <f t="shared" si="62"/>
        <v/>
      </c>
      <c r="L120" s="163" t="str">
        <f t="shared" si="62"/>
        <v/>
      </c>
      <c r="M120" s="163" t="str">
        <f t="shared" si="62"/>
        <v/>
      </c>
      <c r="N120" s="163" t="str">
        <f t="shared" si="62"/>
        <v/>
      </c>
      <c r="O120" s="163" t="str">
        <f t="shared" si="62"/>
        <v/>
      </c>
      <c r="P120" s="163" t="str">
        <f t="shared" si="62"/>
        <v/>
      </c>
      <c r="Q120" s="163" t="str">
        <f t="shared" si="62"/>
        <v/>
      </c>
      <c r="R120" s="163" t="str">
        <f t="shared" si="62"/>
        <v/>
      </c>
      <c r="S120" s="71"/>
      <c r="T120" s="71"/>
      <c r="U120" s="71"/>
      <c r="V120" s="71"/>
      <c r="W120" s="71"/>
      <c r="X120" s="71"/>
      <c r="Y120" s="71"/>
      <c r="Z120" s="71"/>
      <c r="AA120" s="71"/>
      <c r="AB120" s="71"/>
      <c r="AC120" s="71"/>
      <c r="AD120" s="71"/>
    </row>
  </sheetData>
  <mergeCells count="61">
    <mergeCell ref="B69:B100"/>
    <mergeCell ref="D69:D70"/>
    <mergeCell ref="D71:D72"/>
    <mergeCell ref="D73:D74"/>
    <mergeCell ref="D75:D76"/>
    <mergeCell ref="D77:D78"/>
    <mergeCell ref="D79:D80"/>
    <mergeCell ref="D95:D96"/>
    <mergeCell ref="D81:D82"/>
    <mergeCell ref="D83:D84"/>
    <mergeCell ref="D85:D86"/>
    <mergeCell ref="D99:D100"/>
    <mergeCell ref="D87:D88"/>
    <mergeCell ref="D89:D90"/>
    <mergeCell ref="D91:D92"/>
    <mergeCell ref="D93:D94"/>
    <mergeCell ref="D55:D56"/>
    <mergeCell ref="D57:D58"/>
    <mergeCell ref="D59:D60"/>
    <mergeCell ref="D43:D44"/>
    <mergeCell ref="D97:D98"/>
    <mergeCell ref="D63:D64"/>
    <mergeCell ref="D65:D66"/>
    <mergeCell ref="D67:D68"/>
    <mergeCell ref="D45:D46"/>
    <mergeCell ref="D47:D48"/>
    <mergeCell ref="D49:D50"/>
    <mergeCell ref="D51:D52"/>
    <mergeCell ref="D53:D54"/>
    <mergeCell ref="D33:D34"/>
    <mergeCell ref="D35:D36"/>
    <mergeCell ref="D37:D38"/>
    <mergeCell ref="D39:D40"/>
    <mergeCell ref="D41:D42"/>
    <mergeCell ref="B17:E18"/>
    <mergeCell ref="A19:A100"/>
    <mergeCell ref="B19:B68"/>
    <mergeCell ref="D19:D20"/>
    <mergeCell ref="D21:D22"/>
    <mergeCell ref="D23:D24"/>
    <mergeCell ref="D25:D26"/>
    <mergeCell ref="D27:D28"/>
    <mergeCell ref="D29:D30"/>
    <mergeCell ref="D31:D32"/>
    <mergeCell ref="A9:A18"/>
    <mergeCell ref="B9:E10"/>
    <mergeCell ref="B11:E12"/>
    <mergeCell ref="B13:E14"/>
    <mergeCell ref="B15:E16"/>
    <mergeCell ref="D61:D62"/>
    <mergeCell ref="K3:K6"/>
    <mergeCell ref="L3:L6"/>
    <mergeCell ref="M3:M6"/>
    <mergeCell ref="N3:N6"/>
    <mergeCell ref="A7:E8"/>
    <mergeCell ref="A3:E6"/>
    <mergeCell ref="F3:F6"/>
    <mergeCell ref="G3:G6"/>
    <mergeCell ref="H3:H6"/>
    <mergeCell ref="I3:I6"/>
    <mergeCell ref="J3:J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2"/>
  <sheetViews>
    <sheetView showGridLines="0" view="pageBreakPreview" zoomScaleNormal="100" zoomScaleSheetLayoutView="100" workbookViewId="0">
      <selection activeCell="J11" sqref="J11"/>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9.125" style="3" customWidth="1"/>
    <col min="15" max="16384" width="9" style="3"/>
  </cols>
  <sheetData>
    <row r="1" spans="1:29" ht="14.25">
      <c r="A1" s="18" t="s">
        <v>545</v>
      </c>
    </row>
    <row r="3" spans="1:29" ht="14.25" customHeight="1">
      <c r="A3" s="216" t="s">
        <v>64</v>
      </c>
      <c r="B3" s="217"/>
      <c r="C3" s="217"/>
      <c r="D3" s="217"/>
      <c r="E3" s="218"/>
      <c r="F3" s="225" t="s">
        <v>138</v>
      </c>
      <c r="G3" s="227" t="s">
        <v>380</v>
      </c>
      <c r="H3" s="395"/>
      <c r="I3" s="227" t="s">
        <v>379</v>
      </c>
      <c r="J3" s="395"/>
      <c r="K3" s="392" t="s">
        <v>381</v>
      </c>
      <c r="L3" s="392"/>
      <c r="M3" s="392" t="s">
        <v>382</v>
      </c>
      <c r="N3" s="392"/>
      <c r="O3" s="6"/>
    </row>
    <row r="4" spans="1:29" ht="59.25" customHeight="1">
      <c r="A4" s="219"/>
      <c r="B4" s="220"/>
      <c r="C4" s="220"/>
      <c r="D4" s="220"/>
      <c r="E4" s="221"/>
      <c r="F4" s="226"/>
      <c r="G4" s="242"/>
      <c r="H4" s="243"/>
      <c r="I4" s="242"/>
      <c r="J4" s="243"/>
      <c r="K4" s="264"/>
      <c r="L4" s="264"/>
      <c r="M4" s="264"/>
      <c r="N4" s="264"/>
    </row>
    <row r="5" spans="1:29" ht="15" customHeight="1" thickBot="1">
      <c r="A5" s="219"/>
      <c r="B5" s="220"/>
      <c r="C5" s="220"/>
      <c r="D5" s="220"/>
      <c r="E5" s="221"/>
      <c r="F5" s="226"/>
      <c r="G5" s="227" t="s">
        <v>52</v>
      </c>
      <c r="H5" s="214" t="s">
        <v>51</v>
      </c>
      <c r="I5" s="227" t="s">
        <v>52</v>
      </c>
      <c r="J5" s="214" t="s">
        <v>51</v>
      </c>
      <c r="K5" s="227" t="s">
        <v>52</v>
      </c>
      <c r="L5" s="214" t="s">
        <v>51</v>
      </c>
      <c r="M5" s="393" t="s">
        <v>52</v>
      </c>
      <c r="N5" s="214" t="s">
        <v>51</v>
      </c>
    </row>
    <row r="6" spans="1:29" ht="15" customHeight="1" thickBot="1">
      <c r="A6" s="222"/>
      <c r="B6" s="223"/>
      <c r="C6" s="223"/>
      <c r="D6" s="223"/>
      <c r="E6" s="224"/>
      <c r="F6" s="226"/>
      <c r="G6" s="228"/>
      <c r="H6" s="215"/>
      <c r="I6" s="228"/>
      <c r="J6" s="215"/>
      <c r="K6" s="228"/>
      <c r="L6" s="215"/>
      <c r="M6" s="394"/>
      <c r="N6" s="215"/>
      <c r="AA6" s="139">
        <f>SUM(AB7:AD53,F66:AD70)</f>
        <v>0</v>
      </c>
    </row>
    <row r="7" spans="1:29" ht="23.1" customHeight="1">
      <c r="A7" s="211" t="s">
        <v>50</v>
      </c>
      <c r="B7" s="212"/>
      <c r="C7" s="212"/>
      <c r="D7" s="212"/>
      <c r="E7" s="213"/>
      <c r="F7" s="10">
        <f t="shared" ref="F7:F53" si="0">SUM(G7,I7,K7,M7)</f>
        <v>986</v>
      </c>
      <c r="G7" s="9">
        <f>SUM(G8:G12)</f>
        <v>377</v>
      </c>
      <c r="H7" s="8">
        <f t="shared" ref="H7:H53" si="1">IF(G7=0,0,G7/$F7*100)</f>
        <v>38.235294117647058</v>
      </c>
      <c r="I7" s="9">
        <f>SUM(I8:I12)</f>
        <v>317</v>
      </c>
      <c r="J7" s="8">
        <f t="shared" ref="J7:J53" si="2">IF(I7=0,0,I7/$F7*100)</f>
        <v>32.150101419878297</v>
      </c>
      <c r="K7" s="9">
        <f>SUM(K8:K12)</f>
        <v>254</v>
      </c>
      <c r="L7" s="8">
        <f t="shared" ref="L7:L53" si="3">IF(K7=0,0,K7/$F7*100)</f>
        <v>25.760649087221093</v>
      </c>
      <c r="M7" s="9">
        <f>SUM(M8:M12)</f>
        <v>38</v>
      </c>
      <c r="N7" s="8">
        <f t="shared" ref="N7:N53" si="4">IF(M7=0,0,M7/$F7*100)</f>
        <v>3.8539553752535496</v>
      </c>
      <c r="P7" s="54"/>
      <c r="AA7" s="138">
        <v>986</v>
      </c>
      <c r="AB7" s="135" t="str">
        <f>IF(F7=AA7,"",1)</f>
        <v/>
      </c>
      <c r="AC7" s="173" t="str">
        <f>IF(SUM(H7,J7,L7,N7)=100,"",1)</f>
        <v/>
      </c>
    </row>
    <row r="8" spans="1:29" ht="23.1" customHeight="1">
      <c r="A8" s="205" t="s">
        <v>49</v>
      </c>
      <c r="B8" s="208" t="s">
        <v>48</v>
      </c>
      <c r="C8" s="209"/>
      <c r="D8" s="209"/>
      <c r="E8" s="210"/>
      <c r="F8" s="10">
        <f t="shared" si="0"/>
        <v>324</v>
      </c>
      <c r="G8" s="9">
        <v>75</v>
      </c>
      <c r="H8" s="8">
        <f t="shared" si="1"/>
        <v>23.148148148148149</v>
      </c>
      <c r="I8" s="9">
        <v>76</v>
      </c>
      <c r="J8" s="8">
        <f t="shared" si="2"/>
        <v>23.456790123456788</v>
      </c>
      <c r="K8" s="9">
        <v>148</v>
      </c>
      <c r="L8" s="8">
        <f t="shared" si="3"/>
        <v>45.679012345679013</v>
      </c>
      <c r="M8" s="9">
        <v>25</v>
      </c>
      <c r="N8" s="8">
        <f t="shared" si="4"/>
        <v>7.716049382716049</v>
      </c>
      <c r="P8" s="54"/>
      <c r="AA8" s="9">
        <v>324</v>
      </c>
      <c r="AB8" s="136" t="str">
        <f t="shared" ref="AB8:AB53" si="5">IF(F8=AA8,"",1)</f>
        <v/>
      </c>
      <c r="AC8" s="136" t="str">
        <f t="shared" ref="AC8:AC53" si="6">IF(SUM(H8,J8,L8,N8)=100,"",1)</f>
        <v/>
      </c>
    </row>
    <row r="9" spans="1:29" ht="23.1" customHeight="1">
      <c r="A9" s="206"/>
      <c r="B9" s="208" t="s">
        <v>47</v>
      </c>
      <c r="C9" s="209"/>
      <c r="D9" s="209"/>
      <c r="E9" s="210"/>
      <c r="F9" s="10">
        <f t="shared" si="0"/>
        <v>144</v>
      </c>
      <c r="G9" s="9">
        <v>53</v>
      </c>
      <c r="H9" s="8">
        <f t="shared" si="1"/>
        <v>36.805555555555557</v>
      </c>
      <c r="I9" s="9">
        <v>44</v>
      </c>
      <c r="J9" s="8">
        <f t="shared" si="2"/>
        <v>30.555555555555557</v>
      </c>
      <c r="K9" s="9">
        <v>39</v>
      </c>
      <c r="L9" s="8">
        <f t="shared" si="3"/>
        <v>27.083333333333332</v>
      </c>
      <c r="M9" s="9">
        <v>8</v>
      </c>
      <c r="N9" s="8">
        <f t="shared" si="4"/>
        <v>5.5555555555555554</v>
      </c>
      <c r="P9" s="54"/>
      <c r="AA9" s="9">
        <v>144</v>
      </c>
      <c r="AB9" s="136" t="str">
        <f t="shared" si="5"/>
        <v/>
      </c>
      <c r="AC9" s="136" t="str">
        <f t="shared" si="6"/>
        <v/>
      </c>
    </row>
    <row r="10" spans="1:29" ht="23.1" customHeight="1">
      <c r="A10" s="206"/>
      <c r="B10" s="208" t="s">
        <v>46</v>
      </c>
      <c r="C10" s="209"/>
      <c r="D10" s="209"/>
      <c r="E10" s="210"/>
      <c r="F10" s="10">
        <f t="shared" si="0"/>
        <v>219</v>
      </c>
      <c r="G10" s="9">
        <v>127</v>
      </c>
      <c r="H10" s="8">
        <f t="shared" si="1"/>
        <v>57.990867579908681</v>
      </c>
      <c r="I10" s="9">
        <v>63</v>
      </c>
      <c r="J10" s="8">
        <f t="shared" si="2"/>
        <v>28.767123287671232</v>
      </c>
      <c r="K10" s="9">
        <v>26</v>
      </c>
      <c r="L10" s="8">
        <f t="shared" si="3"/>
        <v>11.87214611872146</v>
      </c>
      <c r="M10" s="9">
        <v>3</v>
      </c>
      <c r="N10" s="8">
        <f t="shared" si="4"/>
        <v>1.3698630136986301</v>
      </c>
      <c r="P10" s="54"/>
      <c r="AA10" s="9">
        <v>219</v>
      </c>
      <c r="AB10" s="136" t="str">
        <f t="shared" si="5"/>
        <v/>
      </c>
      <c r="AC10" s="136" t="str">
        <f t="shared" si="6"/>
        <v/>
      </c>
    </row>
    <row r="11" spans="1:29" ht="23.1" customHeight="1">
      <c r="A11" s="206"/>
      <c r="B11" s="208" t="s">
        <v>45</v>
      </c>
      <c r="C11" s="209"/>
      <c r="D11" s="209"/>
      <c r="E11" s="210"/>
      <c r="F11" s="10">
        <f t="shared" si="0"/>
        <v>78</v>
      </c>
      <c r="G11" s="9">
        <v>35</v>
      </c>
      <c r="H11" s="8">
        <f t="shared" si="1"/>
        <v>44.871794871794876</v>
      </c>
      <c r="I11" s="9">
        <v>35</v>
      </c>
      <c r="J11" s="8">
        <f t="shared" si="2"/>
        <v>44.871794871794876</v>
      </c>
      <c r="K11" s="9">
        <v>8</v>
      </c>
      <c r="L11" s="8">
        <f t="shared" si="3"/>
        <v>10.256410256410255</v>
      </c>
      <c r="M11" s="9">
        <v>0</v>
      </c>
      <c r="N11" s="8">
        <f t="shared" si="4"/>
        <v>0</v>
      </c>
      <c r="P11" s="54"/>
      <c r="AA11" s="9">
        <v>78</v>
      </c>
      <c r="AB11" s="136" t="str">
        <f t="shared" si="5"/>
        <v/>
      </c>
      <c r="AC11" s="136" t="str">
        <f t="shared" si="6"/>
        <v/>
      </c>
    </row>
    <row r="12" spans="1:29" ht="23.1" customHeight="1">
      <c r="A12" s="207"/>
      <c r="B12" s="208" t="s">
        <v>44</v>
      </c>
      <c r="C12" s="209"/>
      <c r="D12" s="209"/>
      <c r="E12" s="210"/>
      <c r="F12" s="10">
        <f t="shared" si="0"/>
        <v>221</v>
      </c>
      <c r="G12" s="9">
        <v>87</v>
      </c>
      <c r="H12" s="8">
        <f t="shared" si="1"/>
        <v>39.366515837104075</v>
      </c>
      <c r="I12" s="9">
        <v>99</v>
      </c>
      <c r="J12" s="8">
        <f t="shared" si="2"/>
        <v>44.796380090497742</v>
      </c>
      <c r="K12" s="9">
        <v>33</v>
      </c>
      <c r="L12" s="8">
        <f t="shared" si="3"/>
        <v>14.932126696832579</v>
      </c>
      <c r="M12" s="9">
        <v>2</v>
      </c>
      <c r="N12" s="8">
        <f t="shared" si="4"/>
        <v>0.90497737556561098</v>
      </c>
      <c r="P12" s="54"/>
      <c r="AA12" s="9">
        <v>221</v>
      </c>
      <c r="AB12" s="136" t="str">
        <f t="shared" si="5"/>
        <v/>
      </c>
      <c r="AC12" s="136" t="str">
        <f t="shared" si="6"/>
        <v/>
      </c>
    </row>
    <row r="13" spans="1:29" ht="23.1" customHeight="1">
      <c r="A13" s="202" t="s">
        <v>43</v>
      </c>
      <c r="B13" s="202" t="s">
        <v>42</v>
      </c>
      <c r="C13" s="13"/>
      <c r="D13" s="14" t="s">
        <v>16</v>
      </c>
      <c r="E13" s="11"/>
      <c r="F13" s="10">
        <f t="shared" si="0"/>
        <v>247</v>
      </c>
      <c r="G13" s="9">
        <f>SUM(G14:G37)</f>
        <v>90</v>
      </c>
      <c r="H13" s="8">
        <f t="shared" si="1"/>
        <v>36.43724696356275</v>
      </c>
      <c r="I13" s="9">
        <f>SUM(I14:I37)</f>
        <v>83</v>
      </c>
      <c r="J13" s="8">
        <f t="shared" si="2"/>
        <v>33.603238866396765</v>
      </c>
      <c r="K13" s="9">
        <f>SUM(K14:K37)</f>
        <v>65</v>
      </c>
      <c r="L13" s="8">
        <f t="shared" si="3"/>
        <v>26.315789473684209</v>
      </c>
      <c r="M13" s="9">
        <f>SUM(M14:M37)</f>
        <v>9</v>
      </c>
      <c r="N13" s="8">
        <f t="shared" si="4"/>
        <v>3.6437246963562751</v>
      </c>
      <c r="P13" s="54"/>
      <c r="AA13" s="9">
        <v>247</v>
      </c>
      <c r="AB13" s="136" t="str">
        <f t="shared" si="5"/>
        <v/>
      </c>
      <c r="AC13" s="136" t="str">
        <f t="shared" si="6"/>
        <v/>
      </c>
    </row>
    <row r="14" spans="1:29" ht="23.1" customHeight="1">
      <c r="A14" s="203"/>
      <c r="B14" s="203"/>
      <c r="C14" s="13"/>
      <c r="D14" s="14" t="s">
        <v>41</v>
      </c>
      <c r="E14" s="11"/>
      <c r="F14" s="10">
        <f t="shared" si="0"/>
        <v>28</v>
      </c>
      <c r="G14" s="9">
        <v>13</v>
      </c>
      <c r="H14" s="8">
        <f t="shared" si="1"/>
        <v>46.428571428571431</v>
      </c>
      <c r="I14" s="9">
        <v>10</v>
      </c>
      <c r="J14" s="8">
        <f t="shared" si="2"/>
        <v>35.714285714285715</v>
      </c>
      <c r="K14" s="9">
        <v>3</v>
      </c>
      <c r="L14" s="8">
        <f t="shared" si="3"/>
        <v>10.714285714285714</v>
      </c>
      <c r="M14" s="9">
        <v>2</v>
      </c>
      <c r="N14" s="8">
        <f t="shared" si="4"/>
        <v>7.1428571428571423</v>
      </c>
      <c r="P14" s="54"/>
      <c r="AA14" s="9">
        <v>28</v>
      </c>
      <c r="AB14" s="136" t="str">
        <f t="shared" si="5"/>
        <v/>
      </c>
      <c r="AC14" s="136" t="str">
        <f t="shared" si="6"/>
        <v/>
      </c>
    </row>
    <row r="15" spans="1:29" ht="23.1" customHeight="1">
      <c r="A15" s="203"/>
      <c r="B15" s="203"/>
      <c r="C15" s="13"/>
      <c r="D15" s="14" t="s">
        <v>40</v>
      </c>
      <c r="E15" s="11"/>
      <c r="F15" s="10">
        <f t="shared" si="0"/>
        <v>5</v>
      </c>
      <c r="G15" s="9">
        <v>1</v>
      </c>
      <c r="H15" s="8">
        <f t="shared" si="1"/>
        <v>20</v>
      </c>
      <c r="I15" s="9">
        <v>2</v>
      </c>
      <c r="J15" s="8">
        <f t="shared" si="2"/>
        <v>40</v>
      </c>
      <c r="K15" s="9">
        <v>1</v>
      </c>
      <c r="L15" s="8">
        <f t="shared" si="3"/>
        <v>20</v>
      </c>
      <c r="M15" s="9">
        <v>1</v>
      </c>
      <c r="N15" s="8">
        <f t="shared" si="4"/>
        <v>20</v>
      </c>
      <c r="P15" s="54"/>
      <c r="AA15" s="9">
        <v>5</v>
      </c>
      <c r="AB15" s="136" t="str">
        <f t="shared" si="5"/>
        <v/>
      </c>
      <c r="AC15" s="136" t="str">
        <f t="shared" si="6"/>
        <v/>
      </c>
    </row>
    <row r="16" spans="1:29" ht="23.1" customHeight="1">
      <c r="A16" s="203"/>
      <c r="B16" s="203"/>
      <c r="C16" s="13"/>
      <c r="D16" s="14" t="s">
        <v>39</v>
      </c>
      <c r="E16" s="11"/>
      <c r="F16" s="10">
        <f t="shared" si="0"/>
        <v>19</v>
      </c>
      <c r="G16" s="9">
        <v>6</v>
      </c>
      <c r="H16" s="8">
        <f t="shared" si="1"/>
        <v>31.578947368421051</v>
      </c>
      <c r="I16" s="9">
        <v>7</v>
      </c>
      <c r="J16" s="8">
        <f t="shared" si="2"/>
        <v>36.84210526315789</v>
      </c>
      <c r="K16" s="9">
        <v>5</v>
      </c>
      <c r="L16" s="8">
        <f t="shared" si="3"/>
        <v>26.315789473684209</v>
      </c>
      <c r="M16" s="9">
        <v>1</v>
      </c>
      <c r="N16" s="8">
        <f t="shared" si="4"/>
        <v>5.2631578947368416</v>
      </c>
      <c r="P16" s="54"/>
      <c r="AA16" s="9">
        <v>19</v>
      </c>
      <c r="AB16" s="136" t="str">
        <f t="shared" si="5"/>
        <v/>
      </c>
      <c r="AC16" s="136" t="str">
        <f t="shared" si="6"/>
        <v/>
      </c>
    </row>
    <row r="17" spans="1:29" ht="23.1" customHeight="1">
      <c r="A17" s="203"/>
      <c r="B17" s="203"/>
      <c r="C17" s="13"/>
      <c r="D17" s="14" t="s">
        <v>38</v>
      </c>
      <c r="E17" s="11"/>
      <c r="F17" s="10">
        <f t="shared" si="0"/>
        <v>2</v>
      </c>
      <c r="G17" s="9">
        <v>2</v>
      </c>
      <c r="H17" s="8">
        <f t="shared" si="1"/>
        <v>100</v>
      </c>
      <c r="I17" s="9">
        <v>0</v>
      </c>
      <c r="J17" s="8">
        <f t="shared" si="2"/>
        <v>0</v>
      </c>
      <c r="K17" s="9">
        <v>0</v>
      </c>
      <c r="L17" s="8">
        <f t="shared" si="3"/>
        <v>0</v>
      </c>
      <c r="M17" s="9">
        <v>0</v>
      </c>
      <c r="N17" s="8">
        <f t="shared" si="4"/>
        <v>0</v>
      </c>
      <c r="P17" s="54"/>
      <c r="AA17" s="9">
        <v>2</v>
      </c>
      <c r="AB17" s="136" t="str">
        <f t="shared" si="5"/>
        <v/>
      </c>
      <c r="AC17" s="136" t="str">
        <f t="shared" si="6"/>
        <v/>
      </c>
    </row>
    <row r="18" spans="1:29" ht="23.1" customHeight="1">
      <c r="A18" s="203"/>
      <c r="B18" s="203"/>
      <c r="C18" s="13"/>
      <c r="D18" s="14" t="s">
        <v>37</v>
      </c>
      <c r="E18" s="11"/>
      <c r="F18" s="10">
        <f t="shared" si="0"/>
        <v>7</v>
      </c>
      <c r="G18" s="9">
        <v>5</v>
      </c>
      <c r="H18" s="8">
        <f t="shared" si="1"/>
        <v>71.428571428571431</v>
      </c>
      <c r="I18" s="9">
        <v>1</v>
      </c>
      <c r="J18" s="8">
        <f t="shared" si="2"/>
        <v>14.285714285714285</v>
      </c>
      <c r="K18" s="9">
        <v>0</v>
      </c>
      <c r="L18" s="8">
        <f t="shared" si="3"/>
        <v>0</v>
      </c>
      <c r="M18" s="9">
        <v>1</v>
      </c>
      <c r="N18" s="8">
        <f t="shared" si="4"/>
        <v>14.285714285714285</v>
      </c>
      <c r="P18" s="54"/>
      <c r="AA18" s="9">
        <v>7</v>
      </c>
      <c r="AB18" s="136" t="str">
        <f t="shared" si="5"/>
        <v/>
      </c>
      <c r="AC18" s="136" t="str">
        <f t="shared" si="6"/>
        <v/>
      </c>
    </row>
    <row r="19" spans="1:29" ht="23.1" customHeight="1">
      <c r="A19" s="203"/>
      <c r="B19" s="203"/>
      <c r="C19" s="13"/>
      <c r="D19" s="14" t="s">
        <v>36</v>
      </c>
      <c r="E19" s="11"/>
      <c r="F19" s="10">
        <f t="shared" si="0"/>
        <v>1</v>
      </c>
      <c r="G19" s="9">
        <v>0</v>
      </c>
      <c r="H19" s="8">
        <f t="shared" si="1"/>
        <v>0</v>
      </c>
      <c r="I19" s="9">
        <v>1</v>
      </c>
      <c r="J19" s="8">
        <f t="shared" si="2"/>
        <v>100</v>
      </c>
      <c r="K19" s="9">
        <v>0</v>
      </c>
      <c r="L19" s="8">
        <f t="shared" si="3"/>
        <v>0</v>
      </c>
      <c r="M19" s="9">
        <v>0</v>
      </c>
      <c r="N19" s="8">
        <f t="shared" si="4"/>
        <v>0</v>
      </c>
      <c r="P19" s="54"/>
      <c r="AA19" s="9">
        <v>1</v>
      </c>
      <c r="AB19" s="136" t="str">
        <f t="shared" si="5"/>
        <v/>
      </c>
      <c r="AC19" s="136" t="str">
        <f t="shared" si="6"/>
        <v/>
      </c>
    </row>
    <row r="20" spans="1:29" ht="23.1" customHeight="1">
      <c r="A20" s="203"/>
      <c r="B20" s="203"/>
      <c r="C20" s="13"/>
      <c r="D20" s="14" t="s">
        <v>35</v>
      </c>
      <c r="E20" s="11"/>
      <c r="F20" s="10">
        <f t="shared" si="0"/>
        <v>7</v>
      </c>
      <c r="G20" s="9">
        <v>2</v>
      </c>
      <c r="H20" s="8">
        <f t="shared" si="1"/>
        <v>28.571428571428569</v>
      </c>
      <c r="I20" s="9">
        <v>1</v>
      </c>
      <c r="J20" s="8">
        <f t="shared" si="2"/>
        <v>14.285714285714285</v>
      </c>
      <c r="K20" s="9">
        <v>4</v>
      </c>
      <c r="L20" s="8">
        <f t="shared" si="3"/>
        <v>57.142857142857139</v>
      </c>
      <c r="M20" s="9">
        <v>0</v>
      </c>
      <c r="N20" s="8">
        <f t="shared" si="4"/>
        <v>0</v>
      </c>
      <c r="P20" s="54"/>
      <c r="AA20" s="9">
        <v>7</v>
      </c>
      <c r="AB20" s="136" t="str">
        <f t="shared" si="5"/>
        <v/>
      </c>
      <c r="AC20" s="136" t="str">
        <f t="shared" si="6"/>
        <v/>
      </c>
    </row>
    <row r="21" spans="1:29" ht="23.1" customHeight="1">
      <c r="A21" s="203"/>
      <c r="B21" s="203"/>
      <c r="C21" s="13"/>
      <c r="D21" s="14" t="s">
        <v>34</v>
      </c>
      <c r="E21" s="11"/>
      <c r="F21" s="10">
        <f t="shared" si="0"/>
        <v>8</v>
      </c>
      <c r="G21" s="9">
        <v>4</v>
      </c>
      <c r="H21" s="8">
        <f t="shared" si="1"/>
        <v>50</v>
      </c>
      <c r="I21" s="9">
        <v>3</v>
      </c>
      <c r="J21" s="8">
        <f t="shared" si="2"/>
        <v>37.5</v>
      </c>
      <c r="K21" s="9">
        <v>1</v>
      </c>
      <c r="L21" s="8">
        <f t="shared" si="3"/>
        <v>12.5</v>
      </c>
      <c r="M21" s="9">
        <v>0</v>
      </c>
      <c r="N21" s="8">
        <f t="shared" si="4"/>
        <v>0</v>
      </c>
      <c r="P21" s="54"/>
      <c r="AA21" s="9">
        <v>8</v>
      </c>
      <c r="AB21" s="136" t="str">
        <f t="shared" si="5"/>
        <v/>
      </c>
      <c r="AC21" s="136" t="str">
        <f t="shared" si="6"/>
        <v/>
      </c>
    </row>
    <row r="22" spans="1:29" ht="23.1" customHeight="1">
      <c r="A22" s="203"/>
      <c r="B22" s="203"/>
      <c r="C22" s="13"/>
      <c r="D22" s="14" t="s">
        <v>33</v>
      </c>
      <c r="E22" s="11"/>
      <c r="F22" s="10">
        <f t="shared" si="0"/>
        <v>1</v>
      </c>
      <c r="G22" s="9">
        <v>0</v>
      </c>
      <c r="H22" s="8">
        <f t="shared" si="1"/>
        <v>0</v>
      </c>
      <c r="I22" s="9">
        <v>0</v>
      </c>
      <c r="J22" s="8">
        <f t="shared" si="2"/>
        <v>0</v>
      </c>
      <c r="K22" s="9">
        <v>1</v>
      </c>
      <c r="L22" s="8">
        <f t="shared" si="3"/>
        <v>100</v>
      </c>
      <c r="M22" s="9">
        <v>0</v>
      </c>
      <c r="N22" s="8">
        <f t="shared" si="4"/>
        <v>0</v>
      </c>
      <c r="P22" s="54"/>
      <c r="AA22" s="9">
        <v>1</v>
      </c>
      <c r="AB22" s="136" t="str">
        <f t="shared" si="5"/>
        <v/>
      </c>
      <c r="AC22" s="136" t="str">
        <f t="shared" si="6"/>
        <v/>
      </c>
    </row>
    <row r="23" spans="1:29" ht="23.1" customHeight="1">
      <c r="A23" s="203"/>
      <c r="B23" s="203"/>
      <c r="C23" s="13"/>
      <c r="D23" s="14" t="s">
        <v>32</v>
      </c>
      <c r="E23" s="11"/>
      <c r="F23" s="10">
        <f t="shared" si="0"/>
        <v>7</v>
      </c>
      <c r="G23" s="9">
        <v>4</v>
      </c>
      <c r="H23" s="8">
        <f t="shared" si="1"/>
        <v>57.142857142857139</v>
      </c>
      <c r="I23" s="9">
        <v>2</v>
      </c>
      <c r="J23" s="8">
        <f t="shared" si="2"/>
        <v>28.571428571428569</v>
      </c>
      <c r="K23" s="9">
        <v>0</v>
      </c>
      <c r="L23" s="8">
        <f t="shared" si="3"/>
        <v>0</v>
      </c>
      <c r="M23" s="9">
        <v>1</v>
      </c>
      <c r="N23" s="8">
        <f t="shared" si="4"/>
        <v>14.285714285714285</v>
      </c>
      <c r="P23" s="54"/>
      <c r="AA23" s="9">
        <v>7</v>
      </c>
      <c r="AB23" s="136" t="str">
        <f t="shared" si="5"/>
        <v/>
      </c>
      <c r="AC23" s="136" t="str">
        <f t="shared" si="6"/>
        <v/>
      </c>
    </row>
    <row r="24" spans="1:29" ht="23.1" customHeight="1">
      <c r="A24" s="203"/>
      <c r="B24" s="203"/>
      <c r="C24" s="13"/>
      <c r="D24" s="14" t="s">
        <v>31</v>
      </c>
      <c r="E24" s="11"/>
      <c r="F24" s="10">
        <f t="shared" ref="F24" si="7">SUM(G24,I24,K24,M24)</f>
        <v>1</v>
      </c>
      <c r="G24" s="9">
        <v>0</v>
      </c>
      <c r="H24" s="8">
        <f t="shared" ref="H24" si="8">IF(G24=0,0,G24/$F24*100)</f>
        <v>0</v>
      </c>
      <c r="I24" s="9">
        <v>1</v>
      </c>
      <c r="J24" s="8">
        <f t="shared" ref="J24" si="9">IF(I24=0,0,I24/$F24*100)</f>
        <v>100</v>
      </c>
      <c r="K24" s="9">
        <v>0</v>
      </c>
      <c r="L24" s="8">
        <f t="shared" ref="L24" si="10">IF(K24=0,0,K24/$F24*100)</f>
        <v>0</v>
      </c>
      <c r="M24" s="9">
        <v>0</v>
      </c>
      <c r="N24" s="8">
        <f t="shared" ref="N24" si="11">IF(M24=0,0,M24/$F24*100)</f>
        <v>0</v>
      </c>
      <c r="P24" s="54"/>
      <c r="AA24" s="9">
        <v>1</v>
      </c>
      <c r="AB24" s="136" t="str">
        <f t="shared" si="5"/>
        <v/>
      </c>
      <c r="AC24" s="136" t="str">
        <f t="shared" si="6"/>
        <v/>
      </c>
    </row>
    <row r="25" spans="1:29" ht="23.1" customHeight="1">
      <c r="A25" s="203"/>
      <c r="B25" s="203"/>
      <c r="C25" s="13"/>
      <c r="D25" s="12" t="s">
        <v>30</v>
      </c>
      <c r="E25" s="11"/>
      <c r="F25" s="10">
        <f t="shared" si="0"/>
        <v>2</v>
      </c>
      <c r="G25" s="9">
        <v>1</v>
      </c>
      <c r="H25" s="8">
        <f t="shared" si="1"/>
        <v>50</v>
      </c>
      <c r="I25" s="9">
        <v>0</v>
      </c>
      <c r="J25" s="8">
        <f t="shared" si="2"/>
        <v>0</v>
      </c>
      <c r="K25" s="9">
        <v>1</v>
      </c>
      <c r="L25" s="8">
        <f t="shared" si="3"/>
        <v>50</v>
      </c>
      <c r="M25" s="9">
        <v>0</v>
      </c>
      <c r="N25" s="8">
        <f t="shared" si="4"/>
        <v>0</v>
      </c>
      <c r="P25" s="54"/>
      <c r="AA25" s="9">
        <v>2</v>
      </c>
      <c r="AB25" s="136" t="str">
        <f t="shared" si="5"/>
        <v/>
      </c>
      <c r="AC25" s="136" t="str">
        <f t="shared" si="6"/>
        <v/>
      </c>
    </row>
    <row r="26" spans="1:29" ht="23.1" customHeight="1">
      <c r="A26" s="203"/>
      <c r="B26" s="203"/>
      <c r="C26" s="13"/>
      <c r="D26" s="14" t="s">
        <v>29</v>
      </c>
      <c r="E26" s="11"/>
      <c r="F26" s="10">
        <f t="shared" si="0"/>
        <v>8</v>
      </c>
      <c r="G26" s="9">
        <v>1</v>
      </c>
      <c r="H26" s="111">
        <f t="shared" si="1"/>
        <v>12.5</v>
      </c>
      <c r="I26" s="9">
        <v>3</v>
      </c>
      <c r="J26" s="8">
        <f t="shared" si="2"/>
        <v>37.5</v>
      </c>
      <c r="K26" s="9">
        <v>4</v>
      </c>
      <c r="L26" s="8">
        <f t="shared" si="3"/>
        <v>50</v>
      </c>
      <c r="M26" s="9">
        <v>0</v>
      </c>
      <c r="N26" s="8">
        <f t="shared" si="4"/>
        <v>0</v>
      </c>
      <c r="P26" s="54"/>
      <c r="AA26" s="30">
        <v>8</v>
      </c>
      <c r="AB26" s="136" t="str">
        <f t="shared" si="5"/>
        <v/>
      </c>
      <c r="AC26" s="136" t="str">
        <f t="shared" si="6"/>
        <v/>
      </c>
    </row>
    <row r="27" spans="1:29" ht="23.1" customHeight="1">
      <c r="A27" s="203"/>
      <c r="B27" s="203"/>
      <c r="C27" s="13"/>
      <c r="D27" s="14" t="s">
        <v>28</v>
      </c>
      <c r="E27" s="11"/>
      <c r="F27" s="10">
        <f t="shared" si="0"/>
        <v>5</v>
      </c>
      <c r="G27" s="9">
        <v>1</v>
      </c>
      <c r="H27" s="8">
        <f t="shared" si="1"/>
        <v>20</v>
      </c>
      <c r="I27" s="9">
        <v>1</v>
      </c>
      <c r="J27" s="8">
        <f t="shared" si="2"/>
        <v>20</v>
      </c>
      <c r="K27" s="9">
        <v>3</v>
      </c>
      <c r="L27" s="8">
        <f t="shared" si="3"/>
        <v>60</v>
      </c>
      <c r="M27" s="9">
        <v>0</v>
      </c>
      <c r="N27" s="8">
        <f t="shared" si="4"/>
        <v>0</v>
      </c>
      <c r="P27" s="54"/>
      <c r="AA27" s="9">
        <v>5</v>
      </c>
      <c r="AB27" s="136" t="str">
        <f t="shared" si="5"/>
        <v/>
      </c>
      <c r="AC27" s="136" t="str">
        <f t="shared" si="6"/>
        <v/>
      </c>
    </row>
    <row r="28" spans="1:29" ht="23.1" customHeight="1">
      <c r="A28" s="203"/>
      <c r="B28" s="203"/>
      <c r="C28" s="13"/>
      <c r="D28" s="14" t="s">
        <v>27</v>
      </c>
      <c r="E28" s="11"/>
      <c r="F28" s="10">
        <f t="shared" si="0"/>
        <v>5</v>
      </c>
      <c r="G28" s="9">
        <v>1</v>
      </c>
      <c r="H28" s="8">
        <f t="shared" si="1"/>
        <v>20</v>
      </c>
      <c r="I28" s="9">
        <v>3</v>
      </c>
      <c r="J28" s="8">
        <f t="shared" si="2"/>
        <v>60</v>
      </c>
      <c r="K28" s="9">
        <v>1</v>
      </c>
      <c r="L28" s="8">
        <f t="shared" si="3"/>
        <v>20</v>
      </c>
      <c r="M28" s="9">
        <v>0</v>
      </c>
      <c r="N28" s="8">
        <f t="shared" si="4"/>
        <v>0</v>
      </c>
      <c r="P28" s="54"/>
      <c r="AA28" s="9">
        <v>5</v>
      </c>
      <c r="AB28" s="136" t="str">
        <f t="shared" si="5"/>
        <v/>
      </c>
      <c r="AC28" s="136" t="str">
        <f t="shared" si="6"/>
        <v/>
      </c>
    </row>
    <row r="29" spans="1:29" ht="23.1" customHeight="1">
      <c r="A29" s="203"/>
      <c r="B29" s="203"/>
      <c r="C29" s="13"/>
      <c r="D29" s="14" t="s">
        <v>26</v>
      </c>
      <c r="E29" s="11"/>
      <c r="F29" s="10">
        <f t="shared" si="0"/>
        <v>15</v>
      </c>
      <c r="G29" s="9">
        <v>5</v>
      </c>
      <c r="H29" s="8">
        <f t="shared" si="1"/>
        <v>33.333333333333329</v>
      </c>
      <c r="I29" s="9">
        <v>2</v>
      </c>
      <c r="J29" s="8">
        <f t="shared" si="2"/>
        <v>13.333333333333334</v>
      </c>
      <c r="K29" s="9">
        <v>7</v>
      </c>
      <c r="L29" s="8">
        <f t="shared" si="3"/>
        <v>46.666666666666664</v>
      </c>
      <c r="M29" s="9">
        <v>1</v>
      </c>
      <c r="N29" s="8">
        <f t="shared" si="4"/>
        <v>6.666666666666667</v>
      </c>
      <c r="P29" s="54"/>
      <c r="AA29" s="9">
        <v>15</v>
      </c>
      <c r="AB29" s="136" t="str">
        <f t="shared" si="5"/>
        <v/>
      </c>
      <c r="AC29" s="136" t="str">
        <f t="shared" si="6"/>
        <v/>
      </c>
    </row>
    <row r="30" spans="1:29" ht="23.1" customHeight="1">
      <c r="A30" s="203"/>
      <c r="B30" s="203"/>
      <c r="C30" s="13"/>
      <c r="D30" s="14" t="s">
        <v>25</v>
      </c>
      <c r="E30" s="11"/>
      <c r="F30" s="10">
        <f t="shared" si="0"/>
        <v>5</v>
      </c>
      <c r="G30" s="9">
        <v>2</v>
      </c>
      <c r="H30" s="8">
        <f t="shared" si="1"/>
        <v>40</v>
      </c>
      <c r="I30" s="9">
        <v>0</v>
      </c>
      <c r="J30" s="8">
        <f t="shared" si="2"/>
        <v>0</v>
      </c>
      <c r="K30" s="9">
        <v>2</v>
      </c>
      <c r="L30" s="8">
        <f t="shared" si="3"/>
        <v>40</v>
      </c>
      <c r="M30" s="9">
        <v>1</v>
      </c>
      <c r="N30" s="8">
        <f t="shared" si="4"/>
        <v>20</v>
      </c>
      <c r="P30" s="54"/>
      <c r="AA30" s="9">
        <v>5</v>
      </c>
      <c r="AB30" s="136" t="str">
        <f t="shared" si="5"/>
        <v/>
      </c>
      <c r="AC30" s="136" t="str">
        <f t="shared" si="6"/>
        <v/>
      </c>
    </row>
    <row r="31" spans="1:29" ht="23.1" customHeight="1">
      <c r="A31" s="203"/>
      <c r="B31" s="203"/>
      <c r="C31" s="13"/>
      <c r="D31" s="14" t="s">
        <v>24</v>
      </c>
      <c r="E31" s="11"/>
      <c r="F31" s="10">
        <f t="shared" si="0"/>
        <v>33</v>
      </c>
      <c r="G31" s="9">
        <v>13</v>
      </c>
      <c r="H31" s="8">
        <f t="shared" si="1"/>
        <v>39.393939393939391</v>
      </c>
      <c r="I31" s="9">
        <v>9</v>
      </c>
      <c r="J31" s="8">
        <f t="shared" si="2"/>
        <v>27.27272727272727</v>
      </c>
      <c r="K31" s="9">
        <v>11</v>
      </c>
      <c r="L31" s="8">
        <f t="shared" si="3"/>
        <v>33.333333333333329</v>
      </c>
      <c r="M31" s="9">
        <v>0</v>
      </c>
      <c r="N31" s="8">
        <f t="shared" si="4"/>
        <v>0</v>
      </c>
      <c r="P31" s="54"/>
      <c r="AA31" s="9">
        <v>33</v>
      </c>
      <c r="AB31" s="136" t="str">
        <f t="shared" si="5"/>
        <v/>
      </c>
      <c r="AC31" s="136" t="str">
        <f t="shared" si="6"/>
        <v/>
      </c>
    </row>
    <row r="32" spans="1:29" ht="23.1" customHeight="1">
      <c r="A32" s="203"/>
      <c r="B32" s="203"/>
      <c r="C32" s="13"/>
      <c r="D32" s="14" t="s">
        <v>23</v>
      </c>
      <c r="E32" s="11"/>
      <c r="F32" s="10">
        <f t="shared" si="0"/>
        <v>8</v>
      </c>
      <c r="G32" s="9">
        <v>5</v>
      </c>
      <c r="H32" s="8">
        <f t="shared" si="1"/>
        <v>62.5</v>
      </c>
      <c r="I32" s="9">
        <v>1</v>
      </c>
      <c r="J32" s="8">
        <f t="shared" si="2"/>
        <v>12.5</v>
      </c>
      <c r="K32" s="9">
        <v>2</v>
      </c>
      <c r="L32" s="8">
        <f t="shared" si="3"/>
        <v>25</v>
      </c>
      <c r="M32" s="9">
        <v>0</v>
      </c>
      <c r="N32" s="8">
        <f t="shared" si="4"/>
        <v>0</v>
      </c>
      <c r="P32" s="54"/>
      <c r="AA32" s="9">
        <v>8</v>
      </c>
      <c r="AB32" s="136" t="str">
        <f t="shared" si="5"/>
        <v/>
      </c>
      <c r="AC32" s="136" t="str">
        <f t="shared" si="6"/>
        <v/>
      </c>
    </row>
    <row r="33" spans="1:29" ht="24" customHeight="1">
      <c r="A33" s="203"/>
      <c r="B33" s="203"/>
      <c r="C33" s="13"/>
      <c r="D33" s="14" t="s">
        <v>22</v>
      </c>
      <c r="E33" s="11"/>
      <c r="F33" s="10">
        <f t="shared" si="0"/>
        <v>28</v>
      </c>
      <c r="G33" s="9">
        <v>7</v>
      </c>
      <c r="H33" s="8">
        <f t="shared" si="1"/>
        <v>25</v>
      </c>
      <c r="I33" s="9">
        <v>16</v>
      </c>
      <c r="J33" s="8">
        <f t="shared" si="2"/>
        <v>57.142857142857139</v>
      </c>
      <c r="K33" s="9">
        <v>5</v>
      </c>
      <c r="L33" s="8">
        <f t="shared" si="3"/>
        <v>17.857142857142858</v>
      </c>
      <c r="M33" s="9">
        <v>0</v>
      </c>
      <c r="N33" s="8">
        <f t="shared" si="4"/>
        <v>0</v>
      </c>
      <c r="P33" s="54"/>
      <c r="AA33" s="9">
        <v>28</v>
      </c>
      <c r="AB33" s="136" t="str">
        <f t="shared" si="5"/>
        <v/>
      </c>
      <c r="AC33" s="136" t="str">
        <f t="shared" si="6"/>
        <v/>
      </c>
    </row>
    <row r="34" spans="1:29" ht="23.1" customHeight="1">
      <c r="A34" s="203"/>
      <c r="B34" s="203"/>
      <c r="C34" s="13"/>
      <c r="D34" s="14" t="s">
        <v>21</v>
      </c>
      <c r="E34" s="11"/>
      <c r="F34" s="10">
        <f t="shared" si="0"/>
        <v>12</v>
      </c>
      <c r="G34" s="9">
        <v>6</v>
      </c>
      <c r="H34" s="8">
        <f t="shared" si="1"/>
        <v>50</v>
      </c>
      <c r="I34" s="9">
        <v>3</v>
      </c>
      <c r="J34" s="8">
        <f t="shared" si="2"/>
        <v>25</v>
      </c>
      <c r="K34" s="9">
        <v>2</v>
      </c>
      <c r="L34" s="8">
        <f t="shared" si="3"/>
        <v>16.666666666666664</v>
      </c>
      <c r="M34" s="9">
        <v>1</v>
      </c>
      <c r="N34" s="8">
        <f t="shared" si="4"/>
        <v>8.3333333333333321</v>
      </c>
      <c r="P34" s="54"/>
      <c r="AA34" s="9">
        <v>12</v>
      </c>
      <c r="AB34" s="136" t="str">
        <f t="shared" si="5"/>
        <v/>
      </c>
      <c r="AC34" s="136" t="str">
        <f t="shared" si="6"/>
        <v/>
      </c>
    </row>
    <row r="35" spans="1:29" ht="23.1" customHeight="1">
      <c r="A35" s="203"/>
      <c r="B35" s="203"/>
      <c r="C35" s="13"/>
      <c r="D35" s="14" t="s">
        <v>20</v>
      </c>
      <c r="E35" s="11"/>
      <c r="F35" s="10">
        <f t="shared" si="0"/>
        <v>11</v>
      </c>
      <c r="G35" s="9">
        <v>2</v>
      </c>
      <c r="H35" s="8">
        <f t="shared" si="1"/>
        <v>18.181818181818183</v>
      </c>
      <c r="I35" s="9">
        <v>6</v>
      </c>
      <c r="J35" s="8">
        <f t="shared" si="2"/>
        <v>54.54545454545454</v>
      </c>
      <c r="K35" s="9">
        <v>3</v>
      </c>
      <c r="L35" s="8">
        <f t="shared" si="3"/>
        <v>27.27272727272727</v>
      </c>
      <c r="M35" s="9">
        <v>0</v>
      </c>
      <c r="N35" s="8">
        <f t="shared" si="4"/>
        <v>0</v>
      </c>
      <c r="P35" s="54"/>
      <c r="AA35" s="9">
        <v>11</v>
      </c>
      <c r="AB35" s="136" t="str">
        <f t="shared" si="5"/>
        <v/>
      </c>
      <c r="AC35" s="136" t="str">
        <f t="shared" si="6"/>
        <v/>
      </c>
    </row>
    <row r="36" spans="1:29" ht="23.1" customHeight="1">
      <c r="A36" s="203"/>
      <c r="B36" s="203"/>
      <c r="C36" s="13"/>
      <c r="D36" s="14" t="s">
        <v>19</v>
      </c>
      <c r="E36" s="11"/>
      <c r="F36" s="10">
        <f t="shared" si="0"/>
        <v>21</v>
      </c>
      <c r="G36" s="9">
        <v>7</v>
      </c>
      <c r="H36" s="8">
        <f t="shared" si="1"/>
        <v>33.333333333333329</v>
      </c>
      <c r="I36" s="9">
        <v>7</v>
      </c>
      <c r="J36" s="8">
        <f t="shared" si="2"/>
        <v>33.333333333333329</v>
      </c>
      <c r="K36" s="9">
        <v>7</v>
      </c>
      <c r="L36" s="8">
        <f t="shared" si="3"/>
        <v>33.333333333333329</v>
      </c>
      <c r="M36" s="9">
        <v>0</v>
      </c>
      <c r="N36" s="8">
        <f t="shared" si="4"/>
        <v>0</v>
      </c>
      <c r="P36" s="54"/>
      <c r="AA36" s="9">
        <v>21</v>
      </c>
      <c r="AB36" s="136" t="str">
        <f t="shared" si="5"/>
        <v/>
      </c>
      <c r="AC36" s="136" t="str">
        <f t="shared" si="6"/>
        <v/>
      </c>
    </row>
    <row r="37" spans="1:29" ht="23.1" customHeight="1">
      <c r="A37" s="203"/>
      <c r="B37" s="204"/>
      <c r="C37" s="13"/>
      <c r="D37" s="14" t="s">
        <v>18</v>
      </c>
      <c r="E37" s="11"/>
      <c r="F37" s="10">
        <f t="shared" si="0"/>
        <v>8</v>
      </c>
      <c r="G37" s="9">
        <v>2</v>
      </c>
      <c r="H37" s="8">
        <f t="shared" si="1"/>
        <v>25</v>
      </c>
      <c r="I37" s="9">
        <v>4</v>
      </c>
      <c r="J37" s="8">
        <f t="shared" si="2"/>
        <v>50</v>
      </c>
      <c r="K37" s="9">
        <v>2</v>
      </c>
      <c r="L37" s="8">
        <f t="shared" si="3"/>
        <v>25</v>
      </c>
      <c r="M37" s="9">
        <v>0</v>
      </c>
      <c r="N37" s="8">
        <f t="shared" si="4"/>
        <v>0</v>
      </c>
      <c r="P37" s="54"/>
      <c r="AA37" s="9">
        <v>8</v>
      </c>
      <c r="AB37" s="136" t="str">
        <f t="shared" si="5"/>
        <v/>
      </c>
      <c r="AC37" s="136" t="str">
        <f t="shared" si="6"/>
        <v/>
      </c>
    </row>
    <row r="38" spans="1:29" ht="23.1" customHeight="1">
      <c r="A38" s="203"/>
      <c r="B38" s="202" t="s">
        <v>17</v>
      </c>
      <c r="C38" s="13"/>
      <c r="D38" s="14" t="s">
        <v>16</v>
      </c>
      <c r="E38" s="11"/>
      <c r="F38" s="10">
        <f t="shared" si="0"/>
        <v>739</v>
      </c>
      <c r="G38" s="9">
        <f>SUM(G39:G53)</f>
        <v>287</v>
      </c>
      <c r="H38" s="8">
        <f t="shared" si="1"/>
        <v>38.836265223274694</v>
      </c>
      <c r="I38" s="9">
        <f>SUM(I39:I53)</f>
        <v>234</v>
      </c>
      <c r="J38" s="8">
        <f t="shared" si="2"/>
        <v>31.664411366711771</v>
      </c>
      <c r="K38" s="9">
        <f>SUM(K39:K53)</f>
        <v>189</v>
      </c>
      <c r="L38" s="8">
        <f t="shared" si="3"/>
        <v>25.575101488497971</v>
      </c>
      <c r="M38" s="9">
        <f>SUM(M39:M53)</f>
        <v>29</v>
      </c>
      <c r="N38" s="8">
        <f t="shared" si="4"/>
        <v>3.9242219215155618</v>
      </c>
      <c r="P38" s="54"/>
      <c r="AA38" s="9">
        <v>739</v>
      </c>
      <c r="AB38" s="136" t="str">
        <f t="shared" si="5"/>
        <v/>
      </c>
      <c r="AC38" s="136" t="str">
        <f t="shared" si="6"/>
        <v/>
      </c>
    </row>
    <row r="39" spans="1:29" ht="23.1" customHeight="1">
      <c r="A39" s="203"/>
      <c r="B39" s="203"/>
      <c r="C39" s="13"/>
      <c r="D39" s="14" t="s">
        <v>15</v>
      </c>
      <c r="E39" s="11"/>
      <c r="F39" s="10">
        <f t="shared" si="0"/>
        <v>7</v>
      </c>
      <c r="G39" s="9">
        <v>1</v>
      </c>
      <c r="H39" s="8">
        <f t="shared" si="1"/>
        <v>14.285714285714285</v>
      </c>
      <c r="I39" s="9">
        <v>2</v>
      </c>
      <c r="J39" s="8">
        <f t="shared" si="2"/>
        <v>28.571428571428569</v>
      </c>
      <c r="K39" s="9">
        <v>3</v>
      </c>
      <c r="L39" s="8">
        <f t="shared" si="3"/>
        <v>42.857142857142854</v>
      </c>
      <c r="M39" s="9">
        <v>1</v>
      </c>
      <c r="N39" s="8">
        <f t="shared" si="4"/>
        <v>14.285714285714285</v>
      </c>
      <c r="P39" s="54"/>
      <c r="AA39" s="9">
        <v>7</v>
      </c>
      <c r="AB39" s="136" t="str">
        <f t="shared" si="5"/>
        <v/>
      </c>
      <c r="AC39" s="136" t="str">
        <f t="shared" si="6"/>
        <v/>
      </c>
    </row>
    <row r="40" spans="1:29" ht="23.1" customHeight="1">
      <c r="A40" s="203"/>
      <c r="B40" s="203"/>
      <c r="C40" s="13"/>
      <c r="D40" s="14" t="s">
        <v>14</v>
      </c>
      <c r="E40" s="11"/>
      <c r="F40" s="10">
        <f t="shared" si="0"/>
        <v>90</v>
      </c>
      <c r="G40" s="9">
        <v>20</v>
      </c>
      <c r="H40" s="8">
        <f t="shared" si="1"/>
        <v>22.222222222222221</v>
      </c>
      <c r="I40" s="9">
        <v>21</v>
      </c>
      <c r="J40" s="8">
        <f t="shared" si="2"/>
        <v>23.333333333333332</v>
      </c>
      <c r="K40" s="9">
        <v>40</v>
      </c>
      <c r="L40" s="8">
        <f t="shared" si="3"/>
        <v>44.444444444444443</v>
      </c>
      <c r="M40" s="9">
        <v>9</v>
      </c>
      <c r="N40" s="8">
        <f t="shared" si="4"/>
        <v>10</v>
      </c>
      <c r="P40" s="54"/>
      <c r="AA40" s="9">
        <v>90</v>
      </c>
      <c r="AB40" s="136" t="str">
        <f t="shared" si="5"/>
        <v/>
      </c>
      <c r="AC40" s="136" t="str">
        <f t="shared" si="6"/>
        <v/>
      </c>
    </row>
    <row r="41" spans="1:29" ht="23.1" customHeight="1">
      <c r="A41" s="203"/>
      <c r="B41" s="203"/>
      <c r="C41" s="13"/>
      <c r="D41" s="14" t="s">
        <v>13</v>
      </c>
      <c r="E41" s="11"/>
      <c r="F41" s="10">
        <f t="shared" si="0"/>
        <v>18</v>
      </c>
      <c r="G41" s="9">
        <v>2</v>
      </c>
      <c r="H41" s="8">
        <f t="shared" si="1"/>
        <v>11.111111111111111</v>
      </c>
      <c r="I41" s="9">
        <v>11</v>
      </c>
      <c r="J41" s="8">
        <f t="shared" si="2"/>
        <v>61.111111111111114</v>
      </c>
      <c r="K41" s="9">
        <v>3</v>
      </c>
      <c r="L41" s="8">
        <f t="shared" si="3"/>
        <v>16.666666666666664</v>
      </c>
      <c r="M41" s="9">
        <v>2</v>
      </c>
      <c r="N41" s="8">
        <f t="shared" si="4"/>
        <v>11.111111111111111</v>
      </c>
      <c r="P41" s="54"/>
      <c r="AA41" s="9">
        <v>18</v>
      </c>
      <c r="AB41" s="136" t="str">
        <f t="shared" si="5"/>
        <v/>
      </c>
      <c r="AC41" s="136" t="str">
        <f t="shared" si="6"/>
        <v/>
      </c>
    </row>
    <row r="42" spans="1:29" ht="23.1" customHeight="1">
      <c r="A42" s="203"/>
      <c r="B42" s="203"/>
      <c r="C42" s="13"/>
      <c r="D42" s="14" t="s">
        <v>12</v>
      </c>
      <c r="E42" s="11"/>
      <c r="F42" s="10">
        <f t="shared" si="0"/>
        <v>14</v>
      </c>
      <c r="G42" s="9">
        <v>6</v>
      </c>
      <c r="H42" s="8">
        <f t="shared" si="1"/>
        <v>42.857142857142854</v>
      </c>
      <c r="I42" s="9">
        <v>5</v>
      </c>
      <c r="J42" s="8">
        <f t="shared" si="2"/>
        <v>35.714285714285715</v>
      </c>
      <c r="K42" s="9">
        <v>2</v>
      </c>
      <c r="L42" s="8">
        <f t="shared" si="3"/>
        <v>14.285714285714285</v>
      </c>
      <c r="M42" s="9">
        <v>1</v>
      </c>
      <c r="N42" s="8">
        <f t="shared" si="4"/>
        <v>7.1428571428571423</v>
      </c>
      <c r="P42" s="54"/>
      <c r="AA42" s="9">
        <v>14</v>
      </c>
      <c r="AB42" s="136" t="str">
        <f t="shared" si="5"/>
        <v/>
      </c>
      <c r="AC42" s="136" t="str">
        <f t="shared" si="6"/>
        <v/>
      </c>
    </row>
    <row r="43" spans="1:29" ht="23.1" customHeight="1">
      <c r="A43" s="203"/>
      <c r="B43" s="203"/>
      <c r="C43" s="13"/>
      <c r="D43" s="14" t="s">
        <v>11</v>
      </c>
      <c r="E43" s="11"/>
      <c r="F43" s="10">
        <f t="shared" si="0"/>
        <v>36</v>
      </c>
      <c r="G43" s="9">
        <v>15</v>
      </c>
      <c r="H43" s="8">
        <f t="shared" si="1"/>
        <v>41.666666666666671</v>
      </c>
      <c r="I43" s="9">
        <v>6</v>
      </c>
      <c r="J43" s="8">
        <f t="shared" si="2"/>
        <v>16.666666666666664</v>
      </c>
      <c r="K43" s="9">
        <v>14</v>
      </c>
      <c r="L43" s="8">
        <f t="shared" si="3"/>
        <v>38.888888888888893</v>
      </c>
      <c r="M43" s="9">
        <v>1</v>
      </c>
      <c r="N43" s="8">
        <f t="shared" si="4"/>
        <v>2.7777777777777777</v>
      </c>
      <c r="P43" s="54"/>
      <c r="AA43" s="9">
        <v>36</v>
      </c>
      <c r="AB43" s="136" t="str">
        <f t="shared" si="5"/>
        <v/>
      </c>
      <c r="AC43" s="136" t="str">
        <f t="shared" si="6"/>
        <v/>
      </c>
    </row>
    <row r="44" spans="1:29" ht="23.1" customHeight="1">
      <c r="A44" s="203"/>
      <c r="B44" s="203"/>
      <c r="C44" s="13"/>
      <c r="D44" s="14" t="s">
        <v>10</v>
      </c>
      <c r="E44" s="11"/>
      <c r="F44" s="10">
        <f t="shared" si="0"/>
        <v>187</v>
      </c>
      <c r="G44" s="9">
        <v>68</v>
      </c>
      <c r="H44" s="8">
        <f t="shared" si="1"/>
        <v>36.363636363636367</v>
      </c>
      <c r="I44" s="9">
        <v>71</v>
      </c>
      <c r="J44" s="8">
        <f t="shared" si="2"/>
        <v>37.967914438502675</v>
      </c>
      <c r="K44" s="9">
        <v>41</v>
      </c>
      <c r="L44" s="8">
        <f t="shared" si="3"/>
        <v>21.925133689839569</v>
      </c>
      <c r="M44" s="9">
        <v>7</v>
      </c>
      <c r="N44" s="8">
        <f t="shared" si="4"/>
        <v>3.7433155080213902</v>
      </c>
      <c r="P44" s="54"/>
      <c r="AA44" s="9">
        <v>187</v>
      </c>
      <c r="AB44" s="136" t="str">
        <f t="shared" si="5"/>
        <v/>
      </c>
      <c r="AC44" s="136" t="str">
        <f t="shared" si="6"/>
        <v/>
      </c>
    </row>
    <row r="45" spans="1:29" ht="23.1" customHeight="1">
      <c r="A45" s="203"/>
      <c r="B45" s="203"/>
      <c r="C45" s="13"/>
      <c r="D45" s="14" t="s">
        <v>9</v>
      </c>
      <c r="E45" s="11"/>
      <c r="F45" s="10">
        <f t="shared" si="0"/>
        <v>20</v>
      </c>
      <c r="G45" s="9">
        <v>14</v>
      </c>
      <c r="H45" s="8">
        <f t="shared" si="1"/>
        <v>70</v>
      </c>
      <c r="I45" s="9">
        <v>5</v>
      </c>
      <c r="J45" s="8">
        <f t="shared" si="2"/>
        <v>25</v>
      </c>
      <c r="K45" s="9">
        <v>1</v>
      </c>
      <c r="L45" s="8">
        <f t="shared" si="3"/>
        <v>5</v>
      </c>
      <c r="M45" s="9">
        <v>0</v>
      </c>
      <c r="N45" s="8">
        <f t="shared" si="4"/>
        <v>0</v>
      </c>
      <c r="P45" s="54"/>
      <c r="AA45" s="9">
        <v>20</v>
      </c>
      <c r="AB45" s="136" t="str">
        <f t="shared" si="5"/>
        <v/>
      </c>
      <c r="AC45" s="136" t="str">
        <f t="shared" si="6"/>
        <v/>
      </c>
    </row>
    <row r="46" spans="1:29" ht="22.5" customHeight="1">
      <c r="A46" s="203"/>
      <c r="B46" s="203"/>
      <c r="C46" s="13"/>
      <c r="D46" s="14" t="s">
        <v>8</v>
      </c>
      <c r="E46" s="11"/>
      <c r="F46" s="10">
        <f t="shared" si="0"/>
        <v>9</v>
      </c>
      <c r="G46" s="9">
        <v>3</v>
      </c>
      <c r="H46" s="8">
        <f t="shared" si="1"/>
        <v>33.333333333333329</v>
      </c>
      <c r="I46" s="9">
        <v>2</v>
      </c>
      <c r="J46" s="8">
        <f t="shared" si="2"/>
        <v>22.222222222222221</v>
      </c>
      <c r="K46" s="9">
        <v>4</v>
      </c>
      <c r="L46" s="8">
        <f t="shared" si="3"/>
        <v>44.444444444444443</v>
      </c>
      <c r="M46" s="9">
        <v>0</v>
      </c>
      <c r="N46" s="8">
        <f t="shared" si="4"/>
        <v>0</v>
      </c>
      <c r="P46" s="54"/>
      <c r="AA46" s="9">
        <v>9</v>
      </c>
      <c r="AB46" s="136" t="str">
        <f t="shared" si="5"/>
        <v/>
      </c>
      <c r="AC46" s="136" t="str">
        <f t="shared" si="6"/>
        <v/>
      </c>
    </row>
    <row r="47" spans="1:29" ht="22.5" customHeight="1">
      <c r="A47" s="203"/>
      <c r="B47" s="203"/>
      <c r="C47" s="13"/>
      <c r="D47" s="12" t="s">
        <v>7</v>
      </c>
      <c r="E47" s="11"/>
      <c r="F47" s="10">
        <f t="shared" si="0"/>
        <v>17</v>
      </c>
      <c r="G47" s="9">
        <v>2</v>
      </c>
      <c r="H47" s="8">
        <f t="shared" si="1"/>
        <v>11.76470588235294</v>
      </c>
      <c r="I47" s="9">
        <v>9</v>
      </c>
      <c r="J47" s="8">
        <f t="shared" si="2"/>
        <v>52.941176470588239</v>
      </c>
      <c r="K47" s="9">
        <v>5</v>
      </c>
      <c r="L47" s="8">
        <f t="shared" si="3"/>
        <v>29.411764705882355</v>
      </c>
      <c r="M47" s="9">
        <v>1</v>
      </c>
      <c r="N47" s="8">
        <f t="shared" si="4"/>
        <v>5.8823529411764701</v>
      </c>
      <c r="P47" s="54"/>
      <c r="AA47" s="9">
        <v>17</v>
      </c>
      <c r="AB47" s="136" t="str">
        <f t="shared" si="5"/>
        <v/>
      </c>
      <c r="AC47" s="136" t="str">
        <f t="shared" si="6"/>
        <v/>
      </c>
    </row>
    <row r="48" spans="1:29" ht="23.1" customHeight="1">
      <c r="A48" s="203"/>
      <c r="B48" s="203"/>
      <c r="C48" s="13"/>
      <c r="D48" s="14" t="s">
        <v>6</v>
      </c>
      <c r="E48" s="11"/>
      <c r="F48" s="10">
        <f t="shared" si="0"/>
        <v>40</v>
      </c>
      <c r="G48" s="9">
        <v>23</v>
      </c>
      <c r="H48" s="8">
        <f t="shared" si="1"/>
        <v>57.499999999999993</v>
      </c>
      <c r="I48" s="9">
        <v>12</v>
      </c>
      <c r="J48" s="8">
        <f t="shared" si="2"/>
        <v>30</v>
      </c>
      <c r="K48" s="9">
        <v>4</v>
      </c>
      <c r="L48" s="8">
        <f t="shared" si="3"/>
        <v>10</v>
      </c>
      <c r="M48" s="9">
        <v>1</v>
      </c>
      <c r="N48" s="8">
        <f t="shared" si="4"/>
        <v>2.5</v>
      </c>
      <c r="P48" s="54"/>
      <c r="AA48" s="9">
        <v>40</v>
      </c>
      <c r="AB48" s="136" t="str">
        <f t="shared" si="5"/>
        <v/>
      </c>
      <c r="AC48" s="136" t="str">
        <f t="shared" si="6"/>
        <v/>
      </c>
    </row>
    <row r="49" spans="1:30" ht="23.1" customHeight="1">
      <c r="A49" s="203"/>
      <c r="B49" s="203"/>
      <c r="C49" s="13"/>
      <c r="D49" s="14" t="s">
        <v>5</v>
      </c>
      <c r="E49" s="11"/>
      <c r="F49" s="10">
        <f t="shared" si="0"/>
        <v>28</v>
      </c>
      <c r="G49" s="9">
        <v>15</v>
      </c>
      <c r="H49" s="8">
        <f t="shared" si="1"/>
        <v>53.571428571428569</v>
      </c>
      <c r="I49" s="9">
        <v>5</v>
      </c>
      <c r="J49" s="8">
        <f t="shared" si="2"/>
        <v>17.857142857142858</v>
      </c>
      <c r="K49" s="9">
        <v>5</v>
      </c>
      <c r="L49" s="8">
        <f t="shared" si="3"/>
        <v>17.857142857142858</v>
      </c>
      <c r="M49" s="9">
        <v>3</v>
      </c>
      <c r="N49" s="8">
        <f t="shared" si="4"/>
        <v>10.714285714285714</v>
      </c>
      <c r="P49" s="54"/>
      <c r="AA49" s="9">
        <v>28</v>
      </c>
      <c r="AB49" s="136" t="str">
        <f t="shared" si="5"/>
        <v/>
      </c>
      <c r="AC49" s="136" t="str">
        <f t="shared" si="6"/>
        <v/>
      </c>
    </row>
    <row r="50" spans="1:30" ht="23.1" customHeight="1">
      <c r="A50" s="203"/>
      <c r="B50" s="203"/>
      <c r="C50" s="13"/>
      <c r="D50" s="14" t="s">
        <v>4</v>
      </c>
      <c r="E50" s="11"/>
      <c r="F50" s="10">
        <f t="shared" si="0"/>
        <v>21</v>
      </c>
      <c r="G50" s="9">
        <v>5</v>
      </c>
      <c r="H50" s="8">
        <f t="shared" si="1"/>
        <v>23.809523809523807</v>
      </c>
      <c r="I50" s="9">
        <v>7</v>
      </c>
      <c r="J50" s="8">
        <f t="shared" si="2"/>
        <v>33.333333333333329</v>
      </c>
      <c r="K50" s="9">
        <v>9</v>
      </c>
      <c r="L50" s="8">
        <f t="shared" si="3"/>
        <v>42.857142857142854</v>
      </c>
      <c r="M50" s="9">
        <v>0</v>
      </c>
      <c r="N50" s="8">
        <f t="shared" si="4"/>
        <v>0</v>
      </c>
      <c r="P50" s="54"/>
      <c r="AA50" s="9">
        <v>21</v>
      </c>
      <c r="AB50" s="136" t="str">
        <f t="shared" si="5"/>
        <v/>
      </c>
      <c r="AC50" s="136" t="str">
        <f t="shared" si="6"/>
        <v/>
      </c>
    </row>
    <row r="51" spans="1:30" ht="23.1" customHeight="1">
      <c r="A51" s="203"/>
      <c r="B51" s="203"/>
      <c r="C51" s="13"/>
      <c r="D51" s="14" t="s">
        <v>3</v>
      </c>
      <c r="E51" s="11"/>
      <c r="F51" s="10">
        <f t="shared" si="0"/>
        <v>176</v>
      </c>
      <c r="G51" s="9">
        <v>76</v>
      </c>
      <c r="H51" s="8">
        <f t="shared" si="1"/>
        <v>43.18181818181818</v>
      </c>
      <c r="I51" s="9">
        <v>56</v>
      </c>
      <c r="J51" s="8">
        <f t="shared" si="2"/>
        <v>31.818181818181817</v>
      </c>
      <c r="K51" s="9">
        <v>43</v>
      </c>
      <c r="L51" s="8">
        <f t="shared" si="3"/>
        <v>24.431818181818183</v>
      </c>
      <c r="M51" s="9">
        <v>1</v>
      </c>
      <c r="N51" s="8">
        <f t="shared" si="4"/>
        <v>0.56818181818181823</v>
      </c>
      <c r="P51" s="54"/>
      <c r="AA51" s="9">
        <v>176</v>
      </c>
      <c r="AB51" s="136" t="str">
        <f t="shared" si="5"/>
        <v/>
      </c>
      <c r="AC51" s="136" t="str">
        <f t="shared" si="6"/>
        <v/>
      </c>
    </row>
    <row r="52" spans="1:30" ht="23.1" customHeight="1">
      <c r="A52" s="203"/>
      <c r="B52" s="203"/>
      <c r="C52" s="13"/>
      <c r="D52" s="14" t="s">
        <v>2</v>
      </c>
      <c r="E52" s="11"/>
      <c r="F52" s="10">
        <f t="shared" si="0"/>
        <v>21</v>
      </c>
      <c r="G52" s="9">
        <v>14</v>
      </c>
      <c r="H52" s="8">
        <f t="shared" si="1"/>
        <v>66.666666666666657</v>
      </c>
      <c r="I52" s="9">
        <v>6</v>
      </c>
      <c r="J52" s="8">
        <f t="shared" si="2"/>
        <v>28.571428571428569</v>
      </c>
      <c r="K52" s="9">
        <v>1</v>
      </c>
      <c r="L52" s="8">
        <f t="shared" si="3"/>
        <v>4.7619047619047619</v>
      </c>
      <c r="M52" s="9">
        <v>0</v>
      </c>
      <c r="N52" s="8">
        <f t="shared" si="4"/>
        <v>0</v>
      </c>
      <c r="P52" s="54"/>
      <c r="AA52" s="9">
        <v>21</v>
      </c>
      <c r="AB52" s="136" t="str">
        <f t="shared" si="5"/>
        <v/>
      </c>
      <c r="AC52" s="136" t="str">
        <f t="shared" si="6"/>
        <v/>
      </c>
    </row>
    <row r="53" spans="1:30" ht="24" customHeight="1" thickBot="1">
      <c r="A53" s="204"/>
      <c r="B53" s="204"/>
      <c r="C53" s="13"/>
      <c r="D53" s="12" t="s">
        <v>1</v>
      </c>
      <c r="E53" s="11"/>
      <c r="F53" s="10">
        <f t="shared" si="0"/>
        <v>55</v>
      </c>
      <c r="G53" s="9">
        <v>23</v>
      </c>
      <c r="H53" s="8">
        <f t="shared" si="1"/>
        <v>41.818181818181813</v>
      </c>
      <c r="I53" s="9">
        <v>16</v>
      </c>
      <c r="J53" s="8">
        <f t="shared" si="2"/>
        <v>29.09090909090909</v>
      </c>
      <c r="K53" s="9">
        <v>14</v>
      </c>
      <c r="L53" s="8">
        <f t="shared" si="3"/>
        <v>25.454545454545453</v>
      </c>
      <c r="M53" s="9">
        <v>2</v>
      </c>
      <c r="N53" s="8">
        <f t="shared" si="4"/>
        <v>3.6363636363636362</v>
      </c>
      <c r="P53" s="54"/>
      <c r="AA53" s="9">
        <v>55</v>
      </c>
      <c r="AB53" s="137" t="str">
        <f t="shared" si="5"/>
        <v/>
      </c>
      <c r="AC53" s="137" t="str">
        <f t="shared" si="6"/>
        <v/>
      </c>
    </row>
    <row r="60" spans="1:30">
      <c r="D60" s="164" t="s">
        <v>495</v>
      </c>
      <c r="E60" s="162"/>
      <c r="F60" s="163">
        <v>986</v>
      </c>
      <c r="G60" s="163">
        <v>377</v>
      </c>
      <c r="H60" s="163"/>
      <c r="I60" s="163">
        <v>317</v>
      </c>
      <c r="J60" s="163"/>
      <c r="K60" s="163">
        <v>254</v>
      </c>
      <c r="L60" s="163"/>
      <c r="M60" s="163">
        <v>38</v>
      </c>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377</v>
      </c>
      <c r="H61" s="163"/>
      <c r="I61" s="166">
        <f>IF(I60="","",SUM(I8:I12))</f>
        <v>317</v>
      </c>
      <c r="J61" s="163"/>
      <c r="K61" s="166">
        <f>IF(K60="","",SUM(K8:K12))</f>
        <v>254</v>
      </c>
      <c r="L61" s="163"/>
      <c r="M61" s="166">
        <f>IF(M60="","",SUM(M8:M12))</f>
        <v>38</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377</v>
      </c>
      <c r="H62" s="163"/>
      <c r="I62" s="166">
        <f>IF(I60="","",SUM(I13,I38))</f>
        <v>317</v>
      </c>
      <c r="J62" s="163"/>
      <c r="K62" s="166">
        <f>IF(K60="","",SUM(K13,K38))</f>
        <v>254</v>
      </c>
      <c r="L62" s="163"/>
      <c r="M62" s="166">
        <f>IF(M60="","",SUM(M13,M38))</f>
        <v>38</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90</v>
      </c>
      <c r="H63" s="163"/>
      <c r="I63" s="166">
        <f>IF(I60="","",SUM(I14:I37))</f>
        <v>83</v>
      </c>
      <c r="J63" s="163"/>
      <c r="K63" s="166">
        <f>IF(K60="","",SUM(K14:K37))</f>
        <v>65</v>
      </c>
      <c r="L63" s="163"/>
      <c r="M63" s="166">
        <f>IF(M60="","",SUM(M14:M37))</f>
        <v>9</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287</v>
      </c>
      <c r="H64" s="163"/>
      <c r="I64" s="166">
        <f>IF(I60="","",SUM(I39:I53))</f>
        <v>234</v>
      </c>
      <c r="J64" s="163"/>
      <c r="K64" s="166">
        <f>IF(K60="","",SUM(K39:K53))</f>
        <v>189</v>
      </c>
      <c r="L64" s="163"/>
      <c r="M64" s="166">
        <f>IF(M60="","",SUM(M39:M53))</f>
        <v>29</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1" spans="4:30">
      <c r="D71" s="5"/>
    </row>
    <row r="73" spans="4:30">
      <c r="D73" s="5"/>
    </row>
    <row r="75" spans="4:30">
      <c r="D75" s="5"/>
    </row>
    <row r="77" spans="4:30">
      <c r="D77" s="5"/>
    </row>
    <row r="79" spans="4:30" ht="13.5" customHeight="1">
      <c r="D79" s="6"/>
    </row>
    <row r="80" spans="4:30" ht="13.5" customHeight="1"/>
    <row r="81" spans="4:6">
      <c r="D81" s="5"/>
    </row>
    <row r="83" spans="4:6">
      <c r="D83" s="5"/>
    </row>
    <row r="85" spans="4:6">
      <c r="D85" s="5"/>
    </row>
    <row r="87" spans="4:6">
      <c r="D87" s="5"/>
    </row>
    <row r="91" spans="4:6" ht="12.75" customHeight="1"/>
    <row r="92" spans="4:6" ht="12.75" customHeight="1">
      <c r="F92" s="57"/>
    </row>
  </sheetData>
  <mergeCells count="24">
    <mergeCell ref="M5:M6"/>
    <mergeCell ref="N5:N6"/>
    <mergeCell ref="A3:E6"/>
    <mergeCell ref="F3:F6"/>
    <mergeCell ref="G3:H4"/>
    <mergeCell ref="I3:J4"/>
    <mergeCell ref="K3:L4"/>
    <mergeCell ref="K5:K6"/>
    <mergeCell ref="A13:A53"/>
    <mergeCell ref="B13:B37"/>
    <mergeCell ref="B38:B53"/>
    <mergeCell ref="M3:N4"/>
    <mergeCell ref="A7:E7"/>
    <mergeCell ref="A8:A12"/>
    <mergeCell ref="B8:E8"/>
    <mergeCell ref="B9:E9"/>
    <mergeCell ref="B10:E10"/>
    <mergeCell ref="B11:E11"/>
    <mergeCell ref="B12:E12"/>
    <mergeCell ref="G5:G6"/>
    <mergeCell ref="H5:H6"/>
    <mergeCell ref="I5:I6"/>
    <mergeCell ref="J5:J6"/>
    <mergeCell ref="L5:L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K26" sqref="K26"/>
    </sheetView>
  </sheetViews>
  <sheetFormatPr defaultRowHeight="13.5"/>
  <cols>
    <col min="1" max="2" width="2.625" style="119" customWidth="1"/>
    <col min="3" max="3" width="1.375" style="119" customWidth="1"/>
    <col min="4" max="4" width="27.625" style="119" customWidth="1"/>
    <col min="5" max="5" width="1.375" style="119" customWidth="1"/>
    <col min="6" max="17" width="8.5" style="100" customWidth="1"/>
    <col min="18" max="26" width="9" style="100"/>
    <col min="27" max="27" width="9" style="83"/>
    <col min="28" max="28" width="11.25" style="83" customWidth="1"/>
    <col min="29" max="16384" width="9" style="100"/>
  </cols>
  <sheetData>
    <row r="1" spans="1:28" ht="14.25">
      <c r="A1" s="118" t="s">
        <v>546</v>
      </c>
      <c r="F1" s="120"/>
    </row>
    <row r="2" spans="1:28">
      <c r="F2" s="120"/>
      <c r="Q2" s="121" t="s">
        <v>373</v>
      </c>
    </row>
    <row r="3" spans="1:28" ht="12.75" customHeight="1">
      <c r="A3" s="322" t="s">
        <v>64</v>
      </c>
      <c r="B3" s="323"/>
      <c r="C3" s="323"/>
      <c r="D3" s="323"/>
      <c r="E3" s="324"/>
      <c r="F3" s="375" t="s">
        <v>138</v>
      </c>
      <c r="G3" s="299" t="s">
        <v>374</v>
      </c>
      <c r="H3" s="122"/>
      <c r="I3" s="122"/>
      <c r="J3" s="101"/>
      <c r="K3" s="101"/>
      <c r="L3" s="101"/>
      <c r="M3" s="101"/>
      <c r="N3" s="101"/>
      <c r="O3" s="101"/>
      <c r="P3" s="337" t="s">
        <v>377</v>
      </c>
      <c r="Q3" s="337" t="s">
        <v>337</v>
      </c>
    </row>
    <row r="4" spans="1:28" ht="23.25" customHeight="1">
      <c r="A4" s="325"/>
      <c r="B4" s="326"/>
      <c r="C4" s="326"/>
      <c r="D4" s="326"/>
      <c r="E4" s="327"/>
      <c r="F4" s="378"/>
      <c r="G4" s="385"/>
      <c r="H4" s="349" t="s">
        <v>375</v>
      </c>
      <c r="I4" s="349" t="s">
        <v>376</v>
      </c>
      <c r="J4" s="375" t="s">
        <v>378</v>
      </c>
      <c r="K4" s="376"/>
      <c r="L4" s="377"/>
      <c r="M4" s="375" t="s">
        <v>338</v>
      </c>
      <c r="N4" s="376"/>
      <c r="O4" s="376"/>
      <c r="P4" s="300"/>
      <c r="Q4" s="300"/>
    </row>
    <row r="5" spans="1:28" ht="14.25" customHeight="1" thickBot="1">
      <c r="A5" s="325"/>
      <c r="B5" s="326"/>
      <c r="C5" s="326"/>
      <c r="D5" s="326"/>
      <c r="E5" s="327"/>
      <c r="F5" s="378"/>
      <c r="G5" s="385"/>
      <c r="H5" s="349"/>
      <c r="I5" s="349"/>
      <c r="J5" s="396" t="s">
        <v>372</v>
      </c>
      <c r="K5" s="389" t="s">
        <v>370</v>
      </c>
      <c r="L5" s="275" t="s">
        <v>371</v>
      </c>
      <c r="M5" s="396" t="s">
        <v>372</v>
      </c>
      <c r="N5" s="389" t="s">
        <v>370</v>
      </c>
      <c r="O5" s="307" t="s">
        <v>371</v>
      </c>
      <c r="P5" s="300"/>
      <c r="Q5" s="300"/>
    </row>
    <row r="6" spans="1:28" ht="30.75" customHeight="1" thickBot="1">
      <c r="A6" s="328"/>
      <c r="B6" s="329"/>
      <c r="C6" s="329"/>
      <c r="D6" s="329"/>
      <c r="E6" s="330"/>
      <c r="F6" s="378"/>
      <c r="G6" s="386"/>
      <c r="H6" s="349"/>
      <c r="I6" s="349"/>
      <c r="J6" s="397"/>
      <c r="K6" s="391"/>
      <c r="L6" s="277"/>
      <c r="M6" s="397"/>
      <c r="N6" s="391"/>
      <c r="O6" s="309"/>
      <c r="P6" s="301"/>
      <c r="Q6" s="301"/>
      <c r="AA6" s="157">
        <f>SUM(AB7:AB100,F116:R120)</f>
        <v>6</v>
      </c>
      <c r="AB6" s="91"/>
    </row>
    <row r="7" spans="1:28" ht="12" customHeight="1">
      <c r="A7" s="322" t="s">
        <v>50</v>
      </c>
      <c r="B7" s="323"/>
      <c r="C7" s="323"/>
      <c r="D7" s="323"/>
      <c r="E7" s="324"/>
      <c r="F7" s="93">
        <f>SUM(G7,P7:Q7)</f>
        <v>986</v>
      </c>
      <c r="G7" s="93">
        <f>SUM(G9,G11,G13,G15,G17)</f>
        <v>603</v>
      </c>
      <c r="H7" s="93">
        <f>SUM(H9,H11,H13,H15,H17)</f>
        <v>412</v>
      </c>
      <c r="I7" s="93">
        <f t="shared" ref="I7" si="0">SUM(I9,I11,I13,I15,I17)</f>
        <v>191</v>
      </c>
      <c r="J7" s="93">
        <f t="shared" ref="J7" si="1">SUM(J9,J11,J13,J15,J17)</f>
        <v>18645</v>
      </c>
      <c r="K7" s="103">
        <f>SUM(K9,K11,K13,K15,K17)</f>
        <v>7688</v>
      </c>
      <c r="L7" s="104">
        <f t="shared" ref="L7" si="2">SUM(L9,L11,L13,L15,L17)</f>
        <v>10957</v>
      </c>
      <c r="M7" s="102">
        <f>SUM(N7,O7)</f>
        <v>511</v>
      </c>
      <c r="N7" s="103">
        <f>SUM(N9,N11,N13,N15,N17)</f>
        <v>216</v>
      </c>
      <c r="O7" s="104">
        <f>SUM(O9,O11,O13,O15,O17)</f>
        <v>295</v>
      </c>
      <c r="P7" s="104">
        <f>SUM(P9,P11,P13,P15,P17)</f>
        <v>293</v>
      </c>
      <c r="Q7" s="104">
        <f>SUM(Q9,Q11,Q13,Q15,Q17)</f>
        <v>90</v>
      </c>
      <c r="AA7" s="151">
        <v>986</v>
      </c>
      <c r="AB7" s="151" t="str">
        <f>IF(F7=AA7,"",1)</f>
        <v/>
      </c>
    </row>
    <row r="8" spans="1:28" ht="12" customHeight="1">
      <c r="A8" s="325"/>
      <c r="B8" s="326"/>
      <c r="C8" s="326"/>
      <c r="D8" s="326"/>
      <c r="E8" s="327"/>
      <c r="F8" s="94">
        <f>SUM(G8,P8:Q8)</f>
        <v>1</v>
      </c>
      <c r="G8" s="94">
        <f>IF(G7=0,0,G7/$F7)</f>
        <v>0.61156186612576069</v>
      </c>
      <c r="H8" s="94">
        <f>IF(H7=0,0,$H7/G7)</f>
        <v>0.68325041459369817</v>
      </c>
      <c r="I8" s="94">
        <f>IF(I7=0,0,I7/G7)</f>
        <v>0.31674958540630183</v>
      </c>
      <c r="J8" s="105">
        <f>SUM(K8:L8)</f>
        <v>1</v>
      </c>
      <c r="K8" s="106">
        <f>IF(K7=0,0,K7/$J7)</f>
        <v>0.41233574684902119</v>
      </c>
      <c r="L8" s="107">
        <f t="shared" ref="L8" si="3">IF(L7=0,0,L7/$J7)</f>
        <v>0.58766425315097881</v>
      </c>
      <c r="M8" s="105">
        <f>IF(M7=0,0,M7/$J7)</f>
        <v>2.7406811477607939E-2</v>
      </c>
      <c r="N8" s="106">
        <f>IF(N7=0,0,N7/K7)</f>
        <v>2.8095733610822061E-2</v>
      </c>
      <c r="O8" s="107">
        <f>IF(O7=0,0,O7/L7)</f>
        <v>2.6923427945605549E-2</v>
      </c>
      <c r="P8" s="108">
        <f>IF(P7=0,0,P7/F7)</f>
        <v>0.29716024340770791</v>
      </c>
      <c r="Q8" s="117">
        <f>IF(Q7=0,0,Q7/$F7)</f>
        <v>9.1277890466531439E-2</v>
      </c>
      <c r="AA8" s="152"/>
      <c r="AB8" s="152"/>
    </row>
    <row r="9" spans="1:28" ht="12" customHeight="1">
      <c r="A9" s="331" t="s">
        <v>49</v>
      </c>
      <c r="B9" s="356" t="s">
        <v>48</v>
      </c>
      <c r="C9" s="357"/>
      <c r="D9" s="357"/>
      <c r="E9" s="358"/>
      <c r="F9" s="93">
        <f>SUM(G9,P9:Q9)</f>
        <v>324</v>
      </c>
      <c r="G9" s="93">
        <v>121</v>
      </c>
      <c r="H9" s="93">
        <v>99</v>
      </c>
      <c r="I9" s="93">
        <v>22</v>
      </c>
      <c r="J9" s="93">
        <f t="shared" ref="J9" si="4">SUM(K9,L9)</f>
        <v>583</v>
      </c>
      <c r="K9" s="103">
        <v>195</v>
      </c>
      <c r="L9" s="104">
        <v>388</v>
      </c>
      <c r="M9" s="93">
        <f>SUM(N9,O9)</f>
        <v>25</v>
      </c>
      <c r="N9" s="103">
        <v>9</v>
      </c>
      <c r="O9" s="104">
        <v>16</v>
      </c>
      <c r="P9" s="104">
        <v>153</v>
      </c>
      <c r="Q9" s="104">
        <v>50</v>
      </c>
      <c r="AA9" s="153">
        <v>324</v>
      </c>
      <c r="AB9" s="153" t="str">
        <f>IF(F9=AA9,"",1)</f>
        <v/>
      </c>
    </row>
    <row r="10" spans="1:28" ht="12" customHeight="1">
      <c r="A10" s="332"/>
      <c r="B10" s="359"/>
      <c r="C10" s="360"/>
      <c r="D10" s="360"/>
      <c r="E10" s="361"/>
      <c r="F10" s="94">
        <f t="shared" ref="F10:F72" si="5">SUM(G10,P10:Q10)</f>
        <v>1</v>
      </c>
      <c r="G10" s="94">
        <f>IF(G9=0,0,G9/$F9)</f>
        <v>0.37345679012345678</v>
      </c>
      <c r="H10" s="94">
        <f t="shared" ref="H10" si="6">IF(H9=0,0,$H9/G9)</f>
        <v>0.81818181818181823</v>
      </c>
      <c r="I10" s="94">
        <f t="shared" ref="I10" si="7">IF(I9=0,0,I9/G9)</f>
        <v>0.18181818181818182</v>
      </c>
      <c r="J10" s="105">
        <f t="shared" ref="J10" si="8">SUM(K10:L10)</f>
        <v>1</v>
      </c>
      <c r="K10" s="106">
        <f>IF(K9=0,0,K9/$J9)</f>
        <v>0.33447684391080618</v>
      </c>
      <c r="L10" s="107">
        <f t="shared" ref="L10" si="9">IF(L9=0,0,L9/$J9)</f>
        <v>0.66552315608919388</v>
      </c>
      <c r="M10" s="105">
        <f>IF(M9=0,0,M9/$J9)</f>
        <v>4.2881646655231559E-2</v>
      </c>
      <c r="N10" s="106">
        <f>IF(N9=0,0,N9/K9)</f>
        <v>4.6153846153846156E-2</v>
      </c>
      <c r="O10" s="107">
        <f>IF(O9=0,0,O9/L9)</f>
        <v>4.1237113402061855E-2</v>
      </c>
      <c r="P10" s="108">
        <f t="shared" ref="P10" si="10">IF(P9=0,0,P9/F9)</f>
        <v>0.47222222222222221</v>
      </c>
      <c r="Q10" s="117">
        <f>IF(Q9=0,0,Q9/$F9)</f>
        <v>0.15432098765432098</v>
      </c>
      <c r="AA10" s="152"/>
      <c r="AB10" s="152"/>
    </row>
    <row r="11" spans="1:28" ht="12" customHeight="1">
      <c r="A11" s="332"/>
      <c r="B11" s="356" t="s">
        <v>47</v>
      </c>
      <c r="C11" s="357"/>
      <c r="D11" s="357"/>
      <c r="E11" s="358"/>
      <c r="F11" s="93">
        <f t="shared" si="5"/>
        <v>144</v>
      </c>
      <c r="G11" s="93">
        <v>77</v>
      </c>
      <c r="H11" s="93">
        <v>61</v>
      </c>
      <c r="I11" s="93">
        <v>16</v>
      </c>
      <c r="J11" s="93">
        <f>SUM(K11,L11)</f>
        <v>702</v>
      </c>
      <c r="K11" s="103">
        <v>276</v>
      </c>
      <c r="L11" s="104">
        <v>426</v>
      </c>
      <c r="M11" s="93">
        <f>SUM(N11,O11)</f>
        <v>28</v>
      </c>
      <c r="N11" s="103">
        <v>13</v>
      </c>
      <c r="O11" s="104">
        <v>15</v>
      </c>
      <c r="P11" s="104">
        <v>53</v>
      </c>
      <c r="Q11" s="104">
        <v>14</v>
      </c>
      <c r="AA11" s="153">
        <v>144</v>
      </c>
      <c r="AB11" s="153" t="str">
        <f>IF(F11=AA11,"",1)</f>
        <v/>
      </c>
    </row>
    <row r="12" spans="1:28" ht="12" customHeight="1">
      <c r="A12" s="332"/>
      <c r="B12" s="359"/>
      <c r="C12" s="360"/>
      <c r="D12" s="360"/>
      <c r="E12" s="361"/>
      <c r="F12" s="94">
        <f t="shared" si="5"/>
        <v>1</v>
      </c>
      <c r="G12" s="94">
        <f>IF(G11=0,0,G11/$F11)</f>
        <v>0.53472222222222221</v>
      </c>
      <c r="H12" s="94">
        <f t="shared" ref="H12" si="11">IF(H11=0,0,$H11/G11)</f>
        <v>0.79220779220779225</v>
      </c>
      <c r="I12" s="94">
        <f t="shared" ref="I12" si="12">IF(I11=0,0,I11/G11)</f>
        <v>0.20779220779220781</v>
      </c>
      <c r="J12" s="105">
        <f t="shared" ref="J12" si="13">SUM(K12:L12)</f>
        <v>1</v>
      </c>
      <c r="K12" s="106">
        <f>IF(K11=0,0,K11/$J11)</f>
        <v>0.39316239316239315</v>
      </c>
      <c r="L12" s="107">
        <f t="shared" ref="L12" si="14">IF(L11=0,0,L11/$J11)</f>
        <v>0.60683760683760679</v>
      </c>
      <c r="M12" s="105">
        <f>IF(M11=0,0,M11/$J11)</f>
        <v>3.9886039886039885E-2</v>
      </c>
      <c r="N12" s="106">
        <f>IF(N11=0,0,N11/K11)</f>
        <v>4.710144927536232E-2</v>
      </c>
      <c r="O12" s="107">
        <f>IF(O11=0,0,O11/L11)</f>
        <v>3.5211267605633804E-2</v>
      </c>
      <c r="P12" s="108">
        <f t="shared" ref="P12" si="15">IF(P11=0,0,P11/F11)</f>
        <v>0.36805555555555558</v>
      </c>
      <c r="Q12" s="117">
        <f>IF(Q11=0,0,Q11/$F11)</f>
        <v>9.7222222222222224E-2</v>
      </c>
      <c r="AA12" s="152"/>
      <c r="AB12" s="152"/>
    </row>
    <row r="13" spans="1:28" ht="12" customHeight="1">
      <c r="A13" s="332"/>
      <c r="B13" s="356" t="s">
        <v>46</v>
      </c>
      <c r="C13" s="357"/>
      <c r="D13" s="357"/>
      <c r="E13" s="358"/>
      <c r="F13" s="93">
        <f t="shared" si="5"/>
        <v>219</v>
      </c>
      <c r="G13" s="93">
        <v>162</v>
      </c>
      <c r="H13" s="93">
        <v>98</v>
      </c>
      <c r="I13" s="93">
        <v>64</v>
      </c>
      <c r="J13" s="93">
        <f t="shared" ref="J13" si="16">SUM(K13,L13)</f>
        <v>4199</v>
      </c>
      <c r="K13" s="103">
        <v>1236</v>
      </c>
      <c r="L13" s="104">
        <v>2963</v>
      </c>
      <c r="M13" s="93">
        <f>SUM(N13,O13)</f>
        <v>202</v>
      </c>
      <c r="N13" s="103">
        <v>72</v>
      </c>
      <c r="O13" s="104">
        <v>130</v>
      </c>
      <c r="P13" s="104">
        <v>49</v>
      </c>
      <c r="Q13" s="104">
        <v>8</v>
      </c>
      <c r="AA13" s="153">
        <v>219</v>
      </c>
      <c r="AB13" s="153" t="str">
        <f>IF(F13=AA13,"",1)</f>
        <v/>
      </c>
    </row>
    <row r="14" spans="1:28" ht="12" customHeight="1">
      <c r="A14" s="332"/>
      <c r="B14" s="359"/>
      <c r="C14" s="360"/>
      <c r="D14" s="360"/>
      <c r="E14" s="361"/>
      <c r="F14" s="94">
        <f t="shared" si="5"/>
        <v>1</v>
      </c>
      <c r="G14" s="94">
        <f>IF(G13=0,0,G13/$F13)</f>
        <v>0.73972602739726023</v>
      </c>
      <c r="H14" s="94">
        <f t="shared" ref="H14" si="17">IF(H13=0,0,$H13/G13)</f>
        <v>0.60493827160493829</v>
      </c>
      <c r="I14" s="94">
        <f t="shared" ref="I14" si="18">IF(I13=0,0,I13/G13)</f>
        <v>0.39506172839506171</v>
      </c>
      <c r="J14" s="105">
        <f t="shared" ref="J14" si="19">SUM(K14:L14)</f>
        <v>1</v>
      </c>
      <c r="K14" s="106">
        <f>IF(K13=0,0,K13/$J13)</f>
        <v>0.29435579899976183</v>
      </c>
      <c r="L14" s="107">
        <f t="shared" ref="L14" si="20">IF(L13=0,0,L13/$J13)</f>
        <v>0.70564420100023817</v>
      </c>
      <c r="M14" s="105">
        <f>IF(M13=0,0,M13/$J13)</f>
        <v>4.8106692069540366E-2</v>
      </c>
      <c r="N14" s="106">
        <f>IF(N13=0,0,N13/K13)</f>
        <v>5.8252427184466021E-2</v>
      </c>
      <c r="O14" s="107">
        <f>IF(O13=0,0,O13/L13)</f>
        <v>4.3874451569355384E-2</v>
      </c>
      <c r="P14" s="108">
        <f t="shared" ref="P14" si="21">IF(P13=0,0,P13/F13)</f>
        <v>0.22374429223744291</v>
      </c>
      <c r="Q14" s="117">
        <f>IF(Q13=0,0,Q13/$F13)</f>
        <v>3.6529680365296802E-2</v>
      </c>
      <c r="AA14" s="152"/>
      <c r="AB14" s="152"/>
    </row>
    <row r="15" spans="1:28" ht="12" customHeight="1">
      <c r="A15" s="332"/>
      <c r="B15" s="356" t="s">
        <v>45</v>
      </c>
      <c r="C15" s="357"/>
      <c r="D15" s="357"/>
      <c r="E15" s="358"/>
      <c r="F15" s="93">
        <f t="shared" si="5"/>
        <v>78</v>
      </c>
      <c r="G15" s="93">
        <v>69</v>
      </c>
      <c r="H15" s="93">
        <v>40</v>
      </c>
      <c r="I15" s="93">
        <v>29</v>
      </c>
      <c r="J15" s="93">
        <f t="shared" ref="J15" si="22">SUM(K15,L15)</f>
        <v>2338</v>
      </c>
      <c r="K15" s="103">
        <v>1041</v>
      </c>
      <c r="L15" s="104">
        <v>1297</v>
      </c>
      <c r="M15" s="93">
        <f>SUM(N15,O15)</f>
        <v>94</v>
      </c>
      <c r="N15" s="103">
        <v>56</v>
      </c>
      <c r="O15" s="104">
        <v>38</v>
      </c>
      <c r="P15" s="104">
        <v>8</v>
      </c>
      <c r="Q15" s="104">
        <v>1</v>
      </c>
      <c r="AA15" s="153">
        <v>78</v>
      </c>
      <c r="AB15" s="153" t="str">
        <f>IF(F15=AA15,"",1)</f>
        <v/>
      </c>
    </row>
    <row r="16" spans="1:28" ht="12" customHeight="1">
      <c r="A16" s="332"/>
      <c r="B16" s="359"/>
      <c r="C16" s="360"/>
      <c r="D16" s="360"/>
      <c r="E16" s="361"/>
      <c r="F16" s="94">
        <f t="shared" si="5"/>
        <v>0.99999999999999989</v>
      </c>
      <c r="G16" s="94">
        <f>IF(G15=0,0,G15/$F15)</f>
        <v>0.88461538461538458</v>
      </c>
      <c r="H16" s="94">
        <f t="shared" ref="H16" si="23">IF(H15=0,0,$H15/G15)</f>
        <v>0.57971014492753625</v>
      </c>
      <c r="I16" s="94">
        <f t="shared" ref="I16" si="24">IF(I15=0,0,I15/G15)</f>
        <v>0.42028985507246375</v>
      </c>
      <c r="J16" s="105">
        <f t="shared" ref="J16" si="25">SUM(K16:L16)</f>
        <v>1</v>
      </c>
      <c r="K16" s="106">
        <f>IF(K15=0,0,K15/$J15)</f>
        <v>0.44525235243798117</v>
      </c>
      <c r="L16" s="107">
        <f t="shared" ref="L16" si="26">IF(L15=0,0,L15/$J15)</f>
        <v>0.55474764756201878</v>
      </c>
      <c r="M16" s="105">
        <f>IF(M15=0,0,M15/$J15)</f>
        <v>4.0205303678357569E-2</v>
      </c>
      <c r="N16" s="106">
        <f>IF(N15=0,0,N15/K15)</f>
        <v>5.3794428434197884E-2</v>
      </c>
      <c r="O16" s="107">
        <f>IF(O15=0,0,O15/L15)</f>
        <v>2.9298380878951428E-2</v>
      </c>
      <c r="P16" s="108">
        <f t="shared" ref="P16" si="27">IF(P15=0,0,P15/F15)</f>
        <v>0.10256410256410256</v>
      </c>
      <c r="Q16" s="117">
        <f>IF(Q15=0,0,Q15/$F15)</f>
        <v>1.282051282051282E-2</v>
      </c>
      <c r="AA16" s="152"/>
      <c r="AB16" s="152"/>
    </row>
    <row r="17" spans="1:28" ht="12" customHeight="1">
      <c r="A17" s="332"/>
      <c r="B17" s="356" t="s">
        <v>44</v>
      </c>
      <c r="C17" s="357"/>
      <c r="D17" s="357"/>
      <c r="E17" s="358"/>
      <c r="F17" s="93">
        <f t="shared" si="5"/>
        <v>221</v>
      </c>
      <c r="G17" s="93">
        <v>174</v>
      </c>
      <c r="H17" s="93">
        <v>114</v>
      </c>
      <c r="I17" s="93">
        <v>60</v>
      </c>
      <c r="J17" s="93">
        <f t="shared" ref="J17" si="28">SUM(K17,L17)</f>
        <v>10823</v>
      </c>
      <c r="K17" s="103">
        <v>4940</v>
      </c>
      <c r="L17" s="104">
        <v>5883</v>
      </c>
      <c r="M17" s="93">
        <f>SUM(N17,O17)</f>
        <v>162</v>
      </c>
      <c r="N17" s="103">
        <v>66</v>
      </c>
      <c r="O17" s="104">
        <v>96</v>
      </c>
      <c r="P17" s="104">
        <v>30</v>
      </c>
      <c r="Q17" s="104">
        <v>17</v>
      </c>
      <c r="AA17" s="153">
        <v>221</v>
      </c>
      <c r="AB17" s="153" t="str">
        <f>IF(F17=AA17,"",1)</f>
        <v/>
      </c>
    </row>
    <row r="18" spans="1:28" ht="12" customHeight="1">
      <c r="A18" s="333"/>
      <c r="B18" s="359"/>
      <c r="C18" s="360"/>
      <c r="D18" s="360"/>
      <c r="E18" s="361"/>
      <c r="F18" s="94">
        <f t="shared" si="5"/>
        <v>1</v>
      </c>
      <c r="G18" s="94">
        <f>IF(G17=0,0,G17/$F17)</f>
        <v>0.78733031674208143</v>
      </c>
      <c r="H18" s="94">
        <f t="shared" ref="H18" si="29">IF(H17=0,0,$H17/G17)</f>
        <v>0.65517241379310343</v>
      </c>
      <c r="I18" s="94">
        <f t="shared" ref="I18" si="30">IF(I17=0,0,I17/G17)</f>
        <v>0.34482758620689657</v>
      </c>
      <c r="J18" s="105">
        <f t="shared" ref="J18" si="31">SUM(K18:L18)</f>
        <v>1</v>
      </c>
      <c r="K18" s="106">
        <f>IF(K17=0,0,K17/$J17)</f>
        <v>0.45643536912131571</v>
      </c>
      <c r="L18" s="107">
        <f t="shared" ref="L18" si="32">IF(L17=0,0,L17/$J17)</f>
        <v>0.54356463087868423</v>
      </c>
      <c r="M18" s="105">
        <f>IF(M17=0,0,M17/$J17)</f>
        <v>1.4968123440820475E-2</v>
      </c>
      <c r="N18" s="106">
        <f>IF(N17=0,0,N17/K17)</f>
        <v>1.3360323886639677E-2</v>
      </c>
      <c r="O18" s="107">
        <f>IF(O17=0,0,O17/L17)</f>
        <v>1.6318204997450281E-2</v>
      </c>
      <c r="P18" s="108">
        <f t="shared" ref="P18" si="33">IF(P17=0,0,P17/F17)</f>
        <v>0.13574660633484162</v>
      </c>
      <c r="Q18" s="117">
        <f>IF(Q17=0,0,Q17/$F17)</f>
        <v>7.6923076923076927E-2</v>
      </c>
      <c r="AA18" s="154"/>
      <c r="AB18" s="152"/>
    </row>
    <row r="19" spans="1:28" ht="12" customHeight="1">
      <c r="A19" s="315" t="s">
        <v>43</v>
      </c>
      <c r="B19" s="315" t="s">
        <v>42</v>
      </c>
      <c r="C19" s="123"/>
      <c r="D19" s="295" t="s">
        <v>16</v>
      </c>
      <c r="E19" s="115"/>
      <c r="F19" s="93">
        <f>SUM(G19,P19:Q19)</f>
        <v>247</v>
      </c>
      <c r="G19" s="93">
        <f>SUM(G21,G23,G25,G27,G29,G31,G33,G35,G37,G39,G41,G43,G45,G47,G49,G51,G53,G55,G57,G59,G61,G63,G65,G67)</f>
        <v>170</v>
      </c>
      <c r="H19" s="93">
        <f>SUM(H21,H23,H25,H27,H29,H31,H33,H35,H37,H39,H41,H43,H45,H47,H49,H51,H53,H55,H57,H59,H61,H63,H65,H67)</f>
        <v>94</v>
      </c>
      <c r="I19" s="93">
        <f>SUM(I21,I23,I25,I27,I29,I31,I33,I35,I37,I39,I41,I43,I45,I47,I49,I51,I53,I55,I57,I59,I61,I63,I65,I67)</f>
        <v>76</v>
      </c>
      <c r="J19" s="93">
        <f>SUM(K19,L19)</f>
        <v>7644</v>
      </c>
      <c r="K19" s="103">
        <f t="shared" ref="K19:O19" si="34">SUM(K21,K23,K25,K27,K29,K31,K33,K35,K37,K39,K41,K43,K45,K47,K49,K51,K53,K55,K57,K59,K61,K63,K65,K67)</f>
        <v>3768</v>
      </c>
      <c r="L19" s="104">
        <f t="shared" si="34"/>
        <v>3876</v>
      </c>
      <c r="M19" s="93">
        <f>SUM(N19,O19)</f>
        <v>288</v>
      </c>
      <c r="N19" s="103">
        <f t="shared" si="34"/>
        <v>144</v>
      </c>
      <c r="O19" s="104">
        <f t="shared" si="34"/>
        <v>144</v>
      </c>
      <c r="P19" s="104">
        <f>SUM(P21,P23,P25,P27,P29,P31,P33,P35,P37,P39,P41,P43,P45,P47,P49,P51,P53,P55,P57,P59,P61,P63,P65,P67)</f>
        <v>65</v>
      </c>
      <c r="Q19" s="104">
        <f>SUM(Q21,Q23,Q25,Q27,Q29,Q31,Q33,Q35,Q37,Q39,Q41,Q43,Q45,Q47,Q49,Q51,Q53,Q55,Q57,Q59,Q61,Q63,Q65,Q67)</f>
        <v>12</v>
      </c>
      <c r="AA19" s="153">
        <v>247</v>
      </c>
      <c r="AB19" s="153" t="str">
        <f>IF(F19=AA19,"",1)</f>
        <v/>
      </c>
    </row>
    <row r="20" spans="1:28" ht="12" customHeight="1">
      <c r="A20" s="316"/>
      <c r="B20" s="316"/>
      <c r="C20" s="124"/>
      <c r="D20" s="296"/>
      <c r="E20" s="116"/>
      <c r="F20" s="94">
        <f t="shared" si="5"/>
        <v>1</v>
      </c>
      <c r="G20" s="94">
        <f>IF(G19=0,0,G19/$F19)</f>
        <v>0.68825910931174084</v>
      </c>
      <c r="H20" s="94">
        <f t="shared" ref="H20" si="35">IF(H19=0,0,$H19/G19)</f>
        <v>0.55294117647058827</v>
      </c>
      <c r="I20" s="94">
        <f t="shared" ref="I20" si="36">IF(I19=0,0,I19/G19)</f>
        <v>0.44705882352941179</v>
      </c>
      <c r="J20" s="105">
        <f t="shared" ref="J20" si="37">SUM(K20:L20)</f>
        <v>1</v>
      </c>
      <c r="K20" s="106">
        <f>IF(K19=0,0,K19/$J19)</f>
        <v>0.49293563579277866</v>
      </c>
      <c r="L20" s="107">
        <f t="shared" ref="L20" si="38">IF(L19=0,0,L19/$J19)</f>
        <v>0.50706436420722134</v>
      </c>
      <c r="M20" s="105">
        <f>IF(M19=0,0,M19/$J19)</f>
        <v>3.7676609105180531E-2</v>
      </c>
      <c r="N20" s="106">
        <f>IF(N19=0,0,N19/K19)</f>
        <v>3.8216560509554139E-2</v>
      </c>
      <c r="O20" s="107">
        <f>IF(O19=0,0,O19/L19)</f>
        <v>3.7151702786377708E-2</v>
      </c>
      <c r="P20" s="108">
        <f t="shared" ref="P20" si="39">IF(P19=0,0,P19/F19)</f>
        <v>0.26315789473684209</v>
      </c>
      <c r="Q20" s="117">
        <f>IF(Q19=0,0,Q19/$F19)</f>
        <v>4.8582995951417005E-2</v>
      </c>
      <c r="AA20" s="152"/>
      <c r="AB20" s="152"/>
    </row>
    <row r="21" spans="1:28" ht="12" customHeight="1">
      <c r="A21" s="316"/>
      <c r="B21" s="316"/>
      <c r="C21" s="123"/>
      <c r="D21" s="295" t="s">
        <v>41</v>
      </c>
      <c r="E21" s="115"/>
      <c r="F21" s="93">
        <f t="shared" si="5"/>
        <v>28</v>
      </c>
      <c r="G21" s="93">
        <v>20</v>
      </c>
      <c r="H21" s="93">
        <v>14</v>
      </c>
      <c r="I21" s="93">
        <v>6</v>
      </c>
      <c r="J21" s="93">
        <f t="shared" ref="J21" si="40">SUM(K21,L21)</f>
        <v>2082</v>
      </c>
      <c r="K21" s="103">
        <v>700</v>
      </c>
      <c r="L21" s="104">
        <v>1382</v>
      </c>
      <c r="M21" s="93">
        <f>SUM(N21,O21)</f>
        <v>19</v>
      </c>
      <c r="N21" s="103">
        <v>8</v>
      </c>
      <c r="O21" s="104">
        <v>11</v>
      </c>
      <c r="P21" s="104">
        <v>6</v>
      </c>
      <c r="Q21" s="104">
        <v>2</v>
      </c>
      <c r="AA21" s="153">
        <v>28</v>
      </c>
      <c r="AB21" s="153" t="str">
        <f>IF(F21=AA21,"",1)</f>
        <v/>
      </c>
    </row>
    <row r="22" spans="1:28" ht="12" customHeight="1">
      <c r="A22" s="316"/>
      <c r="B22" s="316"/>
      <c r="C22" s="124"/>
      <c r="D22" s="296"/>
      <c r="E22" s="116"/>
      <c r="F22" s="94">
        <f t="shared" si="5"/>
        <v>1</v>
      </c>
      <c r="G22" s="94">
        <f>IF(G21=0,0,G21/$F21)</f>
        <v>0.7142857142857143</v>
      </c>
      <c r="H22" s="94">
        <f t="shared" ref="H22" si="41">IF(H21=0,0,$H21/G21)</f>
        <v>0.7</v>
      </c>
      <c r="I22" s="94">
        <f t="shared" ref="I22" si="42">IF(I21=0,0,I21/G21)</f>
        <v>0.3</v>
      </c>
      <c r="J22" s="105">
        <f t="shared" ref="J22" si="43">SUM(K22:L22)</f>
        <v>1</v>
      </c>
      <c r="K22" s="106">
        <f>IF(K21=0,0,K21/$J21)</f>
        <v>0.33621517771373677</v>
      </c>
      <c r="L22" s="107">
        <f t="shared" ref="L22" si="44">IF(L21=0,0,L21/$J21)</f>
        <v>0.66378482228626323</v>
      </c>
      <c r="M22" s="105">
        <f>IF(M21=0,0,M21/$J21)</f>
        <v>9.1258405379442843E-3</v>
      </c>
      <c r="N22" s="106">
        <f>IF(N21=0,0,N21/K21)</f>
        <v>1.1428571428571429E-2</v>
      </c>
      <c r="O22" s="107">
        <f>IF(O21=0,0,O21/L21)</f>
        <v>7.9594790159189573E-3</v>
      </c>
      <c r="P22" s="108">
        <f t="shared" ref="P22" si="45">IF(P21=0,0,P21/F21)</f>
        <v>0.21428571428571427</v>
      </c>
      <c r="Q22" s="117">
        <f>IF(Q21=0,0,Q21/$F21)</f>
        <v>7.1428571428571425E-2</v>
      </c>
      <c r="AA22" s="152"/>
      <c r="AB22" s="152"/>
    </row>
    <row r="23" spans="1:28" ht="12" customHeight="1">
      <c r="A23" s="316"/>
      <c r="B23" s="316"/>
      <c r="C23" s="123"/>
      <c r="D23" s="295" t="s">
        <v>40</v>
      </c>
      <c r="E23" s="115"/>
      <c r="F23" s="93">
        <f t="shared" si="5"/>
        <v>5</v>
      </c>
      <c r="G23" s="93">
        <v>4</v>
      </c>
      <c r="H23" s="93">
        <v>2</v>
      </c>
      <c r="I23" s="93">
        <v>2</v>
      </c>
      <c r="J23" s="93">
        <f t="shared" ref="J23" si="46">SUM(K23,L23)</f>
        <v>41</v>
      </c>
      <c r="K23" s="103">
        <v>32</v>
      </c>
      <c r="L23" s="104">
        <v>9</v>
      </c>
      <c r="M23" s="93">
        <f>SUM(N23,O23)</f>
        <v>5</v>
      </c>
      <c r="N23" s="103">
        <v>4</v>
      </c>
      <c r="O23" s="104">
        <v>1</v>
      </c>
      <c r="P23" s="104">
        <v>0</v>
      </c>
      <c r="Q23" s="104">
        <v>1</v>
      </c>
      <c r="AA23" s="153">
        <v>5</v>
      </c>
      <c r="AB23" s="153" t="str">
        <f>IF(F23=AA23,"",1)</f>
        <v/>
      </c>
    </row>
    <row r="24" spans="1:28" ht="12" customHeight="1">
      <c r="A24" s="316"/>
      <c r="B24" s="316"/>
      <c r="C24" s="124"/>
      <c r="D24" s="296"/>
      <c r="E24" s="116"/>
      <c r="F24" s="94">
        <f t="shared" si="5"/>
        <v>1</v>
      </c>
      <c r="G24" s="94">
        <f>IF(G23=0,0,G23/$F23)</f>
        <v>0.8</v>
      </c>
      <c r="H24" s="94">
        <f t="shared" ref="H24" si="47">IF(H23=0,0,$H23/G23)</f>
        <v>0.5</v>
      </c>
      <c r="I24" s="94">
        <f t="shared" ref="I24" si="48">IF(I23=0,0,I23/G23)</f>
        <v>0.5</v>
      </c>
      <c r="J24" s="105">
        <f t="shared" ref="J24" si="49">SUM(K24:L24)</f>
        <v>1</v>
      </c>
      <c r="K24" s="106">
        <f>IF(K23=0,0,K23/$J23)</f>
        <v>0.78048780487804881</v>
      </c>
      <c r="L24" s="107">
        <f t="shared" ref="L24" si="50">IF(L23=0,0,L23/$J23)</f>
        <v>0.21951219512195122</v>
      </c>
      <c r="M24" s="105">
        <f>IF(M23=0,0,M23/$J23)</f>
        <v>0.12195121951219512</v>
      </c>
      <c r="N24" s="106">
        <f>IF(N23=0,0,N23/K23)</f>
        <v>0.125</v>
      </c>
      <c r="O24" s="107">
        <f>IF(O23=0,0,O23/L23)</f>
        <v>0.1111111111111111</v>
      </c>
      <c r="P24" s="108">
        <f t="shared" ref="P24" si="51">IF(P23=0,0,P23/F23)</f>
        <v>0</v>
      </c>
      <c r="Q24" s="117">
        <f>IF(Q23=0,0,Q23/$F23)</f>
        <v>0.2</v>
      </c>
      <c r="AA24" s="152"/>
      <c r="AB24" s="152"/>
    </row>
    <row r="25" spans="1:28" ht="12" customHeight="1">
      <c r="A25" s="316"/>
      <c r="B25" s="316"/>
      <c r="C25" s="123"/>
      <c r="D25" s="295" t="s">
        <v>39</v>
      </c>
      <c r="E25" s="115"/>
      <c r="F25" s="93">
        <f t="shared" si="5"/>
        <v>19</v>
      </c>
      <c r="G25" s="93">
        <v>9</v>
      </c>
      <c r="H25" s="93">
        <v>8</v>
      </c>
      <c r="I25" s="93">
        <v>1</v>
      </c>
      <c r="J25" s="93">
        <f t="shared" ref="J25" si="52">SUM(K25,L25)</f>
        <v>148</v>
      </c>
      <c r="K25" s="103">
        <v>26</v>
      </c>
      <c r="L25" s="104">
        <v>122</v>
      </c>
      <c r="M25" s="93">
        <f>SUM(N25,O25)</f>
        <v>1</v>
      </c>
      <c r="N25" s="103">
        <v>1</v>
      </c>
      <c r="O25" s="104">
        <v>0</v>
      </c>
      <c r="P25" s="104">
        <v>8</v>
      </c>
      <c r="Q25" s="104">
        <v>2</v>
      </c>
      <c r="AA25" s="153">
        <v>19</v>
      </c>
      <c r="AB25" s="153" t="str">
        <f>IF(F25=AA25,"",1)</f>
        <v/>
      </c>
    </row>
    <row r="26" spans="1:28" ht="12" customHeight="1">
      <c r="A26" s="316"/>
      <c r="B26" s="316"/>
      <c r="C26" s="124"/>
      <c r="D26" s="296"/>
      <c r="E26" s="116"/>
      <c r="F26" s="94">
        <f t="shared" si="5"/>
        <v>0.99999999999999989</v>
      </c>
      <c r="G26" s="94">
        <f>IF(G25=0,0,G25/$F25)</f>
        <v>0.47368421052631576</v>
      </c>
      <c r="H26" s="94">
        <f t="shared" ref="H26" si="53">IF(H25=0,0,$H25/G25)</f>
        <v>0.88888888888888884</v>
      </c>
      <c r="I26" s="94">
        <f t="shared" ref="I26" si="54">IF(I25=0,0,I25/G25)</f>
        <v>0.1111111111111111</v>
      </c>
      <c r="J26" s="105">
        <f>SUM(K26:L26)</f>
        <v>1</v>
      </c>
      <c r="K26" s="106">
        <f>IF(K25=0,0,K25/$J25)</f>
        <v>0.17567567567567569</v>
      </c>
      <c r="L26" s="107">
        <f t="shared" ref="L26" si="55">IF(L25=0,0,L25/$J25)</f>
        <v>0.82432432432432434</v>
      </c>
      <c r="M26" s="105">
        <f>IF(M25=0,0,M25/$J25)</f>
        <v>6.7567567567567571E-3</v>
      </c>
      <c r="N26" s="106">
        <f>IF(N25=0,0,N25/K25)</f>
        <v>3.8461538461538464E-2</v>
      </c>
      <c r="O26" s="107">
        <f>IF(O25=0,0,O25/L25)</f>
        <v>0</v>
      </c>
      <c r="P26" s="108">
        <f t="shared" ref="P26" si="56">IF(P25=0,0,P25/F25)</f>
        <v>0.42105263157894735</v>
      </c>
      <c r="Q26" s="117">
        <f>IF(Q25=0,0,Q25/$F25)</f>
        <v>0.10526315789473684</v>
      </c>
      <c r="AA26" s="152"/>
      <c r="AB26" s="152"/>
    </row>
    <row r="27" spans="1:28" ht="12" customHeight="1">
      <c r="A27" s="316"/>
      <c r="B27" s="316"/>
      <c r="C27" s="123"/>
      <c r="D27" s="295" t="s">
        <v>113</v>
      </c>
      <c r="E27" s="115"/>
      <c r="F27" s="93">
        <f t="shared" si="5"/>
        <v>2</v>
      </c>
      <c r="G27" s="93">
        <v>1</v>
      </c>
      <c r="H27" s="93">
        <v>1</v>
      </c>
      <c r="I27" s="93">
        <v>0</v>
      </c>
      <c r="J27" s="93">
        <f t="shared" ref="J27" si="57">SUM(K27,L27)</f>
        <v>3</v>
      </c>
      <c r="K27" s="103">
        <v>3</v>
      </c>
      <c r="L27" s="104">
        <v>0</v>
      </c>
      <c r="M27" s="93">
        <f>SUM(N27,O27)</f>
        <v>0</v>
      </c>
      <c r="N27" s="103">
        <v>0</v>
      </c>
      <c r="O27" s="104">
        <v>0</v>
      </c>
      <c r="P27" s="104">
        <v>1</v>
      </c>
      <c r="Q27" s="104">
        <v>0</v>
      </c>
      <c r="AA27" s="153">
        <v>2</v>
      </c>
      <c r="AB27" s="153" t="str">
        <f>IF(F27=AA27,"",1)</f>
        <v/>
      </c>
    </row>
    <row r="28" spans="1:28" ht="12" customHeight="1">
      <c r="A28" s="316"/>
      <c r="B28" s="316"/>
      <c r="C28" s="124"/>
      <c r="D28" s="296"/>
      <c r="E28" s="116"/>
      <c r="F28" s="94">
        <f t="shared" si="5"/>
        <v>1</v>
      </c>
      <c r="G28" s="94">
        <f>IF(G27=0,0,G27/$F27)</f>
        <v>0.5</v>
      </c>
      <c r="H28" s="94">
        <f t="shared" ref="H28" si="58">IF(H27=0,0,$H27/G27)</f>
        <v>1</v>
      </c>
      <c r="I28" s="94">
        <f>IF(I27=0,0,I27/G27)</f>
        <v>0</v>
      </c>
      <c r="J28" s="105">
        <f>SUM(K28:L28)</f>
        <v>1</v>
      </c>
      <c r="K28" s="106">
        <f>IF(K27=0,0,K27/$J27)</f>
        <v>1</v>
      </c>
      <c r="L28" s="107">
        <f t="shared" ref="L28" si="59">IF(L27=0,0,L27/$J27)</f>
        <v>0</v>
      </c>
      <c r="M28" s="105">
        <f>IF(M27=0,0,M27/$J27)</f>
        <v>0</v>
      </c>
      <c r="N28" s="106">
        <f>IF(N27=0,0,N27/K27)</f>
        <v>0</v>
      </c>
      <c r="O28" s="107">
        <f>IF(O27=0,0,O27/L27)</f>
        <v>0</v>
      </c>
      <c r="P28" s="108">
        <f t="shared" ref="P28" si="60">IF(P27=0,0,P27/F27)</f>
        <v>0.5</v>
      </c>
      <c r="Q28" s="117">
        <f>IF(Q27=0,0,Q27/$F27)</f>
        <v>0</v>
      </c>
      <c r="AA28" s="152"/>
      <c r="AB28" s="152"/>
    </row>
    <row r="29" spans="1:28" ht="12" customHeight="1">
      <c r="A29" s="316"/>
      <c r="B29" s="316"/>
      <c r="C29" s="123"/>
      <c r="D29" s="295" t="s">
        <v>37</v>
      </c>
      <c r="E29" s="115"/>
      <c r="F29" s="93">
        <f t="shared" si="5"/>
        <v>7</v>
      </c>
      <c r="G29" s="93">
        <v>5</v>
      </c>
      <c r="H29" s="93">
        <v>4</v>
      </c>
      <c r="I29" s="93">
        <v>1</v>
      </c>
      <c r="J29" s="93">
        <f t="shared" ref="J29" si="61">SUM(K29,L29)</f>
        <v>116</v>
      </c>
      <c r="K29" s="103">
        <v>70</v>
      </c>
      <c r="L29" s="104">
        <v>46</v>
      </c>
      <c r="M29" s="93">
        <f>SUM(N29,O29)</f>
        <v>4</v>
      </c>
      <c r="N29" s="103">
        <v>3</v>
      </c>
      <c r="O29" s="104">
        <v>1</v>
      </c>
      <c r="P29" s="104">
        <v>1</v>
      </c>
      <c r="Q29" s="104">
        <v>1</v>
      </c>
      <c r="AA29" s="153">
        <v>7</v>
      </c>
      <c r="AB29" s="153" t="str">
        <f>IF(F29=AA29,"",1)</f>
        <v/>
      </c>
    </row>
    <row r="30" spans="1:28" ht="12" customHeight="1">
      <c r="A30" s="316"/>
      <c r="B30" s="316"/>
      <c r="C30" s="124"/>
      <c r="D30" s="296"/>
      <c r="E30" s="116"/>
      <c r="F30" s="94">
        <f t="shared" si="5"/>
        <v>1</v>
      </c>
      <c r="G30" s="94">
        <f>IF(G29=0,0,G29/$F29)</f>
        <v>0.7142857142857143</v>
      </c>
      <c r="H30" s="94">
        <f t="shared" ref="H30" si="62">IF(H29=0,0,$H29/G29)</f>
        <v>0.8</v>
      </c>
      <c r="I30" s="94">
        <f t="shared" ref="I30" si="63">IF(I29=0,0,I29/G29)</f>
        <v>0.2</v>
      </c>
      <c r="J30" s="105">
        <f t="shared" ref="J30" si="64">SUM(K30:L30)</f>
        <v>1</v>
      </c>
      <c r="K30" s="106">
        <f>IF(K29=0,0,K29/$J29)</f>
        <v>0.60344827586206895</v>
      </c>
      <c r="L30" s="107">
        <f t="shared" ref="L30" si="65">IF(L29=0,0,L29/$J29)</f>
        <v>0.39655172413793105</v>
      </c>
      <c r="M30" s="105">
        <f>IF(M29=0,0,M29/$J29)</f>
        <v>3.4482758620689655E-2</v>
      </c>
      <c r="N30" s="106">
        <f>IF(N29=0,0,N29/K29)</f>
        <v>4.2857142857142858E-2</v>
      </c>
      <c r="O30" s="107">
        <f>IF(O29=0,0,O29/L29)</f>
        <v>2.1739130434782608E-2</v>
      </c>
      <c r="P30" s="108">
        <f t="shared" ref="P30" si="66">IF(P29=0,0,P29/F29)</f>
        <v>0.14285714285714285</v>
      </c>
      <c r="Q30" s="117">
        <f>IF(Q29=0,0,Q29/$F29)</f>
        <v>0.14285714285714285</v>
      </c>
      <c r="AA30" s="152"/>
      <c r="AB30" s="152"/>
    </row>
    <row r="31" spans="1:28" ht="12" customHeight="1">
      <c r="A31" s="316"/>
      <c r="B31" s="316"/>
      <c r="C31" s="123"/>
      <c r="D31" s="295" t="s">
        <v>111</v>
      </c>
      <c r="E31" s="115"/>
      <c r="F31" s="93">
        <f t="shared" si="5"/>
        <v>1</v>
      </c>
      <c r="G31" s="93">
        <v>1</v>
      </c>
      <c r="H31" s="93">
        <v>0</v>
      </c>
      <c r="I31" s="93">
        <v>1</v>
      </c>
      <c r="J31" s="93">
        <f t="shared" ref="J31" si="67">SUM(K31,L31)</f>
        <v>5</v>
      </c>
      <c r="K31" s="103">
        <v>3</v>
      </c>
      <c r="L31" s="104">
        <v>2</v>
      </c>
      <c r="M31" s="93">
        <f>SUM(N31,O31)</f>
        <v>2</v>
      </c>
      <c r="N31" s="103">
        <v>0</v>
      </c>
      <c r="O31" s="104">
        <v>2</v>
      </c>
      <c r="P31" s="104">
        <v>0</v>
      </c>
      <c r="Q31" s="104">
        <v>0</v>
      </c>
      <c r="AA31" s="153">
        <v>1</v>
      </c>
      <c r="AB31" s="153" t="str">
        <f>IF(F31=AA31,"",1)</f>
        <v/>
      </c>
    </row>
    <row r="32" spans="1:28" ht="12" customHeight="1">
      <c r="A32" s="316"/>
      <c r="B32" s="316"/>
      <c r="C32" s="124"/>
      <c r="D32" s="296"/>
      <c r="E32" s="116"/>
      <c r="F32" s="94">
        <f t="shared" si="5"/>
        <v>1</v>
      </c>
      <c r="G32" s="94">
        <f>IF(G31=0,0,G31/$F31)</f>
        <v>1</v>
      </c>
      <c r="H32" s="94">
        <f t="shared" ref="H32" si="68">IF(H31=0,0,$H31/G31)</f>
        <v>0</v>
      </c>
      <c r="I32" s="94">
        <f t="shared" ref="I32" si="69">IF(I31=0,0,I31/G31)</f>
        <v>1</v>
      </c>
      <c r="J32" s="105">
        <f t="shared" ref="J32" si="70">SUM(K32:L32)</f>
        <v>1</v>
      </c>
      <c r="K32" s="106">
        <f>IF(K31=0,0,K31/$J31)</f>
        <v>0.6</v>
      </c>
      <c r="L32" s="107">
        <f t="shared" ref="L32" si="71">IF(L31=0,0,L31/$J31)</f>
        <v>0.4</v>
      </c>
      <c r="M32" s="105">
        <f>IF(M31=0,0,M31/$J31)</f>
        <v>0.4</v>
      </c>
      <c r="N32" s="106">
        <f>IF(N31=0,0,N31/K31)</f>
        <v>0</v>
      </c>
      <c r="O32" s="107">
        <f>IF(O31=0,0,O31/L31)</f>
        <v>1</v>
      </c>
      <c r="P32" s="108">
        <f t="shared" ref="P32" si="72">IF(P31=0,0,P31/F31)</f>
        <v>0</v>
      </c>
      <c r="Q32" s="117">
        <f>IF(Q31=0,0,Q31/$F31)</f>
        <v>0</v>
      </c>
      <c r="AA32" s="152"/>
      <c r="AB32" s="152"/>
    </row>
    <row r="33" spans="1:28" ht="12" customHeight="1">
      <c r="A33" s="316"/>
      <c r="B33" s="316"/>
      <c r="C33" s="123"/>
      <c r="D33" s="295" t="s">
        <v>35</v>
      </c>
      <c r="E33" s="115"/>
      <c r="F33" s="93">
        <f t="shared" si="5"/>
        <v>7</v>
      </c>
      <c r="G33" s="93">
        <v>6</v>
      </c>
      <c r="H33" s="93">
        <v>4</v>
      </c>
      <c r="I33" s="93">
        <v>2</v>
      </c>
      <c r="J33" s="93">
        <f t="shared" ref="J33" si="73">SUM(K33,L33)</f>
        <v>33</v>
      </c>
      <c r="K33" s="103">
        <v>7</v>
      </c>
      <c r="L33" s="104">
        <v>26</v>
      </c>
      <c r="M33" s="93">
        <f>SUM(N33,O33)</f>
        <v>5</v>
      </c>
      <c r="N33" s="103">
        <v>1</v>
      </c>
      <c r="O33" s="104">
        <v>4</v>
      </c>
      <c r="P33" s="104">
        <v>1</v>
      </c>
      <c r="Q33" s="104">
        <v>0</v>
      </c>
      <c r="AA33" s="153">
        <v>7</v>
      </c>
      <c r="AB33" s="153" t="str">
        <f>IF(F33=AA33,"",1)</f>
        <v/>
      </c>
    </row>
    <row r="34" spans="1:28" ht="12" customHeight="1">
      <c r="A34" s="316"/>
      <c r="B34" s="316"/>
      <c r="C34" s="124"/>
      <c r="D34" s="296"/>
      <c r="E34" s="116"/>
      <c r="F34" s="94">
        <f t="shared" si="5"/>
        <v>1</v>
      </c>
      <c r="G34" s="94">
        <f>IF(G33=0,0,G33/$F33)</f>
        <v>0.8571428571428571</v>
      </c>
      <c r="H34" s="94">
        <f t="shared" ref="H34" si="74">IF(H33=0,0,$H33/G33)</f>
        <v>0.66666666666666663</v>
      </c>
      <c r="I34" s="94">
        <f t="shared" ref="I34" si="75">IF(I33=0,0,I33/G33)</f>
        <v>0.33333333333333331</v>
      </c>
      <c r="J34" s="105">
        <f t="shared" ref="J34" si="76">SUM(K34:L34)</f>
        <v>1</v>
      </c>
      <c r="K34" s="106">
        <f>IF(K33=0,0,K33/$J33)</f>
        <v>0.21212121212121213</v>
      </c>
      <c r="L34" s="107">
        <f t="shared" ref="L34" si="77">IF(L33=0,0,L33/$J33)</f>
        <v>0.78787878787878785</v>
      </c>
      <c r="M34" s="105">
        <f>IF(M33=0,0,M33/$J33)</f>
        <v>0.15151515151515152</v>
      </c>
      <c r="N34" s="106">
        <f>IF(N33=0,0,N33/K33)</f>
        <v>0.14285714285714285</v>
      </c>
      <c r="O34" s="107">
        <f>IF(O33=0,0,O33/L33)</f>
        <v>0.15384615384615385</v>
      </c>
      <c r="P34" s="108">
        <f t="shared" ref="P34" si="78">IF(P33=0,0,P33/F33)</f>
        <v>0.14285714285714285</v>
      </c>
      <c r="Q34" s="117">
        <f>IF(Q33=0,0,Q33/$F33)</f>
        <v>0</v>
      </c>
      <c r="AA34" s="152"/>
      <c r="AB34" s="152"/>
    </row>
    <row r="35" spans="1:28" ht="12" customHeight="1">
      <c r="A35" s="316"/>
      <c r="B35" s="316"/>
      <c r="C35" s="123"/>
      <c r="D35" s="295" t="s">
        <v>109</v>
      </c>
      <c r="E35" s="115"/>
      <c r="F35" s="93">
        <f t="shared" si="5"/>
        <v>8</v>
      </c>
      <c r="G35" s="93">
        <v>8</v>
      </c>
      <c r="H35" s="93">
        <v>2</v>
      </c>
      <c r="I35" s="93">
        <v>6</v>
      </c>
      <c r="J35" s="93">
        <f t="shared" ref="J35" si="79">SUM(K35,L35)</f>
        <v>184</v>
      </c>
      <c r="K35" s="103">
        <v>52</v>
      </c>
      <c r="L35" s="104">
        <v>132</v>
      </c>
      <c r="M35" s="93">
        <f>SUM(N35,O35)</f>
        <v>13</v>
      </c>
      <c r="N35" s="103">
        <v>3</v>
      </c>
      <c r="O35" s="104">
        <v>10</v>
      </c>
      <c r="P35" s="104">
        <v>0</v>
      </c>
      <c r="Q35" s="104">
        <v>0</v>
      </c>
      <c r="AA35" s="153">
        <v>8</v>
      </c>
      <c r="AB35" s="153" t="str">
        <f>IF(F35=AA35,"",1)</f>
        <v/>
      </c>
    </row>
    <row r="36" spans="1:28" ht="12" customHeight="1">
      <c r="A36" s="316"/>
      <c r="B36" s="316"/>
      <c r="C36" s="124"/>
      <c r="D36" s="296"/>
      <c r="E36" s="116"/>
      <c r="F36" s="94">
        <f t="shared" si="5"/>
        <v>1</v>
      </c>
      <c r="G36" s="94">
        <f>IF(G35=0,0,G35/$F35)</f>
        <v>1</v>
      </c>
      <c r="H36" s="94">
        <f t="shared" ref="H36" si="80">IF(H35=0,0,$H35/G35)</f>
        <v>0.25</v>
      </c>
      <c r="I36" s="94">
        <f t="shared" ref="I36" si="81">IF(I35=0,0,I35/G35)</f>
        <v>0.75</v>
      </c>
      <c r="J36" s="105">
        <f t="shared" ref="J36" si="82">SUM(K36:L36)</f>
        <v>1</v>
      </c>
      <c r="K36" s="106">
        <f>IF(K35=0,0,K35/$J35)</f>
        <v>0.28260869565217389</v>
      </c>
      <c r="L36" s="107">
        <f t="shared" ref="L36" si="83">IF(L35=0,0,L35/$J35)</f>
        <v>0.71739130434782605</v>
      </c>
      <c r="M36" s="105">
        <f>IF(M35=0,0,M35/$J35)</f>
        <v>7.0652173913043473E-2</v>
      </c>
      <c r="N36" s="106">
        <f>IF(N35=0,0,N35/K35)</f>
        <v>5.7692307692307696E-2</v>
      </c>
      <c r="O36" s="107">
        <f>IF(O35=0,0,O35/L35)</f>
        <v>7.575757575757576E-2</v>
      </c>
      <c r="P36" s="108">
        <f t="shared" ref="P36" si="84">IF(P35=0,0,P35/F35)</f>
        <v>0</v>
      </c>
      <c r="Q36" s="117">
        <f>IF(Q35=0,0,Q35/$F35)</f>
        <v>0</v>
      </c>
      <c r="AA36" s="152"/>
      <c r="AB36" s="152"/>
    </row>
    <row r="37" spans="1:28" ht="12" customHeight="1">
      <c r="A37" s="316"/>
      <c r="B37" s="316"/>
      <c r="C37" s="123"/>
      <c r="D37" s="295" t="s">
        <v>33</v>
      </c>
      <c r="E37" s="115"/>
      <c r="F37" s="93">
        <f t="shared" si="5"/>
        <v>1</v>
      </c>
      <c r="G37" s="93">
        <v>0</v>
      </c>
      <c r="H37" s="93">
        <v>0</v>
      </c>
      <c r="I37" s="93">
        <v>0</v>
      </c>
      <c r="J37" s="93">
        <f t="shared" ref="J37" si="85">SUM(K37,L37)</f>
        <v>0</v>
      </c>
      <c r="K37" s="103">
        <v>0</v>
      </c>
      <c r="L37" s="104">
        <v>0</v>
      </c>
      <c r="M37" s="93">
        <f>SUM(N37,O37)</f>
        <v>0</v>
      </c>
      <c r="N37" s="103">
        <v>0</v>
      </c>
      <c r="O37" s="104">
        <v>0</v>
      </c>
      <c r="P37" s="104">
        <v>1</v>
      </c>
      <c r="Q37" s="104">
        <v>0</v>
      </c>
      <c r="AA37" s="153">
        <v>1</v>
      </c>
      <c r="AB37" s="153" t="str">
        <f>IF(F37=AA37,"",1)</f>
        <v/>
      </c>
    </row>
    <row r="38" spans="1:28" ht="12" customHeight="1">
      <c r="A38" s="316"/>
      <c r="B38" s="316"/>
      <c r="C38" s="124"/>
      <c r="D38" s="296"/>
      <c r="E38" s="116"/>
      <c r="F38" s="94">
        <f t="shared" si="5"/>
        <v>1</v>
      </c>
      <c r="G38" s="94">
        <f>IF(G37=0,0,G37/$F37)</f>
        <v>0</v>
      </c>
      <c r="H38" s="94">
        <f t="shared" ref="H38" si="86">IF(H37=0,0,$H37/G37)</f>
        <v>0</v>
      </c>
      <c r="I38" s="94">
        <f t="shared" ref="I38" si="87">IF(I37=0,0,I37/G37)</f>
        <v>0</v>
      </c>
      <c r="J38" s="105">
        <f t="shared" ref="J38" si="88">SUM(K38:L38)</f>
        <v>0</v>
      </c>
      <c r="K38" s="106">
        <f>IF(K37=0,0,K37/$J37)</f>
        <v>0</v>
      </c>
      <c r="L38" s="107">
        <f t="shared" ref="L38" si="89">IF(L37=0,0,L37/$J37)</f>
        <v>0</v>
      </c>
      <c r="M38" s="105">
        <f>IF(M37=0,0,M37/$J37)</f>
        <v>0</v>
      </c>
      <c r="N38" s="106">
        <f>IF(N37=0,0,N37/K37)</f>
        <v>0</v>
      </c>
      <c r="O38" s="107">
        <f>IF(O37=0,0,O37/L37)</f>
        <v>0</v>
      </c>
      <c r="P38" s="108">
        <f t="shared" ref="P38" si="90">IF(P37=0,0,P37/F37)</f>
        <v>1</v>
      </c>
      <c r="Q38" s="117">
        <f>IF(Q37=0,0,Q37/$F37)</f>
        <v>0</v>
      </c>
      <c r="AA38" s="152"/>
      <c r="AB38" s="152"/>
    </row>
    <row r="39" spans="1:28" ht="12" customHeight="1">
      <c r="A39" s="316"/>
      <c r="B39" s="316"/>
      <c r="C39" s="123"/>
      <c r="D39" s="295" t="s">
        <v>32</v>
      </c>
      <c r="E39" s="115"/>
      <c r="F39" s="93">
        <f t="shared" si="5"/>
        <v>7</v>
      </c>
      <c r="G39" s="93">
        <v>5</v>
      </c>
      <c r="H39" s="93">
        <v>2</v>
      </c>
      <c r="I39" s="93">
        <v>3</v>
      </c>
      <c r="J39" s="93">
        <f t="shared" ref="J39" si="91">SUM(K39,L39)</f>
        <v>121</v>
      </c>
      <c r="K39" s="103">
        <v>49</v>
      </c>
      <c r="L39" s="104">
        <v>72</v>
      </c>
      <c r="M39" s="93">
        <f>SUM(N39,O39)</f>
        <v>24</v>
      </c>
      <c r="N39" s="103">
        <v>10</v>
      </c>
      <c r="O39" s="104">
        <v>14</v>
      </c>
      <c r="P39" s="104">
        <v>1</v>
      </c>
      <c r="Q39" s="104">
        <v>1</v>
      </c>
      <c r="AA39" s="153">
        <v>7</v>
      </c>
      <c r="AB39" s="153" t="str">
        <f>IF(F39=AA39,"",1)</f>
        <v/>
      </c>
    </row>
    <row r="40" spans="1:28" ht="12" customHeight="1">
      <c r="A40" s="316"/>
      <c r="B40" s="316"/>
      <c r="C40" s="124"/>
      <c r="D40" s="296"/>
      <c r="E40" s="116"/>
      <c r="F40" s="94">
        <f t="shared" si="5"/>
        <v>1</v>
      </c>
      <c r="G40" s="94">
        <f>IF(G39=0,0,G39/$F39)</f>
        <v>0.7142857142857143</v>
      </c>
      <c r="H40" s="94">
        <f t="shared" ref="H40" si="92">IF(H39=0,0,$H39/G39)</f>
        <v>0.4</v>
      </c>
      <c r="I40" s="94">
        <f t="shared" ref="I40" si="93">IF(I39=0,0,I39/G39)</f>
        <v>0.6</v>
      </c>
      <c r="J40" s="105">
        <f t="shared" ref="J40" si="94">SUM(K40:L40)</f>
        <v>1</v>
      </c>
      <c r="K40" s="106">
        <f>IF(K39=0,0,K39/$J39)</f>
        <v>0.4049586776859504</v>
      </c>
      <c r="L40" s="107">
        <f t="shared" ref="L40:L42" si="95">IF(L39=0,0,L39/$J39)</f>
        <v>0.5950413223140496</v>
      </c>
      <c r="M40" s="105">
        <f>IF(M39=0,0,M39/$J39)</f>
        <v>0.19834710743801653</v>
      </c>
      <c r="N40" s="106">
        <f>IF(N39=0,0,N39/K39)</f>
        <v>0.20408163265306123</v>
      </c>
      <c r="O40" s="107">
        <f>IF(O39=0,0,O39/L39)</f>
        <v>0.19444444444444445</v>
      </c>
      <c r="P40" s="108">
        <f t="shared" ref="P40" si="96">IF(P39=0,0,P39/F39)</f>
        <v>0.14285714285714285</v>
      </c>
      <c r="Q40" s="117">
        <f>IF(Q39=0,0,Q39/$F39)</f>
        <v>0.14285714285714285</v>
      </c>
      <c r="AA40" s="152"/>
      <c r="AB40" s="152"/>
    </row>
    <row r="41" spans="1:28" ht="12" customHeight="1">
      <c r="A41" s="316"/>
      <c r="B41" s="316"/>
      <c r="C41" s="123"/>
      <c r="D41" s="295" t="s">
        <v>106</v>
      </c>
      <c r="E41" s="115"/>
      <c r="F41" s="93">
        <f t="shared" ref="F41:F42" si="97">SUM(G41,P41:Q41)</f>
        <v>1</v>
      </c>
      <c r="G41" s="93">
        <v>0</v>
      </c>
      <c r="H41" s="93">
        <v>0</v>
      </c>
      <c r="I41" s="93">
        <v>0</v>
      </c>
      <c r="J41" s="93">
        <f t="shared" ref="J41" si="98">SUM(K41,L41)</f>
        <v>0</v>
      </c>
      <c r="K41" s="103">
        <v>0</v>
      </c>
      <c r="L41" s="104">
        <v>0</v>
      </c>
      <c r="M41" s="93">
        <f>SUM(N41,O41)</f>
        <v>0</v>
      </c>
      <c r="N41" s="103">
        <v>0</v>
      </c>
      <c r="O41" s="104">
        <v>0</v>
      </c>
      <c r="P41" s="104">
        <v>1</v>
      </c>
      <c r="Q41" s="104">
        <v>0</v>
      </c>
      <c r="AA41" s="153">
        <v>1</v>
      </c>
      <c r="AB41" s="153" t="str">
        <f>IF(F41=AA41,"",1)</f>
        <v/>
      </c>
    </row>
    <row r="42" spans="1:28" ht="12" customHeight="1">
      <c r="A42" s="316"/>
      <c r="B42" s="316"/>
      <c r="C42" s="124"/>
      <c r="D42" s="296"/>
      <c r="E42" s="116"/>
      <c r="F42" s="94">
        <f t="shared" si="97"/>
        <v>1</v>
      </c>
      <c r="G42" s="94">
        <f>IF(G41=0,0,G41/$F41)</f>
        <v>0</v>
      </c>
      <c r="H42" s="94">
        <f t="shared" ref="H42" si="99">IF(H41=0,0,$H41/G41)</f>
        <v>0</v>
      </c>
      <c r="I42" s="94">
        <f t="shared" ref="I42" si="100">IF(I41=0,0,I41/G41)</f>
        <v>0</v>
      </c>
      <c r="J42" s="105">
        <f t="shared" ref="J42" si="101">SUM(K42:L42)</f>
        <v>0</v>
      </c>
      <c r="K42" s="106">
        <f>IF(K41=0,0,K41/$J41)</f>
        <v>0</v>
      </c>
      <c r="L42" s="107">
        <f t="shared" si="95"/>
        <v>0</v>
      </c>
      <c r="M42" s="105">
        <f>IF(M41=0,0,M41/$J41)</f>
        <v>0</v>
      </c>
      <c r="N42" s="106">
        <f>IF(N41=0,0,N41/K41)</f>
        <v>0</v>
      </c>
      <c r="O42" s="107">
        <f>IF(O41=0,0,O41/L41)</f>
        <v>0</v>
      </c>
      <c r="P42" s="108">
        <f t="shared" ref="P42" si="102">IF(P41=0,0,P41/F41)</f>
        <v>1</v>
      </c>
      <c r="Q42" s="117">
        <f>IF(Q41=0,0,Q41/$F41)</f>
        <v>0</v>
      </c>
      <c r="AA42" s="152"/>
      <c r="AB42" s="152"/>
    </row>
    <row r="43" spans="1:28" ht="12" customHeight="1">
      <c r="A43" s="316"/>
      <c r="B43" s="316"/>
      <c r="C43" s="123"/>
      <c r="D43" s="295" t="s">
        <v>30</v>
      </c>
      <c r="E43" s="115"/>
      <c r="F43" s="93">
        <f t="shared" si="5"/>
        <v>2</v>
      </c>
      <c r="G43" s="93">
        <v>1</v>
      </c>
      <c r="H43" s="93">
        <v>0</v>
      </c>
      <c r="I43" s="93">
        <v>1</v>
      </c>
      <c r="J43" s="93">
        <f t="shared" ref="J43" si="103">SUM(K43,L43)</f>
        <v>8</v>
      </c>
      <c r="K43" s="103">
        <v>6</v>
      </c>
      <c r="L43" s="104">
        <v>2</v>
      </c>
      <c r="M43" s="93">
        <f>SUM(N43,O43)</f>
        <v>7</v>
      </c>
      <c r="N43" s="103">
        <v>5</v>
      </c>
      <c r="O43" s="104">
        <v>2</v>
      </c>
      <c r="P43" s="104">
        <v>1</v>
      </c>
      <c r="Q43" s="104">
        <v>0</v>
      </c>
      <c r="AA43" s="153">
        <v>2</v>
      </c>
      <c r="AB43" s="153" t="str">
        <f>IF(F43=AA43,"",1)</f>
        <v/>
      </c>
    </row>
    <row r="44" spans="1:28" ht="12" customHeight="1">
      <c r="A44" s="316"/>
      <c r="B44" s="316"/>
      <c r="C44" s="124"/>
      <c r="D44" s="296"/>
      <c r="E44" s="116"/>
      <c r="F44" s="94">
        <f t="shared" si="5"/>
        <v>1</v>
      </c>
      <c r="G44" s="94">
        <f>IF(G43=0,0,G43/$F43)</f>
        <v>0.5</v>
      </c>
      <c r="H44" s="94">
        <f t="shared" ref="H44" si="104">IF(H43=0,0,$H43/G43)</f>
        <v>0</v>
      </c>
      <c r="I44" s="94">
        <f t="shared" ref="I44" si="105">IF(I43=0,0,I43/G43)</f>
        <v>1</v>
      </c>
      <c r="J44" s="105">
        <f t="shared" ref="J44" si="106">SUM(K44:L44)</f>
        <v>1</v>
      </c>
      <c r="K44" s="106">
        <f>IF(K43=0,0,K43/$J43)</f>
        <v>0.75</v>
      </c>
      <c r="L44" s="107">
        <f t="shared" ref="L44" si="107">IF(L43=0,0,L43/$J43)</f>
        <v>0.25</v>
      </c>
      <c r="M44" s="105">
        <f>IF(M43=0,0,M43/$J43)</f>
        <v>0.875</v>
      </c>
      <c r="N44" s="106">
        <f>IF(N43=0,0,N43/K43)</f>
        <v>0.83333333333333337</v>
      </c>
      <c r="O44" s="107">
        <f>IF(O43=0,0,O43/L43)</f>
        <v>1</v>
      </c>
      <c r="P44" s="108">
        <f t="shared" ref="P44" si="108">IF(P43=0,0,P43/F43)</f>
        <v>0.5</v>
      </c>
      <c r="Q44" s="117">
        <f>IF(Q43=0,0,Q43/$F43)</f>
        <v>0</v>
      </c>
      <c r="AA44" s="152"/>
      <c r="AB44" s="152"/>
    </row>
    <row r="45" spans="1:28" ht="12" customHeight="1">
      <c r="A45" s="316"/>
      <c r="B45" s="316"/>
      <c r="C45" s="123"/>
      <c r="D45" s="295" t="s">
        <v>29</v>
      </c>
      <c r="E45" s="115"/>
      <c r="F45" s="93">
        <f t="shared" si="5"/>
        <v>8</v>
      </c>
      <c r="G45" s="93">
        <v>4</v>
      </c>
      <c r="H45" s="93">
        <v>2</v>
      </c>
      <c r="I45" s="93">
        <v>2</v>
      </c>
      <c r="J45" s="93">
        <f t="shared" ref="J45:J99" si="109">SUM(K45,L45)</f>
        <v>173</v>
      </c>
      <c r="K45" s="103">
        <v>146</v>
      </c>
      <c r="L45" s="104">
        <v>27</v>
      </c>
      <c r="M45" s="93">
        <f>SUM(N45,O45)</f>
        <v>2</v>
      </c>
      <c r="N45" s="103">
        <v>2</v>
      </c>
      <c r="O45" s="104">
        <v>0</v>
      </c>
      <c r="P45" s="104">
        <v>4</v>
      </c>
      <c r="Q45" s="104">
        <v>0</v>
      </c>
      <c r="AA45" s="153">
        <v>8</v>
      </c>
      <c r="AB45" s="153" t="str">
        <f>IF(F45=AA45,"",1)</f>
        <v/>
      </c>
    </row>
    <row r="46" spans="1:28" ht="12" customHeight="1">
      <c r="A46" s="316"/>
      <c r="B46" s="316"/>
      <c r="C46" s="124"/>
      <c r="D46" s="296"/>
      <c r="E46" s="116"/>
      <c r="F46" s="94">
        <f t="shared" si="5"/>
        <v>1</v>
      </c>
      <c r="G46" s="94">
        <f>IF(G45=0,0,G45/$F45)</f>
        <v>0.5</v>
      </c>
      <c r="H46" s="94">
        <f t="shared" ref="H46" si="110">IF(H45=0,0,$H45/G45)</f>
        <v>0.5</v>
      </c>
      <c r="I46" s="94">
        <f t="shared" ref="I46" si="111">IF(I45=0,0,I45/G45)</f>
        <v>0.5</v>
      </c>
      <c r="J46" s="105">
        <f>SUM(K46:L46)</f>
        <v>1</v>
      </c>
      <c r="K46" s="106">
        <f>IF(K45=0,0,K45/$J45)</f>
        <v>0.84393063583815031</v>
      </c>
      <c r="L46" s="107">
        <f t="shared" ref="L46" si="112">IF(L45=0,0,L45/$J45)</f>
        <v>0.15606936416184972</v>
      </c>
      <c r="M46" s="105">
        <f>IF(M45=0,0,M45/$J45)</f>
        <v>1.1560693641618497E-2</v>
      </c>
      <c r="N46" s="106">
        <f>IF(N45=0,0,N45/K45)</f>
        <v>1.3698630136986301E-2</v>
      </c>
      <c r="O46" s="107">
        <f>IF(O45=0,0,O45/L45)</f>
        <v>0</v>
      </c>
      <c r="P46" s="108">
        <f t="shared" ref="P46" si="113">IF(P45=0,0,P45/F45)</f>
        <v>0.5</v>
      </c>
      <c r="Q46" s="117">
        <f>IF(Q45=0,0,Q45/$F45)</f>
        <v>0</v>
      </c>
      <c r="AA46" s="152"/>
      <c r="AB46" s="152"/>
    </row>
    <row r="47" spans="1:28" ht="12" customHeight="1">
      <c r="A47" s="316"/>
      <c r="B47" s="316"/>
      <c r="C47" s="123"/>
      <c r="D47" s="295" t="s">
        <v>28</v>
      </c>
      <c r="E47" s="115"/>
      <c r="F47" s="93">
        <f t="shared" si="5"/>
        <v>5</v>
      </c>
      <c r="G47" s="93">
        <v>1</v>
      </c>
      <c r="H47" s="93">
        <v>1</v>
      </c>
      <c r="I47" s="93">
        <v>0</v>
      </c>
      <c r="J47" s="93">
        <f t="shared" si="109"/>
        <v>2</v>
      </c>
      <c r="K47" s="103">
        <v>1</v>
      </c>
      <c r="L47" s="104">
        <v>1</v>
      </c>
      <c r="M47" s="93">
        <f>SUM(N47,O47)</f>
        <v>0</v>
      </c>
      <c r="N47" s="103">
        <v>0</v>
      </c>
      <c r="O47" s="104">
        <v>0</v>
      </c>
      <c r="P47" s="104">
        <v>4</v>
      </c>
      <c r="Q47" s="104">
        <v>0</v>
      </c>
      <c r="AA47" s="153">
        <v>5</v>
      </c>
      <c r="AB47" s="153" t="str">
        <f>IF(F47=AA47,"",1)</f>
        <v/>
      </c>
    </row>
    <row r="48" spans="1:28" ht="12" customHeight="1">
      <c r="A48" s="316"/>
      <c r="B48" s="316"/>
      <c r="C48" s="124"/>
      <c r="D48" s="296"/>
      <c r="E48" s="116"/>
      <c r="F48" s="94">
        <f t="shared" si="5"/>
        <v>1</v>
      </c>
      <c r="G48" s="94">
        <f>IF(G47=0,0,G47/$F47)</f>
        <v>0.2</v>
      </c>
      <c r="H48" s="94">
        <f t="shared" ref="H48" si="114">IF(H47=0,0,$H47/G47)</f>
        <v>1</v>
      </c>
      <c r="I48" s="94">
        <f t="shared" ref="I48" si="115">IF(I47=0,0,I47/G47)</f>
        <v>0</v>
      </c>
      <c r="J48" s="105">
        <f t="shared" ref="J48" si="116">SUM(K48:L48)</f>
        <v>1</v>
      </c>
      <c r="K48" s="106">
        <f>IF(K47=0,0,K47/$J47)</f>
        <v>0.5</v>
      </c>
      <c r="L48" s="107">
        <f t="shared" ref="L48" si="117">IF(L47=0,0,L47/$J47)</f>
        <v>0.5</v>
      </c>
      <c r="M48" s="105">
        <f>IF(M47=0,0,M47/$J47)</f>
        <v>0</v>
      </c>
      <c r="N48" s="106">
        <f>IF(N47=0,0,N47/K47)</f>
        <v>0</v>
      </c>
      <c r="O48" s="107">
        <f>IF(O47=0,0,O47/L47)</f>
        <v>0</v>
      </c>
      <c r="P48" s="108">
        <f t="shared" ref="P48" si="118">IF(P47=0,0,P47/F47)</f>
        <v>0.8</v>
      </c>
      <c r="Q48" s="117">
        <f>IF(Q47=0,0,Q47/$F47)</f>
        <v>0</v>
      </c>
      <c r="AA48" s="152"/>
      <c r="AB48" s="152"/>
    </row>
    <row r="49" spans="1:28" ht="12" customHeight="1">
      <c r="A49" s="316"/>
      <c r="B49" s="316"/>
      <c r="C49" s="123"/>
      <c r="D49" s="295" t="s">
        <v>27</v>
      </c>
      <c r="E49" s="115"/>
      <c r="F49" s="93">
        <f t="shared" si="5"/>
        <v>5</v>
      </c>
      <c r="G49" s="93">
        <v>4</v>
      </c>
      <c r="H49" s="93">
        <v>2</v>
      </c>
      <c r="I49" s="93">
        <v>2</v>
      </c>
      <c r="J49" s="93">
        <f t="shared" si="109"/>
        <v>78</v>
      </c>
      <c r="K49" s="103">
        <v>58</v>
      </c>
      <c r="L49" s="104">
        <v>20</v>
      </c>
      <c r="M49" s="93">
        <f>SUM(N49,O49)</f>
        <v>6</v>
      </c>
      <c r="N49" s="103">
        <v>4</v>
      </c>
      <c r="O49" s="104">
        <v>2</v>
      </c>
      <c r="P49" s="104">
        <v>1</v>
      </c>
      <c r="Q49" s="104">
        <v>0</v>
      </c>
      <c r="AA49" s="153">
        <v>5</v>
      </c>
      <c r="AB49" s="153" t="str">
        <f>IF(F49=AA49,"",1)</f>
        <v/>
      </c>
    </row>
    <row r="50" spans="1:28" ht="12" customHeight="1">
      <c r="A50" s="316"/>
      <c r="B50" s="316"/>
      <c r="C50" s="124"/>
      <c r="D50" s="296"/>
      <c r="E50" s="116"/>
      <c r="F50" s="94">
        <f t="shared" si="5"/>
        <v>1</v>
      </c>
      <c r="G50" s="94">
        <f>IF(G49=0,0,G49/$F49)</f>
        <v>0.8</v>
      </c>
      <c r="H50" s="94">
        <f t="shared" ref="H50" si="119">IF(H49=0,0,$H49/G49)</f>
        <v>0.5</v>
      </c>
      <c r="I50" s="94">
        <f t="shared" ref="I50" si="120">IF(I49=0,0,I49/G49)</f>
        <v>0.5</v>
      </c>
      <c r="J50" s="105">
        <f t="shared" ref="J50" si="121">SUM(K50:L50)</f>
        <v>1</v>
      </c>
      <c r="K50" s="106">
        <f>IF(K49=0,0,K49/$J49)</f>
        <v>0.74358974358974361</v>
      </c>
      <c r="L50" s="107">
        <f t="shared" ref="L50" si="122">IF(L49=0,0,L49/$J49)</f>
        <v>0.25641025641025639</v>
      </c>
      <c r="M50" s="105">
        <f>IF(M49=0,0,M49/$J49)</f>
        <v>7.6923076923076927E-2</v>
      </c>
      <c r="N50" s="106">
        <f>IF(N49=0,0,N49/K49)</f>
        <v>6.8965517241379309E-2</v>
      </c>
      <c r="O50" s="107">
        <f>IF(O49=0,0,O49/L49)</f>
        <v>0.1</v>
      </c>
      <c r="P50" s="108">
        <f t="shared" ref="P50" si="123">IF(P49=0,0,P49/F49)</f>
        <v>0.2</v>
      </c>
      <c r="Q50" s="117">
        <f>IF(Q49=0,0,Q49/$F49)</f>
        <v>0</v>
      </c>
      <c r="AA50" s="152"/>
      <c r="AB50" s="152"/>
    </row>
    <row r="51" spans="1:28" ht="12" customHeight="1">
      <c r="A51" s="316"/>
      <c r="B51" s="316"/>
      <c r="C51" s="123"/>
      <c r="D51" s="295" t="s">
        <v>101</v>
      </c>
      <c r="E51" s="115"/>
      <c r="F51" s="93">
        <f t="shared" si="5"/>
        <v>15</v>
      </c>
      <c r="G51" s="93">
        <v>6</v>
      </c>
      <c r="H51" s="93">
        <v>3</v>
      </c>
      <c r="I51" s="93">
        <v>3</v>
      </c>
      <c r="J51" s="93">
        <f t="shared" si="109"/>
        <v>92</v>
      </c>
      <c r="K51" s="103">
        <v>21</v>
      </c>
      <c r="L51" s="104">
        <v>71</v>
      </c>
      <c r="M51" s="93">
        <f>SUM(N51,O51)</f>
        <v>9</v>
      </c>
      <c r="N51" s="103">
        <v>8</v>
      </c>
      <c r="O51" s="104">
        <v>1</v>
      </c>
      <c r="P51" s="104">
        <v>9</v>
      </c>
      <c r="Q51" s="104">
        <v>0</v>
      </c>
      <c r="AA51" s="153">
        <v>15</v>
      </c>
      <c r="AB51" s="153" t="str">
        <f>IF(F51=AA51,"",1)</f>
        <v/>
      </c>
    </row>
    <row r="52" spans="1:28" ht="12" customHeight="1">
      <c r="A52" s="316"/>
      <c r="B52" s="316"/>
      <c r="C52" s="124"/>
      <c r="D52" s="296"/>
      <c r="E52" s="116"/>
      <c r="F52" s="94">
        <f t="shared" si="5"/>
        <v>1</v>
      </c>
      <c r="G52" s="94">
        <f>IF(G51=0,0,G51/$F51)</f>
        <v>0.4</v>
      </c>
      <c r="H52" s="94">
        <f t="shared" ref="H52" si="124">IF(H51=0,0,$H51/G51)</f>
        <v>0.5</v>
      </c>
      <c r="I52" s="94">
        <f t="shared" ref="I52" si="125">IF(I51=0,0,I51/G51)</f>
        <v>0.5</v>
      </c>
      <c r="J52" s="105">
        <f t="shared" ref="J52" si="126">SUM(K52:L52)</f>
        <v>1</v>
      </c>
      <c r="K52" s="106">
        <f>IF(K51=0,0,K51/$J51)</f>
        <v>0.22826086956521738</v>
      </c>
      <c r="L52" s="107">
        <f t="shared" ref="L52" si="127">IF(L51=0,0,L51/$J51)</f>
        <v>0.77173913043478259</v>
      </c>
      <c r="M52" s="105">
        <f>IF(M51=0,0,M51/$J51)</f>
        <v>9.7826086956521743E-2</v>
      </c>
      <c r="N52" s="106">
        <f>IF(N51=0,0,N51/K51)</f>
        <v>0.38095238095238093</v>
      </c>
      <c r="O52" s="107">
        <f>IF(O51=0,0,O51/L51)</f>
        <v>1.4084507042253521E-2</v>
      </c>
      <c r="P52" s="108">
        <f t="shared" ref="P52" si="128">IF(P51=0,0,P51/F51)</f>
        <v>0.6</v>
      </c>
      <c r="Q52" s="117">
        <f>IF(Q51=0,0,Q51/$F51)</f>
        <v>0</v>
      </c>
      <c r="AA52" s="152"/>
      <c r="AB52" s="152"/>
    </row>
    <row r="53" spans="1:28" ht="12" customHeight="1">
      <c r="A53" s="316"/>
      <c r="B53" s="316"/>
      <c r="C53" s="123"/>
      <c r="D53" s="295" t="s">
        <v>100</v>
      </c>
      <c r="E53" s="115"/>
      <c r="F53" s="93">
        <f t="shared" si="5"/>
        <v>5</v>
      </c>
      <c r="G53" s="93">
        <v>4</v>
      </c>
      <c r="H53" s="93">
        <v>3</v>
      </c>
      <c r="I53" s="93">
        <v>1</v>
      </c>
      <c r="J53" s="93">
        <f t="shared" si="109"/>
        <v>11</v>
      </c>
      <c r="K53" s="103">
        <v>8</v>
      </c>
      <c r="L53" s="104">
        <v>3</v>
      </c>
      <c r="M53" s="93">
        <f>SUM(N53,O53)</f>
        <v>1</v>
      </c>
      <c r="N53" s="103">
        <v>1</v>
      </c>
      <c r="O53" s="104">
        <v>0</v>
      </c>
      <c r="P53" s="104">
        <v>1</v>
      </c>
      <c r="Q53" s="104">
        <v>0</v>
      </c>
      <c r="AA53" s="153">
        <v>5</v>
      </c>
      <c r="AB53" s="153" t="str">
        <f>IF(F53=AA53,"",1)</f>
        <v/>
      </c>
    </row>
    <row r="54" spans="1:28" ht="12" customHeight="1">
      <c r="A54" s="316"/>
      <c r="B54" s="316"/>
      <c r="C54" s="124"/>
      <c r="D54" s="296"/>
      <c r="E54" s="116"/>
      <c r="F54" s="94">
        <f t="shared" si="5"/>
        <v>1</v>
      </c>
      <c r="G54" s="94">
        <f>IF(G53=0,0,G53/$F53)</f>
        <v>0.8</v>
      </c>
      <c r="H54" s="94">
        <f t="shared" ref="H54" si="129">IF(H53=0,0,$H53/G53)</f>
        <v>0.75</v>
      </c>
      <c r="I54" s="94">
        <f t="shared" ref="I54" si="130">IF(I53=0,0,I53/G53)</f>
        <v>0.25</v>
      </c>
      <c r="J54" s="105">
        <f t="shared" ref="J54" si="131">SUM(K54:L54)</f>
        <v>1</v>
      </c>
      <c r="K54" s="106">
        <f>IF(K53=0,0,K53/$J53)</f>
        <v>0.72727272727272729</v>
      </c>
      <c r="L54" s="107">
        <f t="shared" ref="L54" si="132">IF(L53=0,0,L53/$J53)</f>
        <v>0.27272727272727271</v>
      </c>
      <c r="M54" s="105">
        <f>IF(M53=0,0,M53/$J53)</f>
        <v>9.0909090909090912E-2</v>
      </c>
      <c r="N54" s="106">
        <f>IF(N53=0,0,N53/K53)</f>
        <v>0.125</v>
      </c>
      <c r="O54" s="107">
        <f>IF(O53=0,0,O53/L53)</f>
        <v>0</v>
      </c>
      <c r="P54" s="108">
        <f t="shared" ref="P54" si="133">IF(P53=0,0,P53/F53)</f>
        <v>0.2</v>
      </c>
      <c r="Q54" s="117">
        <f>IF(Q53=0,0,Q53/$F53)</f>
        <v>0</v>
      </c>
      <c r="AA54" s="152"/>
      <c r="AB54" s="152"/>
    </row>
    <row r="55" spans="1:28" ht="12" customHeight="1">
      <c r="A55" s="316"/>
      <c r="B55" s="316"/>
      <c r="C55" s="123"/>
      <c r="D55" s="295" t="s">
        <v>24</v>
      </c>
      <c r="E55" s="115"/>
      <c r="F55" s="93">
        <f t="shared" si="5"/>
        <v>33</v>
      </c>
      <c r="G55" s="93">
        <v>21</v>
      </c>
      <c r="H55" s="93">
        <v>13</v>
      </c>
      <c r="I55" s="93">
        <v>8</v>
      </c>
      <c r="J55" s="93">
        <f t="shared" si="109"/>
        <v>479</v>
      </c>
      <c r="K55" s="103">
        <v>328</v>
      </c>
      <c r="L55" s="104">
        <v>151</v>
      </c>
      <c r="M55" s="93">
        <f>SUM(N55,O55)</f>
        <v>43</v>
      </c>
      <c r="N55" s="103">
        <v>33</v>
      </c>
      <c r="O55" s="104">
        <v>10</v>
      </c>
      <c r="P55" s="104">
        <v>11</v>
      </c>
      <c r="Q55" s="104">
        <v>1</v>
      </c>
      <c r="AA55" s="153">
        <v>33</v>
      </c>
      <c r="AB55" s="153" t="str">
        <f>IF(F55=AA55,"",1)</f>
        <v/>
      </c>
    </row>
    <row r="56" spans="1:28" ht="12" customHeight="1">
      <c r="A56" s="316"/>
      <c r="B56" s="316"/>
      <c r="C56" s="124"/>
      <c r="D56" s="296"/>
      <c r="E56" s="116"/>
      <c r="F56" s="94">
        <f t="shared" si="5"/>
        <v>1</v>
      </c>
      <c r="G56" s="94">
        <f>IF(G55=0,0,G55/$F55)</f>
        <v>0.63636363636363635</v>
      </c>
      <c r="H56" s="94">
        <f t="shared" ref="H56" si="134">IF(H55=0,0,$H55/G55)</f>
        <v>0.61904761904761907</v>
      </c>
      <c r="I56" s="94">
        <f t="shared" ref="I56" si="135">IF(I55=0,0,I55/G55)</f>
        <v>0.38095238095238093</v>
      </c>
      <c r="J56" s="105">
        <f t="shared" ref="J56" si="136">SUM(K56:L56)</f>
        <v>1</v>
      </c>
      <c r="K56" s="106">
        <f>IF(K55=0,0,K55/$J55)</f>
        <v>0.68475991649269308</v>
      </c>
      <c r="L56" s="107">
        <f t="shared" ref="L56" si="137">IF(L55=0,0,L55/$J55)</f>
        <v>0.31524008350730687</v>
      </c>
      <c r="M56" s="105">
        <f>IF(M55=0,0,M55/$J55)</f>
        <v>8.9770354906054284E-2</v>
      </c>
      <c r="N56" s="106">
        <f>IF(N55=0,0,N55/K55)</f>
        <v>0.10060975609756098</v>
      </c>
      <c r="O56" s="107">
        <f>IF(O55=0,0,O55/L55)</f>
        <v>6.6225165562913912E-2</v>
      </c>
      <c r="P56" s="108">
        <f t="shared" ref="P56" si="138">IF(P55=0,0,P55/F55)</f>
        <v>0.33333333333333331</v>
      </c>
      <c r="Q56" s="117">
        <f>IF(Q55=0,0,Q55/$F55)</f>
        <v>3.0303030303030304E-2</v>
      </c>
      <c r="AA56" s="152"/>
      <c r="AB56" s="152"/>
    </row>
    <row r="57" spans="1:28" ht="12" customHeight="1">
      <c r="A57" s="316"/>
      <c r="B57" s="316"/>
      <c r="C57" s="123"/>
      <c r="D57" s="295" t="s">
        <v>23</v>
      </c>
      <c r="E57" s="115"/>
      <c r="F57" s="93">
        <f t="shared" si="5"/>
        <v>8</v>
      </c>
      <c r="G57" s="93">
        <v>7</v>
      </c>
      <c r="H57" s="93">
        <v>3</v>
      </c>
      <c r="I57" s="93">
        <v>4</v>
      </c>
      <c r="J57" s="93">
        <f t="shared" si="109"/>
        <v>422</v>
      </c>
      <c r="K57" s="103">
        <v>194</v>
      </c>
      <c r="L57" s="104">
        <v>228</v>
      </c>
      <c r="M57" s="93">
        <f>SUM(N57,O57)</f>
        <v>8</v>
      </c>
      <c r="N57" s="103">
        <v>3</v>
      </c>
      <c r="O57" s="104">
        <v>5</v>
      </c>
      <c r="P57" s="104">
        <v>1</v>
      </c>
      <c r="Q57" s="104">
        <v>0</v>
      </c>
      <c r="AA57" s="153">
        <v>8</v>
      </c>
      <c r="AB57" s="153" t="str">
        <f>IF(F57=AA57,"",1)</f>
        <v/>
      </c>
    </row>
    <row r="58" spans="1:28" ht="12" customHeight="1">
      <c r="A58" s="316"/>
      <c r="B58" s="316"/>
      <c r="C58" s="124"/>
      <c r="D58" s="296"/>
      <c r="E58" s="116"/>
      <c r="F58" s="94">
        <f t="shared" si="5"/>
        <v>1</v>
      </c>
      <c r="G58" s="94">
        <f>IF(G57=0,0,G57/$F57)</f>
        <v>0.875</v>
      </c>
      <c r="H58" s="94">
        <f t="shared" ref="H58" si="139">IF(H57=0,0,$H57/G57)</f>
        <v>0.42857142857142855</v>
      </c>
      <c r="I58" s="94">
        <f t="shared" ref="I58" si="140">IF(I57=0,0,I57/G57)</f>
        <v>0.5714285714285714</v>
      </c>
      <c r="J58" s="105">
        <f t="shared" ref="J58" si="141">SUM(K58:L58)</f>
        <v>1</v>
      </c>
      <c r="K58" s="106">
        <f>IF(K57=0,0,K57/$J57)</f>
        <v>0.45971563981042651</v>
      </c>
      <c r="L58" s="107">
        <f t="shared" ref="L58" si="142">IF(L57=0,0,L57/$J57)</f>
        <v>0.54028436018957349</v>
      </c>
      <c r="M58" s="105">
        <f>IF(M57=0,0,M57/$J57)</f>
        <v>1.8957345971563982E-2</v>
      </c>
      <c r="N58" s="106">
        <f>IF(N57=0,0,N57/K57)</f>
        <v>1.5463917525773196E-2</v>
      </c>
      <c r="O58" s="107">
        <f>IF(O57=0,0,O57/L57)</f>
        <v>2.1929824561403508E-2</v>
      </c>
      <c r="P58" s="108">
        <f t="shared" ref="P58" si="143">IF(P57=0,0,P57/F57)</f>
        <v>0.125</v>
      </c>
      <c r="Q58" s="117">
        <f>IF(Q57=0,0,Q57/$F57)</f>
        <v>0</v>
      </c>
      <c r="AA58" s="152"/>
      <c r="AB58" s="152"/>
    </row>
    <row r="59" spans="1:28" ht="12.75" customHeight="1">
      <c r="A59" s="316"/>
      <c r="B59" s="316"/>
      <c r="C59" s="123"/>
      <c r="D59" s="295" t="s">
        <v>22</v>
      </c>
      <c r="E59" s="115"/>
      <c r="F59" s="93">
        <f t="shared" si="5"/>
        <v>28</v>
      </c>
      <c r="G59" s="93">
        <v>23</v>
      </c>
      <c r="H59" s="93">
        <v>11</v>
      </c>
      <c r="I59" s="93">
        <v>12</v>
      </c>
      <c r="J59" s="93">
        <f t="shared" si="109"/>
        <v>2020</v>
      </c>
      <c r="K59" s="103">
        <v>1084</v>
      </c>
      <c r="L59" s="104">
        <v>936</v>
      </c>
      <c r="M59" s="93">
        <f>SUM(N59,O59)</f>
        <v>66</v>
      </c>
      <c r="N59" s="103">
        <v>25</v>
      </c>
      <c r="O59" s="104">
        <v>41</v>
      </c>
      <c r="P59" s="104">
        <v>5</v>
      </c>
      <c r="Q59" s="104">
        <v>0</v>
      </c>
      <c r="AA59" s="153">
        <v>28</v>
      </c>
      <c r="AB59" s="153" t="str">
        <f>IF(F59=AA59,"",1)</f>
        <v/>
      </c>
    </row>
    <row r="60" spans="1:28" ht="12.75" customHeight="1">
      <c r="A60" s="316"/>
      <c r="B60" s="316"/>
      <c r="C60" s="124"/>
      <c r="D60" s="296"/>
      <c r="E60" s="116"/>
      <c r="F60" s="94">
        <f t="shared" si="5"/>
        <v>1</v>
      </c>
      <c r="G60" s="94">
        <f>IF(G59=0,0,G59/$F59)</f>
        <v>0.8214285714285714</v>
      </c>
      <c r="H60" s="94">
        <f t="shared" ref="H60" si="144">IF(H59=0,0,$H59/G59)</f>
        <v>0.47826086956521741</v>
      </c>
      <c r="I60" s="94">
        <f t="shared" ref="I60" si="145">IF(I59=0,0,I59/G59)</f>
        <v>0.52173913043478259</v>
      </c>
      <c r="J60" s="105">
        <f t="shared" ref="J60" si="146">SUM(K60:L60)</f>
        <v>1</v>
      </c>
      <c r="K60" s="106">
        <f>IF(K59=0,0,K59/$J59)</f>
        <v>0.53663366336633667</v>
      </c>
      <c r="L60" s="107">
        <f t="shared" ref="L60" si="147">IF(L59=0,0,L59/$J59)</f>
        <v>0.46336633663366339</v>
      </c>
      <c r="M60" s="105">
        <f>IF(M59=0,0,M59/$J59)</f>
        <v>3.2673267326732675E-2</v>
      </c>
      <c r="N60" s="106">
        <f>IF(N59=0,0,N59/K59)</f>
        <v>2.3062730627306273E-2</v>
      </c>
      <c r="O60" s="107">
        <f>IF(O59=0,0,O59/L59)</f>
        <v>4.38034188034188E-2</v>
      </c>
      <c r="P60" s="108">
        <f t="shared" ref="P60" si="148">IF(P59=0,0,P59/F59)</f>
        <v>0.17857142857142858</v>
      </c>
      <c r="Q60" s="117">
        <f>IF(Q59=0,0,Q59/$F59)</f>
        <v>0</v>
      </c>
      <c r="AA60" s="152"/>
      <c r="AB60" s="152"/>
    </row>
    <row r="61" spans="1:28" ht="12" customHeight="1">
      <c r="A61" s="316"/>
      <c r="B61" s="316"/>
      <c r="C61" s="123"/>
      <c r="D61" s="295" t="s">
        <v>21</v>
      </c>
      <c r="E61" s="115"/>
      <c r="F61" s="93">
        <f t="shared" si="5"/>
        <v>12</v>
      </c>
      <c r="G61" s="93">
        <v>9</v>
      </c>
      <c r="H61" s="93">
        <v>3</v>
      </c>
      <c r="I61" s="93">
        <v>6</v>
      </c>
      <c r="J61" s="93">
        <f t="shared" si="109"/>
        <v>303</v>
      </c>
      <c r="K61" s="103">
        <v>90</v>
      </c>
      <c r="L61" s="104">
        <v>213</v>
      </c>
      <c r="M61" s="93">
        <f>SUM(N61,O61)</f>
        <v>34</v>
      </c>
      <c r="N61" s="103">
        <v>8</v>
      </c>
      <c r="O61" s="104">
        <v>26</v>
      </c>
      <c r="P61" s="104">
        <v>3</v>
      </c>
      <c r="Q61" s="104">
        <v>0</v>
      </c>
      <c r="AA61" s="153">
        <v>12</v>
      </c>
      <c r="AB61" s="153" t="str">
        <f>IF(F61=AA61,"",1)</f>
        <v/>
      </c>
    </row>
    <row r="62" spans="1:28" ht="12" customHeight="1">
      <c r="A62" s="316"/>
      <c r="B62" s="316"/>
      <c r="C62" s="124"/>
      <c r="D62" s="296"/>
      <c r="E62" s="116"/>
      <c r="F62" s="94">
        <f t="shared" si="5"/>
        <v>1</v>
      </c>
      <c r="G62" s="94">
        <f>IF(G61=0,0,G61/$F61)</f>
        <v>0.75</v>
      </c>
      <c r="H62" s="94">
        <f t="shared" ref="H62" si="149">IF(H61=0,0,$H61/G61)</f>
        <v>0.33333333333333331</v>
      </c>
      <c r="I62" s="94">
        <f t="shared" ref="I62" si="150">IF(I61=0,0,I61/G61)</f>
        <v>0.66666666666666663</v>
      </c>
      <c r="J62" s="105">
        <f t="shared" ref="J62" si="151">SUM(K62:L62)</f>
        <v>1</v>
      </c>
      <c r="K62" s="106">
        <f>IF(K61=0,0,K61/$J61)</f>
        <v>0.29702970297029702</v>
      </c>
      <c r="L62" s="107">
        <f t="shared" ref="L62" si="152">IF(L61=0,0,L61/$J61)</f>
        <v>0.70297029702970293</v>
      </c>
      <c r="M62" s="105">
        <f>IF(M61=0,0,M61/$J61)</f>
        <v>0.11221122112211221</v>
      </c>
      <c r="N62" s="106">
        <f>IF(N61=0,0,N61/K61)</f>
        <v>8.8888888888888892E-2</v>
      </c>
      <c r="O62" s="107">
        <f>IF(O61=0,0,O61/L61)</f>
        <v>0.12206572769953052</v>
      </c>
      <c r="P62" s="108">
        <f t="shared" ref="P62" si="153">IF(P61=0,0,P61/F61)</f>
        <v>0.25</v>
      </c>
      <c r="Q62" s="117">
        <f>IF(Q61=0,0,Q61/$F61)</f>
        <v>0</v>
      </c>
      <c r="AA62" s="152"/>
      <c r="AB62" s="152"/>
    </row>
    <row r="63" spans="1:28" ht="12" customHeight="1">
      <c r="A63" s="316"/>
      <c r="B63" s="316"/>
      <c r="C63" s="123"/>
      <c r="D63" s="295" t="s">
        <v>20</v>
      </c>
      <c r="E63" s="115"/>
      <c r="F63" s="93">
        <f t="shared" si="5"/>
        <v>11</v>
      </c>
      <c r="G63" s="93">
        <v>9</v>
      </c>
      <c r="H63" s="93">
        <v>4</v>
      </c>
      <c r="I63" s="93">
        <v>5</v>
      </c>
      <c r="J63" s="93">
        <f t="shared" si="109"/>
        <v>409</v>
      </c>
      <c r="K63" s="103">
        <v>123</v>
      </c>
      <c r="L63" s="104">
        <v>286</v>
      </c>
      <c r="M63" s="93">
        <f>SUM(N63,O63)</f>
        <v>8</v>
      </c>
      <c r="N63" s="103">
        <v>4</v>
      </c>
      <c r="O63" s="104">
        <v>4</v>
      </c>
      <c r="P63" s="104">
        <v>1</v>
      </c>
      <c r="Q63" s="104">
        <v>1</v>
      </c>
      <c r="AA63" s="153">
        <v>11</v>
      </c>
      <c r="AB63" s="153" t="str">
        <f>IF(F63=AA63,"",1)</f>
        <v/>
      </c>
    </row>
    <row r="64" spans="1:28" ht="12" customHeight="1">
      <c r="A64" s="316"/>
      <c r="B64" s="316"/>
      <c r="C64" s="124"/>
      <c r="D64" s="296"/>
      <c r="E64" s="116"/>
      <c r="F64" s="94">
        <f t="shared" si="5"/>
        <v>1</v>
      </c>
      <c r="G64" s="94">
        <f>IF(G63=0,0,G63/$F63)</f>
        <v>0.81818181818181823</v>
      </c>
      <c r="H64" s="94">
        <f t="shared" ref="H64" si="154">IF(H63=0,0,$H63/G63)</f>
        <v>0.44444444444444442</v>
      </c>
      <c r="I64" s="94">
        <f t="shared" ref="I64" si="155">IF(I63=0,0,I63/G63)</f>
        <v>0.55555555555555558</v>
      </c>
      <c r="J64" s="105">
        <f t="shared" ref="J64" si="156">SUM(K64:L64)</f>
        <v>1</v>
      </c>
      <c r="K64" s="106">
        <f>IF(K63=0,0,K63/$J63)</f>
        <v>0.30073349633251834</v>
      </c>
      <c r="L64" s="107">
        <f t="shared" ref="L64" si="157">IF(L63=0,0,L63/$J63)</f>
        <v>0.69926650366748166</v>
      </c>
      <c r="M64" s="105">
        <f>IF(M63=0,0,M63/$J63)</f>
        <v>1.9559902200488997E-2</v>
      </c>
      <c r="N64" s="106">
        <f>IF(N63=0,0,N63/K63)</f>
        <v>3.2520325203252036E-2</v>
      </c>
      <c r="O64" s="107">
        <f>IF(O63=0,0,O63/L63)</f>
        <v>1.3986013986013986E-2</v>
      </c>
      <c r="P64" s="108">
        <f t="shared" ref="P64" si="158">IF(P63=0,0,P63/F63)</f>
        <v>9.0909090909090912E-2</v>
      </c>
      <c r="Q64" s="117">
        <f>IF(Q63=0,0,Q63/$F63)</f>
        <v>9.0909090909090912E-2</v>
      </c>
      <c r="AA64" s="152"/>
      <c r="AB64" s="152"/>
    </row>
    <row r="65" spans="1:28" ht="12" customHeight="1">
      <c r="A65" s="316"/>
      <c r="B65" s="316"/>
      <c r="C65" s="123"/>
      <c r="D65" s="295" t="s">
        <v>19</v>
      </c>
      <c r="E65" s="115"/>
      <c r="F65" s="93">
        <f t="shared" si="5"/>
        <v>21</v>
      </c>
      <c r="G65" s="93">
        <v>17</v>
      </c>
      <c r="H65" s="93">
        <v>8</v>
      </c>
      <c r="I65" s="93">
        <v>9</v>
      </c>
      <c r="J65" s="93">
        <f t="shared" si="109"/>
        <v>459</v>
      </c>
      <c r="K65" s="103">
        <v>344</v>
      </c>
      <c r="L65" s="104">
        <v>115</v>
      </c>
      <c r="M65" s="93">
        <f>SUM(N65,O65)</f>
        <v>30</v>
      </c>
      <c r="N65" s="103">
        <v>20</v>
      </c>
      <c r="O65" s="104">
        <v>10</v>
      </c>
      <c r="P65" s="104">
        <v>2</v>
      </c>
      <c r="Q65" s="104">
        <v>2</v>
      </c>
      <c r="AA65" s="153">
        <v>21</v>
      </c>
      <c r="AB65" s="153" t="str">
        <f>IF(F65=AA65,"",1)</f>
        <v/>
      </c>
    </row>
    <row r="66" spans="1:28" ht="12" customHeight="1">
      <c r="A66" s="316"/>
      <c r="B66" s="316"/>
      <c r="C66" s="124"/>
      <c r="D66" s="296"/>
      <c r="E66" s="116"/>
      <c r="F66" s="94">
        <f t="shared" si="5"/>
        <v>1</v>
      </c>
      <c r="G66" s="94">
        <f>IF(G65=0,0,G65/$F65)</f>
        <v>0.80952380952380953</v>
      </c>
      <c r="H66" s="94">
        <f t="shared" ref="H66" si="159">IF(H65=0,0,$H65/G65)</f>
        <v>0.47058823529411764</v>
      </c>
      <c r="I66" s="94">
        <f t="shared" ref="I66" si="160">IF(I65=0,0,I65/G65)</f>
        <v>0.52941176470588236</v>
      </c>
      <c r="J66" s="105">
        <f t="shared" ref="J66" si="161">SUM(K66:L66)</f>
        <v>1</v>
      </c>
      <c r="K66" s="106">
        <f>IF(K65=0,0,K65/$J65)</f>
        <v>0.74945533769063177</v>
      </c>
      <c r="L66" s="107">
        <f t="shared" ref="L66" si="162">IF(L65=0,0,L65/$J65)</f>
        <v>0.25054466230936817</v>
      </c>
      <c r="M66" s="105">
        <f>IF(M65=0,0,M65/$J65)</f>
        <v>6.535947712418301E-2</v>
      </c>
      <c r="N66" s="106">
        <f>IF(N65=0,0,N65/K65)</f>
        <v>5.8139534883720929E-2</v>
      </c>
      <c r="O66" s="107">
        <f>IF(O65=0,0,O65/L65)</f>
        <v>8.6956521739130432E-2</v>
      </c>
      <c r="P66" s="108">
        <f t="shared" ref="P66" si="163">IF(P65=0,0,P65/F65)</f>
        <v>9.5238095238095233E-2</v>
      </c>
      <c r="Q66" s="117">
        <f>IF(Q65=0,0,Q65/$F65)</f>
        <v>9.5238095238095233E-2</v>
      </c>
      <c r="AA66" s="152"/>
      <c r="AB66" s="152"/>
    </row>
    <row r="67" spans="1:28" ht="12" customHeight="1">
      <c r="A67" s="316"/>
      <c r="B67" s="316"/>
      <c r="C67" s="123"/>
      <c r="D67" s="295" t="s">
        <v>18</v>
      </c>
      <c r="E67" s="115"/>
      <c r="F67" s="93">
        <f t="shared" si="5"/>
        <v>8</v>
      </c>
      <c r="G67" s="93">
        <v>5</v>
      </c>
      <c r="H67" s="93">
        <v>4</v>
      </c>
      <c r="I67" s="93">
        <v>1</v>
      </c>
      <c r="J67" s="93">
        <f t="shared" si="109"/>
        <v>455</v>
      </c>
      <c r="K67" s="103">
        <v>423</v>
      </c>
      <c r="L67" s="104">
        <v>32</v>
      </c>
      <c r="M67" s="93">
        <f>SUM(N67,O67)</f>
        <v>1</v>
      </c>
      <c r="N67" s="103">
        <v>1</v>
      </c>
      <c r="O67" s="104">
        <v>0</v>
      </c>
      <c r="P67" s="104">
        <v>2</v>
      </c>
      <c r="Q67" s="104">
        <v>1</v>
      </c>
      <c r="AA67" s="153">
        <v>8</v>
      </c>
      <c r="AB67" s="153" t="str">
        <f>IF(F67=AA67,"",1)</f>
        <v/>
      </c>
    </row>
    <row r="68" spans="1:28" ht="12" customHeight="1">
      <c r="A68" s="316"/>
      <c r="B68" s="317"/>
      <c r="C68" s="124"/>
      <c r="D68" s="296"/>
      <c r="E68" s="116"/>
      <c r="F68" s="94">
        <f t="shared" si="5"/>
        <v>1</v>
      </c>
      <c r="G68" s="94">
        <f>IF(G67=0,0,G67/$F67)</f>
        <v>0.625</v>
      </c>
      <c r="H68" s="94">
        <f t="shared" ref="H68" si="164">IF(H67=0,0,$H67/G67)</f>
        <v>0.8</v>
      </c>
      <c r="I68" s="94">
        <f t="shared" ref="I68" si="165">IF(I67=0,0,I67/G67)</f>
        <v>0.2</v>
      </c>
      <c r="J68" s="105">
        <f t="shared" ref="J68" si="166">SUM(K68:L68)</f>
        <v>1</v>
      </c>
      <c r="K68" s="106">
        <f>IF(K67=0,0,K67/$J67)</f>
        <v>0.9296703296703297</v>
      </c>
      <c r="L68" s="107">
        <f t="shared" ref="L68" si="167">IF(L67=0,0,L67/$J67)</f>
        <v>7.032967032967033E-2</v>
      </c>
      <c r="M68" s="105">
        <f>IF(M67=0,0,M67/$J67)</f>
        <v>2.1978021978021978E-3</v>
      </c>
      <c r="N68" s="106">
        <f>IF(N67=0,0,N67/K67)</f>
        <v>2.3640661938534278E-3</v>
      </c>
      <c r="O68" s="107">
        <f>IF(O67=0,0,O67/L67)</f>
        <v>0</v>
      </c>
      <c r="P68" s="108">
        <f t="shared" ref="P68" si="168">IF(P67=0,0,P67/F67)</f>
        <v>0.25</v>
      </c>
      <c r="Q68" s="117">
        <f>IF(Q67=0,0,Q67/$F67)</f>
        <v>0.125</v>
      </c>
      <c r="AA68" s="152"/>
      <c r="AB68" s="152"/>
    </row>
    <row r="69" spans="1:28" ht="12" customHeight="1">
      <c r="A69" s="316"/>
      <c r="B69" s="315" t="s">
        <v>17</v>
      </c>
      <c r="C69" s="123"/>
      <c r="D69" s="295" t="s">
        <v>16</v>
      </c>
      <c r="E69" s="115"/>
      <c r="F69" s="93">
        <f>SUM(G69,P69:Q69)</f>
        <v>739</v>
      </c>
      <c r="G69" s="93">
        <f>SUM(G71,G73,G75,G77,G79,G81,G83,G85,G87,G89,G91,G93,G95,G97,G99)</f>
        <v>433</v>
      </c>
      <c r="H69" s="93">
        <f>SUM(H71,H73,H75,H77,H79,H81,H83,H85,H87,H89,H91,H93,H95,H97,H99)</f>
        <v>318</v>
      </c>
      <c r="I69" s="93">
        <f>SUM(I71,I73,I75,I77,I79,I81,I83,I85,I87,I89,I91,I93,I95,I97,I99)</f>
        <v>115</v>
      </c>
      <c r="J69" s="93">
        <f>SUM(K69,L69)</f>
        <v>11001</v>
      </c>
      <c r="K69" s="103">
        <f>SUM(K71,K73,K75,K77,K79,K81,K83,K85,K87,K89,K91,K93,K95,K97,K99)</f>
        <v>3920</v>
      </c>
      <c r="L69" s="104">
        <f>SUM(L71,L73,L75,L77,L79,L81,L83,L85,L87,L89,L91,L93,L95,L97,L99)</f>
        <v>7081</v>
      </c>
      <c r="M69" s="93">
        <f>SUM(N69,O69)</f>
        <v>223</v>
      </c>
      <c r="N69" s="103">
        <f>SUM(N71,N73,N75,N77,N79,N81,N83,N85,N87,N89,N91,N93,N95,N97,N99)</f>
        <v>72</v>
      </c>
      <c r="O69" s="104">
        <f>SUM(O71,O73,O75,O77,O79,O81,O83,O85,O87,O89,O91,O93,O95,O97,O99)</f>
        <v>151</v>
      </c>
      <c r="P69" s="104">
        <f>SUM(P71,P73,P75,P77,P79,P81,P83,P85,P87,P89,P91,P93,P95,P97,P99)</f>
        <v>228</v>
      </c>
      <c r="Q69" s="104">
        <f t="shared" ref="Q69" si="169">SUM(Q71,Q73,Q75,Q77,Q79,Q81,Q83,Q85,Q87,Q89,Q91,Q93,Q95,Q97,Q99)</f>
        <v>78</v>
      </c>
      <c r="AA69" s="153">
        <v>739</v>
      </c>
      <c r="AB69" s="153" t="str">
        <f>IF(F69=AA69,"",1)</f>
        <v/>
      </c>
    </row>
    <row r="70" spans="1:28" ht="12" customHeight="1">
      <c r="A70" s="316"/>
      <c r="B70" s="316"/>
      <c r="C70" s="124"/>
      <c r="D70" s="296"/>
      <c r="E70" s="116"/>
      <c r="F70" s="94">
        <f t="shared" si="5"/>
        <v>1</v>
      </c>
      <c r="G70" s="94">
        <f>IF(G69=0,0,G69/$F69)</f>
        <v>0.58592692828146142</v>
      </c>
      <c r="H70" s="94">
        <f t="shared" ref="H70" si="170">IF(H69=0,0,$H69/G69)</f>
        <v>0.73441108545034639</v>
      </c>
      <c r="I70" s="94">
        <f t="shared" ref="I70" si="171">IF(I69=0,0,I69/G69)</f>
        <v>0.26558891454965355</v>
      </c>
      <c r="J70" s="105">
        <f t="shared" ref="J70" si="172">SUM(K70:L70)</f>
        <v>1</v>
      </c>
      <c r="K70" s="106">
        <f>IF(K69=0,0,K69/$J69)</f>
        <v>0.35633124261430776</v>
      </c>
      <c r="L70" s="107">
        <f t="shared" ref="L70" si="173">IF(L69=0,0,L69/$J69)</f>
        <v>0.64366875738569218</v>
      </c>
      <c r="M70" s="105">
        <f>IF(M69=0,0,M69/$J69)</f>
        <v>2.0270884465048631E-2</v>
      </c>
      <c r="N70" s="106">
        <f>IF(N69=0,0,N69/K69)</f>
        <v>1.8367346938775512E-2</v>
      </c>
      <c r="O70" s="107">
        <f>IF(O69=0,0,O69/L69)</f>
        <v>2.1324671656545686E-2</v>
      </c>
      <c r="P70" s="108">
        <f t="shared" ref="P70" si="174">IF(P69=0,0,P69/F69)</f>
        <v>0.30852503382949931</v>
      </c>
      <c r="Q70" s="117">
        <f>IF(Q69=0,0,Q69/$F69)</f>
        <v>0.10554803788903924</v>
      </c>
      <c r="AA70" s="152"/>
      <c r="AB70" s="152"/>
    </row>
    <row r="71" spans="1:28" ht="12" customHeight="1">
      <c r="A71" s="316"/>
      <c r="B71" s="316"/>
      <c r="C71" s="123"/>
      <c r="D71" s="295" t="s">
        <v>129</v>
      </c>
      <c r="E71" s="115"/>
      <c r="F71" s="93">
        <f>SUM(G71,P71:Q71)</f>
        <v>7</v>
      </c>
      <c r="G71" s="93">
        <v>3</v>
      </c>
      <c r="H71" s="93">
        <v>2</v>
      </c>
      <c r="I71" s="93">
        <v>1</v>
      </c>
      <c r="J71" s="93">
        <f t="shared" si="109"/>
        <v>7</v>
      </c>
      <c r="K71" s="103">
        <v>4</v>
      </c>
      <c r="L71" s="104">
        <v>3</v>
      </c>
      <c r="M71" s="93">
        <f>SUM(N71,O71)</f>
        <v>1</v>
      </c>
      <c r="N71" s="103">
        <v>1</v>
      </c>
      <c r="O71" s="104">
        <v>0</v>
      </c>
      <c r="P71" s="104">
        <v>4</v>
      </c>
      <c r="Q71" s="104">
        <v>0</v>
      </c>
      <c r="AA71" s="153">
        <v>7</v>
      </c>
      <c r="AB71" s="153" t="str">
        <f>IF(F71=AA71,"",1)</f>
        <v/>
      </c>
    </row>
    <row r="72" spans="1:28" ht="12" customHeight="1">
      <c r="A72" s="316"/>
      <c r="B72" s="316"/>
      <c r="C72" s="124"/>
      <c r="D72" s="296"/>
      <c r="E72" s="116"/>
      <c r="F72" s="94">
        <f t="shared" si="5"/>
        <v>1</v>
      </c>
      <c r="G72" s="94">
        <f>IF(G71=0,0,G71/$F71)</f>
        <v>0.42857142857142855</v>
      </c>
      <c r="H72" s="94">
        <f t="shared" ref="H72" si="175">IF(H71=0,0,$H71/G71)</f>
        <v>0.66666666666666663</v>
      </c>
      <c r="I72" s="94">
        <f t="shared" ref="I72" si="176">IF(I71=0,0,I71/G71)</f>
        <v>0.33333333333333331</v>
      </c>
      <c r="J72" s="105">
        <f t="shared" ref="J72" si="177">SUM(K72:L72)</f>
        <v>1</v>
      </c>
      <c r="K72" s="106">
        <f>IF(K71=0,0,K71/$J71)</f>
        <v>0.5714285714285714</v>
      </c>
      <c r="L72" s="107">
        <f t="shared" ref="L72" si="178">IF(L71=0,0,L71/$J71)</f>
        <v>0.42857142857142855</v>
      </c>
      <c r="M72" s="105">
        <f>IF(M71=0,0,M71/$J71)</f>
        <v>0.14285714285714285</v>
      </c>
      <c r="N72" s="106">
        <f>IF(N71=0,0,N71/K71)</f>
        <v>0.25</v>
      </c>
      <c r="O72" s="107">
        <f>IF(O71=0,0,O71/L71)</f>
        <v>0</v>
      </c>
      <c r="P72" s="108">
        <f t="shared" ref="P72" si="179">IF(P71=0,0,P71/F71)</f>
        <v>0.5714285714285714</v>
      </c>
      <c r="Q72" s="117">
        <f>IF(Q71=0,0,Q71/$F71)</f>
        <v>0</v>
      </c>
      <c r="AA72" s="152"/>
      <c r="AB72" s="152"/>
    </row>
    <row r="73" spans="1:28" ht="12" customHeight="1">
      <c r="A73" s="316"/>
      <c r="B73" s="316"/>
      <c r="C73" s="123"/>
      <c r="D73" s="295" t="s">
        <v>14</v>
      </c>
      <c r="E73" s="115"/>
      <c r="F73" s="93">
        <f t="shared" ref="F73:F100" si="180">SUM(G73,P73:Q73)</f>
        <v>90</v>
      </c>
      <c r="G73" s="93">
        <v>19</v>
      </c>
      <c r="H73" s="93">
        <v>16</v>
      </c>
      <c r="I73" s="93">
        <v>3</v>
      </c>
      <c r="J73" s="93">
        <f t="shared" si="109"/>
        <v>75</v>
      </c>
      <c r="K73" s="103">
        <v>50</v>
      </c>
      <c r="L73" s="104">
        <v>25</v>
      </c>
      <c r="M73" s="93">
        <f>SUM(N73,O73)</f>
        <v>5</v>
      </c>
      <c r="N73" s="103">
        <v>3</v>
      </c>
      <c r="O73" s="104">
        <v>2</v>
      </c>
      <c r="P73" s="104">
        <v>61</v>
      </c>
      <c r="Q73" s="104">
        <v>10</v>
      </c>
      <c r="AA73" s="153">
        <v>90</v>
      </c>
      <c r="AB73" s="153" t="str">
        <f>IF(F73=AA73,"",1)</f>
        <v/>
      </c>
    </row>
    <row r="74" spans="1:28" ht="12" customHeight="1">
      <c r="A74" s="316"/>
      <c r="B74" s="316"/>
      <c r="C74" s="124"/>
      <c r="D74" s="296"/>
      <c r="E74" s="116"/>
      <c r="F74" s="94">
        <f t="shared" si="180"/>
        <v>1</v>
      </c>
      <c r="G74" s="94">
        <f>IF(G73=0,0,G73/$F73)</f>
        <v>0.21111111111111111</v>
      </c>
      <c r="H74" s="94">
        <f t="shared" ref="H74" si="181">IF(H73=0,0,$H73/G73)</f>
        <v>0.84210526315789469</v>
      </c>
      <c r="I74" s="94">
        <f t="shared" ref="I74" si="182">IF(I73=0,0,I73/G73)</f>
        <v>0.15789473684210525</v>
      </c>
      <c r="J74" s="105">
        <f t="shared" ref="J74" si="183">SUM(K74:L74)</f>
        <v>1</v>
      </c>
      <c r="K74" s="106">
        <f>IF(K73=0,0,K73/$J73)</f>
        <v>0.66666666666666663</v>
      </c>
      <c r="L74" s="107">
        <f t="shared" ref="L74" si="184">IF(L73=0,0,L73/$J73)</f>
        <v>0.33333333333333331</v>
      </c>
      <c r="M74" s="105">
        <f>IF(M73=0,0,M73/$J73)</f>
        <v>6.6666666666666666E-2</v>
      </c>
      <c r="N74" s="106">
        <f>IF(N73=0,0,N73/K73)</f>
        <v>0.06</v>
      </c>
      <c r="O74" s="107">
        <f>IF(O73=0,0,O73/L73)</f>
        <v>0.08</v>
      </c>
      <c r="P74" s="108">
        <f t="shared" ref="P74" si="185">IF(P73=0,0,P73/F73)</f>
        <v>0.67777777777777781</v>
      </c>
      <c r="Q74" s="117">
        <f>IF(Q73=0,0,Q73/$F73)</f>
        <v>0.1111111111111111</v>
      </c>
      <c r="AA74" s="152"/>
      <c r="AB74" s="152"/>
    </row>
    <row r="75" spans="1:28" ht="12" customHeight="1">
      <c r="A75" s="316"/>
      <c r="B75" s="316"/>
      <c r="C75" s="123"/>
      <c r="D75" s="295" t="s">
        <v>13</v>
      </c>
      <c r="E75" s="115"/>
      <c r="F75" s="93">
        <f t="shared" si="180"/>
        <v>18</v>
      </c>
      <c r="G75" s="93">
        <v>14</v>
      </c>
      <c r="H75" s="93">
        <v>13</v>
      </c>
      <c r="I75" s="93">
        <v>1</v>
      </c>
      <c r="J75" s="93">
        <f t="shared" si="109"/>
        <v>62</v>
      </c>
      <c r="K75" s="103">
        <v>22</v>
      </c>
      <c r="L75" s="104">
        <v>40</v>
      </c>
      <c r="M75" s="93">
        <f>SUM(N75,O75)</f>
        <v>1</v>
      </c>
      <c r="N75" s="103">
        <v>0</v>
      </c>
      <c r="O75" s="104">
        <v>1</v>
      </c>
      <c r="P75" s="104">
        <v>1</v>
      </c>
      <c r="Q75" s="104">
        <v>3</v>
      </c>
      <c r="AA75" s="153">
        <v>18</v>
      </c>
      <c r="AB75" s="153" t="str">
        <f>IF(F75=AA75,"",1)</f>
        <v/>
      </c>
    </row>
    <row r="76" spans="1:28" ht="12" customHeight="1">
      <c r="A76" s="316"/>
      <c r="B76" s="316"/>
      <c r="C76" s="124"/>
      <c r="D76" s="296"/>
      <c r="E76" s="116"/>
      <c r="F76" s="94">
        <f t="shared" si="180"/>
        <v>1</v>
      </c>
      <c r="G76" s="94">
        <f>IF(G75=0,0,G75/$F75)</f>
        <v>0.77777777777777779</v>
      </c>
      <c r="H76" s="94">
        <f t="shared" ref="H76" si="186">IF(H75=0,0,$H75/G75)</f>
        <v>0.9285714285714286</v>
      </c>
      <c r="I76" s="94">
        <f t="shared" ref="I76" si="187">IF(I75=0,0,I75/G75)</f>
        <v>7.1428571428571425E-2</v>
      </c>
      <c r="J76" s="105">
        <f t="shared" ref="J76" si="188">SUM(K76:L76)</f>
        <v>1</v>
      </c>
      <c r="K76" s="106">
        <f>IF(K75=0,0,K75/$J75)</f>
        <v>0.35483870967741937</v>
      </c>
      <c r="L76" s="107">
        <f t="shared" ref="L76" si="189">IF(L75=0,0,L75/$J75)</f>
        <v>0.64516129032258063</v>
      </c>
      <c r="M76" s="105">
        <f>IF(M75=0,0,M75/$J75)</f>
        <v>1.6129032258064516E-2</v>
      </c>
      <c r="N76" s="106">
        <f>IF(N75=0,0,N75/K75)</f>
        <v>0</v>
      </c>
      <c r="O76" s="107">
        <f>IF(O75=0,0,O75/L75)</f>
        <v>2.5000000000000001E-2</v>
      </c>
      <c r="P76" s="108">
        <f t="shared" ref="P76" si="190">IF(P75=0,0,P75/F75)</f>
        <v>5.5555555555555552E-2</v>
      </c>
      <c r="Q76" s="117">
        <f>IF(Q75=0,0,Q75/$F75)</f>
        <v>0.16666666666666666</v>
      </c>
      <c r="AA76" s="152"/>
      <c r="AB76" s="152"/>
    </row>
    <row r="77" spans="1:28" ht="12" customHeight="1">
      <c r="A77" s="316"/>
      <c r="B77" s="316"/>
      <c r="C77" s="123"/>
      <c r="D77" s="295" t="s">
        <v>12</v>
      </c>
      <c r="E77" s="115"/>
      <c r="F77" s="93">
        <f t="shared" si="180"/>
        <v>14</v>
      </c>
      <c r="G77" s="93">
        <v>5</v>
      </c>
      <c r="H77" s="93">
        <v>4</v>
      </c>
      <c r="I77" s="93">
        <v>1</v>
      </c>
      <c r="J77" s="93">
        <f t="shared" si="109"/>
        <v>76</v>
      </c>
      <c r="K77" s="103">
        <v>15</v>
      </c>
      <c r="L77" s="104">
        <v>61</v>
      </c>
      <c r="M77" s="93">
        <f>SUM(N77,O77)</f>
        <v>1</v>
      </c>
      <c r="N77" s="103">
        <v>1</v>
      </c>
      <c r="O77" s="104">
        <v>0</v>
      </c>
      <c r="P77" s="104">
        <v>8</v>
      </c>
      <c r="Q77" s="104">
        <v>1</v>
      </c>
      <c r="AA77" s="153">
        <v>14</v>
      </c>
      <c r="AB77" s="153" t="str">
        <f>IF(F77=AA77,"",1)</f>
        <v/>
      </c>
    </row>
    <row r="78" spans="1:28" ht="12" customHeight="1">
      <c r="A78" s="316"/>
      <c r="B78" s="316"/>
      <c r="C78" s="124"/>
      <c r="D78" s="296"/>
      <c r="E78" s="116"/>
      <c r="F78" s="94">
        <f t="shared" si="180"/>
        <v>1</v>
      </c>
      <c r="G78" s="94">
        <f>IF(G77=0,0,G77/$F77)</f>
        <v>0.35714285714285715</v>
      </c>
      <c r="H78" s="94">
        <f t="shared" ref="H78" si="191">IF(H77=0,0,$H77/G77)</f>
        <v>0.8</v>
      </c>
      <c r="I78" s="94">
        <f t="shared" ref="I78" si="192">IF(I77=0,0,I77/G77)</f>
        <v>0.2</v>
      </c>
      <c r="J78" s="105">
        <f t="shared" ref="J78" si="193">SUM(K78:L78)</f>
        <v>1</v>
      </c>
      <c r="K78" s="106">
        <f>IF(K77=0,0,K77/$J77)</f>
        <v>0.19736842105263158</v>
      </c>
      <c r="L78" s="107">
        <f t="shared" ref="L78" si="194">IF(L77=0,0,L77/$J77)</f>
        <v>0.80263157894736847</v>
      </c>
      <c r="M78" s="105">
        <f>IF(M77=0,0,M77/$J77)</f>
        <v>1.3157894736842105E-2</v>
      </c>
      <c r="N78" s="106">
        <f>IF(N77=0,0,N77/K77)</f>
        <v>6.6666666666666666E-2</v>
      </c>
      <c r="O78" s="107">
        <f>IF(O77=0,0,O77/L77)</f>
        <v>0</v>
      </c>
      <c r="P78" s="108">
        <f t="shared" ref="P78" si="195">IF(P77=0,0,P77/F77)</f>
        <v>0.5714285714285714</v>
      </c>
      <c r="Q78" s="117">
        <f>IF(Q77=0,0,Q77/$F77)</f>
        <v>7.1428571428571425E-2</v>
      </c>
      <c r="AA78" s="152"/>
      <c r="AB78" s="152"/>
    </row>
    <row r="79" spans="1:28" ht="12" customHeight="1">
      <c r="A79" s="316"/>
      <c r="B79" s="316"/>
      <c r="C79" s="123"/>
      <c r="D79" s="295" t="s">
        <v>11</v>
      </c>
      <c r="E79" s="115"/>
      <c r="F79" s="93">
        <f t="shared" si="180"/>
        <v>36</v>
      </c>
      <c r="G79" s="93">
        <v>18</v>
      </c>
      <c r="H79" s="93">
        <v>15</v>
      </c>
      <c r="I79" s="93">
        <v>3</v>
      </c>
      <c r="J79" s="93">
        <f t="shared" si="109"/>
        <v>346</v>
      </c>
      <c r="K79" s="103">
        <v>196</v>
      </c>
      <c r="L79" s="104">
        <v>150</v>
      </c>
      <c r="M79" s="93">
        <f>SUM(N79,O79)</f>
        <v>5</v>
      </c>
      <c r="N79" s="103">
        <v>5</v>
      </c>
      <c r="O79" s="104">
        <v>0</v>
      </c>
      <c r="P79" s="104">
        <v>13</v>
      </c>
      <c r="Q79" s="104">
        <v>5</v>
      </c>
      <c r="AA79" s="153">
        <v>36</v>
      </c>
      <c r="AB79" s="153" t="str">
        <f>IF(F79=AA79,"",1)</f>
        <v/>
      </c>
    </row>
    <row r="80" spans="1:28" ht="12" customHeight="1">
      <c r="A80" s="316"/>
      <c r="B80" s="316"/>
      <c r="C80" s="124"/>
      <c r="D80" s="296"/>
      <c r="E80" s="116"/>
      <c r="F80" s="94">
        <f t="shared" si="180"/>
        <v>1</v>
      </c>
      <c r="G80" s="94">
        <f>IF(G79=0,0,G79/$F79)</f>
        <v>0.5</v>
      </c>
      <c r="H80" s="94">
        <f t="shared" ref="H80" si="196">IF(H79=0,0,$H79/G79)</f>
        <v>0.83333333333333337</v>
      </c>
      <c r="I80" s="94">
        <f t="shared" ref="I80" si="197">IF(I79=0,0,I79/G79)</f>
        <v>0.16666666666666666</v>
      </c>
      <c r="J80" s="105">
        <f t="shared" ref="J80" si="198">SUM(K80:L80)</f>
        <v>1</v>
      </c>
      <c r="K80" s="106">
        <f>IF(K79=0,0,K79/$J79)</f>
        <v>0.56647398843930641</v>
      </c>
      <c r="L80" s="107">
        <f t="shared" ref="L80" si="199">IF(L79=0,0,L79/$J79)</f>
        <v>0.43352601156069365</v>
      </c>
      <c r="M80" s="105">
        <f>IF(M79=0,0,M79/$J79)</f>
        <v>1.4450867052023121E-2</v>
      </c>
      <c r="N80" s="106">
        <f>IF(N79=0,0,N79/K79)</f>
        <v>2.5510204081632654E-2</v>
      </c>
      <c r="O80" s="107">
        <f>IF(O79=0,0,O79/L79)</f>
        <v>0</v>
      </c>
      <c r="P80" s="108">
        <f t="shared" ref="P80" si="200">IF(P79=0,0,P79/F79)</f>
        <v>0.3611111111111111</v>
      </c>
      <c r="Q80" s="117">
        <f>IF(Q79=0,0,Q79/$F79)</f>
        <v>0.1388888888888889</v>
      </c>
      <c r="AA80" s="152"/>
      <c r="AB80" s="152"/>
    </row>
    <row r="81" spans="1:28" ht="12" customHeight="1">
      <c r="A81" s="316"/>
      <c r="B81" s="316"/>
      <c r="C81" s="123"/>
      <c r="D81" s="295" t="s">
        <v>10</v>
      </c>
      <c r="E81" s="115"/>
      <c r="F81" s="93">
        <f t="shared" si="180"/>
        <v>187</v>
      </c>
      <c r="G81" s="93">
        <v>100</v>
      </c>
      <c r="H81" s="93">
        <v>82</v>
      </c>
      <c r="I81" s="93">
        <v>18</v>
      </c>
      <c r="J81" s="93">
        <f t="shared" si="109"/>
        <v>1284</v>
      </c>
      <c r="K81" s="103">
        <v>312</v>
      </c>
      <c r="L81" s="104">
        <v>972</v>
      </c>
      <c r="M81" s="93">
        <f>SUM(N81,O81)</f>
        <v>23</v>
      </c>
      <c r="N81" s="103">
        <v>8</v>
      </c>
      <c r="O81" s="104">
        <v>15</v>
      </c>
      <c r="P81" s="104">
        <v>63</v>
      </c>
      <c r="Q81" s="104">
        <v>24</v>
      </c>
      <c r="AA81" s="153">
        <v>187</v>
      </c>
      <c r="AB81" s="153" t="str">
        <f>IF(F81=AA81,"",1)</f>
        <v/>
      </c>
    </row>
    <row r="82" spans="1:28" ht="12" customHeight="1">
      <c r="A82" s="316"/>
      <c r="B82" s="316"/>
      <c r="C82" s="124"/>
      <c r="D82" s="296"/>
      <c r="E82" s="116"/>
      <c r="F82" s="94">
        <f t="shared" si="180"/>
        <v>1</v>
      </c>
      <c r="G82" s="94">
        <f>IF(G81=0,0,G81/$F81)</f>
        <v>0.53475935828877008</v>
      </c>
      <c r="H82" s="94">
        <f t="shared" ref="H82" si="201">IF(H81=0,0,$H81/G81)</f>
        <v>0.82</v>
      </c>
      <c r="I82" s="94">
        <f t="shared" ref="I82" si="202">IF(I81=0,0,I81/G81)</f>
        <v>0.18</v>
      </c>
      <c r="J82" s="105">
        <f t="shared" ref="J82" si="203">SUM(K82:L82)</f>
        <v>1</v>
      </c>
      <c r="K82" s="106">
        <f>IF(K81=0,0,K81/$J81)</f>
        <v>0.24299065420560748</v>
      </c>
      <c r="L82" s="107">
        <f t="shared" ref="L82" si="204">IF(L81=0,0,L81/$J81)</f>
        <v>0.7570093457943925</v>
      </c>
      <c r="M82" s="105">
        <f>IF(M81=0,0,M81/$J81)</f>
        <v>1.791277258566978E-2</v>
      </c>
      <c r="N82" s="106">
        <f>IF(N81=0,0,N81/K81)</f>
        <v>2.564102564102564E-2</v>
      </c>
      <c r="O82" s="107">
        <f>IF(O81=0,0,O81/L81)</f>
        <v>1.5432098765432098E-2</v>
      </c>
      <c r="P82" s="108">
        <f t="shared" ref="P82" si="205">IF(P81=0,0,P81/F81)</f>
        <v>0.33689839572192515</v>
      </c>
      <c r="Q82" s="117">
        <f>IF(Q81=0,0,Q81/$F81)</f>
        <v>0.12834224598930483</v>
      </c>
      <c r="AA82" s="152"/>
      <c r="AB82" s="152"/>
    </row>
    <row r="83" spans="1:28" ht="12" customHeight="1">
      <c r="A83" s="316"/>
      <c r="B83" s="316"/>
      <c r="C83" s="123"/>
      <c r="D83" s="295" t="s">
        <v>9</v>
      </c>
      <c r="E83" s="115"/>
      <c r="F83" s="93">
        <f t="shared" si="180"/>
        <v>20</v>
      </c>
      <c r="G83" s="93">
        <v>11</v>
      </c>
      <c r="H83" s="93">
        <v>9</v>
      </c>
      <c r="I83" s="93">
        <v>2</v>
      </c>
      <c r="J83" s="93">
        <f t="shared" si="109"/>
        <v>72</v>
      </c>
      <c r="K83" s="103">
        <v>7</v>
      </c>
      <c r="L83" s="104">
        <v>65</v>
      </c>
      <c r="M83" s="93">
        <f>SUM(N83,O83)</f>
        <v>6</v>
      </c>
      <c r="N83" s="103">
        <v>1</v>
      </c>
      <c r="O83" s="104">
        <v>5</v>
      </c>
      <c r="P83" s="104">
        <v>8</v>
      </c>
      <c r="Q83" s="104">
        <v>1</v>
      </c>
      <c r="AA83" s="153">
        <v>20</v>
      </c>
      <c r="AB83" s="153" t="str">
        <f>IF(F83=AA83,"",1)</f>
        <v/>
      </c>
    </row>
    <row r="84" spans="1:28" ht="12" customHeight="1">
      <c r="A84" s="316"/>
      <c r="B84" s="316"/>
      <c r="C84" s="124"/>
      <c r="D84" s="296"/>
      <c r="E84" s="116"/>
      <c r="F84" s="94">
        <f t="shared" si="180"/>
        <v>1</v>
      </c>
      <c r="G84" s="94">
        <f>IF(G83=0,0,G83/$F83)</f>
        <v>0.55000000000000004</v>
      </c>
      <c r="H84" s="94">
        <f t="shared" ref="H84" si="206">IF(H83=0,0,$H83/G83)</f>
        <v>0.81818181818181823</v>
      </c>
      <c r="I84" s="94">
        <f t="shared" ref="I84" si="207">IF(I83=0,0,I83/G83)</f>
        <v>0.18181818181818182</v>
      </c>
      <c r="J84" s="105">
        <f t="shared" ref="J84" si="208">SUM(K84:L84)</f>
        <v>1</v>
      </c>
      <c r="K84" s="106">
        <f>IF(K83=0,0,K83/$J83)</f>
        <v>9.7222222222222224E-2</v>
      </c>
      <c r="L84" s="107">
        <f t="shared" ref="L84" si="209">IF(L83=0,0,L83/$J83)</f>
        <v>0.90277777777777779</v>
      </c>
      <c r="M84" s="105">
        <f>IF(M83=0,0,M83/$J83)</f>
        <v>8.3333333333333329E-2</v>
      </c>
      <c r="N84" s="106">
        <f>IF(N83=0,0,N83/K83)</f>
        <v>0.14285714285714285</v>
      </c>
      <c r="O84" s="107">
        <f>IF(O83=0,0,O83/L83)</f>
        <v>7.6923076923076927E-2</v>
      </c>
      <c r="P84" s="108">
        <f t="shared" ref="P84" si="210">IF(P83=0,0,P83/F83)</f>
        <v>0.4</v>
      </c>
      <c r="Q84" s="117">
        <f>IF(Q83=0,0,Q83/$F83)</f>
        <v>0.05</v>
      </c>
      <c r="AA84" s="152"/>
      <c r="AB84" s="152"/>
    </row>
    <row r="85" spans="1:28" ht="12" customHeight="1">
      <c r="A85" s="316"/>
      <c r="B85" s="316"/>
      <c r="C85" s="123"/>
      <c r="D85" s="295" t="s">
        <v>8</v>
      </c>
      <c r="E85" s="115"/>
      <c r="F85" s="93">
        <f t="shared" si="180"/>
        <v>9</v>
      </c>
      <c r="G85" s="93">
        <v>4</v>
      </c>
      <c r="H85" s="93">
        <v>2</v>
      </c>
      <c r="I85" s="93">
        <v>2</v>
      </c>
      <c r="J85" s="93">
        <f t="shared" si="109"/>
        <v>26</v>
      </c>
      <c r="K85" s="103">
        <v>6</v>
      </c>
      <c r="L85" s="104">
        <v>20</v>
      </c>
      <c r="M85" s="93">
        <f>SUM(N85,O85)</f>
        <v>5</v>
      </c>
      <c r="N85" s="103">
        <v>1</v>
      </c>
      <c r="O85" s="104">
        <v>4</v>
      </c>
      <c r="P85" s="104">
        <v>5</v>
      </c>
      <c r="Q85" s="104">
        <v>0</v>
      </c>
      <c r="AA85" s="153">
        <v>9</v>
      </c>
      <c r="AB85" s="153" t="str">
        <f>IF(F85=AA85,"",1)</f>
        <v/>
      </c>
    </row>
    <row r="86" spans="1:28" ht="12" customHeight="1">
      <c r="A86" s="316"/>
      <c r="B86" s="316"/>
      <c r="C86" s="124"/>
      <c r="D86" s="296"/>
      <c r="E86" s="116"/>
      <c r="F86" s="94">
        <f t="shared" si="180"/>
        <v>1</v>
      </c>
      <c r="G86" s="94">
        <f>IF(G85=0,0,G85/$F85)</f>
        <v>0.44444444444444442</v>
      </c>
      <c r="H86" s="94">
        <f t="shared" ref="H86" si="211">IF(H85=0,0,$H85/G85)</f>
        <v>0.5</v>
      </c>
      <c r="I86" s="94">
        <f t="shared" ref="I86" si="212">IF(I85=0,0,I85/G85)</f>
        <v>0.5</v>
      </c>
      <c r="J86" s="105">
        <f t="shared" ref="J86" si="213">SUM(K86:L86)</f>
        <v>1</v>
      </c>
      <c r="K86" s="106">
        <f>IF(K85=0,0,K85/$J85)</f>
        <v>0.23076923076923078</v>
      </c>
      <c r="L86" s="107">
        <f t="shared" ref="L86" si="214">IF(L85=0,0,L85/$J85)</f>
        <v>0.76923076923076927</v>
      </c>
      <c r="M86" s="105">
        <f>IF(M85=0,0,M85/$J85)</f>
        <v>0.19230769230769232</v>
      </c>
      <c r="N86" s="106">
        <f>IF(N85=0,0,N85/K85)</f>
        <v>0.16666666666666666</v>
      </c>
      <c r="O86" s="107">
        <f>IF(O85=0,0,O85/L85)</f>
        <v>0.2</v>
      </c>
      <c r="P86" s="108">
        <f t="shared" ref="P86" si="215">IF(P85=0,0,P85/F85)</f>
        <v>0.55555555555555558</v>
      </c>
      <c r="Q86" s="117">
        <f>IF(Q85=0,0,Q85/$F85)</f>
        <v>0</v>
      </c>
      <c r="AA86" s="152"/>
      <c r="AB86" s="152"/>
    </row>
    <row r="87" spans="1:28" ht="13.5" customHeight="1">
      <c r="A87" s="316"/>
      <c r="B87" s="316"/>
      <c r="C87" s="123"/>
      <c r="D87" s="362" t="s">
        <v>128</v>
      </c>
      <c r="E87" s="115"/>
      <c r="F87" s="93">
        <f t="shared" si="180"/>
        <v>17</v>
      </c>
      <c r="G87" s="93">
        <v>9</v>
      </c>
      <c r="H87" s="93">
        <v>8</v>
      </c>
      <c r="I87" s="93">
        <v>1</v>
      </c>
      <c r="J87" s="93">
        <f t="shared" si="109"/>
        <v>174</v>
      </c>
      <c r="K87" s="103">
        <v>91</v>
      </c>
      <c r="L87" s="104">
        <v>83</v>
      </c>
      <c r="M87" s="93">
        <f>SUM(N87,O87)</f>
        <v>1</v>
      </c>
      <c r="N87" s="103">
        <v>0</v>
      </c>
      <c r="O87" s="104">
        <v>1</v>
      </c>
      <c r="P87" s="104">
        <v>6</v>
      </c>
      <c r="Q87" s="104">
        <v>2</v>
      </c>
      <c r="AA87" s="153">
        <v>17</v>
      </c>
      <c r="AB87" s="153" t="str">
        <f>IF(F87=AA87,"",1)</f>
        <v/>
      </c>
    </row>
    <row r="88" spans="1:28" ht="13.5" customHeight="1">
      <c r="A88" s="316"/>
      <c r="B88" s="316"/>
      <c r="C88" s="124"/>
      <c r="D88" s="296"/>
      <c r="E88" s="116"/>
      <c r="F88" s="94">
        <f t="shared" si="180"/>
        <v>1</v>
      </c>
      <c r="G88" s="94">
        <f>IF(G87=0,0,G87/$F87)</f>
        <v>0.52941176470588236</v>
      </c>
      <c r="H88" s="94">
        <f t="shared" ref="H88" si="216">IF(H87=0,0,$H87/G87)</f>
        <v>0.88888888888888884</v>
      </c>
      <c r="I88" s="94">
        <f t="shared" ref="I88" si="217">IF(I87=0,0,I87/G87)</f>
        <v>0.1111111111111111</v>
      </c>
      <c r="J88" s="105">
        <f t="shared" ref="J88" si="218">SUM(K88:L88)</f>
        <v>1</v>
      </c>
      <c r="K88" s="106">
        <f>IF(K87=0,0,K87/$J87)</f>
        <v>0.52298850574712641</v>
      </c>
      <c r="L88" s="107">
        <f t="shared" ref="L88" si="219">IF(L87=0,0,L87/$J87)</f>
        <v>0.47701149425287354</v>
      </c>
      <c r="M88" s="105">
        <f>IF(M87=0,0,M87/$J87)</f>
        <v>5.7471264367816091E-3</v>
      </c>
      <c r="N88" s="106">
        <f>IF(N87=0,0,N87/K87)</f>
        <v>0</v>
      </c>
      <c r="O88" s="107">
        <f>IF(O87=0,0,O87/L87)</f>
        <v>1.2048192771084338E-2</v>
      </c>
      <c r="P88" s="108">
        <f t="shared" ref="P88" si="220">IF(P87=0,0,P87/F87)</f>
        <v>0.35294117647058826</v>
      </c>
      <c r="Q88" s="117">
        <f>IF(Q87=0,0,Q87/$F87)</f>
        <v>0.11764705882352941</v>
      </c>
      <c r="AA88" s="152"/>
      <c r="AB88" s="152"/>
    </row>
    <row r="89" spans="1:28" ht="12" customHeight="1">
      <c r="A89" s="316"/>
      <c r="B89" s="316"/>
      <c r="C89" s="123"/>
      <c r="D89" s="295" t="s">
        <v>6</v>
      </c>
      <c r="E89" s="115"/>
      <c r="F89" s="93">
        <f t="shared" si="180"/>
        <v>40</v>
      </c>
      <c r="G89" s="93">
        <v>29</v>
      </c>
      <c r="H89" s="93">
        <v>21</v>
      </c>
      <c r="I89" s="93">
        <v>8</v>
      </c>
      <c r="J89" s="93">
        <f t="shared" si="109"/>
        <v>733</v>
      </c>
      <c r="K89" s="103">
        <v>203</v>
      </c>
      <c r="L89" s="104">
        <v>530</v>
      </c>
      <c r="M89" s="93">
        <f>SUM(N89,O89)</f>
        <v>16</v>
      </c>
      <c r="N89" s="103">
        <v>8</v>
      </c>
      <c r="O89" s="104">
        <v>8</v>
      </c>
      <c r="P89" s="104">
        <v>4</v>
      </c>
      <c r="Q89" s="104">
        <v>7</v>
      </c>
      <c r="AA89" s="153">
        <v>40</v>
      </c>
      <c r="AB89" s="153" t="str">
        <f>IF(F89=AA89,"",1)</f>
        <v/>
      </c>
    </row>
    <row r="90" spans="1:28" ht="12" customHeight="1">
      <c r="A90" s="316"/>
      <c r="B90" s="316"/>
      <c r="C90" s="124"/>
      <c r="D90" s="296"/>
      <c r="E90" s="116"/>
      <c r="F90" s="94">
        <f t="shared" si="180"/>
        <v>1</v>
      </c>
      <c r="G90" s="94">
        <f>IF(G89=0,0,G89/$F89)</f>
        <v>0.72499999999999998</v>
      </c>
      <c r="H90" s="94">
        <f t="shared" ref="H90" si="221">IF(H89=0,0,$H89/G89)</f>
        <v>0.72413793103448276</v>
      </c>
      <c r="I90" s="94">
        <f t="shared" ref="I90" si="222">IF(I89=0,0,I89/G89)</f>
        <v>0.27586206896551724</v>
      </c>
      <c r="J90" s="105">
        <f t="shared" ref="J90" si="223">SUM(K90:L90)</f>
        <v>1</v>
      </c>
      <c r="K90" s="106">
        <f>IF(K89=0,0,K89/$J89)</f>
        <v>0.27694406548431105</v>
      </c>
      <c r="L90" s="107">
        <f t="shared" ref="L90" si="224">IF(L89=0,0,L89/$J89)</f>
        <v>0.72305593451568895</v>
      </c>
      <c r="M90" s="105">
        <f>IF(M89=0,0,M89/$J89)</f>
        <v>2.1828103683492497E-2</v>
      </c>
      <c r="N90" s="106">
        <f>IF(N89=0,0,N89/K89)</f>
        <v>3.9408866995073892E-2</v>
      </c>
      <c r="O90" s="107">
        <f>IF(O89=0,0,O89/L89)</f>
        <v>1.509433962264151E-2</v>
      </c>
      <c r="P90" s="108">
        <f t="shared" ref="P90" si="225">IF(P89=0,0,P89/F89)</f>
        <v>0.1</v>
      </c>
      <c r="Q90" s="117">
        <f>IF(Q89=0,0,Q89/$F89)</f>
        <v>0.17499999999999999</v>
      </c>
      <c r="AA90" s="152"/>
      <c r="AB90" s="152"/>
    </row>
    <row r="91" spans="1:28" ht="12" customHeight="1">
      <c r="A91" s="316"/>
      <c r="B91" s="316"/>
      <c r="C91" s="123"/>
      <c r="D91" s="295" t="s">
        <v>5</v>
      </c>
      <c r="E91" s="115"/>
      <c r="F91" s="93">
        <f t="shared" si="180"/>
        <v>28</v>
      </c>
      <c r="G91" s="93">
        <v>17</v>
      </c>
      <c r="H91" s="93">
        <v>12</v>
      </c>
      <c r="I91" s="93">
        <v>5</v>
      </c>
      <c r="J91" s="93">
        <f t="shared" si="109"/>
        <v>268</v>
      </c>
      <c r="K91" s="103">
        <v>92</v>
      </c>
      <c r="L91" s="104">
        <v>176</v>
      </c>
      <c r="M91" s="93">
        <f>SUM(N91,O91)</f>
        <v>10</v>
      </c>
      <c r="N91" s="103">
        <v>5</v>
      </c>
      <c r="O91" s="104">
        <v>5</v>
      </c>
      <c r="P91" s="104">
        <v>6</v>
      </c>
      <c r="Q91" s="104">
        <v>5</v>
      </c>
      <c r="AA91" s="153">
        <v>28</v>
      </c>
      <c r="AB91" s="153" t="str">
        <f>IF(F91=AA91,"",1)</f>
        <v/>
      </c>
    </row>
    <row r="92" spans="1:28" ht="12" customHeight="1">
      <c r="A92" s="316"/>
      <c r="B92" s="316"/>
      <c r="C92" s="124"/>
      <c r="D92" s="296"/>
      <c r="E92" s="116"/>
      <c r="F92" s="94">
        <f t="shared" si="180"/>
        <v>1</v>
      </c>
      <c r="G92" s="94">
        <f>IF(G91=0,0,G91/$F91)</f>
        <v>0.6071428571428571</v>
      </c>
      <c r="H92" s="94">
        <f t="shared" ref="H92" si="226">IF(H91=0,0,$H91/G91)</f>
        <v>0.70588235294117652</v>
      </c>
      <c r="I92" s="94">
        <f t="shared" ref="I92" si="227">IF(I91=0,0,I91/G91)</f>
        <v>0.29411764705882354</v>
      </c>
      <c r="J92" s="105">
        <f t="shared" ref="J92" si="228">SUM(K92:L92)</f>
        <v>1</v>
      </c>
      <c r="K92" s="106">
        <f>IF(K91=0,0,K91/$J91)</f>
        <v>0.34328358208955223</v>
      </c>
      <c r="L92" s="107">
        <f t="shared" ref="L92" si="229">IF(L91=0,0,L91/$J91)</f>
        <v>0.65671641791044777</v>
      </c>
      <c r="M92" s="105">
        <f>IF(M91=0,0,M91/$J91)</f>
        <v>3.7313432835820892E-2</v>
      </c>
      <c r="N92" s="106">
        <f>IF(N91=0,0,N91/K91)</f>
        <v>5.434782608695652E-2</v>
      </c>
      <c r="O92" s="107">
        <f>IF(O91=0,0,O91/L91)</f>
        <v>2.8409090909090908E-2</v>
      </c>
      <c r="P92" s="108">
        <f t="shared" ref="P92" si="230">IF(P91=0,0,P91/F91)</f>
        <v>0.21428571428571427</v>
      </c>
      <c r="Q92" s="117">
        <f>IF(Q91=0,0,Q91/$F91)</f>
        <v>0.17857142857142858</v>
      </c>
      <c r="AA92" s="152"/>
      <c r="AB92" s="152"/>
    </row>
    <row r="93" spans="1:28" ht="12" customHeight="1">
      <c r="A93" s="316"/>
      <c r="B93" s="316"/>
      <c r="C93" s="123"/>
      <c r="D93" s="295" t="s">
        <v>4</v>
      </c>
      <c r="E93" s="115"/>
      <c r="F93" s="93">
        <f t="shared" si="180"/>
        <v>21</v>
      </c>
      <c r="G93" s="93">
        <v>19</v>
      </c>
      <c r="H93" s="93">
        <v>14</v>
      </c>
      <c r="I93" s="93">
        <v>5</v>
      </c>
      <c r="J93" s="93">
        <f t="shared" si="109"/>
        <v>1213</v>
      </c>
      <c r="K93" s="103">
        <v>724</v>
      </c>
      <c r="L93" s="104">
        <v>489</v>
      </c>
      <c r="M93" s="93">
        <f>SUM(N93,O93)</f>
        <v>5</v>
      </c>
      <c r="N93" s="103">
        <v>2</v>
      </c>
      <c r="O93" s="104">
        <v>3</v>
      </c>
      <c r="P93" s="104">
        <v>2</v>
      </c>
      <c r="Q93" s="104">
        <v>0</v>
      </c>
      <c r="AA93" s="153">
        <v>21</v>
      </c>
      <c r="AB93" s="153" t="str">
        <f>IF(F93=AA93,"",1)</f>
        <v/>
      </c>
    </row>
    <row r="94" spans="1:28" ht="12" customHeight="1">
      <c r="A94" s="316"/>
      <c r="B94" s="316"/>
      <c r="C94" s="124"/>
      <c r="D94" s="296"/>
      <c r="E94" s="116"/>
      <c r="F94" s="94">
        <f t="shared" si="180"/>
        <v>1</v>
      </c>
      <c r="G94" s="94">
        <f>IF(G93=0,0,G93/$F93)</f>
        <v>0.90476190476190477</v>
      </c>
      <c r="H94" s="94">
        <f t="shared" ref="H94" si="231">IF(H93=0,0,$H93/G93)</f>
        <v>0.73684210526315785</v>
      </c>
      <c r="I94" s="94">
        <f t="shared" ref="I94" si="232">IF(I93=0,0,I93/G93)</f>
        <v>0.26315789473684209</v>
      </c>
      <c r="J94" s="105">
        <f t="shared" ref="J94" si="233">SUM(K94:L94)</f>
        <v>1</v>
      </c>
      <c r="K94" s="106">
        <f>IF(K93=0,0,K93/$J93)</f>
        <v>0.59686727122835948</v>
      </c>
      <c r="L94" s="107">
        <f t="shared" ref="L94" si="234">IF(L93=0,0,L93/$J93)</f>
        <v>0.40313272877164058</v>
      </c>
      <c r="M94" s="105">
        <f>IF(M93=0,0,M93/$J93)</f>
        <v>4.1220115416323163E-3</v>
      </c>
      <c r="N94" s="106">
        <f>IF(N93=0,0,N93/K93)</f>
        <v>2.7624309392265192E-3</v>
      </c>
      <c r="O94" s="107">
        <f>IF(O93=0,0,O93/L93)</f>
        <v>6.1349693251533744E-3</v>
      </c>
      <c r="P94" s="108">
        <f t="shared" ref="P94" si="235">IF(P93=0,0,P93/F93)</f>
        <v>9.5238095238095233E-2</v>
      </c>
      <c r="Q94" s="117">
        <f>IF(Q93=0,0,Q93/$F93)</f>
        <v>0</v>
      </c>
      <c r="AA94" s="152"/>
      <c r="AB94" s="152"/>
    </row>
    <row r="95" spans="1:28" ht="12" customHeight="1">
      <c r="A95" s="316"/>
      <c r="B95" s="316"/>
      <c r="C95" s="123"/>
      <c r="D95" s="295" t="s">
        <v>3</v>
      </c>
      <c r="E95" s="115"/>
      <c r="F95" s="93">
        <f t="shared" si="180"/>
        <v>176</v>
      </c>
      <c r="G95" s="93">
        <v>129</v>
      </c>
      <c r="H95" s="93">
        <v>79</v>
      </c>
      <c r="I95" s="93">
        <v>50</v>
      </c>
      <c r="J95" s="93">
        <f t="shared" si="109"/>
        <v>2695</v>
      </c>
      <c r="K95" s="103">
        <v>453</v>
      </c>
      <c r="L95" s="104">
        <v>2242</v>
      </c>
      <c r="M95" s="93">
        <f>SUM(N95,O95)</f>
        <v>104</v>
      </c>
      <c r="N95" s="103">
        <v>16</v>
      </c>
      <c r="O95" s="104">
        <v>88</v>
      </c>
      <c r="P95" s="104">
        <v>34</v>
      </c>
      <c r="Q95" s="104">
        <v>13</v>
      </c>
      <c r="AA95" s="153">
        <v>176</v>
      </c>
      <c r="AB95" s="153" t="str">
        <f>IF(F95=AA95,"",1)</f>
        <v/>
      </c>
    </row>
    <row r="96" spans="1:28" ht="12" customHeight="1">
      <c r="A96" s="316"/>
      <c r="B96" s="316"/>
      <c r="C96" s="124"/>
      <c r="D96" s="296"/>
      <c r="E96" s="116"/>
      <c r="F96" s="94">
        <f t="shared" si="180"/>
        <v>0.99999999999999989</v>
      </c>
      <c r="G96" s="94">
        <f>IF(G95=0,0,G95/$F95)</f>
        <v>0.73295454545454541</v>
      </c>
      <c r="H96" s="94">
        <f t="shared" ref="H96" si="236">IF(H95=0,0,$H95/G95)</f>
        <v>0.61240310077519378</v>
      </c>
      <c r="I96" s="94">
        <f t="shared" ref="I96" si="237">IF(I95=0,0,I95/G95)</f>
        <v>0.38759689922480622</v>
      </c>
      <c r="J96" s="105">
        <f t="shared" ref="J96" si="238">SUM(K96:L96)</f>
        <v>1</v>
      </c>
      <c r="K96" s="106">
        <f>IF(K95=0,0,K95/$J95)</f>
        <v>0.16808905380333952</v>
      </c>
      <c r="L96" s="107">
        <f t="shared" ref="L96" si="239">IF(L95=0,0,L95/$J95)</f>
        <v>0.83191094619666051</v>
      </c>
      <c r="M96" s="105">
        <f>IF(M95=0,0,M95/$J95)</f>
        <v>3.8589981447124305E-2</v>
      </c>
      <c r="N96" s="106">
        <f>IF(N95=0,0,N95/K95)</f>
        <v>3.5320088300220751E-2</v>
      </c>
      <c r="O96" s="107">
        <f>IF(O95=0,0,O95/L95)</f>
        <v>3.9250669045495096E-2</v>
      </c>
      <c r="P96" s="108">
        <f t="shared" ref="P96" si="240">IF(P95=0,0,P95/F95)</f>
        <v>0.19318181818181818</v>
      </c>
      <c r="Q96" s="117">
        <f>IF(Q95=0,0,Q95/$F95)</f>
        <v>7.3863636363636367E-2</v>
      </c>
      <c r="AA96" s="152"/>
      <c r="AB96" s="152"/>
    </row>
    <row r="97" spans="1:30" ht="12" customHeight="1">
      <c r="A97" s="316"/>
      <c r="B97" s="316"/>
      <c r="C97" s="123"/>
      <c r="D97" s="295" t="s">
        <v>2</v>
      </c>
      <c r="E97" s="115"/>
      <c r="F97" s="93">
        <f t="shared" si="180"/>
        <v>21</v>
      </c>
      <c r="G97" s="93">
        <v>19</v>
      </c>
      <c r="H97" s="93">
        <v>13</v>
      </c>
      <c r="I97" s="93">
        <v>6</v>
      </c>
      <c r="J97" s="93">
        <f t="shared" si="109"/>
        <v>798</v>
      </c>
      <c r="K97" s="103">
        <v>518</v>
      </c>
      <c r="L97" s="104">
        <v>280</v>
      </c>
      <c r="M97" s="93">
        <f>SUM(N97,O97)</f>
        <v>14</v>
      </c>
      <c r="N97" s="103">
        <v>14</v>
      </c>
      <c r="O97" s="104">
        <v>0</v>
      </c>
      <c r="P97" s="104">
        <v>1</v>
      </c>
      <c r="Q97" s="104">
        <v>1</v>
      </c>
      <c r="AA97" s="153">
        <v>21</v>
      </c>
      <c r="AB97" s="153" t="str">
        <f>IF(F97=AA97,"",1)</f>
        <v/>
      </c>
    </row>
    <row r="98" spans="1:30" ht="12" customHeight="1">
      <c r="A98" s="316"/>
      <c r="B98" s="316"/>
      <c r="C98" s="124"/>
      <c r="D98" s="296"/>
      <c r="E98" s="116"/>
      <c r="F98" s="94">
        <f t="shared" si="180"/>
        <v>1</v>
      </c>
      <c r="G98" s="94">
        <f>IF(G97=0,0,G97/$F97)</f>
        <v>0.90476190476190477</v>
      </c>
      <c r="H98" s="94">
        <f t="shared" ref="H98" si="241">IF(H97=0,0,$H97/G97)</f>
        <v>0.68421052631578949</v>
      </c>
      <c r="I98" s="94">
        <f t="shared" ref="I98" si="242">IF(I97=0,0,I97/G97)</f>
        <v>0.31578947368421051</v>
      </c>
      <c r="J98" s="105">
        <f t="shared" ref="J98" si="243">SUM(K98:L98)</f>
        <v>1</v>
      </c>
      <c r="K98" s="106">
        <f>IF(K97=0,0,K97/$J97)</f>
        <v>0.64912280701754388</v>
      </c>
      <c r="L98" s="107">
        <f t="shared" ref="L98" si="244">IF(L97=0,0,L97/$J97)</f>
        <v>0.35087719298245612</v>
      </c>
      <c r="M98" s="105">
        <f>IF(M97=0,0,M97/$J97)</f>
        <v>1.7543859649122806E-2</v>
      </c>
      <c r="N98" s="106">
        <f>IF(N97=0,0,N97/K97)</f>
        <v>2.7027027027027029E-2</v>
      </c>
      <c r="O98" s="107">
        <f>IF(O97=0,0,O97/L97)</f>
        <v>0</v>
      </c>
      <c r="P98" s="108">
        <f t="shared" ref="P98" si="245">IF(P97=0,0,P97/F97)</f>
        <v>4.7619047619047616E-2</v>
      </c>
      <c r="Q98" s="117">
        <f>IF(Q97=0,0,Q97/$F97)</f>
        <v>4.7619047619047616E-2</v>
      </c>
      <c r="AA98" s="152"/>
      <c r="AB98" s="152"/>
    </row>
    <row r="99" spans="1:30" ht="12.75" customHeight="1">
      <c r="A99" s="316"/>
      <c r="B99" s="316"/>
      <c r="C99" s="123"/>
      <c r="D99" s="295" t="s">
        <v>1</v>
      </c>
      <c r="E99" s="115"/>
      <c r="F99" s="93">
        <f>SUM(G99,P99:Q99)</f>
        <v>55</v>
      </c>
      <c r="G99" s="93">
        <v>37</v>
      </c>
      <c r="H99" s="93">
        <v>28</v>
      </c>
      <c r="I99" s="93">
        <v>9</v>
      </c>
      <c r="J99" s="93">
        <f t="shared" si="109"/>
        <v>3172</v>
      </c>
      <c r="K99" s="103">
        <v>1227</v>
      </c>
      <c r="L99" s="104">
        <v>1945</v>
      </c>
      <c r="M99" s="93">
        <f>SUM(N99,O99)</f>
        <v>26</v>
      </c>
      <c r="N99" s="103">
        <v>7</v>
      </c>
      <c r="O99" s="104">
        <v>19</v>
      </c>
      <c r="P99" s="104">
        <v>12</v>
      </c>
      <c r="Q99" s="104">
        <v>6</v>
      </c>
      <c r="AA99" s="153">
        <v>55</v>
      </c>
      <c r="AB99" s="153" t="str">
        <f>IF(F99=AA99,"",1)</f>
        <v/>
      </c>
    </row>
    <row r="100" spans="1:30" ht="12.75" customHeight="1" thickBot="1">
      <c r="A100" s="317"/>
      <c r="B100" s="317"/>
      <c r="C100" s="124"/>
      <c r="D100" s="296"/>
      <c r="E100" s="116"/>
      <c r="F100" s="125">
        <f t="shared" si="180"/>
        <v>1</v>
      </c>
      <c r="G100" s="125">
        <f>IF(G99=0,0,G99/$F99)</f>
        <v>0.67272727272727273</v>
      </c>
      <c r="H100" s="125">
        <f t="shared" ref="H100" si="246">IF(H99=0,0,$H99/G99)</f>
        <v>0.7567567567567568</v>
      </c>
      <c r="I100" s="125">
        <f t="shared" ref="I100" si="247">IF(I99=0,0,I99/G99)</f>
        <v>0.24324324324324326</v>
      </c>
      <c r="J100" s="105">
        <f t="shared" ref="J100" si="248">SUM(K100:L100)</f>
        <v>1</v>
      </c>
      <c r="K100" s="106">
        <f>IF(K99=0,0,K99/$J99)</f>
        <v>0.38682219419924335</v>
      </c>
      <c r="L100" s="107">
        <f t="shared" ref="L100" si="249">IF(L99=0,0,L99/$J99)</f>
        <v>0.61317780580075665</v>
      </c>
      <c r="M100" s="105">
        <f>IF(M99=0,0,M99/$J99)</f>
        <v>8.1967213114754103E-3</v>
      </c>
      <c r="N100" s="106">
        <f>IF(N99=0,0,N99/K99)</f>
        <v>5.7049714751426246E-3</v>
      </c>
      <c r="O100" s="107">
        <f>IF(O99=0,0,O99/L99)</f>
        <v>9.7686375321336758E-3</v>
      </c>
      <c r="P100" s="107">
        <f t="shared" ref="P100" si="250">IF(P99=0,0,P99/F99)</f>
        <v>0.21818181818181817</v>
      </c>
      <c r="Q100" s="126">
        <f>IF(Q99=0,0,Q99/$F99)</f>
        <v>0.10909090909090909</v>
      </c>
      <c r="AA100" s="155"/>
      <c r="AB100" s="156"/>
    </row>
    <row r="110" spans="1:30">
      <c r="D110" s="189" t="s">
        <v>495</v>
      </c>
      <c r="E110" s="190"/>
      <c r="F110" s="191">
        <v>986</v>
      </c>
      <c r="G110" s="191">
        <v>619</v>
      </c>
      <c r="H110" s="191">
        <v>412</v>
      </c>
      <c r="I110" s="191">
        <v>191</v>
      </c>
      <c r="J110" s="191">
        <v>18645</v>
      </c>
      <c r="K110" s="191">
        <v>7688</v>
      </c>
      <c r="L110" s="191">
        <v>10957</v>
      </c>
      <c r="M110" s="191">
        <v>511</v>
      </c>
      <c r="N110" s="191">
        <v>216</v>
      </c>
      <c r="O110" s="191">
        <v>295</v>
      </c>
      <c r="P110" s="191">
        <v>293</v>
      </c>
      <c r="Q110" s="191">
        <v>74</v>
      </c>
      <c r="R110" s="191"/>
      <c r="S110" s="83"/>
      <c r="T110" s="83"/>
      <c r="U110" s="83"/>
      <c r="V110" s="83"/>
      <c r="W110" s="83"/>
      <c r="X110" s="83"/>
      <c r="Y110" s="83"/>
      <c r="Z110" s="83"/>
      <c r="AC110" s="83"/>
      <c r="AD110" s="83"/>
    </row>
    <row r="111" spans="1:30">
      <c r="D111" s="192" t="s">
        <v>49</v>
      </c>
      <c r="E111" s="190"/>
      <c r="F111" s="193">
        <f>IF(F110="","",SUM(F9,F11,F13,F15,F17))</f>
        <v>986</v>
      </c>
      <c r="G111" s="193">
        <f t="shared" ref="G111:Q111" si="251">IF(G110="","",SUM(G9,G11,G13,G15,G17))</f>
        <v>603</v>
      </c>
      <c r="H111" s="193">
        <f t="shared" si="251"/>
        <v>412</v>
      </c>
      <c r="I111" s="193">
        <f t="shared" si="251"/>
        <v>191</v>
      </c>
      <c r="J111" s="193">
        <f t="shared" si="251"/>
        <v>18645</v>
      </c>
      <c r="K111" s="193">
        <f t="shared" si="251"/>
        <v>7688</v>
      </c>
      <c r="L111" s="193">
        <f t="shared" si="251"/>
        <v>10957</v>
      </c>
      <c r="M111" s="193">
        <f t="shared" si="251"/>
        <v>511</v>
      </c>
      <c r="N111" s="193">
        <f t="shared" si="251"/>
        <v>216</v>
      </c>
      <c r="O111" s="193">
        <f t="shared" si="251"/>
        <v>295</v>
      </c>
      <c r="P111" s="193">
        <f t="shared" si="251"/>
        <v>293</v>
      </c>
      <c r="Q111" s="193">
        <f t="shared" si="251"/>
        <v>90</v>
      </c>
      <c r="R111" s="193"/>
      <c r="S111" s="194"/>
      <c r="T111" s="83"/>
      <c r="U111" s="194"/>
      <c r="V111" s="83"/>
      <c r="W111" s="194"/>
      <c r="X111" s="83"/>
      <c r="Y111" s="194"/>
      <c r="Z111" s="83"/>
      <c r="AA111" s="194"/>
      <c r="AC111" s="194"/>
      <c r="AD111" s="83"/>
    </row>
    <row r="112" spans="1:30">
      <c r="D112" s="192" t="s">
        <v>43</v>
      </c>
      <c r="E112" s="190"/>
      <c r="F112" s="193">
        <f>IF(F110="","",SUM(F19,F69))</f>
        <v>986</v>
      </c>
      <c r="G112" s="193">
        <f t="shared" ref="G112:Q112" si="252">IF(G110="","",SUM(G19,G69))</f>
        <v>603</v>
      </c>
      <c r="H112" s="193">
        <f t="shared" si="252"/>
        <v>412</v>
      </c>
      <c r="I112" s="193">
        <f t="shared" si="252"/>
        <v>191</v>
      </c>
      <c r="J112" s="193">
        <f t="shared" si="252"/>
        <v>18645</v>
      </c>
      <c r="K112" s="193">
        <f t="shared" si="252"/>
        <v>7688</v>
      </c>
      <c r="L112" s="193">
        <f t="shared" si="252"/>
        <v>10957</v>
      </c>
      <c r="M112" s="193">
        <f t="shared" si="252"/>
        <v>511</v>
      </c>
      <c r="N112" s="193">
        <f t="shared" si="252"/>
        <v>216</v>
      </c>
      <c r="O112" s="193">
        <f t="shared" si="252"/>
        <v>295</v>
      </c>
      <c r="P112" s="193">
        <f t="shared" si="252"/>
        <v>293</v>
      </c>
      <c r="Q112" s="193">
        <f t="shared" si="252"/>
        <v>90</v>
      </c>
      <c r="R112" s="193"/>
      <c r="S112" s="194"/>
      <c r="T112" s="83"/>
      <c r="U112" s="194"/>
      <c r="V112" s="83"/>
      <c r="W112" s="194"/>
      <c r="X112" s="83"/>
      <c r="Y112" s="194"/>
      <c r="Z112" s="83"/>
      <c r="AA112" s="194"/>
      <c r="AC112" s="194"/>
      <c r="AD112" s="83"/>
    </row>
    <row r="113" spans="4:30">
      <c r="D113" s="195" t="s">
        <v>42</v>
      </c>
      <c r="F113" s="193">
        <f>IF(F110="","",SUM(F21,F23,F25,F27,F29,F31,F33,F35,F37,F39,F41,F43,F45,F47,F49,F51,F53,F55,F57,F59,F61,F63,F65,F67))</f>
        <v>247</v>
      </c>
      <c r="G113" s="193">
        <f t="shared" ref="G113:Q113" si="253">IF(G110="","",SUM(G21,G23,G25,G27,G29,G31,G33,G35,G37,G39,G41,G43,G45,G47,G49,G51,G53,G55,G57,G59,G61,G63,G65,G67))</f>
        <v>170</v>
      </c>
      <c r="H113" s="193">
        <f t="shared" si="253"/>
        <v>94</v>
      </c>
      <c r="I113" s="193">
        <f t="shared" si="253"/>
        <v>76</v>
      </c>
      <c r="J113" s="193">
        <f t="shared" si="253"/>
        <v>7644</v>
      </c>
      <c r="K113" s="193">
        <f t="shared" si="253"/>
        <v>3768</v>
      </c>
      <c r="L113" s="193">
        <f t="shared" si="253"/>
        <v>3876</v>
      </c>
      <c r="M113" s="193">
        <f t="shared" si="253"/>
        <v>288</v>
      </c>
      <c r="N113" s="193">
        <f t="shared" si="253"/>
        <v>144</v>
      </c>
      <c r="O113" s="193">
        <f t="shared" si="253"/>
        <v>144</v>
      </c>
      <c r="P113" s="193">
        <f t="shared" si="253"/>
        <v>65</v>
      </c>
      <c r="Q113" s="193">
        <f t="shared" si="253"/>
        <v>12</v>
      </c>
      <c r="R113" s="193"/>
      <c r="S113" s="194"/>
      <c r="T113" s="83"/>
      <c r="U113" s="194"/>
      <c r="V113" s="83"/>
      <c r="W113" s="194"/>
      <c r="X113" s="83"/>
      <c r="Y113" s="194"/>
      <c r="Z113" s="83"/>
      <c r="AA113" s="194"/>
      <c r="AC113" s="194"/>
      <c r="AD113" s="83"/>
    </row>
    <row r="114" spans="4:30">
      <c r="D114" s="196" t="s">
        <v>496</v>
      </c>
      <c r="F114" s="193">
        <f>IF(F110="","",SUM(F71,F73,F75,F77,F79,F81,F83,F85,F87,F89,F91,F93,F95,F97,F99))</f>
        <v>739</v>
      </c>
      <c r="G114" s="193">
        <f t="shared" ref="G114:Q114" si="254">IF(G110="","",SUM(G71,G73,G75,G77,G79,G81,G83,G85,G87,G89,G91,G93,G95,G97,G99))</f>
        <v>433</v>
      </c>
      <c r="H114" s="193">
        <f t="shared" si="254"/>
        <v>318</v>
      </c>
      <c r="I114" s="193">
        <f t="shared" si="254"/>
        <v>115</v>
      </c>
      <c r="J114" s="193">
        <f t="shared" si="254"/>
        <v>11001</v>
      </c>
      <c r="K114" s="193">
        <f t="shared" si="254"/>
        <v>3920</v>
      </c>
      <c r="L114" s="193">
        <f t="shared" si="254"/>
        <v>7081</v>
      </c>
      <c r="M114" s="193">
        <f t="shared" si="254"/>
        <v>223</v>
      </c>
      <c r="N114" s="193">
        <f t="shared" si="254"/>
        <v>72</v>
      </c>
      <c r="O114" s="193">
        <f t="shared" si="254"/>
        <v>151</v>
      </c>
      <c r="P114" s="193">
        <f t="shared" si="254"/>
        <v>228</v>
      </c>
      <c r="Q114" s="193">
        <f t="shared" si="254"/>
        <v>78</v>
      </c>
      <c r="R114" s="193"/>
      <c r="S114" s="194"/>
      <c r="T114" s="83"/>
      <c r="U114" s="194"/>
      <c r="V114" s="83"/>
      <c r="W114" s="194"/>
      <c r="X114" s="83"/>
      <c r="Y114" s="194"/>
      <c r="Z114" s="83"/>
      <c r="AA114" s="194"/>
      <c r="AC114" s="194"/>
      <c r="AD114" s="83"/>
    </row>
    <row r="115" spans="4:30">
      <c r="S115" s="83"/>
      <c r="T115" s="83"/>
      <c r="U115" s="83"/>
      <c r="V115" s="83"/>
      <c r="W115" s="83"/>
      <c r="X115" s="83"/>
      <c r="Y115" s="83"/>
      <c r="Z115" s="83"/>
      <c r="AC115" s="83"/>
      <c r="AD115" s="83"/>
    </row>
    <row r="116" spans="4:30">
      <c r="D116" s="189" t="s">
        <v>495</v>
      </c>
      <c r="F116" s="191" t="str">
        <f>IF(F110="","",IF(F7=F110,"",1))</f>
        <v/>
      </c>
      <c r="G116" s="191">
        <f t="shared" ref="G116:Q116" si="255">IF(G110="","",IF(G7=G110,"",1))</f>
        <v>1</v>
      </c>
      <c r="H116" s="191" t="str">
        <f t="shared" si="255"/>
        <v/>
      </c>
      <c r="I116" s="191" t="str">
        <f t="shared" si="255"/>
        <v/>
      </c>
      <c r="J116" s="191" t="str">
        <f t="shared" si="255"/>
        <v/>
      </c>
      <c r="K116" s="191" t="str">
        <f t="shared" si="255"/>
        <v/>
      </c>
      <c r="L116" s="191" t="str">
        <f t="shared" si="255"/>
        <v/>
      </c>
      <c r="M116" s="191" t="str">
        <f t="shared" si="255"/>
        <v/>
      </c>
      <c r="N116" s="191" t="str">
        <f t="shared" si="255"/>
        <v/>
      </c>
      <c r="O116" s="191" t="str">
        <f t="shared" si="255"/>
        <v/>
      </c>
      <c r="P116" s="191" t="str">
        <f t="shared" si="255"/>
        <v/>
      </c>
      <c r="Q116" s="191">
        <f t="shared" si="255"/>
        <v>1</v>
      </c>
      <c r="R116" s="191"/>
      <c r="S116" s="83"/>
      <c r="T116" s="83"/>
      <c r="U116" s="83"/>
      <c r="V116" s="83"/>
      <c r="W116" s="83"/>
      <c r="X116" s="83"/>
      <c r="Y116" s="83"/>
      <c r="Z116" s="83"/>
      <c r="AC116" s="83"/>
      <c r="AD116" s="83"/>
    </row>
    <row r="117" spans="4:30">
      <c r="D117" s="192" t="s">
        <v>49</v>
      </c>
      <c r="F117" s="191" t="str">
        <f>IF(F110="","",IF(F110=F111,"",1))</f>
        <v/>
      </c>
      <c r="G117" s="191">
        <f t="shared" ref="G117:Q117" si="256">IF(G110="","",IF(G110=G111,"",1))</f>
        <v>1</v>
      </c>
      <c r="H117" s="191" t="str">
        <f t="shared" si="256"/>
        <v/>
      </c>
      <c r="I117" s="191" t="str">
        <f t="shared" si="256"/>
        <v/>
      </c>
      <c r="J117" s="191" t="str">
        <f t="shared" si="256"/>
        <v/>
      </c>
      <c r="K117" s="191" t="str">
        <f t="shared" si="256"/>
        <v/>
      </c>
      <c r="L117" s="191" t="str">
        <f t="shared" si="256"/>
        <v/>
      </c>
      <c r="M117" s="191" t="str">
        <f t="shared" si="256"/>
        <v/>
      </c>
      <c r="N117" s="191" t="str">
        <f t="shared" si="256"/>
        <v/>
      </c>
      <c r="O117" s="191" t="str">
        <f t="shared" si="256"/>
        <v/>
      </c>
      <c r="P117" s="191" t="str">
        <f t="shared" si="256"/>
        <v/>
      </c>
      <c r="Q117" s="191">
        <f t="shared" si="256"/>
        <v>1</v>
      </c>
      <c r="R117" s="191"/>
      <c r="S117" s="83"/>
      <c r="T117" s="83"/>
      <c r="U117" s="83"/>
      <c r="V117" s="83"/>
      <c r="W117" s="83"/>
      <c r="X117" s="83"/>
      <c r="Y117" s="83"/>
      <c r="Z117" s="83"/>
      <c r="AC117" s="83"/>
      <c r="AD117" s="83"/>
    </row>
    <row r="118" spans="4:30">
      <c r="D118" s="192" t="s">
        <v>43</v>
      </c>
      <c r="F118" s="191" t="str">
        <f>IF(F110="","",IF(F110=F112,"",1))</f>
        <v/>
      </c>
      <c r="G118" s="191">
        <f t="shared" ref="G118:Q118" si="257">IF(G110="","",IF(G110=G112,"",1))</f>
        <v>1</v>
      </c>
      <c r="H118" s="191" t="str">
        <f t="shared" si="257"/>
        <v/>
      </c>
      <c r="I118" s="191" t="str">
        <f t="shared" si="257"/>
        <v/>
      </c>
      <c r="J118" s="191" t="str">
        <f t="shared" si="257"/>
        <v/>
      </c>
      <c r="K118" s="191" t="str">
        <f t="shared" si="257"/>
        <v/>
      </c>
      <c r="L118" s="191" t="str">
        <f t="shared" si="257"/>
        <v/>
      </c>
      <c r="M118" s="191" t="str">
        <f t="shared" si="257"/>
        <v/>
      </c>
      <c r="N118" s="191" t="str">
        <f t="shared" si="257"/>
        <v/>
      </c>
      <c r="O118" s="191" t="str">
        <f t="shared" si="257"/>
        <v/>
      </c>
      <c r="P118" s="191" t="str">
        <f t="shared" si="257"/>
        <v/>
      </c>
      <c r="Q118" s="191">
        <f t="shared" si="257"/>
        <v>1</v>
      </c>
      <c r="R118" s="191"/>
      <c r="S118" s="83"/>
      <c r="T118" s="83"/>
      <c r="U118" s="83"/>
      <c r="V118" s="83"/>
      <c r="W118" s="83"/>
      <c r="X118" s="83"/>
      <c r="Y118" s="83"/>
      <c r="Z118" s="83"/>
      <c r="AC118" s="83"/>
      <c r="AD118" s="83"/>
    </row>
    <row r="119" spans="4:30">
      <c r="D119" s="195" t="s">
        <v>42</v>
      </c>
      <c r="F119" s="191" t="str">
        <f>IF(F110="","",IF(F19=F113,"",1))</f>
        <v/>
      </c>
      <c r="G119" s="191" t="str">
        <f t="shared" ref="G119:Q119" si="258">IF(G110="","",IF(G19=G113,"",1))</f>
        <v/>
      </c>
      <c r="H119" s="191" t="str">
        <f t="shared" si="258"/>
        <v/>
      </c>
      <c r="I119" s="191" t="str">
        <f t="shared" si="258"/>
        <v/>
      </c>
      <c r="J119" s="191" t="str">
        <f t="shared" si="258"/>
        <v/>
      </c>
      <c r="K119" s="191" t="str">
        <f t="shared" si="258"/>
        <v/>
      </c>
      <c r="L119" s="191" t="str">
        <f t="shared" si="258"/>
        <v/>
      </c>
      <c r="M119" s="191" t="str">
        <f t="shared" si="258"/>
        <v/>
      </c>
      <c r="N119" s="191" t="str">
        <f t="shared" si="258"/>
        <v/>
      </c>
      <c r="O119" s="191" t="str">
        <f t="shared" si="258"/>
        <v/>
      </c>
      <c r="P119" s="191" t="str">
        <f t="shared" si="258"/>
        <v/>
      </c>
      <c r="Q119" s="191" t="str">
        <f t="shared" si="258"/>
        <v/>
      </c>
      <c r="R119" s="191"/>
      <c r="S119" s="83"/>
      <c r="T119" s="83"/>
      <c r="U119" s="83"/>
      <c r="V119" s="83"/>
      <c r="W119" s="83"/>
      <c r="X119" s="83"/>
      <c r="Y119" s="83"/>
      <c r="Z119" s="83"/>
      <c r="AC119" s="83"/>
      <c r="AD119" s="83"/>
    </row>
    <row r="120" spans="4:30">
      <c r="D120" s="196" t="s">
        <v>496</v>
      </c>
      <c r="F120" s="191" t="str">
        <f>IF(F110="","",IF(F69=F114,"",1))</f>
        <v/>
      </c>
      <c r="G120" s="191" t="str">
        <f t="shared" ref="G120:Q120" si="259">IF(G110="","",IF(G69=G114,"",1))</f>
        <v/>
      </c>
      <c r="H120" s="191" t="str">
        <f t="shared" si="259"/>
        <v/>
      </c>
      <c r="I120" s="191" t="str">
        <f t="shared" si="259"/>
        <v/>
      </c>
      <c r="J120" s="191" t="str">
        <f t="shared" si="259"/>
        <v/>
      </c>
      <c r="K120" s="191" t="str">
        <f t="shared" si="259"/>
        <v/>
      </c>
      <c r="L120" s="191" t="str">
        <f t="shared" si="259"/>
        <v/>
      </c>
      <c r="M120" s="191" t="str">
        <f t="shared" si="259"/>
        <v/>
      </c>
      <c r="N120" s="191" t="str">
        <f t="shared" si="259"/>
        <v/>
      </c>
      <c r="O120" s="191" t="str">
        <f t="shared" si="259"/>
        <v/>
      </c>
      <c r="P120" s="191" t="str">
        <f t="shared" si="259"/>
        <v/>
      </c>
      <c r="Q120" s="191" t="str">
        <f t="shared" si="259"/>
        <v/>
      </c>
      <c r="R120" s="191"/>
      <c r="S120" s="83"/>
      <c r="T120" s="83"/>
      <c r="U120" s="83"/>
      <c r="V120" s="83"/>
      <c r="W120" s="83"/>
      <c r="X120" s="83"/>
      <c r="Y120" s="83"/>
      <c r="Z120" s="83"/>
      <c r="AC120" s="83"/>
      <c r="AD120" s="83"/>
    </row>
  </sheetData>
  <mergeCells count="66">
    <mergeCell ref="D97:D98"/>
    <mergeCell ref="G3:G6"/>
    <mergeCell ref="J4:L4"/>
    <mergeCell ref="M4:O4"/>
    <mergeCell ref="J5:J6"/>
    <mergeCell ref="K5:K6"/>
    <mergeCell ref="L5:L6"/>
    <mergeCell ref="M5:M6"/>
    <mergeCell ref="N5:N6"/>
    <mergeCell ref="O5:O6"/>
    <mergeCell ref="D67:D68"/>
    <mergeCell ref="D45:D46"/>
    <mergeCell ref="D47:D48"/>
    <mergeCell ref="D49:D50"/>
    <mergeCell ref="D51:D52"/>
    <mergeCell ref="D53:D54"/>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 ref="D95:D96"/>
    <mergeCell ref="D55:D56"/>
    <mergeCell ref="D57:D58"/>
    <mergeCell ref="D59:D60"/>
    <mergeCell ref="D61:D62"/>
    <mergeCell ref="D63:D64"/>
    <mergeCell ref="D65:D66"/>
    <mergeCell ref="D43:D44"/>
    <mergeCell ref="B17:E1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Q3:Q6"/>
    <mergeCell ref="A7:E8"/>
    <mergeCell ref="A9:A18"/>
    <mergeCell ref="B9:E10"/>
    <mergeCell ref="B11:E12"/>
    <mergeCell ref="B13:E14"/>
    <mergeCell ref="B15:E16"/>
    <mergeCell ref="A3:E6"/>
    <mergeCell ref="F3:F6"/>
    <mergeCell ref="I4:I6"/>
    <mergeCell ref="H4:H6"/>
    <mergeCell ref="P3:P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G8" sqref="G8:M8"/>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26" width="9" style="3"/>
    <col min="27" max="27" width="9" style="83"/>
    <col min="28" max="28" width="11.25" style="83" customWidth="1"/>
    <col min="29" max="16384" width="9" style="3"/>
  </cols>
  <sheetData>
    <row r="1" spans="1:28" ht="14.25">
      <c r="A1" s="18" t="s">
        <v>547</v>
      </c>
    </row>
    <row r="2" spans="1:28">
      <c r="M2" s="46" t="s">
        <v>157</v>
      </c>
    </row>
    <row r="3" spans="1:28" ht="14.25" customHeight="1">
      <c r="A3" s="280" t="s">
        <v>64</v>
      </c>
      <c r="B3" s="281"/>
      <c r="C3" s="281"/>
      <c r="D3" s="281"/>
      <c r="E3" s="282"/>
      <c r="F3" s="225" t="s">
        <v>138</v>
      </c>
      <c r="G3" s="400" t="s">
        <v>486</v>
      </c>
      <c r="H3" s="261" t="s">
        <v>485</v>
      </c>
      <c r="I3" s="261" t="s">
        <v>484</v>
      </c>
      <c r="J3" s="261" t="s">
        <v>321</v>
      </c>
      <c r="K3" s="261" t="s">
        <v>319</v>
      </c>
      <c r="L3" s="261" t="s">
        <v>483</v>
      </c>
      <c r="M3" s="261" t="s">
        <v>320</v>
      </c>
    </row>
    <row r="4" spans="1:28" ht="42" customHeight="1">
      <c r="A4" s="283"/>
      <c r="B4" s="284"/>
      <c r="C4" s="284"/>
      <c r="D4" s="284"/>
      <c r="E4" s="285"/>
      <c r="F4" s="229"/>
      <c r="G4" s="401"/>
      <c r="H4" s="262"/>
      <c r="I4" s="262"/>
      <c r="J4" s="262"/>
      <c r="K4" s="262"/>
      <c r="L4" s="262"/>
      <c r="M4" s="398"/>
    </row>
    <row r="5" spans="1:28" ht="14.25" customHeight="1" thickBot="1">
      <c r="A5" s="283"/>
      <c r="B5" s="284"/>
      <c r="C5" s="284"/>
      <c r="D5" s="284"/>
      <c r="E5" s="285"/>
      <c r="F5" s="229"/>
      <c r="G5" s="401"/>
      <c r="H5" s="262"/>
      <c r="I5" s="262"/>
      <c r="J5" s="262"/>
      <c r="K5" s="262"/>
      <c r="L5" s="262"/>
      <c r="M5" s="398"/>
    </row>
    <row r="6" spans="1:28" ht="16.5" customHeight="1" thickBot="1">
      <c r="A6" s="286"/>
      <c r="B6" s="287"/>
      <c r="C6" s="287"/>
      <c r="D6" s="287"/>
      <c r="E6" s="288"/>
      <c r="F6" s="229"/>
      <c r="G6" s="402"/>
      <c r="H6" s="263"/>
      <c r="I6" s="263"/>
      <c r="J6" s="263"/>
      <c r="K6" s="263"/>
      <c r="L6" s="263"/>
      <c r="M6" s="399"/>
      <c r="AA6" s="157">
        <f>SUM(AB7:AB100,F116:R120)</f>
        <v>0</v>
      </c>
      <c r="AB6" s="91"/>
    </row>
    <row r="7" spans="1:28" ht="12" customHeight="1">
      <c r="A7" s="216" t="s">
        <v>50</v>
      </c>
      <c r="B7" s="217"/>
      <c r="C7" s="217"/>
      <c r="D7" s="217"/>
      <c r="E7" s="218"/>
      <c r="F7" s="69">
        <v>986</v>
      </c>
      <c r="G7" s="68">
        <f t="shared" ref="G7:M7" si="0">SUM(G9,G11,G13,G15,G17)</f>
        <v>405</v>
      </c>
      <c r="H7" s="41">
        <f t="shared" si="0"/>
        <v>528</v>
      </c>
      <c r="I7" s="41">
        <f t="shared" si="0"/>
        <v>504</v>
      </c>
      <c r="J7" s="41">
        <f t="shared" si="0"/>
        <v>293</v>
      </c>
      <c r="K7" s="41">
        <f t="shared" si="0"/>
        <v>51</v>
      </c>
      <c r="L7" s="41">
        <f t="shared" si="0"/>
        <v>225</v>
      </c>
      <c r="M7" s="41">
        <f t="shared" si="0"/>
        <v>88</v>
      </c>
      <c r="AA7" s="151">
        <v>986</v>
      </c>
      <c r="AB7" s="151" t="str">
        <f>IF(F7=AA7,"",1)</f>
        <v/>
      </c>
    </row>
    <row r="8" spans="1:28" ht="12" customHeight="1">
      <c r="A8" s="219"/>
      <c r="B8" s="220"/>
      <c r="C8" s="220"/>
      <c r="D8" s="220"/>
      <c r="E8" s="221"/>
      <c r="F8" s="70"/>
      <c r="G8" s="66">
        <f t="shared" ref="G8:M8" si="1">IF(G7=0,0,G7/$F7)</f>
        <v>0.41075050709939148</v>
      </c>
      <c r="H8" s="37">
        <f t="shared" si="1"/>
        <v>0.53549695740365111</v>
      </c>
      <c r="I8" s="37">
        <f t="shared" si="1"/>
        <v>0.51115618661257611</v>
      </c>
      <c r="J8" s="37">
        <f t="shared" si="1"/>
        <v>0.29716024340770791</v>
      </c>
      <c r="K8" s="37">
        <f t="shared" si="1"/>
        <v>5.1724137931034482E-2</v>
      </c>
      <c r="L8" s="37">
        <f t="shared" si="1"/>
        <v>0.2281947261663286</v>
      </c>
      <c r="M8" s="37">
        <f t="shared" si="1"/>
        <v>8.9249492900608518E-2</v>
      </c>
      <c r="AA8" s="152"/>
      <c r="AB8" s="152"/>
    </row>
    <row r="9" spans="1:28" ht="12" customHeight="1">
      <c r="A9" s="205" t="s">
        <v>49</v>
      </c>
      <c r="B9" s="289" t="s">
        <v>48</v>
      </c>
      <c r="C9" s="290"/>
      <c r="D9" s="290"/>
      <c r="E9" s="291"/>
      <c r="F9" s="69">
        <v>324</v>
      </c>
      <c r="G9" s="68">
        <v>61</v>
      </c>
      <c r="H9" s="41">
        <v>61</v>
      </c>
      <c r="I9" s="41">
        <v>76</v>
      </c>
      <c r="J9" s="41">
        <v>19</v>
      </c>
      <c r="K9" s="41">
        <v>18</v>
      </c>
      <c r="L9" s="41">
        <v>146</v>
      </c>
      <c r="M9" s="41">
        <v>42</v>
      </c>
      <c r="AA9" s="153">
        <v>324</v>
      </c>
      <c r="AB9" s="153" t="str">
        <f>IF(F9=AA9,"",1)</f>
        <v/>
      </c>
    </row>
    <row r="10" spans="1:28" ht="12" customHeight="1">
      <c r="A10" s="206"/>
      <c r="B10" s="292"/>
      <c r="C10" s="293"/>
      <c r="D10" s="293"/>
      <c r="E10" s="294"/>
      <c r="F10" s="70"/>
      <c r="G10" s="66">
        <f t="shared" ref="G10:M10" si="2">IF(G9=0,0,G9/$F9)</f>
        <v>0.18827160493827161</v>
      </c>
      <c r="H10" s="37">
        <f t="shared" si="2"/>
        <v>0.18827160493827161</v>
      </c>
      <c r="I10" s="37">
        <f t="shared" si="2"/>
        <v>0.23456790123456789</v>
      </c>
      <c r="J10" s="37">
        <f t="shared" si="2"/>
        <v>5.8641975308641972E-2</v>
      </c>
      <c r="K10" s="37">
        <f t="shared" si="2"/>
        <v>5.5555555555555552E-2</v>
      </c>
      <c r="L10" s="37">
        <f t="shared" si="2"/>
        <v>0.45061728395061729</v>
      </c>
      <c r="M10" s="37">
        <f t="shared" si="2"/>
        <v>0.12962962962962962</v>
      </c>
      <c r="AA10" s="152"/>
      <c r="AB10" s="152"/>
    </row>
    <row r="11" spans="1:28" ht="12" customHeight="1">
      <c r="A11" s="206"/>
      <c r="B11" s="289" t="s">
        <v>47</v>
      </c>
      <c r="C11" s="290"/>
      <c r="D11" s="290"/>
      <c r="E11" s="291"/>
      <c r="F11" s="69">
        <v>144</v>
      </c>
      <c r="G11" s="68">
        <v>52</v>
      </c>
      <c r="H11" s="41">
        <v>75</v>
      </c>
      <c r="I11" s="41">
        <v>70</v>
      </c>
      <c r="J11" s="41">
        <v>34</v>
      </c>
      <c r="K11" s="41">
        <v>10</v>
      </c>
      <c r="L11" s="41">
        <v>28</v>
      </c>
      <c r="M11" s="41">
        <v>13</v>
      </c>
      <c r="AA11" s="153">
        <v>144</v>
      </c>
      <c r="AB11" s="153" t="str">
        <f>IF(F11=AA11,"",1)</f>
        <v/>
      </c>
    </row>
    <row r="12" spans="1:28" ht="12" customHeight="1">
      <c r="A12" s="206"/>
      <c r="B12" s="292"/>
      <c r="C12" s="293"/>
      <c r="D12" s="293"/>
      <c r="E12" s="294"/>
      <c r="F12" s="70"/>
      <c r="G12" s="66">
        <f t="shared" ref="G12:M12" si="3">IF(G11=0,0,G11/$F11)</f>
        <v>0.3611111111111111</v>
      </c>
      <c r="H12" s="37">
        <f t="shared" si="3"/>
        <v>0.52083333333333337</v>
      </c>
      <c r="I12" s="37">
        <f t="shared" si="3"/>
        <v>0.4861111111111111</v>
      </c>
      <c r="J12" s="37">
        <f t="shared" si="3"/>
        <v>0.2361111111111111</v>
      </c>
      <c r="K12" s="37">
        <f t="shared" si="3"/>
        <v>6.9444444444444448E-2</v>
      </c>
      <c r="L12" s="37">
        <f t="shared" si="3"/>
        <v>0.19444444444444445</v>
      </c>
      <c r="M12" s="37">
        <f t="shared" si="3"/>
        <v>9.0277777777777776E-2</v>
      </c>
      <c r="AA12" s="152"/>
      <c r="AB12" s="152"/>
    </row>
    <row r="13" spans="1:28" ht="12" customHeight="1">
      <c r="A13" s="206"/>
      <c r="B13" s="289" t="s">
        <v>46</v>
      </c>
      <c r="C13" s="290"/>
      <c r="D13" s="290"/>
      <c r="E13" s="291"/>
      <c r="F13" s="69">
        <v>219</v>
      </c>
      <c r="G13" s="68">
        <v>103</v>
      </c>
      <c r="H13" s="41">
        <v>140</v>
      </c>
      <c r="I13" s="41">
        <v>133</v>
      </c>
      <c r="J13" s="41">
        <v>72</v>
      </c>
      <c r="K13" s="41">
        <v>9</v>
      </c>
      <c r="L13" s="41">
        <v>31</v>
      </c>
      <c r="M13" s="41">
        <v>24</v>
      </c>
      <c r="AA13" s="153">
        <v>219</v>
      </c>
      <c r="AB13" s="153" t="str">
        <f>IF(F13=AA13,"",1)</f>
        <v/>
      </c>
    </row>
    <row r="14" spans="1:28" ht="12" customHeight="1">
      <c r="A14" s="206"/>
      <c r="B14" s="292"/>
      <c r="C14" s="293"/>
      <c r="D14" s="293"/>
      <c r="E14" s="294"/>
      <c r="F14" s="70"/>
      <c r="G14" s="66">
        <f t="shared" ref="G14:M14" si="4">IF(G13=0,0,G13/$F13)</f>
        <v>0.47031963470319632</v>
      </c>
      <c r="H14" s="37">
        <f t="shared" si="4"/>
        <v>0.63926940639269403</v>
      </c>
      <c r="I14" s="37">
        <f t="shared" si="4"/>
        <v>0.60730593607305938</v>
      </c>
      <c r="J14" s="37">
        <f t="shared" si="4"/>
        <v>0.32876712328767121</v>
      </c>
      <c r="K14" s="37">
        <f t="shared" si="4"/>
        <v>4.1095890410958902E-2</v>
      </c>
      <c r="L14" s="37">
        <f t="shared" si="4"/>
        <v>0.14155251141552511</v>
      </c>
      <c r="M14" s="37">
        <f t="shared" si="4"/>
        <v>0.1095890410958904</v>
      </c>
      <c r="AA14" s="152"/>
      <c r="AB14" s="152"/>
    </row>
    <row r="15" spans="1:28" ht="12" customHeight="1">
      <c r="A15" s="206"/>
      <c r="B15" s="289" t="s">
        <v>45</v>
      </c>
      <c r="C15" s="290"/>
      <c r="D15" s="290"/>
      <c r="E15" s="291"/>
      <c r="F15" s="69">
        <v>78</v>
      </c>
      <c r="G15" s="68">
        <v>39</v>
      </c>
      <c r="H15" s="41">
        <v>56</v>
      </c>
      <c r="I15" s="41">
        <v>48</v>
      </c>
      <c r="J15" s="41">
        <v>27</v>
      </c>
      <c r="K15" s="41">
        <v>4</v>
      </c>
      <c r="L15" s="41">
        <v>13</v>
      </c>
      <c r="M15" s="41">
        <v>4</v>
      </c>
      <c r="AA15" s="153">
        <v>78</v>
      </c>
      <c r="AB15" s="153" t="str">
        <f>IF(F15=AA15,"",1)</f>
        <v/>
      </c>
    </row>
    <row r="16" spans="1:28" ht="12" customHeight="1">
      <c r="A16" s="206"/>
      <c r="B16" s="292"/>
      <c r="C16" s="293"/>
      <c r="D16" s="293"/>
      <c r="E16" s="294"/>
      <c r="F16" s="70"/>
      <c r="G16" s="66">
        <f t="shared" ref="G16:M16" si="5">IF(G15=0,0,G15/$F15)</f>
        <v>0.5</v>
      </c>
      <c r="H16" s="37">
        <f t="shared" si="5"/>
        <v>0.71794871794871795</v>
      </c>
      <c r="I16" s="37">
        <f t="shared" si="5"/>
        <v>0.61538461538461542</v>
      </c>
      <c r="J16" s="37">
        <f t="shared" si="5"/>
        <v>0.34615384615384615</v>
      </c>
      <c r="K16" s="37">
        <f t="shared" si="5"/>
        <v>5.128205128205128E-2</v>
      </c>
      <c r="L16" s="37">
        <f t="shared" si="5"/>
        <v>0.16666666666666666</v>
      </c>
      <c r="M16" s="37">
        <f t="shared" si="5"/>
        <v>5.128205128205128E-2</v>
      </c>
      <c r="AA16" s="152"/>
      <c r="AB16" s="152"/>
    </row>
    <row r="17" spans="1:28" ht="12" customHeight="1">
      <c r="A17" s="206"/>
      <c r="B17" s="289" t="s">
        <v>44</v>
      </c>
      <c r="C17" s="290"/>
      <c r="D17" s="290"/>
      <c r="E17" s="291"/>
      <c r="F17" s="69">
        <v>221</v>
      </c>
      <c r="G17" s="68">
        <v>150</v>
      </c>
      <c r="H17" s="41">
        <v>196</v>
      </c>
      <c r="I17" s="41">
        <v>177</v>
      </c>
      <c r="J17" s="41">
        <v>141</v>
      </c>
      <c r="K17" s="41">
        <v>10</v>
      </c>
      <c r="L17" s="41">
        <v>7</v>
      </c>
      <c r="M17" s="41">
        <v>5</v>
      </c>
      <c r="AA17" s="153">
        <v>221</v>
      </c>
      <c r="AB17" s="153" t="str">
        <f>IF(F17=AA17,"",1)</f>
        <v/>
      </c>
    </row>
    <row r="18" spans="1:28" ht="12" customHeight="1">
      <c r="A18" s="207"/>
      <c r="B18" s="292"/>
      <c r="C18" s="293"/>
      <c r="D18" s="293"/>
      <c r="E18" s="294"/>
      <c r="F18" s="70"/>
      <c r="G18" s="66">
        <f t="shared" ref="G18:M18" si="6">IF(G17=0,0,G17/$F17)</f>
        <v>0.67873303167420818</v>
      </c>
      <c r="H18" s="37">
        <f t="shared" si="6"/>
        <v>0.8868778280542986</v>
      </c>
      <c r="I18" s="37">
        <f t="shared" si="6"/>
        <v>0.80090497737556565</v>
      </c>
      <c r="J18" s="37">
        <f t="shared" si="6"/>
        <v>0.63800904977375561</v>
      </c>
      <c r="K18" s="37">
        <f t="shared" si="6"/>
        <v>4.5248868778280542E-2</v>
      </c>
      <c r="L18" s="37">
        <f t="shared" si="6"/>
        <v>3.1674208144796379E-2</v>
      </c>
      <c r="M18" s="37">
        <f t="shared" si="6"/>
        <v>2.2624434389140271E-2</v>
      </c>
      <c r="AA18" s="154"/>
      <c r="AB18" s="152"/>
    </row>
    <row r="19" spans="1:28" ht="12" customHeight="1">
      <c r="A19" s="202" t="s">
        <v>43</v>
      </c>
      <c r="B19" s="202" t="s">
        <v>42</v>
      </c>
      <c r="C19" s="43"/>
      <c r="D19" s="278" t="s">
        <v>16</v>
      </c>
      <c r="E19" s="42"/>
      <c r="F19" s="69">
        <v>247</v>
      </c>
      <c r="G19" s="68">
        <f t="shared" ref="G19:M19" si="7">SUM(G21,G23,G25,G27,G29,G31,G33,G35,G37,G39,G41,G43,G45,G47,G49,G51,G53,G55,G57,G59,G61,G63,G65,G67)</f>
        <v>110</v>
      </c>
      <c r="H19" s="41">
        <f t="shared" si="7"/>
        <v>144</v>
      </c>
      <c r="I19" s="41">
        <f t="shared" si="7"/>
        <v>137</v>
      </c>
      <c r="J19" s="41">
        <f t="shared" si="7"/>
        <v>82</v>
      </c>
      <c r="K19" s="41">
        <f t="shared" si="7"/>
        <v>12</v>
      </c>
      <c r="L19" s="41">
        <f t="shared" si="7"/>
        <v>53</v>
      </c>
      <c r="M19" s="41">
        <f t="shared" si="7"/>
        <v>20</v>
      </c>
      <c r="AA19" s="153">
        <v>247</v>
      </c>
      <c r="AB19" s="153" t="str">
        <f>IF(F19=AA19,"",1)</f>
        <v/>
      </c>
    </row>
    <row r="20" spans="1:28" ht="12" customHeight="1">
      <c r="A20" s="203"/>
      <c r="B20" s="203"/>
      <c r="C20" s="40"/>
      <c r="D20" s="279"/>
      <c r="E20" s="39"/>
      <c r="F20" s="70"/>
      <c r="G20" s="66">
        <f t="shared" ref="G20:M20" si="8">IF(G19=0,0,G19/$F19)</f>
        <v>0.44534412955465585</v>
      </c>
      <c r="H20" s="37">
        <f t="shared" si="8"/>
        <v>0.582995951417004</v>
      </c>
      <c r="I20" s="37">
        <f t="shared" si="8"/>
        <v>0.55465587044534415</v>
      </c>
      <c r="J20" s="37">
        <f t="shared" si="8"/>
        <v>0.33198380566801622</v>
      </c>
      <c r="K20" s="37">
        <f t="shared" si="8"/>
        <v>4.8582995951417005E-2</v>
      </c>
      <c r="L20" s="37">
        <f t="shared" si="8"/>
        <v>0.2145748987854251</v>
      </c>
      <c r="M20" s="37">
        <f t="shared" si="8"/>
        <v>8.0971659919028341E-2</v>
      </c>
      <c r="AA20" s="152"/>
      <c r="AB20" s="152"/>
    </row>
    <row r="21" spans="1:28" ht="12" customHeight="1">
      <c r="A21" s="203"/>
      <c r="B21" s="203"/>
      <c r="C21" s="43"/>
      <c r="D21" s="278" t="s">
        <v>339</v>
      </c>
      <c r="E21" s="42"/>
      <c r="F21" s="69">
        <v>28</v>
      </c>
      <c r="G21" s="68">
        <v>16</v>
      </c>
      <c r="H21" s="41">
        <v>18</v>
      </c>
      <c r="I21" s="41">
        <v>16</v>
      </c>
      <c r="J21" s="41">
        <v>6</v>
      </c>
      <c r="K21" s="41">
        <v>1</v>
      </c>
      <c r="L21" s="41">
        <v>4</v>
      </c>
      <c r="M21" s="41">
        <v>2</v>
      </c>
      <c r="AA21" s="153">
        <v>28</v>
      </c>
      <c r="AB21" s="153" t="str">
        <f>IF(F21=AA21,"",1)</f>
        <v/>
      </c>
    </row>
    <row r="22" spans="1:28" ht="12" customHeight="1">
      <c r="A22" s="203"/>
      <c r="B22" s="203"/>
      <c r="C22" s="40"/>
      <c r="D22" s="279"/>
      <c r="E22" s="39"/>
      <c r="F22" s="70"/>
      <c r="G22" s="66">
        <f t="shared" ref="G22:M22" si="9">IF(G21=0,0,G21/$F21)</f>
        <v>0.5714285714285714</v>
      </c>
      <c r="H22" s="37">
        <f t="shared" si="9"/>
        <v>0.6428571428571429</v>
      </c>
      <c r="I22" s="37">
        <f t="shared" si="9"/>
        <v>0.5714285714285714</v>
      </c>
      <c r="J22" s="37">
        <f t="shared" si="9"/>
        <v>0.21428571428571427</v>
      </c>
      <c r="K22" s="37">
        <f t="shared" si="9"/>
        <v>3.5714285714285712E-2</v>
      </c>
      <c r="L22" s="37">
        <f t="shared" si="9"/>
        <v>0.14285714285714285</v>
      </c>
      <c r="M22" s="37">
        <f t="shared" si="9"/>
        <v>7.1428571428571425E-2</v>
      </c>
      <c r="AA22" s="152"/>
      <c r="AB22" s="152"/>
    </row>
    <row r="23" spans="1:28" ht="12" customHeight="1">
      <c r="A23" s="203"/>
      <c r="B23" s="203"/>
      <c r="C23" s="43"/>
      <c r="D23" s="278" t="s">
        <v>340</v>
      </c>
      <c r="E23" s="42"/>
      <c r="F23" s="69">
        <v>5</v>
      </c>
      <c r="G23" s="68">
        <v>3</v>
      </c>
      <c r="H23" s="41">
        <v>3</v>
      </c>
      <c r="I23" s="41">
        <v>3</v>
      </c>
      <c r="J23" s="41">
        <v>3</v>
      </c>
      <c r="K23" s="41">
        <v>0</v>
      </c>
      <c r="L23" s="41">
        <v>0</v>
      </c>
      <c r="M23" s="41">
        <v>1</v>
      </c>
      <c r="AA23" s="153">
        <v>5</v>
      </c>
      <c r="AB23" s="153" t="str">
        <f>IF(F23=AA23,"",1)</f>
        <v/>
      </c>
    </row>
    <row r="24" spans="1:28" ht="12" customHeight="1">
      <c r="A24" s="203"/>
      <c r="B24" s="203"/>
      <c r="C24" s="40"/>
      <c r="D24" s="279"/>
      <c r="E24" s="39"/>
      <c r="F24" s="70"/>
      <c r="G24" s="66">
        <f t="shared" ref="G24:M24" si="10">IF(G23=0,0,G23/$F23)</f>
        <v>0.6</v>
      </c>
      <c r="H24" s="37">
        <f t="shared" si="10"/>
        <v>0.6</v>
      </c>
      <c r="I24" s="37">
        <f t="shared" si="10"/>
        <v>0.6</v>
      </c>
      <c r="J24" s="37">
        <f t="shared" si="10"/>
        <v>0.6</v>
      </c>
      <c r="K24" s="37">
        <f t="shared" si="10"/>
        <v>0</v>
      </c>
      <c r="L24" s="37">
        <f t="shared" si="10"/>
        <v>0</v>
      </c>
      <c r="M24" s="37">
        <f t="shared" si="10"/>
        <v>0.2</v>
      </c>
      <c r="AA24" s="152"/>
      <c r="AB24" s="152"/>
    </row>
    <row r="25" spans="1:28" ht="12" customHeight="1">
      <c r="A25" s="203"/>
      <c r="B25" s="203"/>
      <c r="C25" s="43"/>
      <c r="D25" s="295" t="s">
        <v>341</v>
      </c>
      <c r="E25" s="115"/>
      <c r="F25" s="93">
        <v>19</v>
      </c>
      <c r="G25" s="103">
        <v>10</v>
      </c>
      <c r="H25" s="104">
        <v>11</v>
      </c>
      <c r="I25" s="41">
        <v>12</v>
      </c>
      <c r="J25" s="41">
        <v>1</v>
      </c>
      <c r="K25" s="41">
        <v>2</v>
      </c>
      <c r="L25" s="41">
        <v>3</v>
      </c>
      <c r="M25" s="41">
        <v>2</v>
      </c>
      <c r="AA25" s="153">
        <v>19</v>
      </c>
      <c r="AB25" s="153" t="str">
        <f>IF(F25=AA25,"",1)</f>
        <v/>
      </c>
    </row>
    <row r="26" spans="1:28" ht="12" customHeight="1">
      <c r="A26" s="203"/>
      <c r="B26" s="203"/>
      <c r="C26" s="40"/>
      <c r="D26" s="296"/>
      <c r="E26" s="116"/>
      <c r="F26" s="94"/>
      <c r="G26" s="106">
        <f t="shared" ref="G26:M26" si="11">IF(G25=0,0,G25/$F25)</f>
        <v>0.52631578947368418</v>
      </c>
      <c r="H26" s="107">
        <f t="shared" ref="G26:M28" si="12">IF(H25=0,0,H25/$F25)</f>
        <v>0.57894736842105265</v>
      </c>
      <c r="I26" s="37">
        <f t="shared" si="11"/>
        <v>0.63157894736842102</v>
      </c>
      <c r="J26" s="37">
        <f t="shared" si="11"/>
        <v>5.2631578947368418E-2</v>
      </c>
      <c r="K26" s="37">
        <f t="shared" si="11"/>
        <v>0.10526315789473684</v>
      </c>
      <c r="L26" s="37">
        <f t="shared" si="11"/>
        <v>0.15789473684210525</v>
      </c>
      <c r="M26" s="37">
        <f t="shared" si="11"/>
        <v>0.10526315789473684</v>
      </c>
      <c r="AA26" s="152"/>
      <c r="AB26" s="152"/>
    </row>
    <row r="27" spans="1:28" ht="12" customHeight="1">
      <c r="A27" s="203"/>
      <c r="B27" s="203"/>
      <c r="C27" s="43"/>
      <c r="D27" s="278" t="s">
        <v>342</v>
      </c>
      <c r="E27" s="42"/>
      <c r="F27" s="69">
        <v>2</v>
      </c>
      <c r="G27" s="68">
        <v>0</v>
      </c>
      <c r="H27" s="41">
        <v>0</v>
      </c>
      <c r="I27" s="41">
        <v>0</v>
      </c>
      <c r="J27" s="41">
        <v>0</v>
      </c>
      <c r="K27" s="41">
        <v>0</v>
      </c>
      <c r="L27" s="41">
        <v>1</v>
      </c>
      <c r="M27" s="41">
        <v>1</v>
      </c>
      <c r="AA27" s="153">
        <v>2</v>
      </c>
      <c r="AB27" s="153" t="str">
        <f>IF(F27=AA27,"",1)</f>
        <v/>
      </c>
    </row>
    <row r="28" spans="1:28" ht="12" customHeight="1">
      <c r="A28" s="203"/>
      <c r="B28" s="203"/>
      <c r="C28" s="40"/>
      <c r="D28" s="279"/>
      <c r="E28" s="39"/>
      <c r="F28" s="70"/>
      <c r="G28" s="66">
        <f t="shared" si="12"/>
        <v>0</v>
      </c>
      <c r="H28" s="37">
        <f t="shared" si="12"/>
        <v>0</v>
      </c>
      <c r="I28" s="37">
        <f t="shared" si="12"/>
        <v>0</v>
      </c>
      <c r="J28" s="37">
        <f t="shared" si="12"/>
        <v>0</v>
      </c>
      <c r="K28" s="37">
        <f t="shared" si="12"/>
        <v>0</v>
      </c>
      <c r="L28" s="37">
        <f t="shared" si="12"/>
        <v>0.5</v>
      </c>
      <c r="M28" s="37">
        <f t="shared" si="12"/>
        <v>0.5</v>
      </c>
      <c r="AA28" s="152"/>
      <c r="AB28" s="152"/>
    </row>
    <row r="29" spans="1:28" ht="12" customHeight="1">
      <c r="A29" s="203"/>
      <c r="B29" s="203"/>
      <c r="C29" s="43"/>
      <c r="D29" s="278" t="s">
        <v>343</v>
      </c>
      <c r="E29" s="42"/>
      <c r="F29" s="69">
        <v>7</v>
      </c>
      <c r="G29" s="68">
        <v>4</v>
      </c>
      <c r="H29" s="41">
        <v>4</v>
      </c>
      <c r="I29" s="41">
        <v>4</v>
      </c>
      <c r="J29" s="41">
        <v>2</v>
      </c>
      <c r="K29" s="41">
        <v>0</v>
      </c>
      <c r="L29" s="41">
        <v>2</v>
      </c>
      <c r="M29" s="41">
        <v>1</v>
      </c>
      <c r="AA29" s="153">
        <v>7</v>
      </c>
      <c r="AB29" s="153" t="str">
        <f>IF(F29=AA29,"",1)</f>
        <v/>
      </c>
    </row>
    <row r="30" spans="1:28" ht="12" customHeight="1">
      <c r="A30" s="203"/>
      <c r="B30" s="203"/>
      <c r="C30" s="40"/>
      <c r="D30" s="279"/>
      <c r="E30" s="39"/>
      <c r="F30" s="70"/>
      <c r="G30" s="66">
        <f t="shared" ref="G30:M30" si="13">IF(G29=0,0,G29/$F29)</f>
        <v>0.5714285714285714</v>
      </c>
      <c r="H30" s="37">
        <f t="shared" si="13"/>
        <v>0.5714285714285714</v>
      </c>
      <c r="I30" s="37">
        <f t="shared" si="13"/>
        <v>0.5714285714285714</v>
      </c>
      <c r="J30" s="37">
        <f t="shared" si="13"/>
        <v>0.2857142857142857</v>
      </c>
      <c r="K30" s="37">
        <f t="shared" si="13"/>
        <v>0</v>
      </c>
      <c r="L30" s="37">
        <f t="shared" si="13"/>
        <v>0.2857142857142857</v>
      </c>
      <c r="M30" s="37">
        <f t="shared" si="13"/>
        <v>0.14285714285714285</v>
      </c>
      <c r="AA30" s="152"/>
      <c r="AB30" s="152"/>
    </row>
    <row r="31" spans="1:28" ht="12" customHeight="1">
      <c r="A31" s="203"/>
      <c r="B31" s="203"/>
      <c r="C31" s="43"/>
      <c r="D31" s="278" t="s">
        <v>344</v>
      </c>
      <c r="E31" s="42"/>
      <c r="F31" s="69">
        <v>1</v>
      </c>
      <c r="G31" s="68">
        <v>0</v>
      </c>
      <c r="H31" s="41">
        <v>0</v>
      </c>
      <c r="I31" s="41">
        <v>0</v>
      </c>
      <c r="J31" s="41">
        <v>0</v>
      </c>
      <c r="K31" s="41">
        <v>0</v>
      </c>
      <c r="L31" s="41">
        <v>1</v>
      </c>
      <c r="M31" s="41">
        <v>0</v>
      </c>
      <c r="AA31" s="153">
        <v>1</v>
      </c>
      <c r="AB31" s="153" t="str">
        <f>IF(F31=AA31,"",1)</f>
        <v/>
      </c>
    </row>
    <row r="32" spans="1:28" ht="12" customHeight="1">
      <c r="A32" s="203"/>
      <c r="B32" s="203"/>
      <c r="C32" s="40"/>
      <c r="D32" s="279"/>
      <c r="E32" s="39"/>
      <c r="F32" s="70"/>
      <c r="G32" s="66">
        <f t="shared" ref="G32:M32" si="14">IF(G31=0,0,G31/$F31)</f>
        <v>0</v>
      </c>
      <c r="H32" s="37">
        <f t="shared" si="14"/>
        <v>0</v>
      </c>
      <c r="I32" s="37">
        <f t="shared" si="14"/>
        <v>0</v>
      </c>
      <c r="J32" s="37">
        <f t="shared" si="14"/>
        <v>0</v>
      </c>
      <c r="K32" s="37">
        <f t="shared" si="14"/>
        <v>0</v>
      </c>
      <c r="L32" s="37">
        <f t="shared" si="14"/>
        <v>1</v>
      </c>
      <c r="M32" s="37">
        <f t="shared" si="14"/>
        <v>0</v>
      </c>
      <c r="AA32" s="152"/>
      <c r="AB32" s="152"/>
    </row>
    <row r="33" spans="1:28" ht="12" customHeight="1">
      <c r="A33" s="203"/>
      <c r="B33" s="203"/>
      <c r="C33" s="43"/>
      <c r="D33" s="278" t="s">
        <v>345</v>
      </c>
      <c r="E33" s="42"/>
      <c r="F33" s="69">
        <v>7</v>
      </c>
      <c r="G33" s="68">
        <v>2</v>
      </c>
      <c r="H33" s="41">
        <v>2</v>
      </c>
      <c r="I33" s="41">
        <v>3</v>
      </c>
      <c r="J33" s="41">
        <v>2</v>
      </c>
      <c r="K33" s="41">
        <v>0</v>
      </c>
      <c r="L33" s="41">
        <v>2</v>
      </c>
      <c r="M33" s="41">
        <v>0</v>
      </c>
      <c r="AA33" s="153">
        <v>7</v>
      </c>
      <c r="AB33" s="153" t="str">
        <f>IF(F33=AA33,"",1)</f>
        <v/>
      </c>
    </row>
    <row r="34" spans="1:28" ht="12" customHeight="1">
      <c r="A34" s="203"/>
      <c r="B34" s="203"/>
      <c r="C34" s="40"/>
      <c r="D34" s="279"/>
      <c r="E34" s="39"/>
      <c r="F34" s="70"/>
      <c r="G34" s="66">
        <f t="shared" ref="G34:M34" si="15">IF(G33=0,0,G33/$F33)</f>
        <v>0.2857142857142857</v>
      </c>
      <c r="H34" s="37">
        <f t="shared" si="15"/>
        <v>0.2857142857142857</v>
      </c>
      <c r="I34" s="37">
        <f t="shared" si="15"/>
        <v>0.42857142857142855</v>
      </c>
      <c r="J34" s="37">
        <f t="shared" si="15"/>
        <v>0.2857142857142857</v>
      </c>
      <c r="K34" s="37">
        <f t="shared" si="15"/>
        <v>0</v>
      </c>
      <c r="L34" s="37">
        <f t="shared" si="15"/>
        <v>0.2857142857142857</v>
      </c>
      <c r="M34" s="37">
        <f t="shared" si="15"/>
        <v>0</v>
      </c>
      <c r="AA34" s="152"/>
      <c r="AB34" s="152"/>
    </row>
    <row r="35" spans="1:28" ht="12" customHeight="1">
      <c r="A35" s="203"/>
      <c r="B35" s="203"/>
      <c r="C35" s="43"/>
      <c r="D35" s="278" t="s">
        <v>346</v>
      </c>
      <c r="E35" s="42"/>
      <c r="F35" s="69">
        <v>8</v>
      </c>
      <c r="G35" s="68">
        <v>3</v>
      </c>
      <c r="H35" s="41">
        <v>6</v>
      </c>
      <c r="I35" s="41">
        <v>7</v>
      </c>
      <c r="J35" s="41">
        <v>5</v>
      </c>
      <c r="K35" s="41">
        <v>0</v>
      </c>
      <c r="L35" s="41">
        <v>1</v>
      </c>
      <c r="M35" s="41">
        <v>0</v>
      </c>
      <c r="AA35" s="153">
        <v>8</v>
      </c>
      <c r="AB35" s="153" t="str">
        <f>IF(F35=AA35,"",1)</f>
        <v/>
      </c>
    </row>
    <row r="36" spans="1:28" ht="12" customHeight="1">
      <c r="A36" s="203"/>
      <c r="B36" s="203"/>
      <c r="C36" s="40"/>
      <c r="D36" s="279"/>
      <c r="E36" s="39"/>
      <c r="F36" s="70"/>
      <c r="G36" s="66">
        <f t="shared" ref="G36:M36" si="16">IF(G35=0,0,G35/$F35)</f>
        <v>0.375</v>
      </c>
      <c r="H36" s="37">
        <f t="shared" si="16"/>
        <v>0.75</v>
      </c>
      <c r="I36" s="37">
        <f t="shared" si="16"/>
        <v>0.875</v>
      </c>
      <c r="J36" s="37">
        <f t="shared" si="16"/>
        <v>0.625</v>
      </c>
      <c r="K36" s="37">
        <f t="shared" si="16"/>
        <v>0</v>
      </c>
      <c r="L36" s="37">
        <f t="shared" si="16"/>
        <v>0.125</v>
      </c>
      <c r="M36" s="37">
        <f t="shared" si="16"/>
        <v>0</v>
      </c>
      <c r="AA36" s="152"/>
      <c r="AB36" s="152"/>
    </row>
    <row r="37" spans="1:28" ht="12" customHeight="1">
      <c r="A37" s="203"/>
      <c r="B37" s="203"/>
      <c r="C37" s="43"/>
      <c r="D37" s="278" t="s">
        <v>347</v>
      </c>
      <c r="E37" s="42"/>
      <c r="F37" s="69">
        <v>1</v>
      </c>
      <c r="G37" s="68">
        <v>1</v>
      </c>
      <c r="H37" s="41">
        <v>1</v>
      </c>
      <c r="I37" s="41">
        <v>1</v>
      </c>
      <c r="J37" s="41">
        <v>1</v>
      </c>
      <c r="K37" s="41">
        <v>0</v>
      </c>
      <c r="L37" s="41">
        <v>0</v>
      </c>
      <c r="M37" s="41">
        <v>0</v>
      </c>
      <c r="AA37" s="153">
        <v>1</v>
      </c>
      <c r="AB37" s="153" t="str">
        <f>IF(F37=AA37,"",1)</f>
        <v/>
      </c>
    </row>
    <row r="38" spans="1:28" ht="12" customHeight="1">
      <c r="A38" s="203"/>
      <c r="B38" s="203"/>
      <c r="C38" s="40"/>
      <c r="D38" s="279"/>
      <c r="E38" s="39"/>
      <c r="F38" s="70"/>
      <c r="G38" s="66">
        <f t="shared" ref="G38:M38" si="17">IF(G37=0,0,G37/$F37)</f>
        <v>1</v>
      </c>
      <c r="H38" s="37">
        <f t="shared" si="17"/>
        <v>1</v>
      </c>
      <c r="I38" s="37">
        <f t="shared" si="17"/>
        <v>1</v>
      </c>
      <c r="J38" s="37">
        <f t="shared" si="17"/>
        <v>1</v>
      </c>
      <c r="K38" s="37">
        <f t="shared" si="17"/>
        <v>0</v>
      </c>
      <c r="L38" s="37">
        <f t="shared" si="17"/>
        <v>0</v>
      </c>
      <c r="M38" s="37">
        <f t="shared" si="17"/>
        <v>0</v>
      </c>
      <c r="AA38" s="152"/>
      <c r="AB38" s="152"/>
    </row>
    <row r="39" spans="1:28" ht="12" customHeight="1">
      <c r="A39" s="203"/>
      <c r="B39" s="203"/>
      <c r="C39" s="43"/>
      <c r="D39" s="278" t="s">
        <v>348</v>
      </c>
      <c r="E39" s="42"/>
      <c r="F39" s="69">
        <v>7</v>
      </c>
      <c r="G39" s="68">
        <v>1</v>
      </c>
      <c r="H39" s="41">
        <v>3</v>
      </c>
      <c r="I39" s="41">
        <v>4</v>
      </c>
      <c r="J39" s="41">
        <v>1</v>
      </c>
      <c r="K39" s="41">
        <v>0</v>
      </c>
      <c r="L39" s="41">
        <v>1</v>
      </c>
      <c r="M39" s="41">
        <v>2</v>
      </c>
      <c r="AA39" s="153">
        <v>7</v>
      </c>
      <c r="AB39" s="153" t="str">
        <f>IF(F39=AA39,"",1)</f>
        <v/>
      </c>
    </row>
    <row r="40" spans="1:28" ht="12" customHeight="1">
      <c r="A40" s="203"/>
      <c r="B40" s="203"/>
      <c r="C40" s="40"/>
      <c r="D40" s="279"/>
      <c r="E40" s="39"/>
      <c r="F40" s="70"/>
      <c r="G40" s="66">
        <f t="shared" ref="G40:M40" si="18">IF(G39=0,0,G39/$F39)</f>
        <v>0.14285714285714285</v>
      </c>
      <c r="H40" s="37">
        <f t="shared" si="18"/>
        <v>0.42857142857142855</v>
      </c>
      <c r="I40" s="37">
        <f t="shared" si="18"/>
        <v>0.5714285714285714</v>
      </c>
      <c r="J40" s="37">
        <f t="shared" si="18"/>
        <v>0.14285714285714285</v>
      </c>
      <c r="K40" s="37">
        <f t="shared" si="18"/>
        <v>0</v>
      </c>
      <c r="L40" s="37">
        <f t="shared" si="18"/>
        <v>0.14285714285714285</v>
      </c>
      <c r="M40" s="37">
        <f t="shared" si="18"/>
        <v>0.2857142857142857</v>
      </c>
      <c r="AA40" s="152"/>
      <c r="AB40" s="152"/>
    </row>
    <row r="41" spans="1:28" ht="12" customHeight="1">
      <c r="A41" s="203"/>
      <c r="B41" s="203"/>
      <c r="C41" s="43"/>
      <c r="D41" s="278" t="s">
        <v>349</v>
      </c>
      <c r="E41" s="42"/>
      <c r="F41" s="69">
        <v>1</v>
      </c>
      <c r="G41" s="68">
        <v>0</v>
      </c>
      <c r="H41" s="41">
        <v>0</v>
      </c>
      <c r="I41" s="41">
        <v>0</v>
      </c>
      <c r="J41" s="41">
        <v>0</v>
      </c>
      <c r="K41" s="41">
        <v>0</v>
      </c>
      <c r="L41" s="41">
        <v>1</v>
      </c>
      <c r="M41" s="41">
        <v>0</v>
      </c>
      <c r="AA41" s="153">
        <v>1</v>
      </c>
      <c r="AB41" s="153" t="str">
        <f>IF(F41=AA41,"",1)</f>
        <v/>
      </c>
    </row>
    <row r="42" spans="1:28" ht="12" customHeight="1">
      <c r="A42" s="203"/>
      <c r="B42" s="203"/>
      <c r="C42" s="40"/>
      <c r="D42" s="279"/>
      <c r="E42" s="39"/>
      <c r="F42" s="70"/>
      <c r="G42" s="66">
        <f t="shared" ref="G42:M42" si="19">IF(G41=0,0,G41/$F41)</f>
        <v>0</v>
      </c>
      <c r="H42" s="37">
        <f t="shared" si="19"/>
        <v>0</v>
      </c>
      <c r="I42" s="37">
        <f t="shared" si="19"/>
        <v>0</v>
      </c>
      <c r="J42" s="37">
        <f t="shared" si="19"/>
        <v>0</v>
      </c>
      <c r="K42" s="37">
        <f t="shared" si="19"/>
        <v>0</v>
      </c>
      <c r="L42" s="37">
        <f t="shared" si="19"/>
        <v>1</v>
      </c>
      <c r="M42" s="37">
        <f t="shared" si="19"/>
        <v>0</v>
      </c>
      <c r="AA42" s="152"/>
      <c r="AB42" s="152"/>
    </row>
    <row r="43" spans="1:28" ht="12" customHeight="1">
      <c r="A43" s="203"/>
      <c r="B43" s="203"/>
      <c r="C43" s="43"/>
      <c r="D43" s="278" t="s">
        <v>350</v>
      </c>
      <c r="E43" s="42"/>
      <c r="F43" s="69">
        <v>2</v>
      </c>
      <c r="G43" s="68">
        <v>1</v>
      </c>
      <c r="H43" s="41">
        <v>1</v>
      </c>
      <c r="I43" s="41">
        <v>1</v>
      </c>
      <c r="J43" s="41">
        <v>1</v>
      </c>
      <c r="K43" s="41">
        <v>0</v>
      </c>
      <c r="L43" s="41">
        <v>1</v>
      </c>
      <c r="M43" s="41">
        <v>0</v>
      </c>
      <c r="AA43" s="153">
        <v>2</v>
      </c>
      <c r="AB43" s="153" t="str">
        <f>IF(F43=AA43,"",1)</f>
        <v/>
      </c>
    </row>
    <row r="44" spans="1:28" ht="12" customHeight="1">
      <c r="A44" s="203"/>
      <c r="B44" s="203"/>
      <c r="C44" s="40"/>
      <c r="D44" s="279"/>
      <c r="E44" s="39"/>
      <c r="F44" s="70"/>
      <c r="G44" s="66">
        <f t="shared" ref="G44:M44" si="20">IF(G43=0,0,G43/$F43)</f>
        <v>0.5</v>
      </c>
      <c r="H44" s="37">
        <f t="shared" si="20"/>
        <v>0.5</v>
      </c>
      <c r="I44" s="37">
        <f t="shared" si="20"/>
        <v>0.5</v>
      </c>
      <c r="J44" s="37">
        <f t="shared" si="20"/>
        <v>0.5</v>
      </c>
      <c r="K44" s="37">
        <f t="shared" si="20"/>
        <v>0</v>
      </c>
      <c r="L44" s="37">
        <f t="shared" si="20"/>
        <v>0.5</v>
      </c>
      <c r="M44" s="37">
        <f t="shared" si="20"/>
        <v>0</v>
      </c>
      <c r="AA44" s="152"/>
      <c r="AB44" s="152"/>
    </row>
    <row r="45" spans="1:28" ht="12" customHeight="1">
      <c r="A45" s="203"/>
      <c r="B45" s="203"/>
      <c r="C45" s="43"/>
      <c r="D45" s="278" t="s">
        <v>351</v>
      </c>
      <c r="E45" s="42"/>
      <c r="F45" s="69">
        <v>8</v>
      </c>
      <c r="G45" s="68">
        <v>4</v>
      </c>
      <c r="H45" s="41">
        <v>4</v>
      </c>
      <c r="I45" s="41">
        <v>4</v>
      </c>
      <c r="J45" s="41">
        <v>4</v>
      </c>
      <c r="K45" s="41">
        <v>0</v>
      </c>
      <c r="L45" s="41">
        <v>2</v>
      </c>
      <c r="M45" s="41">
        <v>2</v>
      </c>
      <c r="AA45" s="153">
        <v>8</v>
      </c>
      <c r="AB45" s="153" t="str">
        <f>IF(F45=AA45,"",1)</f>
        <v/>
      </c>
    </row>
    <row r="46" spans="1:28" ht="12" customHeight="1">
      <c r="A46" s="203"/>
      <c r="B46" s="203"/>
      <c r="C46" s="40"/>
      <c r="D46" s="279"/>
      <c r="E46" s="39"/>
      <c r="F46" s="70"/>
      <c r="G46" s="66">
        <f t="shared" ref="G46:M46" si="21">IF(G45=0,0,G45/$F45)</f>
        <v>0.5</v>
      </c>
      <c r="H46" s="37">
        <f t="shared" si="21"/>
        <v>0.5</v>
      </c>
      <c r="I46" s="37">
        <f t="shared" si="21"/>
        <v>0.5</v>
      </c>
      <c r="J46" s="37">
        <f t="shared" si="21"/>
        <v>0.5</v>
      </c>
      <c r="K46" s="37">
        <f t="shared" si="21"/>
        <v>0</v>
      </c>
      <c r="L46" s="37">
        <f t="shared" si="21"/>
        <v>0.25</v>
      </c>
      <c r="M46" s="37">
        <f t="shared" si="21"/>
        <v>0.25</v>
      </c>
      <c r="AA46" s="152"/>
      <c r="AB46" s="152"/>
    </row>
    <row r="47" spans="1:28" ht="12" customHeight="1">
      <c r="A47" s="203"/>
      <c r="B47" s="203"/>
      <c r="C47" s="43"/>
      <c r="D47" s="278" t="s">
        <v>352</v>
      </c>
      <c r="E47" s="42"/>
      <c r="F47" s="69">
        <v>5</v>
      </c>
      <c r="G47" s="68">
        <v>0</v>
      </c>
      <c r="H47" s="41">
        <v>0</v>
      </c>
      <c r="I47" s="41">
        <v>2</v>
      </c>
      <c r="J47" s="41">
        <v>0</v>
      </c>
      <c r="K47" s="41">
        <v>1</v>
      </c>
      <c r="L47" s="41">
        <v>2</v>
      </c>
      <c r="M47" s="41">
        <v>0</v>
      </c>
      <c r="AA47" s="153">
        <v>5</v>
      </c>
      <c r="AB47" s="153" t="str">
        <f>IF(F47=AA47,"",1)</f>
        <v/>
      </c>
    </row>
    <row r="48" spans="1:28" ht="12" customHeight="1">
      <c r="A48" s="203"/>
      <c r="B48" s="203"/>
      <c r="C48" s="40"/>
      <c r="D48" s="279"/>
      <c r="E48" s="39"/>
      <c r="F48" s="70"/>
      <c r="G48" s="66">
        <f t="shared" ref="G48:M48" si="22">IF(G47=0,0,G47/$F47)</f>
        <v>0</v>
      </c>
      <c r="H48" s="37">
        <f t="shared" si="22"/>
        <v>0</v>
      </c>
      <c r="I48" s="37">
        <f t="shared" si="22"/>
        <v>0.4</v>
      </c>
      <c r="J48" s="37">
        <f t="shared" si="22"/>
        <v>0</v>
      </c>
      <c r="K48" s="37">
        <f t="shared" si="22"/>
        <v>0.2</v>
      </c>
      <c r="L48" s="37">
        <f t="shared" si="22"/>
        <v>0.4</v>
      </c>
      <c r="M48" s="37">
        <f t="shared" si="22"/>
        <v>0</v>
      </c>
      <c r="AA48" s="152"/>
      <c r="AB48" s="152"/>
    </row>
    <row r="49" spans="1:28" ht="12" customHeight="1">
      <c r="A49" s="203"/>
      <c r="B49" s="203"/>
      <c r="C49" s="43"/>
      <c r="D49" s="278" t="s">
        <v>353</v>
      </c>
      <c r="E49" s="42"/>
      <c r="F49" s="69">
        <v>5</v>
      </c>
      <c r="G49" s="68">
        <v>3</v>
      </c>
      <c r="H49" s="41">
        <v>3</v>
      </c>
      <c r="I49" s="41">
        <v>3</v>
      </c>
      <c r="J49" s="41">
        <v>3</v>
      </c>
      <c r="K49" s="41">
        <v>0</v>
      </c>
      <c r="L49" s="41">
        <v>2</v>
      </c>
      <c r="M49" s="41">
        <v>0</v>
      </c>
      <c r="AA49" s="153">
        <v>5</v>
      </c>
      <c r="AB49" s="153" t="str">
        <f>IF(F49=AA49,"",1)</f>
        <v/>
      </c>
    </row>
    <row r="50" spans="1:28" ht="12" customHeight="1">
      <c r="A50" s="203"/>
      <c r="B50" s="203"/>
      <c r="C50" s="40"/>
      <c r="D50" s="279"/>
      <c r="E50" s="39"/>
      <c r="F50" s="70"/>
      <c r="G50" s="66">
        <f t="shared" ref="G50:M50" si="23">IF(G49=0,0,G49/$F49)</f>
        <v>0.6</v>
      </c>
      <c r="H50" s="37">
        <f t="shared" si="23"/>
        <v>0.6</v>
      </c>
      <c r="I50" s="37">
        <f t="shared" si="23"/>
        <v>0.6</v>
      </c>
      <c r="J50" s="37">
        <f t="shared" si="23"/>
        <v>0.6</v>
      </c>
      <c r="K50" s="37">
        <f t="shared" si="23"/>
        <v>0</v>
      </c>
      <c r="L50" s="37">
        <f t="shared" si="23"/>
        <v>0.4</v>
      </c>
      <c r="M50" s="37">
        <f t="shared" si="23"/>
        <v>0</v>
      </c>
      <c r="AA50" s="152"/>
      <c r="AB50" s="152"/>
    </row>
    <row r="51" spans="1:28" ht="12" customHeight="1">
      <c r="A51" s="203"/>
      <c r="B51" s="203"/>
      <c r="C51" s="43"/>
      <c r="D51" s="278" t="s">
        <v>354</v>
      </c>
      <c r="E51" s="42"/>
      <c r="F51" s="69">
        <v>15</v>
      </c>
      <c r="G51" s="68">
        <v>5</v>
      </c>
      <c r="H51" s="41">
        <v>7</v>
      </c>
      <c r="I51" s="41">
        <v>4</v>
      </c>
      <c r="J51" s="41">
        <v>3</v>
      </c>
      <c r="K51" s="41">
        <v>0</v>
      </c>
      <c r="L51" s="41">
        <v>6</v>
      </c>
      <c r="M51" s="41">
        <v>2</v>
      </c>
      <c r="AA51" s="153">
        <v>15</v>
      </c>
      <c r="AB51" s="153" t="str">
        <f>IF(F51=AA51,"",1)</f>
        <v/>
      </c>
    </row>
    <row r="52" spans="1:28" ht="12" customHeight="1">
      <c r="A52" s="203"/>
      <c r="B52" s="203"/>
      <c r="C52" s="40"/>
      <c r="D52" s="279"/>
      <c r="E52" s="39"/>
      <c r="F52" s="70"/>
      <c r="G52" s="66">
        <f t="shared" ref="G52:M52" si="24">IF(G51=0,0,G51/$F51)</f>
        <v>0.33333333333333331</v>
      </c>
      <c r="H52" s="37">
        <f t="shared" si="24"/>
        <v>0.46666666666666667</v>
      </c>
      <c r="I52" s="37">
        <f t="shared" si="24"/>
        <v>0.26666666666666666</v>
      </c>
      <c r="J52" s="37">
        <f t="shared" si="24"/>
        <v>0.2</v>
      </c>
      <c r="K52" s="37">
        <f t="shared" si="24"/>
        <v>0</v>
      </c>
      <c r="L52" s="37">
        <f t="shared" si="24"/>
        <v>0.4</v>
      </c>
      <c r="M52" s="37">
        <f t="shared" si="24"/>
        <v>0.13333333333333333</v>
      </c>
      <c r="AA52" s="152"/>
      <c r="AB52" s="152"/>
    </row>
    <row r="53" spans="1:28" ht="12" customHeight="1">
      <c r="A53" s="203"/>
      <c r="B53" s="203"/>
      <c r="C53" s="43"/>
      <c r="D53" s="278" t="s">
        <v>355</v>
      </c>
      <c r="E53" s="42"/>
      <c r="F53" s="69">
        <v>5</v>
      </c>
      <c r="G53" s="68">
        <v>2</v>
      </c>
      <c r="H53" s="41">
        <v>2</v>
      </c>
      <c r="I53" s="41">
        <v>1</v>
      </c>
      <c r="J53" s="41">
        <v>0</v>
      </c>
      <c r="K53" s="41">
        <v>0</v>
      </c>
      <c r="L53" s="41">
        <v>2</v>
      </c>
      <c r="M53" s="41">
        <v>0</v>
      </c>
      <c r="AA53" s="153">
        <v>5</v>
      </c>
      <c r="AB53" s="153" t="str">
        <f>IF(F53=AA53,"",1)</f>
        <v/>
      </c>
    </row>
    <row r="54" spans="1:28" ht="12" customHeight="1">
      <c r="A54" s="203"/>
      <c r="B54" s="203"/>
      <c r="C54" s="40"/>
      <c r="D54" s="279"/>
      <c r="E54" s="39"/>
      <c r="F54" s="70"/>
      <c r="G54" s="66">
        <f t="shared" ref="G54:M54" si="25">IF(G53=0,0,G53/$F53)</f>
        <v>0.4</v>
      </c>
      <c r="H54" s="37">
        <f t="shared" si="25"/>
        <v>0.4</v>
      </c>
      <c r="I54" s="37">
        <f t="shared" si="25"/>
        <v>0.2</v>
      </c>
      <c r="J54" s="37">
        <f t="shared" si="25"/>
        <v>0</v>
      </c>
      <c r="K54" s="37">
        <f t="shared" si="25"/>
        <v>0</v>
      </c>
      <c r="L54" s="37">
        <f t="shared" si="25"/>
        <v>0.4</v>
      </c>
      <c r="M54" s="37">
        <f t="shared" si="25"/>
        <v>0</v>
      </c>
      <c r="AA54" s="152"/>
      <c r="AB54" s="152"/>
    </row>
    <row r="55" spans="1:28" ht="12" customHeight="1">
      <c r="A55" s="203"/>
      <c r="B55" s="203"/>
      <c r="C55" s="43"/>
      <c r="D55" s="278" t="s">
        <v>356</v>
      </c>
      <c r="E55" s="42"/>
      <c r="F55" s="69">
        <v>33</v>
      </c>
      <c r="G55" s="68">
        <v>10</v>
      </c>
      <c r="H55" s="41">
        <v>18</v>
      </c>
      <c r="I55" s="41">
        <v>15</v>
      </c>
      <c r="J55" s="41">
        <v>9</v>
      </c>
      <c r="K55" s="41">
        <v>4</v>
      </c>
      <c r="L55" s="41">
        <v>6</v>
      </c>
      <c r="M55" s="41">
        <v>3</v>
      </c>
      <c r="AA55" s="153">
        <v>33</v>
      </c>
      <c r="AB55" s="153" t="str">
        <f>IF(F55=AA55,"",1)</f>
        <v/>
      </c>
    </row>
    <row r="56" spans="1:28" ht="12" customHeight="1">
      <c r="A56" s="203"/>
      <c r="B56" s="203"/>
      <c r="C56" s="40"/>
      <c r="D56" s="279"/>
      <c r="E56" s="39"/>
      <c r="F56" s="70"/>
      <c r="G56" s="66">
        <f t="shared" ref="G56:M56" si="26">IF(G55=0,0,G55/$F55)</f>
        <v>0.30303030303030304</v>
      </c>
      <c r="H56" s="37">
        <f t="shared" si="26"/>
        <v>0.54545454545454541</v>
      </c>
      <c r="I56" s="37">
        <f t="shared" si="26"/>
        <v>0.45454545454545453</v>
      </c>
      <c r="J56" s="37">
        <f t="shared" si="26"/>
        <v>0.27272727272727271</v>
      </c>
      <c r="K56" s="37">
        <f t="shared" si="26"/>
        <v>0.12121212121212122</v>
      </c>
      <c r="L56" s="37">
        <f t="shared" si="26"/>
        <v>0.18181818181818182</v>
      </c>
      <c r="M56" s="37">
        <f t="shared" si="26"/>
        <v>9.0909090909090912E-2</v>
      </c>
      <c r="AA56" s="152"/>
      <c r="AB56" s="152"/>
    </row>
    <row r="57" spans="1:28" ht="12" customHeight="1">
      <c r="A57" s="203"/>
      <c r="B57" s="203"/>
      <c r="C57" s="43"/>
      <c r="D57" s="278" t="s">
        <v>357</v>
      </c>
      <c r="E57" s="42"/>
      <c r="F57" s="69">
        <v>8</v>
      </c>
      <c r="G57" s="68">
        <v>3</v>
      </c>
      <c r="H57" s="41">
        <v>7</v>
      </c>
      <c r="I57" s="41">
        <v>6</v>
      </c>
      <c r="J57" s="41">
        <v>3</v>
      </c>
      <c r="K57" s="41">
        <v>0</v>
      </c>
      <c r="L57" s="41">
        <v>1</v>
      </c>
      <c r="M57" s="41">
        <v>0</v>
      </c>
      <c r="AA57" s="153">
        <v>8</v>
      </c>
      <c r="AB57" s="153" t="str">
        <f>IF(F57=AA57,"",1)</f>
        <v/>
      </c>
    </row>
    <row r="58" spans="1:28" ht="12" customHeight="1">
      <c r="A58" s="203"/>
      <c r="B58" s="203"/>
      <c r="C58" s="40"/>
      <c r="D58" s="279"/>
      <c r="E58" s="39"/>
      <c r="F58" s="70"/>
      <c r="G58" s="66">
        <f t="shared" ref="G58:M58" si="27">IF(G57=0,0,G57/$F57)</f>
        <v>0.375</v>
      </c>
      <c r="H58" s="37">
        <f t="shared" si="27"/>
        <v>0.875</v>
      </c>
      <c r="I58" s="37">
        <f t="shared" si="27"/>
        <v>0.75</v>
      </c>
      <c r="J58" s="37">
        <f t="shared" si="27"/>
        <v>0.375</v>
      </c>
      <c r="K58" s="37">
        <f t="shared" si="27"/>
        <v>0</v>
      </c>
      <c r="L58" s="37">
        <f t="shared" si="27"/>
        <v>0.125</v>
      </c>
      <c r="M58" s="37">
        <f t="shared" si="27"/>
        <v>0</v>
      </c>
      <c r="AA58" s="152"/>
      <c r="AB58" s="152"/>
    </row>
    <row r="59" spans="1:28" ht="12.75" customHeight="1">
      <c r="A59" s="203"/>
      <c r="B59" s="203"/>
      <c r="C59" s="43"/>
      <c r="D59" s="278" t="s">
        <v>358</v>
      </c>
      <c r="E59" s="42"/>
      <c r="F59" s="69">
        <v>28</v>
      </c>
      <c r="G59" s="68">
        <v>17</v>
      </c>
      <c r="H59" s="41">
        <v>22</v>
      </c>
      <c r="I59" s="41">
        <v>20</v>
      </c>
      <c r="J59" s="41">
        <v>18</v>
      </c>
      <c r="K59" s="41">
        <v>1</v>
      </c>
      <c r="L59" s="41">
        <v>4</v>
      </c>
      <c r="M59" s="41">
        <v>0</v>
      </c>
      <c r="AA59" s="153">
        <v>28</v>
      </c>
      <c r="AB59" s="153" t="str">
        <f>IF(F59=AA59,"",1)</f>
        <v/>
      </c>
    </row>
    <row r="60" spans="1:28" ht="12.75" customHeight="1">
      <c r="A60" s="203"/>
      <c r="B60" s="203"/>
      <c r="C60" s="40"/>
      <c r="D60" s="279"/>
      <c r="E60" s="39"/>
      <c r="F60" s="70"/>
      <c r="G60" s="66">
        <f t="shared" ref="G60:M60" si="28">IF(G59=0,0,G59/$F59)</f>
        <v>0.6071428571428571</v>
      </c>
      <c r="H60" s="37">
        <f t="shared" si="28"/>
        <v>0.7857142857142857</v>
      </c>
      <c r="I60" s="37">
        <f t="shared" si="28"/>
        <v>0.7142857142857143</v>
      </c>
      <c r="J60" s="37">
        <f t="shared" si="28"/>
        <v>0.6428571428571429</v>
      </c>
      <c r="K60" s="37">
        <f t="shared" si="28"/>
        <v>3.5714285714285712E-2</v>
      </c>
      <c r="L60" s="37">
        <f t="shared" si="28"/>
        <v>0.14285714285714285</v>
      </c>
      <c r="M60" s="37">
        <f t="shared" si="28"/>
        <v>0</v>
      </c>
      <c r="AA60" s="152"/>
      <c r="AB60" s="152"/>
    </row>
    <row r="61" spans="1:28" ht="12" customHeight="1">
      <c r="A61" s="203"/>
      <c r="B61" s="203"/>
      <c r="C61" s="43"/>
      <c r="D61" s="278" t="s">
        <v>21</v>
      </c>
      <c r="E61" s="42"/>
      <c r="F61" s="69">
        <v>12</v>
      </c>
      <c r="G61" s="68">
        <v>5</v>
      </c>
      <c r="H61" s="41">
        <v>7</v>
      </c>
      <c r="I61" s="41">
        <v>9</v>
      </c>
      <c r="J61" s="41">
        <v>4</v>
      </c>
      <c r="K61" s="41">
        <v>0</v>
      </c>
      <c r="L61" s="41">
        <v>2</v>
      </c>
      <c r="M61" s="41">
        <v>0</v>
      </c>
      <c r="AA61" s="153">
        <v>12</v>
      </c>
      <c r="AB61" s="153" t="str">
        <f>IF(F61=AA61,"",1)</f>
        <v/>
      </c>
    </row>
    <row r="62" spans="1:28" ht="12" customHeight="1">
      <c r="A62" s="203"/>
      <c r="B62" s="203"/>
      <c r="C62" s="40"/>
      <c r="D62" s="279"/>
      <c r="E62" s="39"/>
      <c r="F62" s="70"/>
      <c r="G62" s="66">
        <f t="shared" ref="G62:M62" si="29">IF(G61=0,0,G61/$F61)</f>
        <v>0.41666666666666669</v>
      </c>
      <c r="H62" s="37">
        <f t="shared" si="29"/>
        <v>0.58333333333333337</v>
      </c>
      <c r="I62" s="37">
        <f t="shared" si="29"/>
        <v>0.75</v>
      </c>
      <c r="J62" s="37">
        <f t="shared" si="29"/>
        <v>0.33333333333333331</v>
      </c>
      <c r="K62" s="37">
        <f t="shared" si="29"/>
        <v>0</v>
      </c>
      <c r="L62" s="37">
        <f t="shared" si="29"/>
        <v>0.16666666666666666</v>
      </c>
      <c r="M62" s="37">
        <f t="shared" si="29"/>
        <v>0</v>
      </c>
      <c r="AA62" s="152"/>
      <c r="AB62" s="152"/>
    </row>
    <row r="63" spans="1:28" ht="12" customHeight="1">
      <c r="A63" s="203"/>
      <c r="B63" s="203"/>
      <c r="C63" s="43"/>
      <c r="D63" s="278" t="s">
        <v>359</v>
      </c>
      <c r="E63" s="42"/>
      <c r="F63" s="69">
        <v>11</v>
      </c>
      <c r="G63" s="68">
        <v>8</v>
      </c>
      <c r="H63" s="41">
        <v>8</v>
      </c>
      <c r="I63" s="41">
        <v>9</v>
      </c>
      <c r="J63" s="41">
        <v>4</v>
      </c>
      <c r="K63" s="41">
        <v>0</v>
      </c>
      <c r="L63" s="41">
        <v>2</v>
      </c>
      <c r="M63" s="41">
        <v>0</v>
      </c>
      <c r="AA63" s="153">
        <v>11</v>
      </c>
      <c r="AB63" s="153" t="str">
        <f>IF(F63=AA63,"",1)</f>
        <v/>
      </c>
    </row>
    <row r="64" spans="1:28" ht="12" customHeight="1">
      <c r="A64" s="203"/>
      <c r="B64" s="203"/>
      <c r="C64" s="40"/>
      <c r="D64" s="279"/>
      <c r="E64" s="39"/>
      <c r="F64" s="70"/>
      <c r="G64" s="66">
        <f t="shared" ref="G64:M64" si="30">IF(G63=0,0,G63/$F63)</f>
        <v>0.72727272727272729</v>
      </c>
      <c r="H64" s="37">
        <f t="shared" si="30"/>
        <v>0.72727272727272729</v>
      </c>
      <c r="I64" s="37">
        <f t="shared" si="30"/>
        <v>0.81818181818181823</v>
      </c>
      <c r="J64" s="37">
        <f t="shared" si="30"/>
        <v>0.36363636363636365</v>
      </c>
      <c r="K64" s="37">
        <f t="shared" si="30"/>
        <v>0</v>
      </c>
      <c r="L64" s="37">
        <f t="shared" si="30"/>
        <v>0.18181818181818182</v>
      </c>
      <c r="M64" s="37">
        <f t="shared" si="30"/>
        <v>0</v>
      </c>
      <c r="AA64" s="152"/>
      <c r="AB64" s="152"/>
    </row>
    <row r="65" spans="1:28" ht="12" customHeight="1">
      <c r="A65" s="203"/>
      <c r="B65" s="203"/>
      <c r="C65" s="43"/>
      <c r="D65" s="278" t="s">
        <v>360</v>
      </c>
      <c r="E65" s="42"/>
      <c r="F65" s="69">
        <v>21</v>
      </c>
      <c r="G65" s="68">
        <v>9</v>
      </c>
      <c r="H65" s="41">
        <v>14</v>
      </c>
      <c r="I65" s="41">
        <v>10</v>
      </c>
      <c r="J65" s="41">
        <v>9</v>
      </c>
      <c r="K65" s="41">
        <v>0</v>
      </c>
      <c r="L65" s="41">
        <v>5</v>
      </c>
      <c r="M65" s="41">
        <v>2</v>
      </c>
      <c r="AA65" s="153">
        <v>21</v>
      </c>
      <c r="AB65" s="153" t="str">
        <f>IF(F65=AA65,"",1)</f>
        <v/>
      </c>
    </row>
    <row r="66" spans="1:28" ht="12" customHeight="1">
      <c r="A66" s="203"/>
      <c r="B66" s="203"/>
      <c r="C66" s="40"/>
      <c r="D66" s="279"/>
      <c r="E66" s="39"/>
      <c r="F66" s="70"/>
      <c r="G66" s="66">
        <f t="shared" ref="G66:M66" si="31">IF(G65=0,0,G65/$F65)</f>
        <v>0.42857142857142855</v>
      </c>
      <c r="H66" s="37">
        <f t="shared" si="31"/>
        <v>0.66666666666666663</v>
      </c>
      <c r="I66" s="37">
        <f t="shared" si="31"/>
        <v>0.47619047619047616</v>
      </c>
      <c r="J66" s="37">
        <f t="shared" si="31"/>
        <v>0.42857142857142855</v>
      </c>
      <c r="K66" s="37">
        <f t="shared" si="31"/>
        <v>0</v>
      </c>
      <c r="L66" s="37">
        <f t="shared" si="31"/>
        <v>0.23809523809523808</v>
      </c>
      <c r="M66" s="37">
        <f t="shared" si="31"/>
        <v>9.5238095238095233E-2</v>
      </c>
      <c r="AA66" s="152"/>
      <c r="AB66" s="152"/>
    </row>
    <row r="67" spans="1:28" ht="12" customHeight="1">
      <c r="A67" s="203"/>
      <c r="B67" s="203"/>
      <c r="C67" s="43"/>
      <c r="D67" s="278" t="s">
        <v>361</v>
      </c>
      <c r="E67" s="42"/>
      <c r="F67" s="69">
        <v>8</v>
      </c>
      <c r="G67" s="68">
        <v>3</v>
      </c>
      <c r="H67" s="41">
        <v>3</v>
      </c>
      <c r="I67" s="41">
        <v>3</v>
      </c>
      <c r="J67" s="41">
        <v>3</v>
      </c>
      <c r="K67" s="41">
        <v>3</v>
      </c>
      <c r="L67" s="41">
        <v>2</v>
      </c>
      <c r="M67" s="41">
        <v>2</v>
      </c>
      <c r="AA67" s="153">
        <v>8</v>
      </c>
      <c r="AB67" s="153" t="str">
        <f>IF(F67=AA67,"",1)</f>
        <v/>
      </c>
    </row>
    <row r="68" spans="1:28" ht="12" customHeight="1">
      <c r="A68" s="203"/>
      <c r="B68" s="204"/>
      <c r="C68" s="40"/>
      <c r="D68" s="279"/>
      <c r="E68" s="39"/>
      <c r="F68" s="70"/>
      <c r="G68" s="66">
        <f t="shared" ref="G68:M68" si="32">IF(G67=0,0,G67/$F67)</f>
        <v>0.375</v>
      </c>
      <c r="H68" s="37">
        <f t="shared" si="32"/>
        <v>0.375</v>
      </c>
      <c r="I68" s="37">
        <f t="shared" si="32"/>
        <v>0.375</v>
      </c>
      <c r="J68" s="37">
        <f t="shared" si="32"/>
        <v>0.375</v>
      </c>
      <c r="K68" s="37">
        <f t="shared" si="32"/>
        <v>0.375</v>
      </c>
      <c r="L68" s="37">
        <f t="shared" si="32"/>
        <v>0.25</v>
      </c>
      <c r="M68" s="37">
        <f t="shared" si="32"/>
        <v>0.25</v>
      </c>
      <c r="AA68" s="152"/>
      <c r="AB68" s="152"/>
    </row>
    <row r="69" spans="1:28" ht="12" customHeight="1">
      <c r="A69" s="203"/>
      <c r="B69" s="202" t="s">
        <v>17</v>
      </c>
      <c r="C69" s="43"/>
      <c r="D69" s="278" t="s">
        <v>16</v>
      </c>
      <c r="E69" s="42"/>
      <c r="F69" s="69">
        <v>739</v>
      </c>
      <c r="G69" s="68">
        <f t="shared" ref="G69:M69" si="33">SUM(G71,G73,G75,G77,G79,G81,G83,G85,G87,G89,G91,G93,G95,G97,G99)</f>
        <v>295</v>
      </c>
      <c r="H69" s="41">
        <f t="shared" si="33"/>
        <v>384</v>
      </c>
      <c r="I69" s="41">
        <f t="shared" si="33"/>
        <v>367</v>
      </c>
      <c r="J69" s="41">
        <f t="shared" si="33"/>
        <v>211</v>
      </c>
      <c r="K69" s="41">
        <f t="shared" si="33"/>
        <v>39</v>
      </c>
      <c r="L69" s="41">
        <f t="shared" si="33"/>
        <v>172</v>
      </c>
      <c r="M69" s="41">
        <f t="shared" si="33"/>
        <v>68</v>
      </c>
      <c r="AA69" s="153">
        <v>739</v>
      </c>
      <c r="AB69" s="153" t="str">
        <f>IF(F69=AA69,"",1)</f>
        <v/>
      </c>
    </row>
    <row r="70" spans="1:28" ht="12" customHeight="1">
      <c r="A70" s="203"/>
      <c r="B70" s="203"/>
      <c r="C70" s="40"/>
      <c r="D70" s="279"/>
      <c r="E70" s="39"/>
      <c r="F70" s="70"/>
      <c r="G70" s="66">
        <f t="shared" ref="G70:M70" si="34">IF(G69=0,0,G69/$F69)</f>
        <v>0.39918809201623817</v>
      </c>
      <c r="H70" s="37">
        <f t="shared" si="34"/>
        <v>0.51962110960757779</v>
      </c>
      <c r="I70" s="37">
        <f t="shared" si="34"/>
        <v>0.49661705006765899</v>
      </c>
      <c r="J70" s="37">
        <f t="shared" si="34"/>
        <v>0.28552097428958051</v>
      </c>
      <c r="K70" s="37">
        <f t="shared" si="34"/>
        <v>5.2774018944519621E-2</v>
      </c>
      <c r="L70" s="37">
        <f t="shared" si="34"/>
        <v>0.2327469553450609</v>
      </c>
      <c r="M70" s="37">
        <f t="shared" si="34"/>
        <v>9.2016238159675232E-2</v>
      </c>
      <c r="AA70" s="152"/>
      <c r="AB70" s="152"/>
    </row>
    <row r="71" spans="1:28" ht="12" customHeight="1">
      <c r="A71" s="203"/>
      <c r="B71" s="203"/>
      <c r="C71" s="43"/>
      <c r="D71" s="278" t="s">
        <v>129</v>
      </c>
      <c r="E71" s="42"/>
      <c r="F71" s="69">
        <v>7</v>
      </c>
      <c r="G71" s="68">
        <v>1</v>
      </c>
      <c r="H71" s="41">
        <v>2</v>
      </c>
      <c r="I71" s="41">
        <v>2</v>
      </c>
      <c r="J71" s="41">
        <v>0</v>
      </c>
      <c r="K71" s="41">
        <v>0</v>
      </c>
      <c r="L71" s="41">
        <v>1</v>
      </c>
      <c r="M71" s="41">
        <v>4</v>
      </c>
      <c r="AA71" s="153">
        <v>7</v>
      </c>
      <c r="AB71" s="153" t="str">
        <f>IF(F71=AA71,"",1)</f>
        <v/>
      </c>
    </row>
    <row r="72" spans="1:28" ht="12" customHeight="1">
      <c r="A72" s="203"/>
      <c r="B72" s="203"/>
      <c r="C72" s="40"/>
      <c r="D72" s="279"/>
      <c r="E72" s="39"/>
      <c r="F72" s="70"/>
      <c r="G72" s="66">
        <f t="shared" ref="G72:M72" si="35">IF(G71=0,0,G71/$F71)</f>
        <v>0.14285714285714285</v>
      </c>
      <c r="H72" s="37">
        <f t="shared" si="35"/>
        <v>0.2857142857142857</v>
      </c>
      <c r="I72" s="37">
        <f t="shared" si="35"/>
        <v>0.2857142857142857</v>
      </c>
      <c r="J72" s="37">
        <f t="shared" si="35"/>
        <v>0</v>
      </c>
      <c r="K72" s="37">
        <f t="shared" si="35"/>
        <v>0</v>
      </c>
      <c r="L72" s="37">
        <f t="shared" si="35"/>
        <v>0.14285714285714285</v>
      </c>
      <c r="M72" s="37">
        <f t="shared" si="35"/>
        <v>0.5714285714285714</v>
      </c>
      <c r="AA72" s="152"/>
      <c r="AB72" s="152"/>
    </row>
    <row r="73" spans="1:28" ht="12" customHeight="1">
      <c r="A73" s="203"/>
      <c r="B73" s="203"/>
      <c r="C73" s="43"/>
      <c r="D73" s="278" t="s">
        <v>14</v>
      </c>
      <c r="E73" s="42"/>
      <c r="F73" s="69">
        <v>90</v>
      </c>
      <c r="G73" s="68">
        <v>15</v>
      </c>
      <c r="H73" s="41">
        <v>16</v>
      </c>
      <c r="I73" s="41">
        <v>23</v>
      </c>
      <c r="J73" s="41">
        <v>8</v>
      </c>
      <c r="K73" s="41">
        <v>6</v>
      </c>
      <c r="L73" s="41">
        <v>41</v>
      </c>
      <c r="M73" s="41">
        <v>15</v>
      </c>
      <c r="AA73" s="153">
        <v>90</v>
      </c>
      <c r="AB73" s="153" t="str">
        <f>IF(F73=AA73,"",1)</f>
        <v/>
      </c>
    </row>
    <row r="74" spans="1:28" ht="12" customHeight="1">
      <c r="A74" s="203"/>
      <c r="B74" s="203"/>
      <c r="C74" s="40"/>
      <c r="D74" s="279"/>
      <c r="E74" s="39"/>
      <c r="F74" s="70"/>
      <c r="G74" s="66">
        <f t="shared" ref="G74:M74" si="36">IF(G73=0,0,G73/$F73)</f>
        <v>0.16666666666666666</v>
      </c>
      <c r="H74" s="37">
        <f t="shared" si="36"/>
        <v>0.17777777777777778</v>
      </c>
      <c r="I74" s="37">
        <f t="shared" si="36"/>
        <v>0.25555555555555554</v>
      </c>
      <c r="J74" s="37">
        <f t="shared" si="36"/>
        <v>8.8888888888888892E-2</v>
      </c>
      <c r="K74" s="37">
        <f t="shared" si="36"/>
        <v>6.6666666666666666E-2</v>
      </c>
      <c r="L74" s="37">
        <f t="shared" si="36"/>
        <v>0.45555555555555555</v>
      </c>
      <c r="M74" s="37">
        <f t="shared" si="36"/>
        <v>0.16666666666666666</v>
      </c>
      <c r="AA74" s="152"/>
      <c r="AB74" s="152"/>
    </row>
    <row r="75" spans="1:28" ht="12" customHeight="1">
      <c r="A75" s="203"/>
      <c r="B75" s="203"/>
      <c r="C75" s="43"/>
      <c r="D75" s="278" t="s">
        <v>13</v>
      </c>
      <c r="E75" s="42"/>
      <c r="F75" s="69">
        <v>18</v>
      </c>
      <c r="G75" s="68">
        <v>13</v>
      </c>
      <c r="H75" s="41">
        <v>16</v>
      </c>
      <c r="I75" s="41">
        <v>15</v>
      </c>
      <c r="J75" s="41">
        <v>11</v>
      </c>
      <c r="K75" s="41">
        <v>0</v>
      </c>
      <c r="L75" s="41">
        <v>0</v>
      </c>
      <c r="M75" s="41">
        <v>1</v>
      </c>
      <c r="AA75" s="153">
        <v>18</v>
      </c>
      <c r="AB75" s="153" t="str">
        <f>IF(F75=AA75,"",1)</f>
        <v/>
      </c>
    </row>
    <row r="76" spans="1:28" ht="12" customHeight="1">
      <c r="A76" s="203"/>
      <c r="B76" s="203"/>
      <c r="C76" s="40"/>
      <c r="D76" s="279"/>
      <c r="E76" s="39"/>
      <c r="F76" s="70"/>
      <c r="G76" s="66">
        <f t="shared" ref="G76:M76" si="37">IF(G75=0,0,G75/$F75)</f>
        <v>0.72222222222222221</v>
      </c>
      <c r="H76" s="37">
        <f t="shared" si="37"/>
        <v>0.88888888888888884</v>
      </c>
      <c r="I76" s="37">
        <f t="shared" si="37"/>
        <v>0.83333333333333337</v>
      </c>
      <c r="J76" s="37">
        <f t="shared" si="37"/>
        <v>0.61111111111111116</v>
      </c>
      <c r="K76" s="37">
        <f t="shared" si="37"/>
        <v>0</v>
      </c>
      <c r="L76" s="37">
        <f t="shared" si="37"/>
        <v>0</v>
      </c>
      <c r="M76" s="37">
        <f t="shared" si="37"/>
        <v>5.5555555555555552E-2</v>
      </c>
      <c r="AA76" s="152"/>
      <c r="AB76" s="152"/>
    </row>
    <row r="77" spans="1:28" ht="12" customHeight="1">
      <c r="A77" s="203"/>
      <c r="B77" s="203"/>
      <c r="C77" s="43"/>
      <c r="D77" s="278" t="s">
        <v>12</v>
      </c>
      <c r="E77" s="42"/>
      <c r="F77" s="69">
        <v>14</v>
      </c>
      <c r="G77" s="68">
        <v>7</v>
      </c>
      <c r="H77" s="41">
        <v>8</v>
      </c>
      <c r="I77" s="41">
        <v>6</v>
      </c>
      <c r="J77" s="41">
        <v>6</v>
      </c>
      <c r="K77" s="41">
        <v>3</v>
      </c>
      <c r="L77" s="41">
        <v>2</v>
      </c>
      <c r="M77" s="41">
        <v>1</v>
      </c>
      <c r="AA77" s="153">
        <v>14</v>
      </c>
      <c r="AB77" s="153" t="str">
        <f>IF(F77=AA77,"",1)</f>
        <v/>
      </c>
    </row>
    <row r="78" spans="1:28" ht="12" customHeight="1">
      <c r="A78" s="203"/>
      <c r="B78" s="203"/>
      <c r="C78" s="40"/>
      <c r="D78" s="279"/>
      <c r="E78" s="39"/>
      <c r="F78" s="70"/>
      <c r="G78" s="66">
        <f t="shared" ref="G78:M78" si="38">IF(G77=0,0,G77/$F77)</f>
        <v>0.5</v>
      </c>
      <c r="H78" s="37">
        <f t="shared" si="38"/>
        <v>0.5714285714285714</v>
      </c>
      <c r="I78" s="37">
        <f t="shared" si="38"/>
        <v>0.42857142857142855</v>
      </c>
      <c r="J78" s="37">
        <f t="shared" si="38"/>
        <v>0.42857142857142855</v>
      </c>
      <c r="K78" s="37">
        <f t="shared" si="38"/>
        <v>0.21428571428571427</v>
      </c>
      <c r="L78" s="37">
        <f t="shared" si="38"/>
        <v>0.14285714285714285</v>
      </c>
      <c r="M78" s="37">
        <f t="shared" si="38"/>
        <v>7.1428571428571425E-2</v>
      </c>
      <c r="AA78" s="152"/>
      <c r="AB78" s="152"/>
    </row>
    <row r="79" spans="1:28" ht="12" customHeight="1">
      <c r="A79" s="203"/>
      <c r="B79" s="203"/>
      <c r="C79" s="43"/>
      <c r="D79" s="278" t="s">
        <v>11</v>
      </c>
      <c r="E79" s="42"/>
      <c r="F79" s="69">
        <v>36</v>
      </c>
      <c r="G79" s="68">
        <v>19</v>
      </c>
      <c r="H79" s="41">
        <v>19</v>
      </c>
      <c r="I79" s="41">
        <v>19</v>
      </c>
      <c r="J79" s="41">
        <v>14</v>
      </c>
      <c r="K79" s="41">
        <v>2</v>
      </c>
      <c r="L79" s="41">
        <v>11</v>
      </c>
      <c r="M79" s="41">
        <v>1</v>
      </c>
      <c r="AA79" s="153">
        <v>36</v>
      </c>
      <c r="AB79" s="153" t="str">
        <f>IF(F79=AA79,"",1)</f>
        <v/>
      </c>
    </row>
    <row r="80" spans="1:28" ht="12" customHeight="1">
      <c r="A80" s="203"/>
      <c r="B80" s="203"/>
      <c r="C80" s="40"/>
      <c r="D80" s="279"/>
      <c r="E80" s="39"/>
      <c r="F80" s="70"/>
      <c r="G80" s="66">
        <f t="shared" ref="G80:M80" si="39">IF(G79=0,0,G79/$F79)</f>
        <v>0.52777777777777779</v>
      </c>
      <c r="H80" s="37">
        <f t="shared" si="39"/>
        <v>0.52777777777777779</v>
      </c>
      <c r="I80" s="37">
        <f t="shared" si="39"/>
        <v>0.52777777777777779</v>
      </c>
      <c r="J80" s="37">
        <f t="shared" si="39"/>
        <v>0.3888888888888889</v>
      </c>
      <c r="K80" s="37">
        <f t="shared" si="39"/>
        <v>5.5555555555555552E-2</v>
      </c>
      <c r="L80" s="37">
        <f t="shared" si="39"/>
        <v>0.30555555555555558</v>
      </c>
      <c r="M80" s="37">
        <f t="shared" si="39"/>
        <v>2.7777777777777776E-2</v>
      </c>
      <c r="AA80" s="152"/>
      <c r="AB80" s="152"/>
    </row>
    <row r="81" spans="1:28" ht="12" customHeight="1">
      <c r="A81" s="203"/>
      <c r="B81" s="203"/>
      <c r="C81" s="43"/>
      <c r="D81" s="278" t="s">
        <v>10</v>
      </c>
      <c r="E81" s="42"/>
      <c r="F81" s="69">
        <v>187</v>
      </c>
      <c r="G81" s="68">
        <v>70</v>
      </c>
      <c r="H81" s="41">
        <v>97</v>
      </c>
      <c r="I81" s="41">
        <v>87</v>
      </c>
      <c r="J81" s="41">
        <v>51</v>
      </c>
      <c r="K81" s="41">
        <v>8</v>
      </c>
      <c r="L81" s="41">
        <v>40</v>
      </c>
      <c r="M81" s="41">
        <v>14</v>
      </c>
      <c r="AA81" s="153">
        <v>187</v>
      </c>
      <c r="AB81" s="153" t="str">
        <f>IF(F81=AA81,"",1)</f>
        <v/>
      </c>
    </row>
    <row r="82" spans="1:28" ht="12" customHeight="1">
      <c r="A82" s="203"/>
      <c r="B82" s="203"/>
      <c r="C82" s="40"/>
      <c r="D82" s="279"/>
      <c r="E82" s="39"/>
      <c r="F82" s="70"/>
      <c r="G82" s="66">
        <f t="shared" ref="G82:M82" si="40">IF(G81=0,0,G81/$F81)</f>
        <v>0.37433155080213903</v>
      </c>
      <c r="H82" s="37">
        <f t="shared" si="40"/>
        <v>0.51871657754010692</v>
      </c>
      <c r="I82" s="37">
        <f t="shared" si="40"/>
        <v>0.46524064171122997</v>
      </c>
      <c r="J82" s="37">
        <f t="shared" si="40"/>
        <v>0.27272727272727271</v>
      </c>
      <c r="K82" s="37">
        <f t="shared" si="40"/>
        <v>4.2780748663101602E-2</v>
      </c>
      <c r="L82" s="37">
        <f t="shared" si="40"/>
        <v>0.21390374331550802</v>
      </c>
      <c r="M82" s="37">
        <f t="shared" si="40"/>
        <v>7.4866310160427801E-2</v>
      </c>
      <c r="AA82" s="152"/>
      <c r="AB82" s="152"/>
    </row>
    <row r="83" spans="1:28" ht="12" customHeight="1">
      <c r="A83" s="203"/>
      <c r="B83" s="203"/>
      <c r="C83" s="43"/>
      <c r="D83" s="278" t="s">
        <v>9</v>
      </c>
      <c r="E83" s="42"/>
      <c r="F83" s="69">
        <v>20</v>
      </c>
      <c r="G83" s="68">
        <v>15</v>
      </c>
      <c r="H83" s="41">
        <v>18</v>
      </c>
      <c r="I83" s="41">
        <v>16</v>
      </c>
      <c r="J83" s="41">
        <v>12</v>
      </c>
      <c r="K83" s="41">
        <v>1</v>
      </c>
      <c r="L83" s="41">
        <v>0</v>
      </c>
      <c r="M83" s="41">
        <v>2</v>
      </c>
      <c r="AA83" s="153">
        <v>20</v>
      </c>
      <c r="AB83" s="153" t="str">
        <f>IF(F83=AA83,"",1)</f>
        <v/>
      </c>
    </row>
    <row r="84" spans="1:28" ht="12" customHeight="1">
      <c r="A84" s="203"/>
      <c r="B84" s="203"/>
      <c r="C84" s="40"/>
      <c r="D84" s="279"/>
      <c r="E84" s="39"/>
      <c r="F84" s="70"/>
      <c r="G84" s="66">
        <f t="shared" ref="G84:M84" si="41">IF(G83=0,0,G83/$F83)</f>
        <v>0.75</v>
      </c>
      <c r="H84" s="37">
        <f t="shared" si="41"/>
        <v>0.9</v>
      </c>
      <c r="I84" s="37">
        <f t="shared" si="41"/>
        <v>0.8</v>
      </c>
      <c r="J84" s="37">
        <f t="shared" si="41"/>
        <v>0.6</v>
      </c>
      <c r="K84" s="37">
        <f t="shared" si="41"/>
        <v>0.05</v>
      </c>
      <c r="L84" s="37">
        <f t="shared" si="41"/>
        <v>0</v>
      </c>
      <c r="M84" s="37">
        <f t="shared" si="41"/>
        <v>0.1</v>
      </c>
      <c r="AA84" s="152"/>
      <c r="AB84" s="152"/>
    </row>
    <row r="85" spans="1:28" ht="12" customHeight="1">
      <c r="A85" s="203"/>
      <c r="B85" s="203"/>
      <c r="C85" s="43"/>
      <c r="D85" s="278" t="s">
        <v>8</v>
      </c>
      <c r="E85" s="42"/>
      <c r="F85" s="69">
        <v>9</v>
      </c>
      <c r="G85" s="68">
        <v>4</v>
      </c>
      <c r="H85" s="41">
        <v>5</v>
      </c>
      <c r="I85" s="41">
        <v>7</v>
      </c>
      <c r="J85" s="41">
        <v>4</v>
      </c>
      <c r="K85" s="41">
        <v>0</v>
      </c>
      <c r="L85" s="41">
        <v>2</v>
      </c>
      <c r="M85" s="41">
        <v>0</v>
      </c>
      <c r="AA85" s="153">
        <v>9</v>
      </c>
      <c r="AB85" s="153" t="str">
        <f>IF(F85=AA85,"",1)</f>
        <v/>
      </c>
    </row>
    <row r="86" spans="1:28" ht="12" customHeight="1">
      <c r="A86" s="203"/>
      <c r="B86" s="203"/>
      <c r="C86" s="40"/>
      <c r="D86" s="279"/>
      <c r="E86" s="39"/>
      <c r="F86" s="70"/>
      <c r="G86" s="66">
        <f t="shared" ref="G86:M86" si="42">IF(G85=0,0,G85/$F85)</f>
        <v>0.44444444444444442</v>
      </c>
      <c r="H86" s="37">
        <f t="shared" si="42"/>
        <v>0.55555555555555558</v>
      </c>
      <c r="I86" s="37">
        <f t="shared" si="42"/>
        <v>0.77777777777777779</v>
      </c>
      <c r="J86" s="37">
        <f t="shared" si="42"/>
        <v>0.44444444444444442</v>
      </c>
      <c r="K86" s="37">
        <f t="shared" si="42"/>
        <v>0</v>
      </c>
      <c r="L86" s="37">
        <f t="shared" si="42"/>
        <v>0.22222222222222221</v>
      </c>
      <c r="M86" s="37">
        <f t="shared" si="42"/>
        <v>0</v>
      </c>
      <c r="AA86" s="152"/>
      <c r="AB86" s="152"/>
    </row>
    <row r="87" spans="1:28" ht="13.5" customHeight="1">
      <c r="A87" s="203"/>
      <c r="B87" s="203"/>
      <c r="C87" s="43"/>
      <c r="D87" s="297" t="s">
        <v>128</v>
      </c>
      <c r="E87" s="42"/>
      <c r="F87" s="69">
        <v>17</v>
      </c>
      <c r="G87" s="68">
        <v>6</v>
      </c>
      <c r="H87" s="41">
        <v>10</v>
      </c>
      <c r="I87" s="41">
        <v>10</v>
      </c>
      <c r="J87" s="41">
        <v>6</v>
      </c>
      <c r="K87" s="41">
        <v>1</v>
      </c>
      <c r="L87" s="41">
        <v>2</v>
      </c>
      <c r="M87" s="41">
        <v>2</v>
      </c>
      <c r="AA87" s="153">
        <v>17</v>
      </c>
      <c r="AB87" s="153" t="str">
        <f>IF(F87=AA87,"",1)</f>
        <v/>
      </c>
    </row>
    <row r="88" spans="1:28" ht="13.5" customHeight="1">
      <c r="A88" s="203"/>
      <c r="B88" s="203"/>
      <c r="C88" s="40"/>
      <c r="D88" s="279"/>
      <c r="E88" s="39"/>
      <c r="F88" s="70"/>
      <c r="G88" s="66">
        <f t="shared" ref="G88:M88" si="43">IF(G87=0,0,G87/$F87)</f>
        <v>0.35294117647058826</v>
      </c>
      <c r="H88" s="37">
        <f t="shared" si="43"/>
        <v>0.58823529411764708</v>
      </c>
      <c r="I88" s="37">
        <f t="shared" si="43"/>
        <v>0.58823529411764708</v>
      </c>
      <c r="J88" s="37">
        <f t="shared" si="43"/>
        <v>0.35294117647058826</v>
      </c>
      <c r="K88" s="37">
        <f t="shared" si="43"/>
        <v>5.8823529411764705E-2</v>
      </c>
      <c r="L88" s="37">
        <f t="shared" si="43"/>
        <v>0.11764705882352941</v>
      </c>
      <c r="M88" s="37">
        <f t="shared" si="43"/>
        <v>0.11764705882352941</v>
      </c>
      <c r="AA88" s="152"/>
      <c r="AB88" s="152"/>
    </row>
    <row r="89" spans="1:28" ht="12" customHeight="1">
      <c r="A89" s="203"/>
      <c r="B89" s="203"/>
      <c r="C89" s="43"/>
      <c r="D89" s="278" t="s">
        <v>6</v>
      </c>
      <c r="E89" s="42"/>
      <c r="F89" s="69">
        <v>40</v>
      </c>
      <c r="G89" s="68">
        <v>14</v>
      </c>
      <c r="H89" s="41">
        <v>22</v>
      </c>
      <c r="I89" s="41">
        <v>19</v>
      </c>
      <c r="J89" s="41">
        <v>8</v>
      </c>
      <c r="K89" s="41">
        <v>3</v>
      </c>
      <c r="L89" s="41">
        <v>8</v>
      </c>
      <c r="M89" s="41">
        <v>2</v>
      </c>
      <c r="AA89" s="153">
        <v>40</v>
      </c>
      <c r="AB89" s="153" t="str">
        <f>IF(F89=AA89,"",1)</f>
        <v/>
      </c>
    </row>
    <row r="90" spans="1:28" ht="12" customHeight="1">
      <c r="A90" s="203"/>
      <c r="B90" s="203"/>
      <c r="C90" s="40"/>
      <c r="D90" s="279"/>
      <c r="E90" s="39"/>
      <c r="F90" s="70"/>
      <c r="G90" s="66">
        <f t="shared" ref="G90:M90" si="44">IF(G89=0,0,G89/$F89)</f>
        <v>0.35</v>
      </c>
      <c r="H90" s="37">
        <f t="shared" si="44"/>
        <v>0.55000000000000004</v>
      </c>
      <c r="I90" s="37">
        <f t="shared" si="44"/>
        <v>0.47499999999999998</v>
      </c>
      <c r="J90" s="37">
        <f t="shared" si="44"/>
        <v>0.2</v>
      </c>
      <c r="K90" s="37">
        <f t="shared" si="44"/>
        <v>7.4999999999999997E-2</v>
      </c>
      <c r="L90" s="37">
        <f t="shared" si="44"/>
        <v>0.2</v>
      </c>
      <c r="M90" s="37">
        <f t="shared" si="44"/>
        <v>0.05</v>
      </c>
      <c r="AA90" s="152"/>
      <c r="AB90" s="152"/>
    </row>
    <row r="91" spans="1:28" ht="12" customHeight="1">
      <c r="A91" s="203"/>
      <c r="B91" s="203"/>
      <c r="C91" s="43"/>
      <c r="D91" s="278" t="s">
        <v>5</v>
      </c>
      <c r="E91" s="42"/>
      <c r="F91" s="69">
        <v>28</v>
      </c>
      <c r="G91" s="68">
        <v>13</v>
      </c>
      <c r="H91" s="41">
        <v>13</v>
      </c>
      <c r="I91" s="41">
        <v>11</v>
      </c>
      <c r="J91" s="41">
        <v>10</v>
      </c>
      <c r="K91" s="41">
        <v>1</v>
      </c>
      <c r="L91" s="41">
        <v>6</v>
      </c>
      <c r="M91" s="41">
        <v>5</v>
      </c>
      <c r="AA91" s="153">
        <v>28</v>
      </c>
      <c r="AB91" s="153" t="str">
        <f>IF(F91=AA91,"",1)</f>
        <v/>
      </c>
    </row>
    <row r="92" spans="1:28" ht="12" customHeight="1">
      <c r="A92" s="203"/>
      <c r="B92" s="203"/>
      <c r="C92" s="40"/>
      <c r="D92" s="279"/>
      <c r="E92" s="39"/>
      <c r="F92" s="70"/>
      <c r="G92" s="66">
        <f t="shared" ref="G92:M92" si="45">IF(G91=0,0,G91/$F91)</f>
        <v>0.4642857142857143</v>
      </c>
      <c r="H92" s="37">
        <f t="shared" si="45"/>
        <v>0.4642857142857143</v>
      </c>
      <c r="I92" s="37">
        <f t="shared" si="45"/>
        <v>0.39285714285714285</v>
      </c>
      <c r="J92" s="37">
        <f t="shared" si="45"/>
        <v>0.35714285714285715</v>
      </c>
      <c r="K92" s="37">
        <f t="shared" si="45"/>
        <v>3.5714285714285712E-2</v>
      </c>
      <c r="L92" s="37">
        <f t="shared" si="45"/>
        <v>0.21428571428571427</v>
      </c>
      <c r="M92" s="37">
        <f t="shared" si="45"/>
        <v>0.17857142857142858</v>
      </c>
      <c r="AA92" s="152"/>
      <c r="AB92" s="152"/>
    </row>
    <row r="93" spans="1:28" ht="12" customHeight="1">
      <c r="A93" s="203"/>
      <c r="B93" s="203"/>
      <c r="C93" s="43"/>
      <c r="D93" s="278" t="s">
        <v>4</v>
      </c>
      <c r="E93" s="42"/>
      <c r="F93" s="69">
        <v>21</v>
      </c>
      <c r="G93" s="68">
        <v>9</v>
      </c>
      <c r="H93" s="41">
        <v>16</v>
      </c>
      <c r="I93" s="41">
        <v>15</v>
      </c>
      <c r="J93" s="41">
        <v>8</v>
      </c>
      <c r="K93" s="41">
        <v>0</v>
      </c>
      <c r="L93" s="41">
        <v>3</v>
      </c>
      <c r="M93" s="41">
        <v>0</v>
      </c>
      <c r="AA93" s="153">
        <v>21</v>
      </c>
      <c r="AB93" s="153" t="str">
        <f>IF(F93=AA93,"",1)</f>
        <v/>
      </c>
    </row>
    <row r="94" spans="1:28" ht="12" customHeight="1">
      <c r="A94" s="203"/>
      <c r="B94" s="203"/>
      <c r="C94" s="40"/>
      <c r="D94" s="279"/>
      <c r="E94" s="39"/>
      <c r="F94" s="70"/>
      <c r="G94" s="66">
        <f t="shared" ref="G94:M94" si="46">IF(G93=0,0,G93/$F93)</f>
        <v>0.42857142857142855</v>
      </c>
      <c r="H94" s="37">
        <f t="shared" si="46"/>
        <v>0.76190476190476186</v>
      </c>
      <c r="I94" s="37">
        <f t="shared" si="46"/>
        <v>0.7142857142857143</v>
      </c>
      <c r="J94" s="37">
        <f t="shared" si="46"/>
        <v>0.38095238095238093</v>
      </c>
      <c r="K94" s="37">
        <f t="shared" si="46"/>
        <v>0</v>
      </c>
      <c r="L94" s="37">
        <f t="shared" si="46"/>
        <v>0.14285714285714285</v>
      </c>
      <c r="M94" s="37">
        <f t="shared" si="46"/>
        <v>0</v>
      </c>
      <c r="AA94" s="152"/>
      <c r="AB94" s="152"/>
    </row>
    <row r="95" spans="1:28" ht="12" customHeight="1">
      <c r="A95" s="203"/>
      <c r="B95" s="203"/>
      <c r="C95" s="43"/>
      <c r="D95" s="278" t="s">
        <v>3</v>
      </c>
      <c r="E95" s="42"/>
      <c r="F95" s="69">
        <v>176</v>
      </c>
      <c r="G95" s="68">
        <v>74</v>
      </c>
      <c r="H95" s="41">
        <v>99</v>
      </c>
      <c r="I95" s="41">
        <v>95</v>
      </c>
      <c r="J95" s="41">
        <v>46</v>
      </c>
      <c r="K95" s="41">
        <v>12</v>
      </c>
      <c r="L95" s="41">
        <v>34</v>
      </c>
      <c r="M95" s="41">
        <v>16</v>
      </c>
      <c r="AA95" s="153">
        <v>176</v>
      </c>
      <c r="AB95" s="153" t="str">
        <f>IF(F95=AA95,"",1)</f>
        <v/>
      </c>
    </row>
    <row r="96" spans="1:28" ht="12" customHeight="1">
      <c r="A96" s="203"/>
      <c r="B96" s="203"/>
      <c r="C96" s="40"/>
      <c r="D96" s="279"/>
      <c r="E96" s="39"/>
      <c r="F96" s="70"/>
      <c r="G96" s="66">
        <f t="shared" ref="G96:M96" si="47">IF(G95=0,0,G95/$F95)</f>
        <v>0.42045454545454547</v>
      </c>
      <c r="H96" s="37">
        <f t="shared" si="47"/>
        <v>0.5625</v>
      </c>
      <c r="I96" s="37">
        <f t="shared" si="47"/>
        <v>0.53977272727272729</v>
      </c>
      <c r="J96" s="37">
        <f t="shared" si="47"/>
        <v>0.26136363636363635</v>
      </c>
      <c r="K96" s="37">
        <f t="shared" si="47"/>
        <v>6.8181818181818177E-2</v>
      </c>
      <c r="L96" s="37">
        <f t="shared" si="47"/>
        <v>0.19318181818181818</v>
      </c>
      <c r="M96" s="37">
        <f t="shared" si="47"/>
        <v>9.0909090909090912E-2</v>
      </c>
      <c r="AA96" s="152"/>
      <c r="AB96" s="152"/>
    </row>
    <row r="97" spans="1:30" ht="12" customHeight="1">
      <c r="A97" s="203"/>
      <c r="B97" s="203"/>
      <c r="C97" s="43"/>
      <c r="D97" s="278" t="s">
        <v>2</v>
      </c>
      <c r="E97" s="42"/>
      <c r="F97" s="69">
        <v>21</v>
      </c>
      <c r="G97" s="68">
        <v>13</v>
      </c>
      <c r="H97" s="41">
        <v>17</v>
      </c>
      <c r="I97" s="41">
        <v>14</v>
      </c>
      <c r="J97" s="41">
        <v>11</v>
      </c>
      <c r="K97" s="41">
        <v>0</v>
      </c>
      <c r="L97" s="41">
        <v>3</v>
      </c>
      <c r="M97" s="41">
        <v>1</v>
      </c>
      <c r="AA97" s="153">
        <v>21</v>
      </c>
      <c r="AB97" s="153" t="str">
        <f>IF(F97=AA97,"",1)</f>
        <v/>
      </c>
    </row>
    <row r="98" spans="1:30" ht="12" customHeight="1">
      <c r="A98" s="203"/>
      <c r="B98" s="203"/>
      <c r="C98" s="40"/>
      <c r="D98" s="279"/>
      <c r="E98" s="39"/>
      <c r="F98" s="70"/>
      <c r="G98" s="66">
        <f t="shared" ref="G98:M98" si="48">IF(G97=0,0,G97/$F97)</f>
        <v>0.61904761904761907</v>
      </c>
      <c r="H98" s="37">
        <f t="shared" si="48"/>
        <v>0.80952380952380953</v>
      </c>
      <c r="I98" s="37">
        <f t="shared" si="48"/>
        <v>0.66666666666666663</v>
      </c>
      <c r="J98" s="37">
        <f t="shared" si="48"/>
        <v>0.52380952380952384</v>
      </c>
      <c r="K98" s="37">
        <f t="shared" si="48"/>
        <v>0</v>
      </c>
      <c r="L98" s="37">
        <f t="shared" si="48"/>
        <v>0.14285714285714285</v>
      </c>
      <c r="M98" s="37">
        <f t="shared" si="48"/>
        <v>4.7619047619047616E-2</v>
      </c>
      <c r="AA98" s="152"/>
      <c r="AB98" s="152"/>
    </row>
    <row r="99" spans="1:30" ht="12.75" customHeight="1">
      <c r="A99" s="203"/>
      <c r="B99" s="203"/>
      <c r="C99" s="43"/>
      <c r="D99" s="278" t="s">
        <v>1</v>
      </c>
      <c r="E99" s="42"/>
      <c r="F99" s="69">
        <v>55</v>
      </c>
      <c r="G99" s="68">
        <v>22</v>
      </c>
      <c r="H99" s="41">
        <v>26</v>
      </c>
      <c r="I99" s="41">
        <v>28</v>
      </c>
      <c r="J99" s="41">
        <v>16</v>
      </c>
      <c r="K99" s="41">
        <v>2</v>
      </c>
      <c r="L99" s="41">
        <v>19</v>
      </c>
      <c r="M99" s="41">
        <v>4</v>
      </c>
      <c r="AA99" s="153">
        <v>55</v>
      </c>
      <c r="AB99" s="153" t="str">
        <f>IF(F99=AA99,"",1)</f>
        <v/>
      </c>
    </row>
    <row r="100" spans="1:30" ht="12.75" customHeight="1" thickBot="1">
      <c r="A100" s="204"/>
      <c r="B100" s="204"/>
      <c r="C100" s="40"/>
      <c r="D100" s="279"/>
      <c r="E100" s="39"/>
      <c r="F100" s="67"/>
      <c r="G100" s="66">
        <f t="shared" ref="G100:M100" si="49">IF(G99=0,0,G99/$F99)</f>
        <v>0.4</v>
      </c>
      <c r="H100" s="37">
        <f t="shared" si="49"/>
        <v>0.47272727272727272</v>
      </c>
      <c r="I100" s="37">
        <f t="shared" si="49"/>
        <v>0.50909090909090904</v>
      </c>
      <c r="J100" s="37">
        <f t="shared" si="49"/>
        <v>0.29090909090909089</v>
      </c>
      <c r="K100" s="37">
        <f t="shared" si="49"/>
        <v>3.6363636363636362E-2</v>
      </c>
      <c r="L100" s="37">
        <f t="shared" si="49"/>
        <v>0.34545454545454546</v>
      </c>
      <c r="M100" s="37">
        <f t="shared" si="49"/>
        <v>7.2727272727272724E-2</v>
      </c>
      <c r="AA100" s="155"/>
      <c r="AB100" s="156"/>
    </row>
    <row r="110" spans="1:30">
      <c r="D110" s="164" t="s">
        <v>495</v>
      </c>
      <c r="E110" s="162"/>
      <c r="F110" s="163">
        <v>986</v>
      </c>
      <c r="G110" s="163">
        <v>405</v>
      </c>
      <c r="H110" s="163">
        <v>528</v>
      </c>
      <c r="I110" s="163">
        <v>504</v>
      </c>
      <c r="J110" s="163">
        <v>293</v>
      </c>
      <c r="K110" s="163">
        <v>51</v>
      </c>
      <c r="L110" s="163">
        <v>225</v>
      </c>
      <c r="M110" s="163">
        <v>88</v>
      </c>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0">IF(G110="","",SUM(G9,G11,G13,G15,G17))</f>
        <v>405</v>
      </c>
      <c r="H111" s="166">
        <f t="shared" si="50"/>
        <v>528</v>
      </c>
      <c r="I111" s="166">
        <f t="shared" si="50"/>
        <v>504</v>
      </c>
      <c r="J111" s="166">
        <f t="shared" si="50"/>
        <v>293</v>
      </c>
      <c r="K111" s="166">
        <f t="shared" si="50"/>
        <v>51</v>
      </c>
      <c r="L111" s="166">
        <f t="shared" si="50"/>
        <v>225</v>
      </c>
      <c r="M111" s="166">
        <f t="shared" si="50"/>
        <v>88</v>
      </c>
      <c r="N111" s="166" t="str">
        <f t="shared" si="50"/>
        <v/>
      </c>
      <c r="O111" s="166" t="str">
        <f t="shared" si="50"/>
        <v/>
      </c>
      <c r="P111" s="166" t="str">
        <f t="shared" si="50"/>
        <v/>
      </c>
      <c r="Q111" s="166" t="str">
        <f t="shared" si="50"/>
        <v/>
      </c>
      <c r="R111" s="166" t="str">
        <f t="shared" si="50"/>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1">IF(G110="","",SUM(G19,G69))</f>
        <v>405</v>
      </c>
      <c r="H112" s="166">
        <f t="shared" si="51"/>
        <v>528</v>
      </c>
      <c r="I112" s="166">
        <f t="shared" si="51"/>
        <v>504</v>
      </c>
      <c r="J112" s="166">
        <f t="shared" si="51"/>
        <v>293</v>
      </c>
      <c r="K112" s="166">
        <f t="shared" si="51"/>
        <v>51</v>
      </c>
      <c r="L112" s="166">
        <f t="shared" si="51"/>
        <v>225</v>
      </c>
      <c r="M112" s="166">
        <f t="shared" si="51"/>
        <v>88</v>
      </c>
      <c r="N112" s="166" t="str">
        <f t="shared" si="51"/>
        <v/>
      </c>
      <c r="O112" s="166" t="str">
        <f t="shared" si="51"/>
        <v/>
      </c>
      <c r="P112" s="166" t="str">
        <f t="shared" si="51"/>
        <v/>
      </c>
      <c r="Q112" s="166" t="str">
        <f t="shared" si="51"/>
        <v/>
      </c>
      <c r="R112" s="166" t="str">
        <f t="shared" si="51"/>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2">IF(G110="","",SUM(G21,G23,G25,G27,G29,G31,G33,G35,G37,G39,G41,G43,G45,G47,G49,G51,G53,G55,G57,G59,G61,G63,G65,G67))</f>
        <v>110</v>
      </c>
      <c r="H113" s="166">
        <f t="shared" si="52"/>
        <v>144</v>
      </c>
      <c r="I113" s="166">
        <f t="shared" si="52"/>
        <v>137</v>
      </c>
      <c r="J113" s="166">
        <f t="shared" si="52"/>
        <v>82</v>
      </c>
      <c r="K113" s="166">
        <f t="shared" si="52"/>
        <v>12</v>
      </c>
      <c r="L113" s="166">
        <f t="shared" si="52"/>
        <v>53</v>
      </c>
      <c r="M113" s="166">
        <f t="shared" si="52"/>
        <v>20</v>
      </c>
      <c r="N113" s="166" t="str">
        <f t="shared" si="52"/>
        <v/>
      </c>
      <c r="O113" s="166" t="str">
        <f t="shared" si="52"/>
        <v/>
      </c>
      <c r="P113" s="166" t="str">
        <f t="shared" si="52"/>
        <v/>
      </c>
      <c r="Q113" s="166" t="str">
        <f t="shared" si="52"/>
        <v/>
      </c>
      <c r="R113" s="166" t="str">
        <f t="shared" si="52"/>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3">IF(G110="","",SUM(G71,G73,G75,G77,G79,G81,G83,G85,G87,G89,G91,G93,G95,G97,G99))</f>
        <v>295</v>
      </c>
      <c r="H114" s="166">
        <f t="shared" si="53"/>
        <v>384</v>
      </c>
      <c r="I114" s="166">
        <f t="shared" si="53"/>
        <v>367</v>
      </c>
      <c r="J114" s="166">
        <f t="shared" si="53"/>
        <v>211</v>
      </c>
      <c r="K114" s="166">
        <f t="shared" si="53"/>
        <v>39</v>
      </c>
      <c r="L114" s="166">
        <f t="shared" si="53"/>
        <v>172</v>
      </c>
      <c r="M114" s="166">
        <f t="shared" si="53"/>
        <v>68</v>
      </c>
      <c r="N114" s="166" t="str">
        <f t="shared" si="53"/>
        <v/>
      </c>
      <c r="O114" s="166" t="str">
        <f t="shared" si="53"/>
        <v/>
      </c>
      <c r="P114" s="166" t="str">
        <f t="shared" si="53"/>
        <v/>
      </c>
      <c r="Q114" s="166" t="str">
        <f t="shared" si="53"/>
        <v/>
      </c>
      <c r="R114" s="166" t="str">
        <f t="shared" si="53"/>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4">IF(G110="","",IF(G7=G110,"",1))</f>
        <v/>
      </c>
      <c r="H116" s="163" t="str">
        <f t="shared" si="54"/>
        <v/>
      </c>
      <c r="I116" s="163" t="str">
        <f t="shared" si="54"/>
        <v/>
      </c>
      <c r="J116" s="163" t="str">
        <f t="shared" si="54"/>
        <v/>
      </c>
      <c r="K116" s="163" t="str">
        <f t="shared" si="54"/>
        <v/>
      </c>
      <c r="L116" s="163" t="str">
        <f t="shared" si="54"/>
        <v/>
      </c>
      <c r="M116" s="163" t="str">
        <f t="shared" si="54"/>
        <v/>
      </c>
      <c r="N116" s="163" t="str">
        <f t="shared" si="54"/>
        <v/>
      </c>
      <c r="O116" s="163" t="str">
        <f t="shared" si="54"/>
        <v/>
      </c>
      <c r="P116" s="163" t="str">
        <f t="shared" si="54"/>
        <v/>
      </c>
      <c r="Q116" s="163" t="str">
        <f t="shared" si="54"/>
        <v/>
      </c>
      <c r="R116" s="163" t="str">
        <f t="shared" si="5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5">IF(G110="","",IF(G110=G111,"",1))</f>
        <v/>
      </c>
      <c r="H117" s="163" t="str">
        <f t="shared" si="55"/>
        <v/>
      </c>
      <c r="I117" s="163" t="str">
        <f t="shared" si="55"/>
        <v/>
      </c>
      <c r="J117" s="163" t="str">
        <f t="shared" si="55"/>
        <v/>
      </c>
      <c r="K117" s="163" t="str">
        <f t="shared" si="55"/>
        <v/>
      </c>
      <c r="L117" s="163" t="str">
        <f t="shared" si="55"/>
        <v/>
      </c>
      <c r="M117" s="163" t="str">
        <f t="shared" si="55"/>
        <v/>
      </c>
      <c r="N117" s="163" t="str">
        <f t="shared" si="55"/>
        <v/>
      </c>
      <c r="O117" s="163" t="str">
        <f t="shared" si="55"/>
        <v/>
      </c>
      <c r="P117" s="163" t="str">
        <f t="shared" si="55"/>
        <v/>
      </c>
      <c r="Q117" s="163" t="str">
        <f t="shared" si="55"/>
        <v/>
      </c>
      <c r="R117" s="163" t="str">
        <f t="shared" si="5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6">IF(G110="","",IF(G110=G112,"",1))</f>
        <v/>
      </c>
      <c r="H118" s="163" t="str">
        <f t="shared" si="56"/>
        <v/>
      </c>
      <c r="I118" s="163" t="str">
        <f t="shared" si="56"/>
        <v/>
      </c>
      <c r="J118" s="163" t="str">
        <f t="shared" si="56"/>
        <v/>
      </c>
      <c r="K118" s="163" t="str">
        <f t="shared" si="56"/>
        <v/>
      </c>
      <c r="L118" s="163" t="str">
        <f t="shared" si="56"/>
        <v/>
      </c>
      <c r="M118" s="163" t="str">
        <f t="shared" si="56"/>
        <v/>
      </c>
      <c r="N118" s="163" t="str">
        <f t="shared" si="56"/>
        <v/>
      </c>
      <c r="O118" s="163" t="str">
        <f t="shared" si="56"/>
        <v/>
      </c>
      <c r="P118" s="163" t="str">
        <f t="shared" si="56"/>
        <v/>
      </c>
      <c r="Q118" s="163" t="str">
        <f t="shared" si="56"/>
        <v/>
      </c>
      <c r="R118" s="163" t="str">
        <f t="shared" si="5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7">IF(G110="","",IF(G19=G113,"",1))</f>
        <v/>
      </c>
      <c r="H119" s="163" t="str">
        <f t="shared" si="57"/>
        <v/>
      </c>
      <c r="I119" s="163" t="str">
        <f t="shared" si="57"/>
        <v/>
      </c>
      <c r="J119" s="163" t="str">
        <f t="shared" si="57"/>
        <v/>
      </c>
      <c r="K119" s="163" t="str">
        <f t="shared" si="57"/>
        <v/>
      </c>
      <c r="L119" s="163" t="str">
        <f t="shared" si="57"/>
        <v/>
      </c>
      <c r="M119" s="163" t="str">
        <f t="shared" si="57"/>
        <v/>
      </c>
      <c r="N119" s="163" t="str">
        <f t="shared" si="57"/>
        <v/>
      </c>
      <c r="O119" s="163" t="str">
        <f t="shared" si="57"/>
        <v/>
      </c>
      <c r="P119" s="163" t="str">
        <f t="shared" si="57"/>
        <v/>
      </c>
      <c r="Q119" s="163" t="str">
        <f t="shared" si="57"/>
        <v/>
      </c>
      <c r="R119" s="163" t="str">
        <f t="shared" si="5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58">IF(G110="","",IF(G69=G114,"",1))</f>
        <v/>
      </c>
      <c r="H120" s="163" t="str">
        <f t="shared" si="58"/>
        <v/>
      </c>
      <c r="I120" s="163" t="str">
        <f t="shared" si="58"/>
        <v/>
      </c>
      <c r="J120" s="163" t="str">
        <f t="shared" si="58"/>
        <v/>
      </c>
      <c r="K120" s="163" t="str">
        <f t="shared" si="58"/>
        <v/>
      </c>
      <c r="L120" s="163" t="str">
        <f t="shared" si="58"/>
        <v/>
      </c>
      <c r="M120" s="163" t="str">
        <f t="shared" si="58"/>
        <v/>
      </c>
      <c r="N120" s="163" t="str">
        <f t="shared" si="58"/>
        <v/>
      </c>
      <c r="O120" s="163" t="str">
        <f t="shared" si="58"/>
        <v/>
      </c>
      <c r="P120" s="163" t="str">
        <f t="shared" si="58"/>
        <v/>
      </c>
      <c r="Q120" s="163" t="str">
        <f t="shared" si="58"/>
        <v/>
      </c>
      <c r="R120" s="163" t="str">
        <f t="shared" si="58"/>
        <v/>
      </c>
      <c r="S120" s="71"/>
      <c r="T120" s="71"/>
      <c r="U120" s="71"/>
      <c r="V120" s="71"/>
      <c r="W120" s="71"/>
      <c r="X120" s="71"/>
      <c r="Y120" s="71"/>
      <c r="Z120" s="71"/>
      <c r="AA120" s="71"/>
      <c r="AB120" s="71"/>
      <c r="AC120" s="71"/>
      <c r="AD120" s="71"/>
    </row>
  </sheetData>
  <mergeCells count="60">
    <mergeCell ref="D67:D68"/>
    <mergeCell ref="D65:D66"/>
    <mergeCell ref="D51:D52"/>
    <mergeCell ref="D53:D54"/>
    <mergeCell ref="D55:D56"/>
    <mergeCell ref="D57:D58"/>
    <mergeCell ref="D59:D60"/>
    <mergeCell ref="D61:D62"/>
    <mergeCell ref="D63:D64"/>
    <mergeCell ref="M3:M6"/>
    <mergeCell ref="G3:G6"/>
    <mergeCell ref="H3:H6"/>
    <mergeCell ref="I3:I6"/>
    <mergeCell ref="J3:J6"/>
    <mergeCell ref="K3:K6"/>
    <mergeCell ref="L3:L6"/>
    <mergeCell ref="D95:D96"/>
    <mergeCell ref="D97:D98"/>
    <mergeCell ref="D99:D100"/>
    <mergeCell ref="D85:D86"/>
    <mergeCell ref="D87:D88"/>
    <mergeCell ref="D89:D90"/>
    <mergeCell ref="D91:D92"/>
    <mergeCell ref="D75:D76"/>
    <mergeCell ref="D77:D78"/>
    <mergeCell ref="D79:D80"/>
    <mergeCell ref="D81:D82"/>
    <mergeCell ref="D93:D94"/>
    <mergeCell ref="D25:D26"/>
    <mergeCell ref="D27:D28"/>
    <mergeCell ref="D29:D30"/>
    <mergeCell ref="D37:D38"/>
    <mergeCell ref="B69:B100"/>
    <mergeCell ref="D47:D48"/>
    <mergeCell ref="D49:D50"/>
    <mergeCell ref="D35:D36"/>
    <mergeCell ref="D69:D70"/>
    <mergeCell ref="D71:D72"/>
    <mergeCell ref="D83:D84"/>
    <mergeCell ref="D31:D32"/>
    <mergeCell ref="D33:D34"/>
    <mergeCell ref="D43:D44"/>
    <mergeCell ref="D45:D46"/>
    <mergeCell ref="D73:D74"/>
    <mergeCell ref="A3:E6"/>
    <mergeCell ref="D41:D42"/>
    <mergeCell ref="D39:D40"/>
    <mergeCell ref="F3:F6"/>
    <mergeCell ref="A7:E8"/>
    <mergeCell ref="A9:A18"/>
    <mergeCell ref="B9:E10"/>
    <mergeCell ref="B11:E12"/>
    <mergeCell ref="B13:E14"/>
    <mergeCell ref="B15:E16"/>
    <mergeCell ref="B17:E18"/>
    <mergeCell ref="A19:A100"/>
    <mergeCell ref="B19:B68"/>
    <mergeCell ref="D19:D20"/>
    <mergeCell ref="D21:D22"/>
    <mergeCell ref="D23:D24"/>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O4" sqref="O4"/>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26" width="9" style="3"/>
    <col min="27" max="27" width="9" style="83"/>
    <col min="28" max="28" width="11.25" style="83" customWidth="1"/>
    <col min="29" max="16384" width="9" style="3"/>
  </cols>
  <sheetData>
    <row r="1" spans="1:28" ht="14.25">
      <c r="A1" s="18" t="s">
        <v>548</v>
      </c>
    </row>
    <row r="2" spans="1:28">
      <c r="M2" s="46" t="s">
        <v>157</v>
      </c>
    </row>
    <row r="3" spans="1:28" ht="14.25" customHeight="1">
      <c r="A3" s="280" t="s">
        <v>64</v>
      </c>
      <c r="B3" s="281"/>
      <c r="C3" s="281"/>
      <c r="D3" s="281"/>
      <c r="E3" s="282"/>
      <c r="F3" s="225" t="s">
        <v>138</v>
      </c>
      <c r="G3" s="400" t="s">
        <v>326</v>
      </c>
      <c r="H3" s="261" t="s">
        <v>325</v>
      </c>
      <c r="I3" s="261" t="s">
        <v>324</v>
      </c>
      <c r="J3" s="261" t="s">
        <v>323</v>
      </c>
      <c r="K3" s="261" t="s">
        <v>319</v>
      </c>
      <c r="L3" s="261" t="s">
        <v>322</v>
      </c>
      <c r="M3" s="261" t="s">
        <v>320</v>
      </c>
    </row>
    <row r="4" spans="1:28" ht="42" customHeight="1">
      <c r="A4" s="283"/>
      <c r="B4" s="284"/>
      <c r="C4" s="284"/>
      <c r="D4" s="284"/>
      <c r="E4" s="285"/>
      <c r="F4" s="229"/>
      <c r="G4" s="401"/>
      <c r="H4" s="262"/>
      <c r="I4" s="262"/>
      <c r="J4" s="262"/>
      <c r="K4" s="262"/>
      <c r="L4" s="262"/>
      <c r="M4" s="398"/>
    </row>
    <row r="5" spans="1:28" ht="14.25" customHeight="1" thickBot="1">
      <c r="A5" s="283"/>
      <c r="B5" s="284"/>
      <c r="C5" s="284"/>
      <c r="D5" s="284"/>
      <c r="E5" s="285"/>
      <c r="F5" s="229"/>
      <c r="G5" s="401"/>
      <c r="H5" s="262"/>
      <c r="I5" s="262"/>
      <c r="J5" s="262"/>
      <c r="K5" s="262"/>
      <c r="L5" s="262"/>
      <c r="M5" s="398"/>
    </row>
    <row r="6" spans="1:28" ht="16.5" customHeight="1" thickBot="1">
      <c r="A6" s="286"/>
      <c r="B6" s="287"/>
      <c r="C6" s="287"/>
      <c r="D6" s="287"/>
      <c r="E6" s="288"/>
      <c r="F6" s="229"/>
      <c r="G6" s="402"/>
      <c r="H6" s="263"/>
      <c r="I6" s="263"/>
      <c r="J6" s="263"/>
      <c r="K6" s="263"/>
      <c r="L6" s="263"/>
      <c r="M6" s="399"/>
      <c r="AA6" s="157">
        <f>SUM(AB7:AB100,F116:R120)</f>
        <v>0</v>
      </c>
      <c r="AB6" s="91"/>
    </row>
    <row r="7" spans="1:28" ht="12" customHeight="1">
      <c r="A7" s="216" t="s">
        <v>50</v>
      </c>
      <c r="B7" s="217"/>
      <c r="C7" s="217"/>
      <c r="D7" s="217"/>
      <c r="E7" s="218"/>
      <c r="F7" s="69">
        <v>986</v>
      </c>
      <c r="G7" s="68">
        <f t="shared" ref="G7:M7" si="0">SUM(G9,G11,G13,G15,G17)</f>
        <v>470</v>
      </c>
      <c r="H7" s="41">
        <f t="shared" si="0"/>
        <v>595</v>
      </c>
      <c r="I7" s="41">
        <f t="shared" si="0"/>
        <v>587</v>
      </c>
      <c r="J7" s="41">
        <f t="shared" si="0"/>
        <v>357</v>
      </c>
      <c r="K7" s="41">
        <f t="shared" si="0"/>
        <v>53</v>
      </c>
      <c r="L7" s="41">
        <f t="shared" si="0"/>
        <v>170</v>
      </c>
      <c r="M7" s="41">
        <f t="shared" si="0"/>
        <v>46</v>
      </c>
      <c r="AA7" s="151">
        <v>986</v>
      </c>
      <c r="AB7" s="151" t="str">
        <f>IF(F7=AA7,"",1)</f>
        <v/>
      </c>
    </row>
    <row r="8" spans="1:28" ht="12" customHeight="1">
      <c r="A8" s="219"/>
      <c r="B8" s="220"/>
      <c r="C8" s="220"/>
      <c r="D8" s="220"/>
      <c r="E8" s="221"/>
      <c r="F8" s="70"/>
      <c r="G8" s="66">
        <f t="shared" ref="G8:M8" si="1">IF(G7=0,0,G7/$F7)</f>
        <v>0.47667342799188639</v>
      </c>
      <c r="H8" s="37">
        <f t="shared" si="1"/>
        <v>0.60344827586206895</v>
      </c>
      <c r="I8" s="37">
        <f t="shared" si="1"/>
        <v>0.59533468559837732</v>
      </c>
      <c r="J8" s="37">
        <f t="shared" si="1"/>
        <v>0.36206896551724138</v>
      </c>
      <c r="K8" s="37">
        <f t="shared" si="1"/>
        <v>5.3752535496957403E-2</v>
      </c>
      <c r="L8" s="37">
        <f t="shared" si="1"/>
        <v>0.17241379310344829</v>
      </c>
      <c r="M8" s="37">
        <f t="shared" si="1"/>
        <v>4.665314401622718E-2</v>
      </c>
      <c r="AA8" s="152"/>
      <c r="AB8" s="152"/>
    </row>
    <row r="9" spans="1:28" ht="12" customHeight="1">
      <c r="A9" s="205" t="s">
        <v>49</v>
      </c>
      <c r="B9" s="289" t="s">
        <v>48</v>
      </c>
      <c r="C9" s="290"/>
      <c r="D9" s="290"/>
      <c r="E9" s="291"/>
      <c r="F9" s="69">
        <v>324</v>
      </c>
      <c r="G9" s="68">
        <v>78</v>
      </c>
      <c r="H9" s="41">
        <v>69</v>
      </c>
      <c r="I9" s="41">
        <v>94</v>
      </c>
      <c r="J9" s="41">
        <v>28</v>
      </c>
      <c r="K9" s="41">
        <v>21</v>
      </c>
      <c r="L9" s="41">
        <v>128</v>
      </c>
      <c r="M9" s="41">
        <v>24</v>
      </c>
      <c r="AA9" s="153">
        <v>324</v>
      </c>
      <c r="AB9" s="153" t="str">
        <f>IF(F9=AA9,"",1)</f>
        <v/>
      </c>
    </row>
    <row r="10" spans="1:28" ht="12" customHeight="1">
      <c r="A10" s="206"/>
      <c r="B10" s="292"/>
      <c r="C10" s="293"/>
      <c r="D10" s="293"/>
      <c r="E10" s="294"/>
      <c r="F10" s="70"/>
      <c r="G10" s="66">
        <f t="shared" ref="G10:M10" si="2">IF(G9=0,0,G9/$F9)</f>
        <v>0.24074074074074073</v>
      </c>
      <c r="H10" s="37">
        <f t="shared" si="2"/>
        <v>0.21296296296296297</v>
      </c>
      <c r="I10" s="37">
        <f t="shared" si="2"/>
        <v>0.29012345679012347</v>
      </c>
      <c r="J10" s="37">
        <f t="shared" si="2"/>
        <v>8.6419753086419748E-2</v>
      </c>
      <c r="K10" s="37">
        <f t="shared" si="2"/>
        <v>6.4814814814814811E-2</v>
      </c>
      <c r="L10" s="37">
        <f t="shared" si="2"/>
        <v>0.39506172839506171</v>
      </c>
      <c r="M10" s="37">
        <f t="shared" si="2"/>
        <v>7.407407407407407E-2</v>
      </c>
      <c r="AA10" s="152"/>
      <c r="AB10" s="152"/>
    </row>
    <row r="11" spans="1:28" ht="12" customHeight="1">
      <c r="A11" s="206"/>
      <c r="B11" s="289" t="s">
        <v>47</v>
      </c>
      <c r="C11" s="290"/>
      <c r="D11" s="290"/>
      <c r="E11" s="291"/>
      <c r="F11" s="69">
        <v>144</v>
      </c>
      <c r="G11" s="68">
        <v>62</v>
      </c>
      <c r="H11" s="41">
        <v>87</v>
      </c>
      <c r="I11" s="41">
        <v>76</v>
      </c>
      <c r="J11" s="41">
        <v>41</v>
      </c>
      <c r="K11" s="41">
        <v>10</v>
      </c>
      <c r="L11" s="41">
        <v>19</v>
      </c>
      <c r="M11" s="41">
        <v>8</v>
      </c>
      <c r="AA11" s="153">
        <v>144</v>
      </c>
      <c r="AB11" s="153" t="str">
        <f>IF(F11=AA11,"",1)</f>
        <v/>
      </c>
    </row>
    <row r="12" spans="1:28" ht="12" customHeight="1">
      <c r="A12" s="206"/>
      <c r="B12" s="292"/>
      <c r="C12" s="293"/>
      <c r="D12" s="293"/>
      <c r="E12" s="294"/>
      <c r="F12" s="70"/>
      <c r="G12" s="66">
        <f t="shared" ref="G12:M12" si="3">IF(G11=0,0,G11/$F11)</f>
        <v>0.43055555555555558</v>
      </c>
      <c r="H12" s="37">
        <f t="shared" si="3"/>
        <v>0.60416666666666663</v>
      </c>
      <c r="I12" s="37">
        <f t="shared" si="3"/>
        <v>0.52777777777777779</v>
      </c>
      <c r="J12" s="37">
        <f t="shared" si="3"/>
        <v>0.28472222222222221</v>
      </c>
      <c r="K12" s="37">
        <f t="shared" si="3"/>
        <v>6.9444444444444448E-2</v>
      </c>
      <c r="L12" s="37">
        <f t="shared" si="3"/>
        <v>0.13194444444444445</v>
      </c>
      <c r="M12" s="37">
        <f t="shared" si="3"/>
        <v>5.5555555555555552E-2</v>
      </c>
      <c r="AA12" s="152"/>
      <c r="AB12" s="152"/>
    </row>
    <row r="13" spans="1:28" ht="12" customHeight="1">
      <c r="A13" s="206"/>
      <c r="B13" s="289" t="s">
        <v>46</v>
      </c>
      <c r="C13" s="290"/>
      <c r="D13" s="290"/>
      <c r="E13" s="291"/>
      <c r="F13" s="69">
        <v>219</v>
      </c>
      <c r="G13" s="68">
        <v>118</v>
      </c>
      <c r="H13" s="41">
        <v>167</v>
      </c>
      <c r="I13" s="41">
        <v>162</v>
      </c>
      <c r="J13" s="41">
        <v>91</v>
      </c>
      <c r="K13" s="41">
        <v>10</v>
      </c>
      <c r="L13" s="41">
        <v>15</v>
      </c>
      <c r="M13" s="41">
        <v>10</v>
      </c>
      <c r="AA13" s="153">
        <v>219</v>
      </c>
      <c r="AB13" s="153" t="str">
        <f>IF(F13=AA13,"",1)</f>
        <v/>
      </c>
    </row>
    <row r="14" spans="1:28" ht="12" customHeight="1">
      <c r="A14" s="206"/>
      <c r="B14" s="292"/>
      <c r="C14" s="293"/>
      <c r="D14" s="293"/>
      <c r="E14" s="294"/>
      <c r="F14" s="70"/>
      <c r="G14" s="66">
        <f t="shared" ref="G14:M14" si="4">IF(G13=0,0,G13/$F13)</f>
        <v>0.53881278538812782</v>
      </c>
      <c r="H14" s="37">
        <f t="shared" si="4"/>
        <v>0.76255707762557079</v>
      </c>
      <c r="I14" s="37">
        <f t="shared" si="4"/>
        <v>0.73972602739726023</v>
      </c>
      <c r="J14" s="37">
        <f t="shared" si="4"/>
        <v>0.41552511415525112</v>
      </c>
      <c r="K14" s="37">
        <f t="shared" si="4"/>
        <v>4.5662100456621002E-2</v>
      </c>
      <c r="L14" s="37">
        <f t="shared" si="4"/>
        <v>6.8493150684931503E-2</v>
      </c>
      <c r="M14" s="37">
        <f t="shared" si="4"/>
        <v>4.5662100456621002E-2</v>
      </c>
      <c r="AA14" s="152"/>
      <c r="AB14" s="152"/>
    </row>
    <row r="15" spans="1:28" ht="12" customHeight="1">
      <c r="A15" s="206"/>
      <c r="B15" s="289" t="s">
        <v>45</v>
      </c>
      <c r="C15" s="290"/>
      <c r="D15" s="290"/>
      <c r="E15" s="291"/>
      <c r="F15" s="69">
        <v>78</v>
      </c>
      <c r="G15" s="68">
        <v>46</v>
      </c>
      <c r="H15" s="41">
        <v>65</v>
      </c>
      <c r="I15" s="41">
        <v>54</v>
      </c>
      <c r="J15" s="41">
        <v>32</v>
      </c>
      <c r="K15" s="41">
        <v>2</v>
      </c>
      <c r="L15" s="41">
        <v>6</v>
      </c>
      <c r="M15" s="41">
        <v>2</v>
      </c>
      <c r="AA15" s="153">
        <v>78</v>
      </c>
      <c r="AB15" s="153" t="str">
        <f>IF(F15=AA15,"",1)</f>
        <v/>
      </c>
    </row>
    <row r="16" spans="1:28" ht="12" customHeight="1">
      <c r="A16" s="206"/>
      <c r="B16" s="292"/>
      <c r="C16" s="293"/>
      <c r="D16" s="293"/>
      <c r="E16" s="294"/>
      <c r="F16" s="70"/>
      <c r="G16" s="66">
        <f t="shared" ref="G16:M16" si="5">IF(G15=0,0,G15/$F15)</f>
        <v>0.58974358974358976</v>
      </c>
      <c r="H16" s="37">
        <f t="shared" si="5"/>
        <v>0.83333333333333337</v>
      </c>
      <c r="I16" s="37">
        <f t="shared" si="5"/>
        <v>0.69230769230769229</v>
      </c>
      <c r="J16" s="37">
        <f t="shared" si="5"/>
        <v>0.41025641025641024</v>
      </c>
      <c r="K16" s="37">
        <f t="shared" si="5"/>
        <v>2.564102564102564E-2</v>
      </c>
      <c r="L16" s="37">
        <f t="shared" si="5"/>
        <v>7.6923076923076927E-2</v>
      </c>
      <c r="M16" s="37">
        <f t="shared" si="5"/>
        <v>2.564102564102564E-2</v>
      </c>
      <c r="AA16" s="152"/>
      <c r="AB16" s="152"/>
    </row>
    <row r="17" spans="1:28" ht="12" customHeight="1">
      <c r="A17" s="206"/>
      <c r="B17" s="289" t="s">
        <v>44</v>
      </c>
      <c r="C17" s="290"/>
      <c r="D17" s="290"/>
      <c r="E17" s="291"/>
      <c r="F17" s="69">
        <v>221</v>
      </c>
      <c r="G17" s="68">
        <v>166</v>
      </c>
      <c r="H17" s="41">
        <v>207</v>
      </c>
      <c r="I17" s="41">
        <v>201</v>
      </c>
      <c r="J17" s="41">
        <v>165</v>
      </c>
      <c r="K17" s="41">
        <v>10</v>
      </c>
      <c r="L17" s="41">
        <v>2</v>
      </c>
      <c r="M17" s="41">
        <v>2</v>
      </c>
      <c r="AA17" s="153">
        <v>221</v>
      </c>
      <c r="AB17" s="153" t="str">
        <f>IF(F17=AA17,"",1)</f>
        <v/>
      </c>
    </row>
    <row r="18" spans="1:28" ht="12" customHeight="1">
      <c r="A18" s="207"/>
      <c r="B18" s="292"/>
      <c r="C18" s="293"/>
      <c r="D18" s="293"/>
      <c r="E18" s="294"/>
      <c r="F18" s="70"/>
      <c r="G18" s="66">
        <f t="shared" ref="G18:M18" si="6">IF(G17=0,0,G17/$F17)</f>
        <v>0.75113122171945701</v>
      </c>
      <c r="H18" s="37">
        <f t="shared" si="6"/>
        <v>0.93665158371040724</v>
      </c>
      <c r="I18" s="37">
        <f t="shared" si="6"/>
        <v>0.9095022624434389</v>
      </c>
      <c r="J18" s="37">
        <f t="shared" si="6"/>
        <v>0.74660633484162897</v>
      </c>
      <c r="K18" s="37">
        <f t="shared" si="6"/>
        <v>4.5248868778280542E-2</v>
      </c>
      <c r="L18" s="37">
        <f t="shared" si="6"/>
        <v>9.0497737556561094E-3</v>
      </c>
      <c r="M18" s="37">
        <f t="shared" si="6"/>
        <v>9.0497737556561094E-3</v>
      </c>
      <c r="AA18" s="154"/>
      <c r="AB18" s="152"/>
    </row>
    <row r="19" spans="1:28" ht="12" customHeight="1">
      <c r="A19" s="202" t="s">
        <v>43</v>
      </c>
      <c r="B19" s="202" t="s">
        <v>42</v>
      </c>
      <c r="C19" s="43"/>
      <c r="D19" s="278" t="s">
        <v>16</v>
      </c>
      <c r="E19" s="42"/>
      <c r="F19" s="69">
        <v>247</v>
      </c>
      <c r="G19" s="68">
        <f t="shared" ref="G19:M19" si="7">SUM(G21,G23,G25,G27,G29,G31,G33,G35,G37,G39,G41,G43,G45,G47,G49,G51,G53,G55,G57,G59,G61,G63,G65,G67)</f>
        <v>126</v>
      </c>
      <c r="H19" s="41">
        <f t="shared" si="7"/>
        <v>168</v>
      </c>
      <c r="I19" s="41">
        <f t="shared" si="7"/>
        <v>154</v>
      </c>
      <c r="J19" s="41">
        <f t="shared" si="7"/>
        <v>100</v>
      </c>
      <c r="K19" s="41">
        <f t="shared" si="7"/>
        <v>13</v>
      </c>
      <c r="L19" s="41">
        <f t="shared" si="7"/>
        <v>42</v>
      </c>
      <c r="M19" s="41">
        <f t="shared" si="7"/>
        <v>5</v>
      </c>
      <c r="AA19" s="153">
        <v>247</v>
      </c>
      <c r="AB19" s="153" t="str">
        <f>IF(F19=AA19,"",1)</f>
        <v/>
      </c>
    </row>
    <row r="20" spans="1:28" ht="12" customHeight="1">
      <c r="A20" s="203"/>
      <c r="B20" s="203"/>
      <c r="C20" s="40"/>
      <c r="D20" s="279"/>
      <c r="E20" s="39"/>
      <c r="F20" s="70"/>
      <c r="G20" s="66">
        <f t="shared" ref="G20:M20" si="8">IF(G19=0,0,G19/$F19)</f>
        <v>0.51012145748987858</v>
      </c>
      <c r="H20" s="37">
        <f t="shared" si="8"/>
        <v>0.68016194331983804</v>
      </c>
      <c r="I20" s="37">
        <f t="shared" si="8"/>
        <v>0.62348178137651822</v>
      </c>
      <c r="J20" s="37">
        <f t="shared" si="8"/>
        <v>0.40485829959514169</v>
      </c>
      <c r="K20" s="37">
        <f t="shared" si="8"/>
        <v>5.2631578947368418E-2</v>
      </c>
      <c r="L20" s="37">
        <f t="shared" si="8"/>
        <v>0.17004048582995951</v>
      </c>
      <c r="M20" s="37">
        <f t="shared" si="8"/>
        <v>2.0242914979757085E-2</v>
      </c>
      <c r="AA20" s="152"/>
      <c r="AB20" s="152"/>
    </row>
    <row r="21" spans="1:28" ht="12" customHeight="1">
      <c r="A21" s="203"/>
      <c r="B21" s="203"/>
      <c r="C21" s="43"/>
      <c r="D21" s="278" t="s">
        <v>339</v>
      </c>
      <c r="E21" s="42"/>
      <c r="F21" s="69">
        <v>28</v>
      </c>
      <c r="G21" s="68">
        <v>18</v>
      </c>
      <c r="H21" s="41">
        <v>20</v>
      </c>
      <c r="I21" s="41">
        <v>18</v>
      </c>
      <c r="J21" s="41">
        <v>9</v>
      </c>
      <c r="K21" s="41">
        <v>1</v>
      </c>
      <c r="L21" s="41">
        <v>4</v>
      </c>
      <c r="M21" s="41">
        <v>0</v>
      </c>
      <c r="AA21" s="153">
        <v>28</v>
      </c>
      <c r="AB21" s="153" t="str">
        <f>IF(F21=AA21,"",1)</f>
        <v/>
      </c>
    </row>
    <row r="22" spans="1:28" ht="12" customHeight="1">
      <c r="A22" s="203"/>
      <c r="B22" s="203"/>
      <c r="C22" s="40"/>
      <c r="D22" s="279"/>
      <c r="E22" s="39"/>
      <c r="F22" s="70"/>
      <c r="G22" s="66">
        <f t="shared" ref="G22:M22" si="9">IF(G21=0,0,G21/$F21)</f>
        <v>0.6428571428571429</v>
      </c>
      <c r="H22" s="37">
        <f t="shared" si="9"/>
        <v>0.7142857142857143</v>
      </c>
      <c r="I22" s="37">
        <f t="shared" si="9"/>
        <v>0.6428571428571429</v>
      </c>
      <c r="J22" s="37">
        <f t="shared" si="9"/>
        <v>0.32142857142857145</v>
      </c>
      <c r="K22" s="37">
        <f t="shared" si="9"/>
        <v>3.5714285714285712E-2</v>
      </c>
      <c r="L22" s="37">
        <f t="shared" si="9"/>
        <v>0.14285714285714285</v>
      </c>
      <c r="M22" s="37">
        <f t="shared" si="9"/>
        <v>0</v>
      </c>
      <c r="AA22" s="152"/>
      <c r="AB22" s="152"/>
    </row>
    <row r="23" spans="1:28" ht="12" customHeight="1">
      <c r="A23" s="203"/>
      <c r="B23" s="203"/>
      <c r="C23" s="43"/>
      <c r="D23" s="278" t="s">
        <v>340</v>
      </c>
      <c r="E23" s="42"/>
      <c r="F23" s="69">
        <v>5</v>
      </c>
      <c r="G23" s="68">
        <v>3</v>
      </c>
      <c r="H23" s="41">
        <v>3</v>
      </c>
      <c r="I23" s="41">
        <v>4</v>
      </c>
      <c r="J23" s="41">
        <v>3</v>
      </c>
      <c r="K23" s="41">
        <v>0</v>
      </c>
      <c r="L23" s="41">
        <v>0</v>
      </c>
      <c r="M23" s="41">
        <v>0</v>
      </c>
      <c r="AA23" s="153">
        <v>5</v>
      </c>
      <c r="AB23" s="153" t="str">
        <f>IF(F23=AA23,"",1)</f>
        <v/>
      </c>
    </row>
    <row r="24" spans="1:28" ht="12" customHeight="1">
      <c r="A24" s="203"/>
      <c r="B24" s="203"/>
      <c r="C24" s="40"/>
      <c r="D24" s="279"/>
      <c r="E24" s="39"/>
      <c r="F24" s="70"/>
      <c r="G24" s="66">
        <f t="shared" ref="G24:M24" si="10">IF(G23=0,0,G23/$F23)</f>
        <v>0.6</v>
      </c>
      <c r="H24" s="37">
        <f t="shared" si="10"/>
        <v>0.6</v>
      </c>
      <c r="I24" s="37">
        <f t="shared" si="10"/>
        <v>0.8</v>
      </c>
      <c r="J24" s="37">
        <f t="shared" si="10"/>
        <v>0.6</v>
      </c>
      <c r="K24" s="37">
        <f t="shared" si="10"/>
        <v>0</v>
      </c>
      <c r="L24" s="37">
        <f t="shared" si="10"/>
        <v>0</v>
      </c>
      <c r="M24" s="37">
        <f t="shared" si="10"/>
        <v>0</v>
      </c>
      <c r="AA24" s="152"/>
      <c r="AB24" s="152"/>
    </row>
    <row r="25" spans="1:28" ht="12" customHeight="1">
      <c r="A25" s="203"/>
      <c r="B25" s="203"/>
      <c r="C25" s="43"/>
      <c r="D25" s="295" t="s">
        <v>341</v>
      </c>
      <c r="E25" s="115"/>
      <c r="F25" s="93">
        <v>19</v>
      </c>
      <c r="G25" s="103">
        <v>10</v>
      </c>
      <c r="H25" s="104">
        <v>12</v>
      </c>
      <c r="I25" s="104">
        <v>11</v>
      </c>
      <c r="J25" s="41">
        <v>1</v>
      </c>
      <c r="K25" s="41">
        <v>2</v>
      </c>
      <c r="L25" s="41">
        <v>3</v>
      </c>
      <c r="M25" s="41">
        <v>1</v>
      </c>
      <c r="AA25" s="153">
        <v>19</v>
      </c>
      <c r="AB25" s="153" t="str">
        <f>IF(F25=AA25,"",1)</f>
        <v/>
      </c>
    </row>
    <row r="26" spans="1:28" ht="12" customHeight="1">
      <c r="A26" s="203"/>
      <c r="B26" s="203"/>
      <c r="C26" s="40"/>
      <c r="D26" s="296"/>
      <c r="E26" s="116"/>
      <c r="F26" s="94"/>
      <c r="G26" s="106">
        <f t="shared" ref="G26:M26" si="11">IF(G25=0,0,G25/$F25)</f>
        <v>0.52631578947368418</v>
      </c>
      <c r="H26" s="107">
        <f t="shared" ref="G26:M28" si="12">IF(H25=0,0,H25/$F25)</f>
        <v>0.63157894736842102</v>
      </c>
      <c r="I26" s="107">
        <f t="shared" si="11"/>
        <v>0.57894736842105265</v>
      </c>
      <c r="J26" s="37">
        <f t="shared" si="11"/>
        <v>5.2631578947368418E-2</v>
      </c>
      <c r="K26" s="37">
        <f t="shared" si="11"/>
        <v>0.10526315789473684</v>
      </c>
      <c r="L26" s="37">
        <f t="shared" si="11"/>
        <v>0.15789473684210525</v>
      </c>
      <c r="M26" s="37">
        <f t="shared" si="11"/>
        <v>5.2631578947368418E-2</v>
      </c>
      <c r="AA26" s="152"/>
      <c r="AB26" s="152"/>
    </row>
    <row r="27" spans="1:28" ht="12" customHeight="1">
      <c r="A27" s="203"/>
      <c r="B27" s="203"/>
      <c r="C27" s="43"/>
      <c r="D27" s="295" t="s">
        <v>342</v>
      </c>
      <c r="E27" s="115"/>
      <c r="F27" s="69">
        <v>2</v>
      </c>
      <c r="G27" s="103">
        <v>0</v>
      </c>
      <c r="H27" s="104">
        <v>0</v>
      </c>
      <c r="I27" s="104">
        <v>0</v>
      </c>
      <c r="J27" s="41">
        <v>0</v>
      </c>
      <c r="K27" s="41">
        <v>0</v>
      </c>
      <c r="L27" s="41">
        <v>1</v>
      </c>
      <c r="M27" s="41">
        <v>1</v>
      </c>
      <c r="AA27" s="153">
        <v>2</v>
      </c>
      <c r="AB27" s="153" t="str">
        <f>IF(F27=AA27,"",1)</f>
        <v/>
      </c>
    </row>
    <row r="28" spans="1:28" ht="12" customHeight="1">
      <c r="A28" s="203"/>
      <c r="B28" s="203"/>
      <c r="C28" s="40"/>
      <c r="D28" s="296"/>
      <c r="E28" s="116"/>
      <c r="F28" s="70"/>
      <c r="G28" s="106">
        <f t="shared" si="12"/>
        <v>0</v>
      </c>
      <c r="H28" s="107">
        <f t="shared" si="12"/>
        <v>0</v>
      </c>
      <c r="I28" s="107">
        <f t="shared" si="12"/>
        <v>0</v>
      </c>
      <c r="J28" s="37">
        <f t="shared" si="12"/>
        <v>0</v>
      </c>
      <c r="K28" s="37">
        <f t="shared" si="12"/>
        <v>0</v>
      </c>
      <c r="L28" s="37">
        <f t="shared" si="12"/>
        <v>0.5</v>
      </c>
      <c r="M28" s="37">
        <f t="shared" si="12"/>
        <v>0.5</v>
      </c>
      <c r="AA28" s="152"/>
      <c r="AB28" s="152"/>
    </row>
    <row r="29" spans="1:28" ht="12" customHeight="1">
      <c r="A29" s="203"/>
      <c r="B29" s="203"/>
      <c r="C29" s="43"/>
      <c r="D29" s="278" t="s">
        <v>343</v>
      </c>
      <c r="E29" s="42"/>
      <c r="F29" s="69">
        <v>7</v>
      </c>
      <c r="G29" s="68">
        <v>4</v>
      </c>
      <c r="H29" s="41">
        <v>4</v>
      </c>
      <c r="I29" s="41">
        <v>4</v>
      </c>
      <c r="J29" s="41">
        <v>2</v>
      </c>
      <c r="K29" s="41">
        <v>0</v>
      </c>
      <c r="L29" s="41">
        <v>2</v>
      </c>
      <c r="M29" s="41">
        <v>1</v>
      </c>
      <c r="AA29" s="153">
        <v>7</v>
      </c>
      <c r="AB29" s="153" t="str">
        <f>IF(F29=AA29,"",1)</f>
        <v/>
      </c>
    </row>
    <row r="30" spans="1:28" ht="12" customHeight="1">
      <c r="A30" s="203"/>
      <c r="B30" s="203"/>
      <c r="C30" s="40"/>
      <c r="D30" s="279"/>
      <c r="E30" s="39"/>
      <c r="F30" s="70"/>
      <c r="G30" s="66">
        <f t="shared" ref="G30:M30" si="13">IF(G29=0,0,G29/$F29)</f>
        <v>0.5714285714285714</v>
      </c>
      <c r="H30" s="37">
        <f t="shared" si="13"/>
        <v>0.5714285714285714</v>
      </c>
      <c r="I30" s="37">
        <f t="shared" si="13"/>
        <v>0.5714285714285714</v>
      </c>
      <c r="J30" s="37">
        <f t="shared" si="13"/>
        <v>0.2857142857142857</v>
      </c>
      <c r="K30" s="37">
        <f t="shared" si="13"/>
        <v>0</v>
      </c>
      <c r="L30" s="37">
        <f t="shared" si="13"/>
        <v>0.2857142857142857</v>
      </c>
      <c r="M30" s="37">
        <f t="shared" si="13"/>
        <v>0.14285714285714285</v>
      </c>
      <c r="AA30" s="152"/>
      <c r="AB30" s="152"/>
    </row>
    <row r="31" spans="1:28" ht="12" customHeight="1">
      <c r="A31" s="203"/>
      <c r="B31" s="203"/>
      <c r="C31" s="43"/>
      <c r="D31" s="278" t="s">
        <v>344</v>
      </c>
      <c r="E31" s="42"/>
      <c r="F31" s="69">
        <v>1</v>
      </c>
      <c r="G31" s="68">
        <v>0</v>
      </c>
      <c r="H31" s="41">
        <v>0</v>
      </c>
      <c r="I31" s="41">
        <v>0</v>
      </c>
      <c r="J31" s="41">
        <v>0</v>
      </c>
      <c r="K31" s="41">
        <v>0</v>
      </c>
      <c r="L31" s="41">
        <v>1</v>
      </c>
      <c r="M31" s="41">
        <v>0</v>
      </c>
      <c r="AA31" s="153">
        <v>1</v>
      </c>
      <c r="AB31" s="153" t="str">
        <f>IF(F31=AA31,"",1)</f>
        <v/>
      </c>
    </row>
    <row r="32" spans="1:28" ht="12" customHeight="1">
      <c r="A32" s="203"/>
      <c r="B32" s="203"/>
      <c r="C32" s="40"/>
      <c r="D32" s="279"/>
      <c r="E32" s="39"/>
      <c r="F32" s="70"/>
      <c r="G32" s="66">
        <f t="shared" ref="G32:M32" si="14">IF(G31=0,0,G31/$F31)</f>
        <v>0</v>
      </c>
      <c r="H32" s="37">
        <f t="shared" si="14"/>
        <v>0</v>
      </c>
      <c r="I32" s="37">
        <f t="shared" si="14"/>
        <v>0</v>
      </c>
      <c r="J32" s="37">
        <f t="shared" si="14"/>
        <v>0</v>
      </c>
      <c r="K32" s="37">
        <f t="shared" si="14"/>
        <v>0</v>
      </c>
      <c r="L32" s="37">
        <f t="shared" si="14"/>
        <v>1</v>
      </c>
      <c r="M32" s="37">
        <f t="shared" si="14"/>
        <v>0</v>
      </c>
      <c r="AA32" s="152"/>
      <c r="AB32" s="152"/>
    </row>
    <row r="33" spans="1:28" ht="12" customHeight="1">
      <c r="A33" s="203"/>
      <c r="B33" s="203"/>
      <c r="C33" s="43"/>
      <c r="D33" s="278" t="s">
        <v>345</v>
      </c>
      <c r="E33" s="42"/>
      <c r="F33" s="69">
        <v>7</v>
      </c>
      <c r="G33" s="68">
        <v>4</v>
      </c>
      <c r="H33" s="41">
        <v>4</v>
      </c>
      <c r="I33" s="41">
        <v>4</v>
      </c>
      <c r="J33" s="41">
        <v>3</v>
      </c>
      <c r="K33" s="41">
        <v>0</v>
      </c>
      <c r="L33" s="41">
        <v>1</v>
      </c>
      <c r="M33" s="41">
        <v>0</v>
      </c>
      <c r="AA33" s="153">
        <v>7</v>
      </c>
      <c r="AB33" s="153" t="str">
        <f>IF(F33=AA33,"",1)</f>
        <v/>
      </c>
    </row>
    <row r="34" spans="1:28" ht="12" customHeight="1">
      <c r="A34" s="203"/>
      <c r="B34" s="203"/>
      <c r="C34" s="40"/>
      <c r="D34" s="279"/>
      <c r="E34" s="39"/>
      <c r="F34" s="70"/>
      <c r="G34" s="66">
        <f t="shared" ref="G34:M34" si="15">IF(G33=0,0,G33/$F33)</f>
        <v>0.5714285714285714</v>
      </c>
      <c r="H34" s="37">
        <f t="shared" si="15"/>
        <v>0.5714285714285714</v>
      </c>
      <c r="I34" s="37">
        <f t="shared" si="15"/>
        <v>0.5714285714285714</v>
      </c>
      <c r="J34" s="37">
        <f t="shared" si="15"/>
        <v>0.42857142857142855</v>
      </c>
      <c r="K34" s="37">
        <f t="shared" si="15"/>
        <v>0</v>
      </c>
      <c r="L34" s="37">
        <f t="shared" si="15"/>
        <v>0.14285714285714285</v>
      </c>
      <c r="M34" s="37">
        <f t="shared" si="15"/>
        <v>0</v>
      </c>
      <c r="AA34" s="152"/>
      <c r="AB34" s="152"/>
    </row>
    <row r="35" spans="1:28" ht="12" customHeight="1">
      <c r="A35" s="203"/>
      <c r="B35" s="203"/>
      <c r="C35" s="43"/>
      <c r="D35" s="278" t="s">
        <v>346</v>
      </c>
      <c r="E35" s="42"/>
      <c r="F35" s="69">
        <v>8</v>
      </c>
      <c r="G35" s="68">
        <v>3</v>
      </c>
      <c r="H35" s="41">
        <v>6</v>
      </c>
      <c r="I35" s="41">
        <v>7</v>
      </c>
      <c r="J35" s="41">
        <v>5</v>
      </c>
      <c r="K35" s="41">
        <v>0</v>
      </c>
      <c r="L35" s="41">
        <v>1</v>
      </c>
      <c r="M35" s="41">
        <v>0</v>
      </c>
      <c r="AA35" s="153">
        <v>8</v>
      </c>
      <c r="AB35" s="153" t="str">
        <f>IF(F35=AA35,"",1)</f>
        <v/>
      </c>
    </row>
    <row r="36" spans="1:28" ht="12" customHeight="1">
      <c r="A36" s="203"/>
      <c r="B36" s="203"/>
      <c r="C36" s="40"/>
      <c r="D36" s="279"/>
      <c r="E36" s="39"/>
      <c r="F36" s="70"/>
      <c r="G36" s="66">
        <f t="shared" ref="G36:M36" si="16">IF(G35=0,0,G35/$F35)</f>
        <v>0.375</v>
      </c>
      <c r="H36" s="37">
        <f t="shared" si="16"/>
        <v>0.75</v>
      </c>
      <c r="I36" s="37">
        <f t="shared" si="16"/>
        <v>0.875</v>
      </c>
      <c r="J36" s="37">
        <f t="shared" si="16"/>
        <v>0.625</v>
      </c>
      <c r="K36" s="37">
        <f t="shared" si="16"/>
        <v>0</v>
      </c>
      <c r="L36" s="37">
        <f t="shared" si="16"/>
        <v>0.125</v>
      </c>
      <c r="M36" s="37">
        <f t="shared" si="16"/>
        <v>0</v>
      </c>
      <c r="AA36" s="152"/>
      <c r="AB36" s="152"/>
    </row>
    <row r="37" spans="1:28" ht="12" customHeight="1">
      <c r="A37" s="203"/>
      <c r="B37" s="203"/>
      <c r="C37" s="43"/>
      <c r="D37" s="278" t="s">
        <v>347</v>
      </c>
      <c r="E37" s="42"/>
      <c r="F37" s="69">
        <v>1</v>
      </c>
      <c r="G37" s="68">
        <v>1</v>
      </c>
      <c r="H37" s="41">
        <v>1</v>
      </c>
      <c r="I37" s="41">
        <v>1</v>
      </c>
      <c r="J37" s="41">
        <v>1</v>
      </c>
      <c r="K37" s="41">
        <v>0</v>
      </c>
      <c r="L37" s="41">
        <v>0</v>
      </c>
      <c r="M37" s="41">
        <v>0</v>
      </c>
      <c r="AA37" s="153">
        <v>1</v>
      </c>
      <c r="AB37" s="153" t="str">
        <f>IF(F37=AA37,"",1)</f>
        <v/>
      </c>
    </row>
    <row r="38" spans="1:28" ht="12" customHeight="1">
      <c r="A38" s="203"/>
      <c r="B38" s="203"/>
      <c r="C38" s="40"/>
      <c r="D38" s="279"/>
      <c r="E38" s="39"/>
      <c r="F38" s="70"/>
      <c r="G38" s="66">
        <f t="shared" ref="G38:M38" si="17">IF(G37=0,0,G37/$F37)</f>
        <v>1</v>
      </c>
      <c r="H38" s="37">
        <f t="shared" si="17"/>
        <v>1</v>
      </c>
      <c r="I38" s="37">
        <f t="shared" si="17"/>
        <v>1</v>
      </c>
      <c r="J38" s="37">
        <f t="shared" si="17"/>
        <v>1</v>
      </c>
      <c r="K38" s="37">
        <f t="shared" si="17"/>
        <v>0</v>
      </c>
      <c r="L38" s="37">
        <f t="shared" si="17"/>
        <v>0</v>
      </c>
      <c r="M38" s="37">
        <f t="shared" si="17"/>
        <v>0</v>
      </c>
      <c r="AA38" s="152"/>
      <c r="AB38" s="152"/>
    </row>
    <row r="39" spans="1:28" ht="12" customHeight="1">
      <c r="A39" s="203"/>
      <c r="B39" s="203"/>
      <c r="C39" s="43"/>
      <c r="D39" s="278" t="s">
        <v>348</v>
      </c>
      <c r="E39" s="42"/>
      <c r="F39" s="69">
        <v>7</v>
      </c>
      <c r="G39" s="68">
        <v>2</v>
      </c>
      <c r="H39" s="41">
        <v>5</v>
      </c>
      <c r="I39" s="41">
        <v>6</v>
      </c>
      <c r="J39" s="41">
        <v>4</v>
      </c>
      <c r="K39" s="41">
        <v>0</v>
      </c>
      <c r="L39" s="41">
        <v>1</v>
      </c>
      <c r="M39" s="41">
        <v>0</v>
      </c>
      <c r="AA39" s="153">
        <v>7</v>
      </c>
      <c r="AB39" s="153" t="str">
        <f>IF(F39=AA39,"",1)</f>
        <v/>
      </c>
    </row>
    <row r="40" spans="1:28" ht="12" customHeight="1">
      <c r="A40" s="203"/>
      <c r="B40" s="203"/>
      <c r="C40" s="40"/>
      <c r="D40" s="279"/>
      <c r="E40" s="39"/>
      <c r="F40" s="70"/>
      <c r="G40" s="66">
        <f t="shared" ref="G40:M40" si="18">IF(G39=0,0,G39/$F39)</f>
        <v>0.2857142857142857</v>
      </c>
      <c r="H40" s="37">
        <f t="shared" si="18"/>
        <v>0.7142857142857143</v>
      </c>
      <c r="I40" s="37">
        <f t="shared" si="18"/>
        <v>0.8571428571428571</v>
      </c>
      <c r="J40" s="37">
        <f t="shared" si="18"/>
        <v>0.5714285714285714</v>
      </c>
      <c r="K40" s="37">
        <f t="shared" si="18"/>
        <v>0</v>
      </c>
      <c r="L40" s="37">
        <f t="shared" si="18"/>
        <v>0.14285714285714285</v>
      </c>
      <c r="M40" s="37">
        <f t="shared" si="18"/>
        <v>0</v>
      </c>
      <c r="AA40" s="152"/>
      <c r="AB40" s="152"/>
    </row>
    <row r="41" spans="1:28" ht="12" customHeight="1">
      <c r="A41" s="203"/>
      <c r="B41" s="203"/>
      <c r="C41" s="43"/>
      <c r="D41" s="278" t="s">
        <v>349</v>
      </c>
      <c r="E41" s="42"/>
      <c r="F41" s="69">
        <v>1</v>
      </c>
      <c r="G41" s="68">
        <v>0</v>
      </c>
      <c r="H41" s="41">
        <v>0</v>
      </c>
      <c r="I41" s="41">
        <v>0</v>
      </c>
      <c r="J41" s="41">
        <v>0</v>
      </c>
      <c r="K41" s="41">
        <v>0</v>
      </c>
      <c r="L41" s="41">
        <v>1</v>
      </c>
      <c r="M41" s="41">
        <v>0</v>
      </c>
      <c r="AA41" s="153">
        <v>1</v>
      </c>
      <c r="AB41" s="153" t="str">
        <f>IF(F41=AA41,"",1)</f>
        <v/>
      </c>
    </row>
    <row r="42" spans="1:28" ht="12" customHeight="1">
      <c r="A42" s="203"/>
      <c r="B42" s="203"/>
      <c r="C42" s="40"/>
      <c r="D42" s="279"/>
      <c r="E42" s="39"/>
      <c r="F42" s="70"/>
      <c r="G42" s="66">
        <f t="shared" ref="G42:M42" si="19">IF(G41=0,0,G41/$F41)</f>
        <v>0</v>
      </c>
      <c r="H42" s="37">
        <f t="shared" si="19"/>
        <v>0</v>
      </c>
      <c r="I42" s="37">
        <f t="shared" si="19"/>
        <v>0</v>
      </c>
      <c r="J42" s="37">
        <f t="shared" si="19"/>
        <v>0</v>
      </c>
      <c r="K42" s="37">
        <f t="shared" si="19"/>
        <v>0</v>
      </c>
      <c r="L42" s="37">
        <f t="shared" si="19"/>
        <v>1</v>
      </c>
      <c r="M42" s="37">
        <f t="shared" si="19"/>
        <v>0</v>
      </c>
      <c r="AA42" s="152"/>
      <c r="AB42" s="152"/>
    </row>
    <row r="43" spans="1:28" ht="12" customHeight="1">
      <c r="A43" s="203"/>
      <c r="B43" s="203"/>
      <c r="C43" s="43"/>
      <c r="D43" s="278" t="s">
        <v>350</v>
      </c>
      <c r="E43" s="42"/>
      <c r="F43" s="69">
        <v>2</v>
      </c>
      <c r="G43" s="68">
        <v>1</v>
      </c>
      <c r="H43" s="41">
        <v>1</v>
      </c>
      <c r="I43" s="41">
        <v>1</v>
      </c>
      <c r="J43" s="41">
        <v>1</v>
      </c>
      <c r="K43" s="41">
        <v>0</v>
      </c>
      <c r="L43" s="41">
        <v>1</v>
      </c>
      <c r="M43" s="41">
        <v>0</v>
      </c>
      <c r="AA43" s="153">
        <v>2</v>
      </c>
      <c r="AB43" s="153" t="str">
        <f>IF(F43=AA43,"",1)</f>
        <v/>
      </c>
    </row>
    <row r="44" spans="1:28" ht="12" customHeight="1">
      <c r="A44" s="203"/>
      <c r="B44" s="203"/>
      <c r="C44" s="40"/>
      <c r="D44" s="279"/>
      <c r="E44" s="39"/>
      <c r="F44" s="70"/>
      <c r="G44" s="66">
        <f t="shared" ref="G44:M44" si="20">IF(G43=0,0,G43/$F43)</f>
        <v>0.5</v>
      </c>
      <c r="H44" s="37">
        <f t="shared" si="20"/>
        <v>0.5</v>
      </c>
      <c r="I44" s="37">
        <f t="shared" si="20"/>
        <v>0.5</v>
      </c>
      <c r="J44" s="37">
        <f t="shared" si="20"/>
        <v>0.5</v>
      </c>
      <c r="K44" s="37">
        <f t="shared" si="20"/>
        <v>0</v>
      </c>
      <c r="L44" s="37">
        <f t="shared" si="20"/>
        <v>0.5</v>
      </c>
      <c r="M44" s="37">
        <f t="shared" si="20"/>
        <v>0</v>
      </c>
      <c r="AA44" s="152"/>
      <c r="AB44" s="152"/>
    </row>
    <row r="45" spans="1:28" ht="12" customHeight="1">
      <c r="A45" s="203"/>
      <c r="B45" s="203"/>
      <c r="C45" s="43"/>
      <c r="D45" s="278" t="s">
        <v>351</v>
      </c>
      <c r="E45" s="42"/>
      <c r="F45" s="69">
        <v>8</v>
      </c>
      <c r="G45" s="68">
        <v>6</v>
      </c>
      <c r="H45" s="41">
        <v>6</v>
      </c>
      <c r="I45" s="41">
        <v>4</v>
      </c>
      <c r="J45" s="41">
        <v>5</v>
      </c>
      <c r="K45" s="41">
        <v>0</v>
      </c>
      <c r="L45" s="41">
        <v>2</v>
      </c>
      <c r="M45" s="41">
        <v>0</v>
      </c>
      <c r="AA45" s="153">
        <v>8</v>
      </c>
      <c r="AB45" s="153" t="str">
        <f>IF(F45=AA45,"",1)</f>
        <v/>
      </c>
    </row>
    <row r="46" spans="1:28" ht="12" customHeight="1">
      <c r="A46" s="203"/>
      <c r="B46" s="203"/>
      <c r="C46" s="40"/>
      <c r="D46" s="279"/>
      <c r="E46" s="39"/>
      <c r="F46" s="70"/>
      <c r="G46" s="66">
        <f t="shared" ref="G46:M46" si="21">IF(G45=0,0,G45/$F45)</f>
        <v>0.75</v>
      </c>
      <c r="H46" s="37">
        <f t="shared" si="21"/>
        <v>0.75</v>
      </c>
      <c r="I46" s="37">
        <f t="shared" si="21"/>
        <v>0.5</v>
      </c>
      <c r="J46" s="37">
        <f t="shared" si="21"/>
        <v>0.625</v>
      </c>
      <c r="K46" s="37">
        <f t="shared" si="21"/>
        <v>0</v>
      </c>
      <c r="L46" s="37">
        <f t="shared" si="21"/>
        <v>0.25</v>
      </c>
      <c r="M46" s="37">
        <f t="shared" si="21"/>
        <v>0</v>
      </c>
      <c r="AA46" s="152"/>
      <c r="AB46" s="152"/>
    </row>
    <row r="47" spans="1:28" ht="12" customHeight="1">
      <c r="A47" s="203"/>
      <c r="B47" s="203"/>
      <c r="C47" s="43"/>
      <c r="D47" s="278" t="s">
        <v>352</v>
      </c>
      <c r="E47" s="42"/>
      <c r="F47" s="69">
        <v>5</v>
      </c>
      <c r="G47" s="68">
        <v>0</v>
      </c>
      <c r="H47" s="41">
        <v>1</v>
      </c>
      <c r="I47" s="41">
        <v>2</v>
      </c>
      <c r="J47" s="41">
        <v>0</v>
      </c>
      <c r="K47" s="41">
        <v>1</v>
      </c>
      <c r="L47" s="41">
        <v>1</v>
      </c>
      <c r="M47" s="41">
        <v>0</v>
      </c>
      <c r="AA47" s="153">
        <v>5</v>
      </c>
      <c r="AB47" s="153" t="str">
        <f>IF(F47=AA47,"",1)</f>
        <v/>
      </c>
    </row>
    <row r="48" spans="1:28" ht="12" customHeight="1">
      <c r="A48" s="203"/>
      <c r="B48" s="203"/>
      <c r="C48" s="40"/>
      <c r="D48" s="279"/>
      <c r="E48" s="39"/>
      <c r="F48" s="70"/>
      <c r="G48" s="66">
        <f t="shared" ref="G48:M48" si="22">IF(G47=0,0,G47/$F47)</f>
        <v>0</v>
      </c>
      <c r="H48" s="37">
        <f t="shared" si="22"/>
        <v>0.2</v>
      </c>
      <c r="I48" s="37">
        <f t="shared" si="22"/>
        <v>0.4</v>
      </c>
      <c r="J48" s="37">
        <f t="shared" si="22"/>
        <v>0</v>
      </c>
      <c r="K48" s="37">
        <f t="shared" si="22"/>
        <v>0.2</v>
      </c>
      <c r="L48" s="37">
        <f t="shared" si="22"/>
        <v>0.2</v>
      </c>
      <c r="M48" s="37">
        <f t="shared" si="22"/>
        <v>0</v>
      </c>
      <c r="AA48" s="152"/>
      <c r="AB48" s="152"/>
    </row>
    <row r="49" spans="1:28" ht="12" customHeight="1">
      <c r="A49" s="203"/>
      <c r="B49" s="203"/>
      <c r="C49" s="43"/>
      <c r="D49" s="278" t="s">
        <v>353</v>
      </c>
      <c r="E49" s="42"/>
      <c r="F49" s="69">
        <v>5</v>
      </c>
      <c r="G49" s="68">
        <v>4</v>
      </c>
      <c r="H49" s="41">
        <v>4</v>
      </c>
      <c r="I49" s="41">
        <v>4</v>
      </c>
      <c r="J49" s="41">
        <v>4</v>
      </c>
      <c r="K49" s="41">
        <v>0</v>
      </c>
      <c r="L49" s="41">
        <v>1</v>
      </c>
      <c r="M49" s="41">
        <v>0</v>
      </c>
      <c r="AA49" s="153">
        <v>5</v>
      </c>
      <c r="AB49" s="153" t="str">
        <f>IF(F49=AA49,"",1)</f>
        <v/>
      </c>
    </row>
    <row r="50" spans="1:28" ht="12" customHeight="1">
      <c r="A50" s="203"/>
      <c r="B50" s="203"/>
      <c r="C50" s="40"/>
      <c r="D50" s="279"/>
      <c r="E50" s="39"/>
      <c r="F50" s="70"/>
      <c r="G50" s="66">
        <f t="shared" ref="G50:M50" si="23">IF(G49=0,0,G49/$F49)</f>
        <v>0.8</v>
      </c>
      <c r="H50" s="37">
        <f t="shared" si="23"/>
        <v>0.8</v>
      </c>
      <c r="I50" s="37">
        <f t="shared" si="23"/>
        <v>0.8</v>
      </c>
      <c r="J50" s="37">
        <f t="shared" si="23"/>
        <v>0.8</v>
      </c>
      <c r="K50" s="37">
        <f t="shared" si="23"/>
        <v>0</v>
      </c>
      <c r="L50" s="37">
        <f t="shared" si="23"/>
        <v>0.2</v>
      </c>
      <c r="M50" s="37">
        <f t="shared" si="23"/>
        <v>0</v>
      </c>
      <c r="AA50" s="152"/>
      <c r="AB50" s="152"/>
    </row>
    <row r="51" spans="1:28" ht="12" customHeight="1">
      <c r="A51" s="203"/>
      <c r="B51" s="203"/>
      <c r="C51" s="43"/>
      <c r="D51" s="278" t="s">
        <v>354</v>
      </c>
      <c r="E51" s="42"/>
      <c r="F51" s="69">
        <v>15</v>
      </c>
      <c r="G51" s="68">
        <v>5</v>
      </c>
      <c r="H51" s="41">
        <v>7</v>
      </c>
      <c r="I51" s="41">
        <v>6</v>
      </c>
      <c r="J51" s="41">
        <v>4</v>
      </c>
      <c r="K51" s="41">
        <v>0</v>
      </c>
      <c r="L51" s="41">
        <v>5</v>
      </c>
      <c r="M51" s="41">
        <v>2</v>
      </c>
      <c r="AA51" s="153">
        <v>15</v>
      </c>
      <c r="AB51" s="153" t="str">
        <f>IF(F51=AA51,"",1)</f>
        <v/>
      </c>
    </row>
    <row r="52" spans="1:28" ht="12" customHeight="1">
      <c r="A52" s="203"/>
      <c r="B52" s="203"/>
      <c r="C52" s="40"/>
      <c r="D52" s="279"/>
      <c r="E52" s="39"/>
      <c r="F52" s="70"/>
      <c r="G52" s="66">
        <f t="shared" ref="G52:M52" si="24">IF(G51=0,0,G51/$F51)</f>
        <v>0.33333333333333331</v>
      </c>
      <c r="H52" s="37">
        <f t="shared" si="24"/>
        <v>0.46666666666666667</v>
      </c>
      <c r="I52" s="37">
        <f t="shared" si="24"/>
        <v>0.4</v>
      </c>
      <c r="J52" s="37">
        <f t="shared" si="24"/>
        <v>0.26666666666666666</v>
      </c>
      <c r="K52" s="37">
        <f t="shared" si="24"/>
        <v>0</v>
      </c>
      <c r="L52" s="37">
        <f t="shared" si="24"/>
        <v>0.33333333333333331</v>
      </c>
      <c r="M52" s="37">
        <f t="shared" si="24"/>
        <v>0.13333333333333333</v>
      </c>
      <c r="AA52" s="152"/>
      <c r="AB52" s="152"/>
    </row>
    <row r="53" spans="1:28" ht="12" customHeight="1">
      <c r="A53" s="203"/>
      <c r="B53" s="203"/>
      <c r="C53" s="43"/>
      <c r="D53" s="278" t="s">
        <v>355</v>
      </c>
      <c r="E53" s="42"/>
      <c r="F53" s="69">
        <v>5</v>
      </c>
      <c r="G53" s="68">
        <v>1</v>
      </c>
      <c r="H53" s="41">
        <v>2</v>
      </c>
      <c r="I53" s="41">
        <v>2</v>
      </c>
      <c r="J53" s="41">
        <v>0</v>
      </c>
      <c r="K53" s="41">
        <v>1</v>
      </c>
      <c r="L53" s="41">
        <v>1</v>
      </c>
      <c r="M53" s="41">
        <v>0</v>
      </c>
      <c r="AA53" s="153">
        <v>5</v>
      </c>
      <c r="AB53" s="153" t="str">
        <f>IF(F53=AA53,"",1)</f>
        <v/>
      </c>
    </row>
    <row r="54" spans="1:28" ht="12" customHeight="1">
      <c r="A54" s="203"/>
      <c r="B54" s="203"/>
      <c r="C54" s="40"/>
      <c r="D54" s="279"/>
      <c r="E54" s="39"/>
      <c r="F54" s="70"/>
      <c r="G54" s="66">
        <f t="shared" ref="G54:M54" si="25">IF(G53=0,0,G53/$F53)</f>
        <v>0.2</v>
      </c>
      <c r="H54" s="37">
        <f t="shared" si="25"/>
        <v>0.4</v>
      </c>
      <c r="I54" s="37">
        <f t="shared" si="25"/>
        <v>0.4</v>
      </c>
      <c r="J54" s="37">
        <f t="shared" si="25"/>
        <v>0</v>
      </c>
      <c r="K54" s="37">
        <f t="shared" si="25"/>
        <v>0.2</v>
      </c>
      <c r="L54" s="37">
        <f t="shared" si="25"/>
        <v>0.2</v>
      </c>
      <c r="M54" s="37">
        <f t="shared" si="25"/>
        <v>0</v>
      </c>
      <c r="AA54" s="152"/>
      <c r="AB54" s="152"/>
    </row>
    <row r="55" spans="1:28" ht="12" customHeight="1">
      <c r="A55" s="203"/>
      <c r="B55" s="203"/>
      <c r="C55" s="43"/>
      <c r="D55" s="278" t="s">
        <v>356</v>
      </c>
      <c r="E55" s="42"/>
      <c r="F55" s="69">
        <v>33</v>
      </c>
      <c r="G55" s="68">
        <v>15</v>
      </c>
      <c r="H55" s="41">
        <v>24</v>
      </c>
      <c r="I55" s="41">
        <v>20</v>
      </c>
      <c r="J55" s="41">
        <v>11</v>
      </c>
      <c r="K55" s="41">
        <v>4</v>
      </c>
      <c r="L55" s="41">
        <v>5</v>
      </c>
      <c r="M55" s="41">
        <v>0</v>
      </c>
      <c r="AA55" s="153">
        <v>33</v>
      </c>
      <c r="AB55" s="153" t="str">
        <f>IF(F55=AA55,"",1)</f>
        <v/>
      </c>
    </row>
    <row r="56" spans="1:28" ht="12" customHeight="1">
      <c r="A56" s="203"/>
      <c r="B56" s="203"/>
      <c r="C56" s="40"/>
      <c r="D56" s="279"/>
      <c r="E56" s="39"/>
      <c r="F56" s="70"/>
      <c r="G56" s="66">
        <f t="shared" ref="G56:M56" si="26">IF(G55=0,0,G55/$F55)</f>
        <v>0.45454545454545453</v>
      </c>
      <c r="H56" s="37">
        <f t="shared" si="26"/>
        <v>0.72727272727272729</v>
      </c>
      <c r="I56" s="37">
        <f t="shared" si="26"/>
        <v>0.60606060606060608</v>
      </c>
      <c r="J56" s="37">
        <f t="shared" si="26"/>
        <v>0.33333333333333331</v>
      </c>
      <c r="K56" s="37">
        <f t="shared" si="26"/>
        <v>0.12121212121212122</v>
      </c>
      <c r="L56" s="37">
        <f t="shared" si="26"/>
        <v>0.15151515151515152</v>
      </c>
      <c r="M56" s="37">
        <f t="shared" si="26"/>
        <v>0</v>
      </c>
      <c r="AA56" s="152"/>
      <c r="AB56" s="152"/>
    </row>
    <row r="57" spans="1:28" ht="12" customHeight="1">
      <c r="A57" s="203"/>
      <c r="B57" s="203"/>
      <c r="C57" s="43"/>
      <c r="D57" s="278" t="s">
        <v>357</v>
      </c>
      <c r="E57" s="42"/>
      <c r="F57" s="69">
        <v>8</v>
      </c>
      <c r="G57" s="68">
        <v>3</v>
      </c>
      <c r="H57" s="41">
        <v>7</v>
      </c>
      <c r="I57" s="41">
        <v>5</v>
      </c>
      <c r="J57" s="41">
        <v>5</v>
      </c>
      <c r="K57" s="41">
        <v>0</v>
      </c>
      <c r="L57" s="41">
        <v>0</v>
      </c>
      <c r="M57" s="41">
        <v>0</v>
      </c>
      <c r="AA57" s="153">
        <v>8</v>
      </c>
      <c r="AB57" s="153" t="str">
        <f>IF(F57=AA57,"",1)</f>
        <v/>
      </c>
    </row>
    <row r="58" spans="1:28" ht="12" customHeight="1">
      <c r="A58" s="203"/>
      <c r="B58" s="203"/>
      <c r="C58" s="40"/>
      <c r="D58" s="279"/>
      <c r="E58" s="39"/>
      <c r="F58" s="70"/>
      <c r="G58" s="66">
        <f t="shared" ref="G58:M58" si="27">IF(G57=0,0,G57/$F57)</f>
        <v>0.375</v>
      </c>
      <c r="H58" s="37">
        <f t="shared" si="27"/>
        <v>0.875</v>
      </c>
      <c r="I58" s="37">
        <f t="shared" si="27"/>
        <v>0.625</v>
      </c>
      <c r="J58" s="37">
        <f t="shared" si="27"/>
        <v>0.625</v>
      </c>
      <c r="K58" s="37">
        <f t="shared" si="27"/>
        <v>0</v>
      </c>
      <c r="L58" s="37">
        <f t="shared" si="27"/>
        <v>0</v>
      </c>
      <c r="M58" s="37">
        <f t="shared" si="27"/>
        <v>0</v>
      </c>
      <c r="AA58" s="152"/>
      <c r="AB58" s="152"/>
    </row>
    <row r="59" spans="1:28" ht="12.75" customHeight="1">
      <c r="A59" s="203"/>
      <c r="B59" s="203"/>
      <c r="C59" s="43"/>
      <c r="D59" s="278" t="s">
        <v>358</v>
      </c>
      <c r="E59" s="42"/>
      <c r="F59" s="69">
        <v>28</v>
      </c>
      <c r="G59" s="68">
        <v>17</v>
      </c>
      <c r="H59" s="41">
        <v>23</v>
      </c>
      <c r="I59" s="41">
        <v>19</v>
      </c>
      <c r="J59" s="41">
        <v>18</v>
      </c>
      <c r="K59" s="41">
        <v>1</v>
      </c>
      <c r="L59" s="41">
        <v>2</v>
      </c>
      <c r="M59" s="41">
        <v>0</v>
      </c>
      <c r="AA59" s="153">
        <v>28</v>
      </c>
      <c r="AB59" s="153" t="str">
        <f>IF(F59=AA59,"",1)</f>
        <v/>
      </c>
    </row>
    <row r="60" spans="1:28" ht="12.75" customHeight="1">
      <c r="A60" s="203"/>
      <c r="B60" s="203"/>
      <c r="C60" s="40"/>
      <c r="D60" s="279"/>
      <c r="E60" s="39"/>
      <c r="F60" s="70"/>
      <c r="G60" s="66">
        <f t="shared" ref="G60:M60" si="28">IF(G59=0,0,G59/$F59)</f>
        <v>0.6071428571428571</v>
      </c>
      <c r="H60" s="37">
        <f t="shared" si="28"/>
        <v>0.8214285714285714</v>
      </c>
      <c r="I60" s="37">
        <f t="shared" si="28"/>
        <v>0.6785714285714286</v>
      </c>
      <c r="J60" s="37">
        <f t="shared" si="28"/>
        <v>0.6428571428571429</v>
      </c>
      <c r="K60" s="37">
        <f t="shared" si="28"/>
        <v>3.5714285714285712E-2</v>
      </c>
      <c r="L60" s="37">
        <f t="shared" si="28"/>
        <v>7.1428571428571425E-2</v>
      </c>
      <c r="M60" s="37">
        <f t="shared" si="28"/>
        <v>0</v>
      </c>
      <c r="AA60" s="152"/>
      <c r="AB60" s="152"/>
    </row>
    <row r="61" spans="1:28" ht="12" customHeight="1">
      <c r="A61" s="203"/>
      <c r="B61" s="203"/>
      <c r="C61" s="43"/>
      <c r="D61" s="278" t="s">
        <v>21</v>
      </c>
      <c r="E61" s="42"/>
      <c r="F61" s="69">
        <v>12</v>
      </c>
      <c r="G61" s="68">
        <v>7</v>
      </c>
      <c r="H61" s="41">
        <v>8</v>
      </c>
      <c r="I61" s="41">
        <v>9</v>
      </c>
      <c r="J61" s="41">
        <v>6</v>
      </c>
      <c r="K61" s="41">
        <v>0</v>
      </c>
      <c r="L61" s="41">
        <v>2</v>
      </c>
      <c r="M61" s="41">
        <v>0</v>
      </c>
      <c r="AA61" s="153">
        <v>12</v>
      </c>
      <c r="AB61" s="153" t="str">
        <f>IF(F61=AA61,"",1)</f>
        <v/>
      </c>
    </row>
    <row r="62" spans="1:28" ht="12" customHeight="1">
      <c r="A62" s="203"/>
      <c r="B62" s="203"/>
      <c r="C62" s="40"/>
      <c r="D62" s="279"/>
      <c r="E62" s="39"/>
      <c r="F62" s="70"/>
      <c r="G62" s="66">
        <f t="shared" ref="G62:M62" si="29">IF(G61=0,0,G61/$F61)</f>
        <v>0.58333333333333337</v>
      </c>
      <c r="H62" s="37">
        <f t="shared" si="29"/>
        <v>0.66666666666666663</v>
      </c>
      <c r="I62" s="37">
        <f t="shared" si="29"/>
        <v>0.75</v>
      </c>
      <c r="J62" s="37">
        <f t="shared" si="29"/>
        <v>0.5</v>
      </c>
      <c r="K62" s="37">
        <f t="shared" si="29"/>
        <v>0</v>
      </c>
      <c r="L62" s="37">
        <f t="shared" si="29"/>
        <v>0.16666666666666666</v>
      </c>
      <c r="M62" s="37">
        <f t="shared" si="29"/>
        <v>0</v>
      </c>
      <c r="AA62" s="152"/>
      <c r="AB62" s="152"/>
    </row>
    <row r="63" spans="1:28" ht="12" customHeight="1">
      <c r="A63" s="203"/>
      <c r="B63" s="203"/>
      <c r="C63" s="43"/>
      <c r="D63" s="278" t="s">
        <v>359</v>
      </c>
      <c r="E63" s="42"/>
      <c r="F63" s="69">
        <v>11</v>
      </c>
      <c r="G63" s="68">
        <v>8</v>
      </c>
      <c r="H63" s="41">
        <v>8</v>
      </c>
      <c r="I63" s="41">
        <v>9</v>
      </c>
      <c r="J63" s="41">
        <v>4</v>
      </c>
      <c r="K63" s="41">
        <v>0</v>
      </c>
      <c r="L63" s="41">
        <v>2</v>
      </c>
      <c r="M63" s="41">
        <v>0</v>
      </c>
      <c r="AA63" s="153">
        <v>11</v>
      </c>
      <c r="AB63" s="153" t="str">
        <f>IF(F63=AA63,"",1)</f>
        <v/>
      </c>
    </row>
    <row r="64" spans="1:28" ht="12" customHeight="1">
      <c r="A64" s="203"/>
      <c r="B64" s="203"/>
      <c r="C64" s="40"/>
      <c r="D64" s="279"/>
      <c r="E64" s="39"/>
      <c r="F64" s="70"/>
      <c r="G64" s="66">
        <f t="shared" ref="G64:M64" si="30">IF(G63=0,0,G63/$F63)</f>
        <v>0.72727272727272729</v>
      </c>
      <c r="H64" s="37">
        <f t="shared" si="30"/>
        <v>0.72727272727272729</v>
      </c>
      <c r="I64" s="37">
        <f t="shared" si="30"/>
        <v>0.81818181818181823</v>
      </c>
      <c r="J64" s="37">
        <f t="shared" si="30"/>
        <v>0.36363636363636365</v>
      </c>
      <c r="K64" s="37">
        <f t="shared" si="30"/>
        <v>0</v>
      </c>
      <c r="L64" s="37">
        <f t="shared" si="30"/>
        <v>0.18181818181818182</v>
      </c>
      <c r="M64" s="37">
        <f t="shared" si="30"/>
        <v>0</v>
      </c>
      <c r="AA64" s="152"/>
      <c r="AB64" s="152"/>
    </row>
    <row r="65" spans="1:28" ht="12" customHeight="1">
      <c r="A65" s="203"/>
      <c r="B65" s="203"/>
      <c r="C65" s="43"/>
      <c r="D65" s="278" t="s">
        <v>360</v>
      </c>
      <c r="E65" s="42"/>
      <c r="F65" s="69">
        <v>21</v>
      </c>
      <c r="G65" s="68">
        <v>10</v>
      </c>
      <c r="H65" s="41">
        <v>17</v>
      </c>
      <c r="I65" s="41">
        <v>13</v>
      </c>
      <c r="J65" s="41">
        <v>11</v>
      </c>
      <c r="K65" s="41">
        <v>0</v>
      </c>
      <c r="L65" s="41">
        <v>3</v>
      </c>
      <c r="M65" s="41">
        <v>0</v>
      </c>
      <c r="AA65" s="153">
        <v>21</v>
      </c>
      <c r="AB65" s="153" t="str">
        <f>IF(F65=AA65,"",1)</f>
        <v/>
      </c>
    </row>
    <row r="66" spans="1:28" ht="12" customHeight="1">
      <c r="A66" s="203"/>
      <c r="B66" s="203"/>
      <c r="C66" s="40"/>
      <c r="D66" s="279"/>
      <c r="E66" s="39"/>
      <c r="F66" s="70"/>
      <c r="G66" s="66">
        <f t="shared" ref="G66:M66" si="31">IF(G65=0,0,G65/$F65)</f>
        <v>0.47619047619047616</v>
      </c>
      <c r="H66" s="37">
        <f t="shared" si="31"/>
        <v>0.80952380952380953</v>
      </c>
      <c r="I66" s="37">
        <f t="shared" si="31"/>
        <v>0.61904761904761907</v>
      </c>
      <c r="J66" s="37">
        <f t="shared" si="31"/>
        <v>0.52380952380952384</v>
      </c>
      <c r="K66" s="37">
        <f t="shared" si="31"/>
        <v>0</v>
      </c>
      <c r="L66" s="37">
        <f t="shared" si="31"/>
        <v>0.14285714285714285</v>
      </c>
      <c r="M66" s="37">
        <f t="shared" si="31"/>
        <v>0</v>
      </c>
      <c r="AA66" s="152"/>
      <c r="AB66" s="152"/>
    </row>
    <row r="67" spans="1:28" ht="12" customHeight="1">
      <c r="A67" s="203"/>
      <c r="B67" s="203"/>
      <c r="C67" s="43"/>
      <c r="D67" s="278" t="s">
        <v>361</v>
      </c>
      <c r="E67" s="42"/>
      <c r="F67" s="69">
        <v>8</v>
      </c>
      <c r="G67" s="68">
        <v>4</v>
      </c>
      <c r="H67" s="41">
        <v>5</v>
      </c>
      <c r="I67" s="41">
        <v>5</v>
      </c>
      <c r="J67" s="41">
        <v>3</v>
      </c>
      <c r="K67" s="41">
        <v>3</v>
      </c>
      <c r="L67" s="41">
        <v>2</v>
      </c>
      <c r="M67" s="41">
        <v>0</v>
      </c>
      <c r="AA67" s="153">
        <v>8</v>
      </c>
      <c r="AB67" s="153" t="str">
        <f>IF(F67=AA67,"",1)</f>
        <v/>
      </c>
    </row>
    <row r="68" spans="1:28" ht="12" customHeight="1">
      <c r="A68" s="203"/>
      <c r="B68" s="204"/>
      <c r="C68" s="40"/>
      <c r="D68" s="279"/>
      <c r="E68" s="39"/>
      <c r="F68" s="70"/>
      <c r="G68" s="66">
        <f t="shared" ref="G68:M68" si="32">IF(G67=0,0,G67/$F67)</f>
        <v>0.5</v>
      </c>
      <c r="H68" s="37">
        <f t="shared" si="32"/>
        <v>0.625</v>
      </c>
      <c r="I68" s="37">
        <f t="shared" si="32"/>
        <v>0.625</v>
      </c>
      <c r="J68" s="37">
        <f t="shared" si="32"/>
        <v>0.375</v>
      </c>
      <c r="K68" s="37">
        <f t="shared" si="32"/>
        <v>0.375</v>
      </c>
      <c r="L68" s="37">
        <f t="shared" si="32"/>
        <v>0.25</v>
      </c>
      <c r="M68" s="37">
        <f t="shared" si="32"/>
        <v>0</v>
      </c>
      <c r="AA68" s="152"/>
      <c r="AB68" s="152"/>
    </row>
    <row r="69" spans="1:28" ht="12" customHeight="1">
      <c r="A69" s="203"/>
      <c r="B69" s="202" t="s">
        <v>17</v>
      </c>
      <c r="C69" s="43"/>
      <c r="D69" s="278" t="s">
        <v>16</v>
      </c>
      <c r="E69" s="42"/>
      <c r="F69" s="69">
        <v>739</v>
      </c>
      <c r="G69" s="68">
        <f t="shared" ref="G69:M69" si="33">SUM(G71,G73,G75,G77,G79,G81,G83,G85,G87,G89,G91,G93,G95,G97,G99)</f>
        <v>344</v>
      </c>
      <c r="H69" s="41">
        <f t="shared" si="33"/>
        <v>427</v>
      </c>
      <c r="I69" s="41">
        <f t="shared" si="33"/>
        <v>433</v>
      </c>
      <c r="J69" s="41">
        <f t="shared" si="33"/>
        <v>257</v>
      </c>
      <c r="K69" s="41">
        <f t="shared" si="33"/>
        <v>40</v>
      </c>
      <c r="L69" s="41">
        <f t="shared" si="33"/>
        <v>128</v>
      </c>
      <c r="M69" s="41">
        <f t="shared" si="33"/>
        <v>41</v>
      </c>
      <c r="AA69" s="153">
        <v>739</v>
      </c>
      <c r="AB69" s="153" t="str">
        <f>IF(F69=AA69,"",1)</f>
        <v/>
      </c>
    </row>
    <row r="70" spans="1:28" ht="12" customHeight="1">
      <c r="A70" s="203"/>
      <c r="B70" s="203"/>
      <c r="C70" s="40"/>
      <c r="D70" s="279"/>
      <c r="E70" s="39"/>
      <c r="F70" s="70"/>
      <c r="G70" s="66">
        <f t="shared" ref="G70:M70" si="34">IF(G69=0,0,G69/$F69)</f>
        <v>0.4654939106901218</v>
      </c>
      <c r="H70" s="37">
        <f t="shared" si="34"/>
        <v>0.57780784844384303</v>
      </c>
      <c r="I70" s="37">
        <f t="shared" si="34"/>
        <v>0.58592692828146142</v>
      </c>
      <c r="J70" s="37">
        <f t="shared" si="34"/>
        <v>0.34776725304465494</v>
      </c>
      <c r="K70" s="37">
        <f t="shared" si="34"/>
        <v>5.4127198917456022E-2</v>
      </c>
      <c r="L70" s="37">
        <f t="shared" si="34"/>
        <v>0.17320703653585928</v>
      </c>
      <c r="M70" s="37">
        <f t="shared" si="34"/>
        <v>5.5480378890392423E-2</v>
      </c>
      <c r="AA70" s="152"/>
      <c r="AB70" s="152"/>
    </row>
    <row r="71" spans="1:28" ht="12" customHeight="1">
      <c r="A71" s="203"/>
      <c r="B71" s="203"/>
      <c r="C71" s="43"/>
      <c r="D71" s="278" t="s">
        <v>129</v>
      </c>
      <c r="E71" s="42"/>
      <c r="F71" s="69">
        <v>7</v>
      </c>
      <c r="G71" s="68">
        <v>2</v>
      </c>
      <c r="H71" s="41">
        <v>2</v>
      </c>
      <c r="I71" s="41">
        <v>2</v>
      </c>
      <c r="J71" s="41">
        <v>1</v>
      </c>
      <c r="K71" s="41">
        <v>0</v>
      </c>
      <c r="L71" s="41">
        <v>1</v>
      </c>
      <c r="M71" s="41">
        <v>3</v>
      </c>
      <c r="AA71" s="153">
        <v>7</v>
      </c>
      <c r="AB71" s="153" t="str">
        <f>IF(F71=AA71,"",1)</f>
        <v/>
      </c>
    </row>
    <row r="72" spans="1:28" ht="12" customHeight="1">
      <c r="A72" s="203"/>
      <c r="B72" s="203"/>
      <c r="C72" s="40"/>
      <c r="D72" s="279"/>
      <c r="E72" s="39"/>
      <c r="F72" s="70"/>
      <c r="G72" s="66">
        <f t="shared" ref="G72:M72" si="35">IF(G71=0,0,G71/$F71)</f>
        <v>0.2857142857142857</v>
      </c>
      <c r="H72" s="37">
        <f t="shared" si="35"/>
        <v>0.2857142857142857</v>
      </c>
      <c r="I72" s="37">
        <f t="shared" si="35"/>
        <v>0.2857142857142857</v>
      </c>
      <c r="J72" s="37">
        <f t="shared" si="35"/>
        <v>0.14285714285714285</v>
      </c>
      <c r="K72" s="37">
        <f t="shared" si="35"/>
        <v>0</v>
      </c>
      <c r="L72" s="37">
        <f t="shared" si="35"/>
        <v>0.14285714285714285</v>
      </c>
      <c r="M72" s="37">
        <f t="shared" si="35"/>
        <v>0.42857142857142855</v>
      </c>
      <c r="AA72" s="152"/>
      <c r="AB72" s="152"/>
    </row>
    <row r="73" spans="1:28" ht="12" customHeight="1">
      <c r="A73" s="203"/>
      <c r="B73" s="203"/>
      <c r="C73" s="43"/>
      <c r="D73" s="278" t="s">
        <v>14</v>
      </c>
      <c r="E73" s="42"/>
      <c r="F73" s="69">
        <v>90</v>
      </c>
      <c r="G73" s="68">
        <v>19</v>
      </c>
      <c r="H73" s="41">
        <v>24</v>
      </c>
      <c r="I73" s="41">
        <v>21</v>
      </c>
      <c r="J73" s="41">
        <v>10</v>
      </c>
      <c r="K73" s="41">
        <v>7</v>
      </c>
      <c r="L73" s="41">
        <v>33</v>
      </c>
      <c r="M73" s="41">
        <v>12</v>
      </c>
      <c r="AA73" s="153">
        <v>90</v>
      </c>
      <c r="AB73" s="153" t="str">
        <f>IF(F73=AA73,"",1)</f>
        <v/>
      </c>
    </row>
    <row r="74" spans="1:28" ht="12" customHeight="1">
      <c r="A74" s="203"/>
      <c r="B74" s="203"/>
      <c r="C74" s="40"/>
      <c r="D74" s="279"/>
      <c r="E74" s="39"/>
      <c r="F74" s="70"/>
      <c r="G74" s="66">
        <f t="shared" ref="G74:M74" si="36">IF(G73=0,0,G73/$F73)</f>
        <v>0.21111111111111111</v>
      </c>
      <c r="H74" s="37">
        <f t="shared" si="36"/>
        <v>0.26666666666666666</v>
      </c>
      <c r="I74" s="37">
        <f t="shared" si="36"/>
        <v>0.23333333333333334</v>
      </c>
      <c r="J74" s="37">
        <f t="shared" si="36"/>
        <v>0.1111111111111111</v>
      </c>
      <c r="K74" s="37">
        <f t="shared" si="36"/>
        <v>7.7777777777777779E-2</v>
      </c>
      <c r="L74" s="37">
        <f t="shared" si="36"/>
        <v>0.36666666666666664</v>
      </c>
      <c r="M74" s="37">
        <f t="shared" si="36"/>
        <v>0.13333333333333333</v>
      </c>
      <c r="AA74" s="152"/>
      <c r="AB74" s="152"/>
    </row>
    <row r="75" spans="1:28" ht="12" customHeight="1">
      <c r="A75" s="203"/>
      <c r="B75" s="203"/>
      <c r="C75" s="43"/>
      <c r="D75" s="278" t="s">
        <v>13</v>
      </c>
      <c r="E75" s="42"/>
      <c r="F75" s="69">
        <v>18</v>
      </c>
      <c r="G75" s="68">
        <v>13</v>
      </c>
      <c r="H75" s="41">
        <v>16</v>
      </c>
      <c r="I75" s="41">
        <v>15</v>
      </c>
      <c r="J75" s="41">
        <v>11</v>
      </c>
      <c r="K75" s="41">
        <v>0</v>
      </c>
      <c r="L75" s="41">
        <v>0</v>
      </c>
      <c r="M75" s="41">
        <v>1</v>
      </c>
      <c r="AA75" s="153">
        <v>18</v>
      </c>
      <c r="AB75" s="153" t="str">
        <f>IF(F75=AA75,"",1)</f>
        <v/>
      </c>
    </row>
    <row r="76" spans="1:28" ht="12" customHeight="1">
      <c r="A76" s="203"/>
      <c r="B76" s="203"/>
      <c r="C76" s="40"/>
      <c r="D76" s="279"/>
      <c r="E76" s="39"/>
      <c r="F76" s="70"/>
      <c r="G76" s="66">
        <f t="shared" ref="G76:M76" si="37">IF(G75=0,0,G75/$F75)</f>
        <v>0.72222222222222221</v>
      </c>
      <c r="H76" s="37">
        <f t="shared" si="37"/>
        <v>0.88888888888888884</v>
      </c>
      <c r="I76" s="37">
        <f t="shared" si="37"/>
        <v>0.83333333333333337</v>
      </c>
      <c r="J76" s="37">
        <f t="shared" si="37"/>
        <v>0.61111111111111116</v>
      </c>
      <c r="K76" s="37">
        <f t="shared" si="37"/>
        <v>0</v>
      </c>
      <c r="L76" s="37">
        <f t="shared" si="37"/>
        <v>0</v>
      </c>
      <c r="M76" s="37">
        <f t="shared" si="37"/>
        <v>5.5555555555555552E-2</v>
      </c>
      <c r="AA76" s="152"/>
      <c r="AB76" s="152"/>
    </row>
    <row r="77" spans="1:28" ht="12" customHeight="1">
      <c r="A77" s="203"/>
      <c r="B77" s="203"/>
      <c r="C77" s="43"/>
      <c r="D77" s="278" t="s">
        <v>12</v>
      </c>
      <c r="E77" s="42"/>
      <c r="F77" s="69">
        <v>14</v>
      </c>
      <c r="G77" s="68">
        <v>7</v>
      </c>
      <c r="H77" s="41">
        <v>9</v>
      </c>
      <c r="I77" s="41">
        <v>7</v>
      </c>
      <c r="J77" s="41">
        <v>6</v>
      </c>
      <c r="K77" s="41">
        <v>3</v>
      </c>
      <c r="L77" s="41">
        <v>2</v>
      </c>
      <c r="M77" s="41">
        <v>0</v>
      </c>
      <c r="AA77" s="153">
        <v>14</v>
      </c>
      <c r="AB77" s="153" t="str">
        <f>IF(F77=AA77,"",1)</f>
        <v/>
      </c>
    </row>
    <row r="78" spans="1:28" ht="12" customHeight="1">
      <c r="A78" s="203"/>
      <c r="B78" s="203"/>
      <c r="C78" s="40"/>
      <c r="D78" s="279"/>
      <c r="E78" s="39"/>
      <c r="F78" s="70"/>
      <c r="G78" s="66">
        <f t="shared" ref="G78:M78" si="38">IF(G77=0,0,G77/$F77)</f>
        <v>0.5</v>
      </c>
      <c r="H78" s="37">
        <f t="shared" si="38"/>
        <v>0.6428571428571429</v>
      </c>
      <c r="I78" s="37">
        <f t="shared" si="38"/>
        <v>0.5</v>
      </c>
      <c r="J78" s="37">
        <f t="shared" si="38"/>
        <v>0.42857142857142855</v>
      </c>
      <c r="K78" s="37">
        <f t="shared" si="38"/>
        <v>0.21428571428571427</v>
      </c>
      <c r="L78" s="37">
        <f t="shared" si="38"/>
        <v>0.14285714285714285</v>
      </c>
      <c r="M78" s="37">
        <f t="shared" si="38"/>
        <v>0</v>
      </c>
      <c r="AA78" s="152"/>
      <c r="AB78" s="152"/>
    </row>
    <row r="79" spans="1:28" ht="12" customHeight="1">
      <c r="A79" s="203"/>
      <c r="B79" s="203"/>
      <c r="C79" s="43"/>
      <c r="D79" s="278" t="s">
        <v>11</v>
      </c>
      <c r="E79" s="42"/>
      <c r="F79" s="69">
        <v>36</v>
      </c>
      <c r="G79" s="68">
        <v>22</v>
      </c>
      <c r="H79" s="41">
        <v>21</v>
      </c>
      <c r="I79" s="41">
        <v>21</v>
      </c>
      <c r="J79" s="41">
        <v>14</v>
      </c>
      <c r="K79" s="41">
        <v>3</v>
      </c>
      <c r="L79" s="41">
        <v>7</v>
      </c>
      <c r="M79" s="41">
        <v>0</v>
      </c>
      <c r="AA79" s="153">
        <v>36</v>
      </c>
      <c r="AB79" s="153" t="str">
        <f>IF(F79=AA79,"",1)</f>
        <v/>
      </c>
    </row>
    <row r="80" spans="1:28" ht="12" customHeight="1">
      <c r="A80" s="203"/>
      <c r="B80" s="203"/>
      <c r="C80" s="40"/>
      <c r="D80" s="279"/>
      <c r="E80" s="39"/>
      <c r="F80" s="70"/>
      <c r="G80" s="66">
        <f t="shared" ref="G80:M80" si="39">IF(G79=0,0,G79/$F79)</f>
        <v>0.61111111111111116</v>
      </c>
      <c r="H80" s="37">
        <f t="shared" si="39"/>
        <v>0.58333333333333337</v>
      </c>
      <c r="I80" s="37">
        <f t="shared" si="39"/>
        <v>0.58333333333333337</v>
      </c>
      <c r="J80" s="37">
        <f t="shared" si="39"/>
        <v>0.3888888888888889</v>
      </c>
      <c r="K80" s="37">
        <f t="shared" si="39"/>
        <v>8.3333333333333329E-2</v>
      </c>
      <c r="L80" s="37">
        <f t="shared" si="39"/>
        <v>0.19444444444444445</v>
      </c>
      <c r="M80" s="37">
        <f t="shared" si="39"/>
        <v>0</v>
      </c>
      <c r="AA80" s="152"/>
      <c r="AB80" s="152"/>
    </row>
    <row r="81" spans="1:28" ht="12" customHeight="1">
      <c r="A81" s="203"/>
      <c r="B81" s="203"/>
      <c r="C81" s="43"/>
      <c r="D81" s="278" t="s">
        <v>10</v>
      </c>
      <c r="E81" s="42"/>
      <c r="F81" s="69">
        <v>187</v>
      </c>
      <c r="G81" s="68">
        <v>89</v>
      </c>
      <c r="H81" s="41">
        <v>107</v>
      </c>
      <c r="I81" s="41">
        <v>116</v>
      </c>
      <c r="J81" s="41">
        <v>70</v>
      </c>
      <c r="K81" s="41">
        <v>8</v>
      </c>
      <c r="L81" s="41">
        <v>23</v>
      </c>
      <c r="M81" s="41">
        <v>9</v>
      </c>
      <c r="AA81" s="153">
        <v>187</v>
      </c>
      <c r="AB81" s="153" t="str">
        <f>IF(F81=AA81,"",1)</f>
        <v/>
      </c>
    </row>
    <row r="82" spans="1:28" ht="12" customHeight="1">
      <c r="A82" s="203"/>
      <c r="B82" s="203"/>
      <c r="C82" s="40"/>
      <c r="D82" s="279"/>
      <c r="E82" s="39"/>
      <c r="F82" s="70"/>
      <c r="G82" s="66">
        <f t="shared" ref="G82:M82" si="40">IF(G81=0,0,G81/$F81)</f>
        <v>0.47593582887700536</v>
      </c>
      <c r="H82" s="37">
        <f t="shared" si="40"/>
        <v>0.57219251336898391</v>
      </c>
      <c r="I82" s="37">
        <f t="shared" si="40"/>
        <v>0.6203208556149733</v>
      </c>
      <c r="J82" s="37">
        <f t="shared" si="40"/>
        <v>0.37433155080213903</v>
      </c>
      <c r="K82" s="37">
        <f t="shared" si="40"/>
        <v>4.2780748663101602E-2</v>
      </c>
      <c r="L82" s="37">
        <f t="shared" si="40"/>
        <v>0.12299465240641712</v>
      </c>
      <c r="M82" s="37">
        <f t="shared" si="40"/>
        <v>4.8128342245989303E-2</v>
      </c>
      <c r="AA82" s="152"/>
      <c r="AB82" s="152"/>
    </row>
    <row r="83" spans="1:28" ht="12" customHeight="1">
      <c r="A83" s="203"/>
      <c r="B83" s="203"/>
      <c r="C83" s="43"/>
      <c r="D83" s="278" t="s">
        <v>9</v>
      </c>
      <c r="E83" s="42"/>
      <c r="F83" s="69">
        <v>20</v>
      </c>
      <c r="G83" s="68">
        <v>15</v>
      </c>
      <c r="H83" s="41">
        <v>18</v>
      </c>
      <c r="I83" s="41">
        <v>17</v>
      </c>
      <c r="J83" s="41">
        <v>13</v>
      </c>
      <c r="K83" s="41">
        <v>1</v>
      </c>
      <c r="L83" s="41">
        <v>0</v>
      </c>
      <c r="M83" s="41">
        <v>2</v>
      </c>
      <c r="AA83" s="153">
        <v>20</v>
      </c>
      <c r="AB83" s="153" t="str">
        <f>IF(F83=AA83,"",1)</f>
        <v/>
      </c>
    </row>
    <row r="84" spans="1:28" ht="12" customHeight="1">
      <c r="A84" s="203"/>
      <c r="B84" s="203"/>
      <c r="C84" s="40"/>
      <c r="D84" s="279"/>
      <c r="E84" s="39"/>
      <c r="F84" s="70"/>
      <c r="G84" s="66">
        <f t="shared" ref="G84:M84" si="41">IF(G83=0,0,G83/$F83)</f>
        <v>0.75</v>
      </c>
      <c r="H84" s="37">
        <f t="shared" si="41"/>
        <v>0.9</v>
      </c>
      <c r="I84" s="37">
        <f t="shared" si="41"/>
        <v>0.85</v>
      </c>
      <c r="J84" s="37">
        <f t="shared" si="41"/>
        <v>0.65</v>
      </c>
      <c r="K84" s="37">
        <f t="shared" si="41"/>
        <v>0.05</v>
      </c>
      <c r="L84" s="37">
        <f t="shared" si="41"/>
        <v>0</v>
      </c>
      <c r="M84" s="37">
        <f t="shared" si="41"/>
        <v>0.1</v>
      </c>
      <c r="AA84" s="152"/>
      <c r="AB84" s="152"/>
    </row>
    <row r="85" spans="1:28" ht="12" customHeight="1">
      <c r="A85" s="203"/>
      <c r="B85" s="203"/>
      <c r="C85" s="43"/>
      <c r="D85" s="278" t="s">
        <v>8</v>
      </c>
      <c r="E85" s="42"/>
      <c r="F85" s="69">
        <v>9</v>
      </c>
      <c r="G85" s="68">
        <v>4</v>
      </c>
      <c r="H85" s="41">
        <v>5</v>
      </c>
      <c r="I85" s="41">
        <v>7</v>
      </c>
      <c r="J85" s="41">
        <v>4</v>
      </c>
      <c r="K85" s="41">
        <v>0</v>
      </c>
      <c r="L85" s="41">
        <v>2</v>
      </c>
      <c r="M85" s="41">
        <v>0</v>
      </c>
      <c r="AA85" s="153">
        <v>9</v>
      </c>
      <c r="AB85" s="153" t="str">
        <f>IF(F85=AA85,"",1)</f>
        <v/>
      </c>
    </row>
    <row r="86" spans="1:28" ht="12" customHeight="1">
      <c r="A86" s="203"/>
      <c r="B86" s="203"/>
      <c r="C86" s="40"/>
      <c r="D86" s="279"/>
      <c r="E86" s="39"/>
      <c r="F86" s="70"/>
      <c r="G86" s="66">
        <f t="shared" ref="G86:M86" si="42">IF(G85=0,0,G85/$F85)</f>
        <v>0.44444444444444442</v>
      </c>
      <c r="H86" s="37">
        <f t="shared" si="42"/>
        <v>0.55555555555555558</v>
      </c>
      <c r="I86" s="37">
        <f t="shared" si="42"/>
        <v>0.77777777777777779</v>
      </c>
      <c r="J86" s="37">
        <f t="shared" si="42"/>
        <v>0.44444444444444442</v>
      </c>
      <c r="K86" s="37">
        <f t="shared" si="42"/>
        <v>0</v>
      </c>
      <c r="L86" s="37">
        <f t="shared" si="42"/>
        <v>0.22222222222222221</v>
      </c>
      <c r="M86" s="37">
        <f t="shared" si="42"/>
        <v>0</v>
      </c>
      <c r="AA86" s="152"/>
      <c r="AB86" s="152"/>
    </row>
    <row r="87" spans="1:28" ht="13.5" customHeight="1">
      <c r="A87" s="203"/>
      <c r="B87" s="203"/>
      <c r="C87" s="43"/>
      <c r="D87" s="297" t="s">
        <v>128</v>
      </c>
      <c r="E87" s="42"/>
      <c r="F87" s="69">
        <v>17</v>
      </c>
      <c r="G87" s="68">
        <v>8</v>
      </c>
      <c r="H87" s="41">
        <v>10</v>
      </c>
      <c r="I87" s="41">
        <v>13</v>
      </c>
      <c r="J87" s="41">
        <v>7</v>
      </c>
      <c r="K87" s="41">
        <v>1</v>
      </c>
      <c r="L87" s="41">
        <v>1</v>
      </c>
      <c r="M87" s="41">
        <v>0</v>
      </c>
      <c r="AA87" s="153">
        <v>17</v>
      </c>
      <c r="AB87" s="153" t="str">
        <f>IF(F87=AA87,"",1)</f>
        <v/>
      </c>
    </row>
    <row r="88" spans="1:28" ht="13.5" customHeight="1">
      <c r="A88" s="203"/>
      <c r="B88" s="203"/>
      <c r="C88" s="40"/>
      <c r="D88" s="279"/>
      <c r="E88" s="39"/>
      <c r="F88" s="70"/>
      <c r="G88" s="66">
        <f t="shared" ref="G88:M88" si="43">IF(G87=0,0,G87/$F87)</f>
        <v>0.47058823529411764</v>
      </c>
      <c r="H88" s="37">
        <f t="shared" si="43"/>
        <v>0.58823529411764708</v>
      </c>
      <c r="I88" s="37">
        <f t="shared" si="43"/>
        <v>0.76470588235294112</v>
      </c>
      <c r="J88" s="37">
        <f t="shared" si="43"/>
        <v>0.41176470588235292</v>
      </c>
      <c r="K88" s="37">
        <f t="shared" si="43"/>
        <v>5.8823529411764705E-2</v>
      </c>
      <c r="L88" s="37">
        <f t="shared" si="43"/>
        <v>5.8823529411764705E-2</v>
      </c>
      <c r="M88" s="37">
        <f t="shared" si="43"/>
        <v>0</v>
      </c>
      <c r="AA88" s="152"/>
      <c r="AB88" s="152"/>
    </row>
    <row r="89" spans="1:28" ht="12" customHeight="1">
      <c r="A89" s="203"/>
      <c r="B89" s="203"/>
      <c r="C89" s="43"/>
      <c r="D89" s="278" t="s">
        <v>6</v>
      </c>
      <c r="E89" s="42"/>
      <c r="F89" s="69">
        <v>40</v>
      </c>
      <c r="G89" s="68">
        <v>18</v>
      </c>
      <c r="H89" s="41">
        <v>24</v>
      </c>
      <c r="I89" s="41">
        <v>24</v>
      </c>
      <c r="J89" s="41">
        <v>8</v>
      </c>
      <c r="K89" s="41">
        <v>3</v>
      </c>
      <c r="L89" s="41">
        <v>5</v>
      </c>
      <c r="M89" s="41">
        <v>1</v>
      </c>
      <c r="AA89" s="153">
        <v>40</v>
      </c>
      <c r="AB89" s="153" t="str">
        <f>IF(F89=AA89,"",1)</f>
        <v/>
      </c>
    </row>
    <row r="90" spans="1:28" ht="12" customHeight="1">
      <c r="A90" s="203"/>
      <c r="B90" s="203"/>
      <c r="C90" s="40"/>
      <c r="D90" s="279"/>
      <c r="E90" s="39"/>
      <c r="F90" s="70"/>
      <c r="G90" s="66">
        <f t="shared" ref="G90:M90" si="44">IF(G89=0,0,G89/$F89)</f>
        <v>0.45</v>
      </c>
      <c r="H90" s="37">
        <f t="shared" si="44"/>
        <v>0.6</v>
      </c>
      <c r="I90" s="37">
        <f t="shared" si="44"/>
        <v>0.6</v>
      </c>
      <c r="J90" s="37">
        <f t="shared" si="44"/>
        <v>0.2</v>
      </c>
      <c r="K90" s="37">
        <f t="shared" si="44"/>
        <v>7.4999999999999997E-2</v>
      </c>
      <c r="L90" s="37">
        <f t="shared" si="44"/>
        <v>0.125</v>
      </c>
      <c r="M90" s="37">
        <f t="shared" si="44"/>
        <v>2.5000000000000001E-2</v>
      </c>
      <c r="AA90" s="152"/>
      <c r="AB90" s="152"/>
    </row>
    <row r="91" spans="1:28" ht="12" customHeight="1">
      <c r="A91" s="203"/>
      <c r="B91" s="203"/>
      <c r="C91" s="43"/>
      <c r="D91" s="278" t="s">
        <v>5</v>
      </c>
      <c r="E91" s="42"/>
      <c r="F91" s="69">
        <v>28</v>
      </c>
      <c r="G91" s="68">
        <v>15</v>
      </c>
      <c r="H91" s="41">
        <v>15</v>
      </c>
      <c r="I91" s="41">
        <v>16</v>
      </c>
      <c r="J91" s="41">
        <v>12</v>
      </c>
      <c r="K91" s="41">
        <v>1</v>
      </c>
      <c r="L91" s="41">
        <v>6</v>
      </c>
      <c r="M91" s="41">
        <v>4</v>
      </c>
      <c r="AA91" s="153">
        <v>28</v>
      </c>
      <c r="AB91" s="153" t="str">
        <f>IF(F91=AA91,"",1)</f>
        <v/>
      </c>
    </row>
    <row r="92" spans="1:28" ht="12" customHeight="1">
      <c r="A92" s="203"/>
      <c r="B92" s="203"/>
      <c r="C92" s="40"/>
      <c r="D92" s="279"/>
      <c r="E92" s="39"/>
      <c r="F92" s="70"/>
      <c r="G92" s="66">
        <f t="shared" ref="G92:M92" si="45">IF(G91=0,0,G91/$F91)</f>
        <v>0.5357142857142857</v>
      </c>
      <c r="H92" s="37">
        <f t="shared" si="45"/>
        <v>0.5357142857142857</v>
      </c>
      <c r="I92" s="37">
        <f t="shared" si="45"/>
        <v>0.5714285714285714</v>
      </c>
      <c r="J92" s="37">
        <f t="shared" si="45"/>
        <v>0.42857142857142855</v>
      </c>
      <c r="K92" s="37">
        <f t="shared" si="45"/>
        <v>3.5714285714285712E-2</v>
      </c>
      <c r="L92" s="37">
        <f t="shared" si="45"/>
        <v>0.21428571428571427</v>
      </c>
      <c r="M92" s="37">
        <f t="shared" si="45"/>
        <v>0.14285714285714285</v>
      </c>
      <c r="AA92" s="152"/>
      <c r="AB92" s="152"/>
    </row>
    <row r="93" spans="1:28" ht="12" customHeight="1">
      <c r="A93" s="203"/>
      <c r="B93" s="203"/>
      <c r="C93" s="43"/>
      <c r="D93" s="278" t="s">
        <v>4</v>
      </c>
      <c r="E93" s="42"/>
      <c r="F93" s="69">
        <v>21</v>
      </c>
      <c r="G93" s="68">
        <v>9</v>
      </c>
      <c r="H93" s="41">
        <v>16</v>
      </c>
      <c r="I93" s="41">
        <v>14</v>
      </c>
      <c r="J93" s="41">
        <v>9</v>
      </c>
      <c r="K93" s="41">
        <v>0</v>
      </c>
      <c r="L93" s="41">
        <v>3</v>
      </c>
      <c r="M93" s="41">
        <v>0</v>
      </c>
      <c r="AA93" s="153">
        <v>21</v>
      </c>
      <c r="AB93" s="153" t="str">
        <f>IF(F93=AA93,"",1)</f>
        <v/>
      </c>
    </row>
    <row r="94" spans="1:28" ht="12" customHeight="1">
      <c r="A94" s="203"/>
      <c r="B94" s="203"/>
      <c r="C94" s="40"/>
      <c r="D94" s="279"/>
      <c r="E94" s="39"/>
      <c r="F94" s="70"/>
      <c r="G94" s="66">
        <f t="shared" ref="G94:M94" si="46">IF(G93=0,0,G93/$F93)</f>
        <v>0.42857142857142855</v>
      </c>
      <c r="H94" s="37">
        <f t="shared" si="46"/>
        <v>0.76190476190476186</v>
      </c>
      <c r="I94" s="37">
        <f t="shared" si="46"/>
        <v>0.66666666666666663</v>
      </c>
      <c r="J94" s="37">
        <f t="shared" si="46"/>
        <v>0.42857142857142855</v>
      </c>
      <c r="K94" s="37">
        <f t="shared" si="46"/>
        <v>0</v>
      </c>
      <c r="L94" s="37">
        <f t="shared" si="46"/>
        <v>0.14285714285714285</v>
      </c>
      <c r="M94" s="37">
        <f t="shared" si="46"/>
        <v>0</v>
      </c>
      <c r="AA94" s="152"/>
      <c r="AB94" s="152"/>
    </row>
    <row r="95" spans="1:28" ht="12" customHeight="1">
      <c r="A95" s="203"/>
      <c r="B95" s="203"/>
      <c r="C95" s="43"/>
      <c r="D95" s="278" t="s">
        <v>3</v>
      </c>
      <c r="E95" s="42"/>
      <c r="F95" s="69">
        <v>176</v>
      </c>
      <c r="G95" s="68">
        <v>82</v>
      </c>
      <c r="H95" s="41">
        <v>111</v>
      </c>
      <c r="I95" s="41">
        <v>113</v>
      </c>
      <c r="J95" s="41">
        <v>61</v>
      </c>
      <c r="K95" s="41">
        <v>11</v>
      </c>
      <c r="L95" s="41">
        <v>26</v>
      </c>
      <c r="M95" s="41">
        <v>8</v>
      </c>
      <c r="AA95" s="153">
        <v>176</v>
      </c>
      <c r="AB95" s="153" t="str">
        <f>IF(F95=AA95,"",1)</f>
        <v/>
      </c>
    </row>
    <row r="96" spans="1:28" ht="12" customHeight="1">
      <c r="A96" s="203"/>
      <c r="B96" s="203"/>
      <c r="C96" s="40"/>
      <c r="D96" s="279"/>
      <c r="E96" s="39"/>
      <c r="F96" s="70"/>
      <c r="G96" s="66">
        <f t="shared" ref="G96:M96" si="47">IF(G95=0,0,G95/$F95)</f>
        <v>0.46590909090909088</v>
      </c>
      <c r="H96" s="37">
        <f t="shared" si="47"/>
        <v>0.63068181818181823</v>
      </c>
      <c r="I96" s="37">
        <f t="shared" si="47"/>
        <v>0.64204545454545459</v>
      </c>
      <c r="J96" s="37">
        <f t="shared" si="47"/>
        <v>0.34659090909090912</v>
      </c>
      <c r="K96" s="37">
        <f t="shared" si="47"/>
        <v>6.25E-2</v>
      </c>
      <c r="L96" s="37">
        <f t="shared" si="47"/>
        <v>0.14772727272727273</v>
      </c>
      <c r="M96" s="37">
        <f t="shared" si="47"/>
        <v>4.5454545454545456E-2</v>
      </c>
      <c r="AA96" s="152"/>
      <c r="AB96" s="152"/>
    </row>
    <row r="97" spans="1:30" ht="12" customHeight="1">
      <c r="A97" s="203"/>
      <c r="B97" s="203"/>
      <c r="C97" s="43"/>
      <c r="D97" s="278" t="s">
        <v>2</v>
      </c>
      <c r="E97" s="42"/>
      <c r="F97" s="69">
        <v>21</v>
      </c>
      <c r="G97" s="68">
        <v>15</v>
      </c>
      <c r="H97" s="41">
        <v>20</v>
      </c>
      <c r="I97" s="41">
        <v>14</v>
      </c>
      <c r="J97" s="41">
        <v>13</v>
      </c>
      <c r="K97" s="41">
        <v>0</v>
      </c>
      <c r="L97" s="41">
        <v>1</v>
      </c>
      <c r="M97" s="41">
        <v>0</v>
      </c>
      <c r="AA97" s="153">
        <v>21</v>
      </c>
      <c r="AB97" s="153" t="str">
        <f>IF(F97=AA97,"",1)</f>
        <v/>
      </c>
    </row>
    <row r="98" spans="1:30" ht="12" customHeight="1">
      <c r="A98" s="203"/>
      <c r="B98" s="203"/>
      <c r="C98" s="40"/>
      <c r="D98" s="279"/>
      <c r="E98" s="39"/>
      <c r="F98" s="70"/>
      <c r="G98" s="66">
        <f t="shared" ref="G98:M98" si="48">IF(G97=0,0,G97/$F97)</f>
        <v>0.7142857142857143</v>
      </c>
      <c r="H98" s="37">
        <f t="shared" si="48"/>
        <v>0.95238095238095233</v>
      </c>
      <c r="I98" s="37">
        <f t="shared" si="48"/>
        <v>0.66666666666666663</v>
      </c>
      <c r="J98" s="37">
        <f t="shared" si="48"/>
        <v>0.61904761904761907</v>
      </c>
      <c r="K98" s="37">
        <f t="shared" si="48"/>
        <v>0</v>
      </c>
      <c r="L98" s="37">
        <f t="shared" si="48"/>
        <v>4.7619047619047616E-2</v>
      </c>
      <c r="M98" s="37">
        <f t="shared" si="48"/>
        <v>0</v>
      </c>
      <c r="AA98" s="152"/>
      <c r="AB98" s="152"/>
    </row>
    <row r="99" spans="1:30" ht="12.75" customHeight="1">
      <c r="A99" s="203"/>
      <c r="B99" s="203"/>
      <c r="C99" s="43"/>
      <c r="D99" s="278" t="s">
        <v>1</v>
      </c>
      <c r="E99" s="42"/>
      <c r="F99" s="69">
        <v>55</v>
      </c>
      <c r="G99" s="68">
        <v>26</v>
      </c>
      <c r="H99" s="41">
        <v>29</v>
      </c>
      <c r="I99" s="41">
        <v>33</v>
      </c>
      <c r="J99" s="41">
        <v>18</v>
      </c>
      <c r="K99" s="41">
        <v>2</v>
      </c>
      <c r="L99" s="41">
        <v>18</v>
      </c>
      <c r="M99" s="41">
        <v>1</v>
      </c>
      <c r="AA99" s="153">
        <v>55</v>
      </c>
      <c r="AB99" s="153" t="str">
        <f>IF(F99=AA99,"",1)</f>
        <v/>
      </c>
    </row>
    <row r="100" spans="1:30" ht="12.75" customHeight="1" thickBot="1">
      <c r="A100" s="204"/>
      <c r="B100" s="204"/>
      <c r="C100" s="40"/>
      <c r="D100" s="279"/>
      <c r="E100" s="39"/>
      <c r="F100" s="67"/>
      <c r="G100" s="66">
        <f t="shared" ref="G100:M100" si="49">IF(G99=0,0,G99/$F99)</f>
        <v>0.47272727272727272</v>
      </c>
      <c r="H100" s="37">
        <f t="shared" si="49"/>
        <v>0.52727272727272723</v>
      </c>
      <c r="I100" s="37">
        <f t="shared" si="49"/>
        <v>0.6</v>
      </c>
      <c r="J100" s="37">
        <f t="shared" si="49"/>
        <v>0.32727272727272727</v>
      </c>
      <c r="K100" s="37">
        <f t="shared" si="49"/>
        <v>3.6363636363636362E-2</v>
      </c>
      <c r="L100" s="37">
        <f t="shared" si="49"/>
        <v>0.32727272727272727</v>
      </c>
      <c r="M100" s="37">
        <f t="shared" si="49"/>
        <v>1.8181818181818181E-2</v>
      </c>
      <c r="AA100" s="155"/>
      <c r="AB100" s="156"/>
    </row>
    <row r="110" spans="1:30">
      <c r="D110" s="164" t="s">
        <v>495</v>
      </c>
      <c r="E110" s="162"/>
      <c r="F110" s="163">
        <v>986</v>
      </c>
      <c r="G110" s="163">
        <v>470</v>
      </c>
      <c r="H110" s="163">
        <v>595</v>
      </c>
      <c r="I110" s="163">
        <v>587</v>
      </c>
      <c r="J110" s="163">
        <v>357</v>
      </c>
      <c r="K110" s="163">
        <v>53</v>
      </c>
      <c r="L110" s="163">
        <v>170</v>
      </c>
      <c r="M110" s="163">
        <v>46</v>
      </c>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0">IF(G110="","",SUM(G9,G11,G13,G15,G17))</f>
        <v>470</v>
      </c>
      <c r="H111" s="166">
        <f t="shared" si="50"/>
        <v>595</v>
      </c>
      <c r="I111" s="166">
        <f t="shared" si="50"/>
        <v>587</v>
      </c>
      <c r="J111" s="166">
        <f t="shared" si="50"/>
        <v>357</v>
      </c>
      <c r="K111" s="166">
        <f t="shared" si="50"/>
        <v>53</v>
      </c>
      <c r="L111" s="166">
        <f t="shared" si="50"/>
        <v>170</v>
      </c>
      <c r="M111" s="166">
        <f t="shared" si="50"/>
        <v>46</v>
      </c>
      <c r="N111" s="166" t="str">
        <f t="shared" si="50"/>
        <v/>
      </c>
      <c r="O111" s="166" t="str">
        <f t="shared" si="50"/>
        <v/>
      </c>
      <c r="P111" s="166" t="str">
        <f t="shared" si="50"/>
        <v/>
      </c>
      <c r="Q111" s="166" t="str">
        <f t="shared" si="50"/>
        <v/>
      </c>
      <c r="R111" s="166" t="str">
        <f t="shared" si="50"/>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1">IF(G110="","",SUM(G19,G69))</f>
        <v>470</v>
      </c>
      <c r="H112" s="166">
        <f t="shared" si="51"/>
        <v>595</v>
      </c>
      <c r="I112" s="166">
        <f t="shared" si="51"/>
        <v>587</v>
      </c>
      <c r="J112" s="166">
        <f t="shared" si="51"/>
        <v>357</v>
      </c>
      <c r="K112" s="166">
        <f t="shared" si="51"/>
        <v>53</v>
      </c>
      <c r="L112" s="166">
        <f t="shared" si="51"/>
        <v>170</v>
      </c>
      <c r="M112" s="166">
        <f t="shared" si="51"/>
        <v>46</v>
      </c>
      <c r="N112" s="166" t="str">
        <f t="shared" si="51"/>
        <v/>
      </c>
      <c r="O112" s="166" t="str">
        <f t="shared" si="51"/>
        <v/>
      </c>
      <c r="P112" s="166" t="str">
        <f t="shared" si="51"/>
        <v/>
      </c>
      <c r="Q112" s="166" t="str">
        <f t="shared" si="51"/>
        <v/>
      </c>
      <c r="R112" s="166" t="str">
        <f t="shared" si="51"/>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2">IF(G110="","",SUM(G21,G23,G25,G27,G29,G31,G33,G35,G37,G39,G41,G43,G45,G47,G49,G51,G53,G55,G57,G59,G61,G63,G65,G67))</f>
        <v>126</v>
      </c>
      <c r="H113" s="166">
        <f t="shared" si="52"/>
        <v>168</v>
      </c>
      <c r="I113" s="166">
        <f t="shared" si="52"/>
        <v>154</v>
      </c>
      <c r="J113" s="166">
        <f t="shared" si="52"/>
        <v>100</v>
      </c>
      <c r="K113" s="166">
        <f t="shared" si="52"/>
        <v>13</v>
      </c>
      <c r="L113" s="166">
        <f t="shared" si="52"/>
        <v>42</v>
      </c>
      <c r="M113" s="166">
        <f t="shared" si="52"/>
        <v>5</v>
      </c>
      <c r="N113" s="166" t="str">
        <f t="shared" si="52"/>
        <v/>
      </c>
      <c r="O113" s="166" t="str">
        <f t="shared" si="52"/>
        <v/>
      </c>
      <c r="P113" s="166" t="str">
        <f t="shared" si="52"/>
        <v/>
      </c>
      <c r="Q113" s="166" t="str">
        <f t="shared" si="52"/>
        <v/>
      </c>
      <c r="R113" s="166" t="str">
        <f t="shared" si="52"/>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3">IF(G110="","",SUM(G71,G73,G75,G77,G79,G81,G83,G85,G87,G89,G91,G93,G95,G97,G99))</f>
        <v>344</v>
      </c>
      <c r="H114" s="166">
        <f t="shared" si="53"/>
        <v>427</v>
      </c>
      <c r="I114" s="166">
        <f t="shared" si="53"/>
        <v>433</v>
      </c>
      <c r="J114" s="166">
        <f t="shared" si="53"/>
        <v>257</v>
      </c>
      <c r="K114" s="166">
        <f t="shared" si="53"/>
        <v>40</v>
      </c>
      <c r="L114" s="166">
        <f t="shared" si="53"/>
        <v>128</v>
      </c>
      <c r="M114" s="166">
        <f t="shared" si="53"/>
        <v>41</v>
      </c>
      <c r="N114" s="166" t="str">
        <f t="shared" si="53"/>
        <v/>
      </c>
      <c r="O114" s="166" t="str">
        <f t="shared" si="53"/>
        <v/>
      </c>
      <c r="P114" s="166" t="str">
        <f t="shared" si="53"/>
        <v/>
      </c>
      <c r="Q114" s="166" t="str">
        <f t="shared" si="53"/>
        <v/>
      </c>
      <c r="R114" s="166" t="str">
        <f t="shared" si="53"/>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4">IF(G110="","",IF(G7=G110,"",1))</f>
        <v/>
      </c>
      <c r="H116" s="163" t="str">
        <f t="shared" si="54"/>
        <v/>
      </c>
      <c r="I116" s="163" t="str">
        <f t="shared" si="54"/>
        <v/>
      </c>
      <c r="J116" s="163" t="str">
        <f t="shared" si="54"/>
        <v/>
      </c>
      <c r="K116" s="163" t="str">
        <f t="shared" si="54"/>
        <v/>
      </c>
      <c r="L116" s="163" t="str">
        <f t="shared" si="54"/>
        <v/>
      </c>
      <c r="M116" s="163" t="str">
        <f t="shared" si="54"/>
        <v/>
      </c>
      <c r="N116" s="163" t="str">
        <f t="shared" si="54"/>
        <v/>
      </c>
      <c r="O116" s="163" t="str">
        <f t="shared" si="54"/>
        <v/>
      </c>
      <c r="P116" s="163" t="str">
        <f t="shared" si="54"/>
        <v/>
      </c>
      <c r="Q116" s="163" t="str">
        <f t="shared" si="54"/>
        <v/>
      </c>
      <c r="R116" s="163" t="str">
        <f t="shared" si="5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5">IF(G110="","",IF(G110=G111,"",1))</f>
        <v/>
      </c>
      <c r="H117" s="163" t="str">
        <f t="shared" si="55"/>
        <v/>
      </c>
      <c r="I117" s="163" t="str">
        <f t="shared" si="55"/>
        <v/>
      </c>
      <c r="J117" s="163" t="str">
        <f t="shared" si="55"/>
        <v/>
      </c>
      <c r="K117" s="163" t="str">
        <f t="shared" si="55"/>
        <v/>
      </c>
      <c r="L117" s="163" t="str">
        <f t="shared" si="55"/>
        <v/>
      </c>
      <c r="M117" s="163" t="str">
        <f t="shared" si="55"/>
        <v/>
      </c>
      <c r="N117" s="163" t="str">
        <f t="shared" si="55"/>
        <v/>
      </c>
      <c r="O117" s="163" t="str">
        <f t="shared" si="55"/>
        <v/>
      </c>
      <c r="P117" s="163" t="str">
        <f t="shared" si="55"/>
        <v/>
      </c>
      <c r="Q117" s="163" t="str">
        <f t="shared" si="55"/>
        <v/>
      </c>
      <c r="R117" s="163" t="str">
        <f t="shared" si="5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6">IF(G110="","",IF(G110=G112,"",1))</f>
        <v/>
      </c>
      <c r="H118" s="163" t="str">
        <f t="shared" si="56"/>
        <v/>
      </c>
      <c r="I118" s="163" t="str">
        <f t="shared" si="56"/>
        <v/>
      </c>
      <c r="J118" s="163" t="str">
        <f t="shared" si="56"/>
        <v/>
      </c>
      <c r="K118" s="163" t="str">
        <f t="shared" si="56"/>
        <v/>
      </c>
      <c r="L118" s="163" t="str">
        <f t="shared" si="56"/>
        <v/>
      </c>
      <c r="M118" s="163" t="str">
        <f t="shared" si="56"/>
        <v/>
      </c>
      <c r="N118" s="163" t="str">
        <f t="shared" si="56"/>
        <v/>
      </c>
      <c r="O118" s="163" t="str">
        <f t="shared" si="56"/>
        <v/>
      </c>
      <c r="P118" s="163" t="str">
        <f t="shared" si="56"/>
        <v/>
      </c>
      <c r="Q118" s="163" t="str">
        <f t="shared" si="56"/>
        <v/>
      </c>
      <c r="R118" s="163" t="str">
        <f t="shared" si="5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7">IF(G110="","",IF(G19=G113,"",1))</f>
        <v/>
      </c>
      <c r="H119" s="163" t="str">
        <f t="shared" si="57"/>
        <v/>
      </c>
      <c r="I119" s="163" t="str">
        <f t="shared" si="57"/>
        <v/>
      </c>
      <c r="J119" s="163" t="str">
        <f t="shared" si="57"/>
        <v/>
      </c>
      <c r="K119" s="163" t="str">
        <f t="shared" si="57"/>
        <v/>
      </c>
      <c r="L119" s="163" t="str">
        <f t="shared" si="57"/>
        <v/>
      </c>
      <c r="M119" s="163" t="str">
        <f t="shared" si="57"/>
        <v/>
      </c>
      <c r="N119" s="163" t="str">
        <f t="shared" si="57"/>
        <v/>
      </c>
      <c r="O119" s="163" t="str">
        <f t="shared" si="57"/>
        <v/>
      </c>
      <c r="P119" s="163" t="str">
        <f t="shared" si="57"/>
        <v/>
      </c>
      <c r="Q119" s="163" t="str">
        <f t="shared" si="57"/>
        <v/>
      </c>
      <c r="R119" s="163" t="str">
        <f t="shared" si="5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58">IF(G110="","",IF(G69=G114,"",1))</f>
        <v/>
      </c>
      <c r="H120" s="163" t="str">
        <f t="shared" si="58"/>
        <v/>
      </c>
      <c r="I120" s="163" t="str">
        <f t="shared" si="58"/>
        <v/>
      </c>
      <c r="J120" s="163" t="str">
        <f t="shared" si="58"/>
        <v/>
      </c>
      <c r="K120" s="163" t="str">
        <f t="shared" si="58"/>
        <v/>
      </c>
      <c r="L120" s="163" t="str">
        <f t="shared" si="58"/>
        <v/>
      </c>
      <c r="M120" s="163" t="str">
        <f t="shared" si="58"/>
        <v/>
      </c>
      <c r="N120" s="163" t="str">
        <f t="shared" si="58"/>
        <v/>
      </c>
      <c r="O120" s="163" t="str">
        <f t="shared" si="58"/>
        <v/>
      </c>
      <c r="P120" s="163" t="str">
        <f t="shared" si="58"/>
        <v/>
      </c>
      <c r="Q120" s="163" t="str">
        <f t="shared" si="58"/>
        <v/>
      </c>
      <c r="R120" s="163" t="str">
        <f t="shared" si="58"/>
        <v/>
      </c>
      <c r="S120" s="71"/>
      <c r="T120" s="71"/>
      <c r="U120" s="71"/>
      <c r="V120" s="71"/>
      <c r="W120" s="71"/>
      <c r="X120" s="71"/>
      <c r="Y120" s="71"/>
      <c r="Z120" s="71"/>
      <c r="AA120" s="71"/>
      <c r="AB120" s="71"/>
      <c r="AC120" s="71"/>
      <c r="AD120" s="71"/>
    </row>
  </sheetData>
  <mergeCells count="60">
    <mergeCell ref="D93:D94"/>
    <mergeCell ref="D65:D66"/>
    <mergeCell ref="D67:D68"/>
    <mergeCell ref="D59:D60"/>
    <mergeCell ref="B69:B100"/>
    <mergeCell ref="D69:D70"/>
    <mergeCell ref="D71:D72"/>
    <mergeCell ref="D73:D74"/>
    <mergeCell ref="D75:D76"/>
    <mergeCell ref="D99:D100"/>
    <mergeCell ref="D77:D78"/>
    <mergeCell ref="D79:D80"/>
    <mergeCell ref="D81:D82"/>
    <mergeCell ref="D83:D84"/>
    <mergeCell ref="D95:D96"/>
    <mergeCell ref="D97:D98"/>
    <mergeCell ref="D85:D86"/>
    <mergeCell ref="D87:D88"/>
    <mergeCell ref="D89:D90"/>
    <mergeCell ref="D91:D92"/>
    <mergeCell ref="D61:D62"/>
    <mergeCell ref="D63:D64"/>
    <mergeCell ref="D55:D56"/>
    <mergeCell ref="D45:D46"/>
    <mergeCell ref="D47:D48"/>
    <mergeCell ref="D49:D50"/>
    <mergeCell ref="D51:D52"/>
    <mergeCell ref="D53:D54"/>
    <mergeCell ref="D57:D5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J3:J6"/>
    <mergeCell ref="K3:K6"/>
    <mergeCell ref="L3:L6"/>
    <mergeCell ref="M3:M6"/>
    <mergeCell ref="A7:E8"/>
    <mergeCell ref="A3:E6"/>
    <mergeCell ref="F3:F6"/>
    <mergeCell ref="G3:G6"/>
    <mergeCell ref="H3:H6"/>
    <mergeCell ref="I3:I6"/>
    <mergeCell ref="A9:A18"/>
    <mergeCell ref="B9:E10"/>
    <mergeCell ref="B11:E12"/>
    <mergeCell ref="B13:E14"/>
    <mergeCell ref="B15:E16"/>
    <mergeCell ref="B17:E18"/>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I17" sqref="I17"/>
    </sheetView>
  </sheetViews>
  <sheetFormatPr defaultRowHeight="13.5"/>
  <cols>
    <col min="1" max="2" width="2.625" style="4" customWidth="1"/>
    <col min="3" max="3" width="1.375" style="4" customWidth="1"/>
    <col min="4" max="4" width="27.625" style="4" customWidth="1"/>
    <col min="5" max="5" width="1.375" style="4" customWidth="1"/>
    <col min="6" max="13" width="12.75" style="3" customWidth="1"/>
    <col min="14" max="26" width="9" style="3"/>
    <col min="27" max="27" width="9" style="83"/>
    <col min="28" max="28" width="11.25" style="83" customWidth="1"/>
    <col min="29" max="16384" width="9" style="3"/>
  </cols>
  <sheetData>
    <row r="1" spans="1:28" ht="14.25">
      <c r="A1" s="18" t="s">
        <v>549</v>
      </c>
    </row>
    <row r="2" spans="1:28">
      <c r="M2" s="46" t="s">
        <v>157</v>
      </c>
    </row>
    <row r="3" spans="1:28" ht="14.25" customHeight="1">
      <c r="A3" s="280" t="s">
        <v>64</v>
      </c>
      <c r="B3" s="281"/>
      <c r="C3" s="281"/>
      <c r="D3" s="281"/>
      <c r="E3" s="282"/>
      <c r="F3" s="225" t="s">
        <v>138</v>
      </c>
      <c r="G3" s="400" t="s">
        <v>326</v>
      </c>
      <c r="H3" s="261" t="s">
        <v>325</v>
      </c>
      <c r="I3" s="261" t="s">
        <v>324</v>
      </c>
      <c r="J3" s="261" t="s">
        <v>323</v>
      </c>
      <c r="K3" s="261" t="s">
        <v>319</v>
      </c>
      <c r="L3" s="261" t="s">
        <v>322</v>
      </c>
      <c r="M3" s="261" t="s">
        <v>320</v>
      </c>
    </row>
    <row r="4" spans="1:28" ht="42" customHeight="1">
      <c r="A4" s="283"/>
      <c r="B4" s="284"/>
      <c r="C4" s="284"/>
      <c r="D4" s="284"/>
      <c r="E4" s="285"/>
      <c r="F4" s="229"/>
      <c r="G4" s="401"/>
      <c r="H4" s="262"/>
      <c r="I4" s="262"/>
      <c r="J4" s="262"/>
      <c r="K4" s="262"/>
      <c r="L4" s="262"/>
      <c r="M4" s="398"/>
    </row>
    <row r="5" spans="1:28" ht="14.25" customHeight="1" thickBot="1">
      <c r="A5" s="283"/>
      <c r="B5" s="284"/>
      <c r="C5" s="284"/>
      <c r="D5" s="284"/>
      <c r="E5" s="285"/>
      <c r="F5" s="229"/>
      <c r="G5" s="401"/>
      <c r="H5" s="262"/>
      <c r="I5" s="262"/>
      <c r="J5" s="262"/>
      <c r="K5" s="262"/>
      <c r="L5" s="262"/>
      <c r="M5" s="398"/>
    </row>
    <row r="6" spans="1:28" ht="16.5" customHeight="1" thickBot="1">
      <c r="A6" s="286"/>
      <c r="B6" s="287"/>
      <c r="C6" s="287"/>
      <c r="D6" s="287"/>
      <c r="E6" s="288"/>
      <c r="F6" s="229"/>
      <c r="G6" s="402"/>
      <c r="H6" s="263"/>
      <c r="I6" s="263"/>
      <c r="J6" s="263"/>
      <c r="K6" s="263"/>
      <c r="L6" s="263"/>
      <c r="M6" s="399"/>
      <c r="AA6" s="157">
        <f>SUM(AB7:AB100,F116:R120)</f>
        <v>0</v>
      </c>
      <c r="AB6" s="91"/>
    </row>
    <row r="7" spans="1:28" ht="12" customHeight="1">
      <c r="A7" s="216" t="s">
        <v>50</v>
      </c>
      <c r="B7" s="217"/>
      <c r="C7" s="217"/>
      <c r="D7" s="217"/>
      <c r="E7" s="218"/>
      <c r="F7" s="69">
        <v>986</v>
      </c>
      <c r="G7" s="68">
        <f t="shared" ref="G7:M7" si="0">SUM(G9,G11,G13,G15,G17)</f>
        <v>485</v>
      </c>
      <c r="H7" s="41">
        <f t="shared" si="0"/>
        <v>616</v>
      </c>
      <c r="I7" s="41">
        <f t="shared" si="0"/>
        <v>666</v>
      </c>
      <c r="J7" s="41">
        <f t="shared" si="0"/>
        <v>346</v>
      </c>
      <c r="K7" s="41">
        <f t="shared" si="0"/>
        <v>51</v>
      </c>
      <c r="L7" s="41">
        <f t="shared" si="0"/>
        <v>153</v>
      </c>
      <c r="M7" s="41">
        <f t="shared" si="0"/>
        <v>37</v>
      </c>
      <c r="AA7" s="151">
        <v>986</v>
      </c>
      <c r="AB7" s="151" t="str">
        <f>IF(F7=AA7,"",1)</f>
        <v/>
      </c>
    </row>
    <row r="8" spans="1:28" ht="12" customHeight="1">
      <c r="A8" s="219"/>
      <c r="B8" s="220"/>
      <c r="C8" s="220"/>
      <c r="D8" s="220"/>
      <c r="E8" s="221"/>
      <c r="F8" s="70"/>
      <c r="G8" s="66">
        <f t="shared" ref="G8:M8" si="1">IF(G7=0,0,G7/$F7)</f>
        <v>0.49188640973630832</v>
      </c>
      <c r="H8" s="37">
        <f t="shared" si="1"/>
        <v>0.62474645030425968</v>
      </c>
      <c r="I8" s="37">
        <f t="shared" si="1"/>
        <v>0.67545638945233266</v>
      </c>
      <c r="J8" s="37">
        <f t="shared" si="1"/>
        <v>0.35091277890466532</v>
      </c>
      <c r="K8" s="37">
        <f t="shared" si="1"/>
        <v>5.1724137931034482E-2</v>
      </c>
      <c r="L8" s="37">
        <f t="shared" si="1"/>
        <v>0.15517241379310345</v>
      </c>
      <c r="M8" s="37">
        <f t="shared" si="1"/>
        <v>3.7525354969574036E-2</v>
      </c>
      <c r="AA8" s="152"/>
      <c r="AB8" s="152"/>
    </row>
    <row r="9" spans="1:28" ht="12" customHeight="1">
      <c r="A9" s="205" t="s">
        <v>49</v>
      </c>
      <c r="B9" s="289" t="s">
        <v>48</v>
      </c>
      <c r="C9" s="290"/>
      <c r="D9" s="290"/>
      <c r="E9" s="291"/>
      <c r="F9" s="69">
        <v>324</v>
      </c>
      <c r="G9" s="68">
        <v>74</v>
      </c>
      <c r="H9" s="41">
        <v>69</v>
      </c>
      <c r="I9" s="41">
        <v>112</v>
      </c>
      <c r="J9" s="41">
        <v>26</v>
      </c>
      <c r="K9" s="41">
        <v>18</v>
      </c>
      <c r="L9" s="41">
        <v>125</v>
      </c>
      <c r="M9" s="41">
        <v>28</v>
      </c>
      <c r="AA9" s="153">
        <v>324</v>
      </c>
      <c r="AB9" s="153" t="str">
        <f>IF(F9=AA9,"",1)</f>
        <v/>
      </c>
    </row>
    <row r="10" spans="1:28" ht="12" customHeight="1">
      <c r="A10" s="206"/>
      <c r="B10" s="292"/>
      <c r="C10" s="293"/>
      <c r="D10" s="293"/>
      <c r="E10" s="294"/>
      <c r="F10" s="70"/>
      <c r="G10" s="66">
        <f t="shared" ref="G10:M10" si="2">IF(G9=0,0,G9/$F9)</f>
        <v>0.22839506172839505</v>
      </c>
      <c r="H10" s="37">
        <f t="shared" si="2"/>
        <v>0.21296296296296297</v>
      </c>
      <c r="I10" s="37">
        <f t="shared" si="2"/>
        <v>0.34567901234567899</v>
      </c>
      <c r="J10" s="37">
        <f t="shared" si="2"/>
        <v>8.0246913580246909E-2</v>
      </c>
      <c r="K10" s="37">
        <f t="shared" si="2"/>
        <v>5.5555555555555552E-2</v>
      </c>
      <c r="L10" s="37">
        <f t="shared" si="2"/>
        <v>0.38580246913580246</v>
      </c>
      <c r="M10" s="37">
        <f t="shared" si="2"/>
        <v>8.6419753086419748E-2</v>
      </c>
      <c r="AA10" s="152"/>
      <c r="AB10" s="152"/>
    </row>
    <row r="11" spans="1:28" ht="12" customHeight="1">
      <c r="A11" s="206"/>
      <c r="B11" s="289" t="s">
        <v>47</v>
      </c>
      <c r="C11" s="290"/>
      <c r="D11" s="290"/>
      <c r="E11" s="291"/>
      <c r="F11" s="69">
        <v>144</v>
      </c>
      <c r="G11" s="68">
        <v>61</v>
      </c>
      <c r="H11" s="41">
        <v>85</v>
      </c>
      <c r="I11" s="41">
        <v>94</v>
      </c>
      <c r="J11" s="41">
        <v>41</v>
      </c>
      <c r="K11" s="41">
        <v>9</v>
      </c>
      <c r="L11" s="41">
        <v>17</v>
      </c>
      <c r="M11" s="41">
        <v>5</v>
      </c>
      <c r="AA11" s="153">
        <v>144</v>
      </c>
      <c r="AB11" s="153" t="str">
        <f>IF(F11=AA11,"",1)</f>
        <v/>
      </c>
    </row>
    <row r="12" spans="1:28" ht="12" customHeight="1">
      <c r="A12" s="206"/>
      <c r="B12" s="292"/>
      <c r="C12" s="293"/>
      <c r="D12" s="293"/>
      <c r="E12" s="294"/>
      <c r="F12" s="70"/>
      <c r="G12" s="66">
        <f t="shared" ref="G12:M12" si="3">IF(G11=0,0,G11/$F11)</f>
        <v>0.4236111111111111</v>
      </c>
      <c r="H12" s="37">
        <f t="shared" si="3"/>
        <v>0.59027777777777779</v>
      </c>
      <c r="I12" s="37">
        <f t="shared" si="3"/>
        <v>0.65277777777777779</v>
      </c>
      <c r="J12" s="37">
        <f t="shared" si="3"/>
        <v>0.28472222222222221</v>
      </c>
      <c r="K12" s="37">
        <f t="shared" si="3"/>
        <v>6.25E-2</v>
      </c>
      <c r="L12" s="37">
        <f t="shared" si="3"/>
        <v>0.11805555555555555</v>
      </c>
      <c r="M12" s="37">
        <f t="shared" si="3"/>
        <v>3.4722222222222224E-2</v>
      </c>
      <c r="AA12" s="152"/>
      <c r="AB12" s="152"/>
    </row>
    <row r="13" spans="1:28" ht="12" customHeight="1">
      <c r="A13" s="206"/>
      <c r="B13" s="289" t="s">
        <v>46</v>
      </c>
      <c r="C13" s="290"/>
      <c r="D13" s="290"/>
      <c r="E13" s="291"/>
      <c r="F13" s="69">
        <v>219</v>
      </c>
      <c r="G13" s="68">
        <v>130</v>
      </c>
      <c r="H13" s="41">
        <v>186</v>
      </c>
      <c r="I13" s="41">
        <v>194</v>
      </c>
      <c r="J13" s="41">
        <v>87</v>
      </c>
      <c r="K13" s="41">
        <v>10</v>
      </c>
      <c r="L13" s="41">
        <v>8</v>
      </c>
      <c r="M13" s="41">
        <v>0</v>
      </c>
      <c r="AA13" s="153">
        <v>219</v>
      </c>
      <c r="AB13" s="153" t="str">
        <f>IF(F13=AA13,"",1)</f>
        <v/>
      </c>
    </row>
    <row r="14" spans="1:28" ht="12" customHeight="1">
      <c r="A14" s="206"/>
      <c r="B14" s="292"/>
      <c r="C14" s="293"/>
      <c r="D14" s="293"/>
      <c r="E14" s="294"/>
      <c r="F14" s="70"/>
      <c r="G14" s="66">
        <f t="shared" ref="G14:M14" si="4">IF(G13=0,0,G13/$F13)</f>
        <v>0.59360730593607303</v>
      </c>
      <c r="H14" s="37">
        <f t="shared" si="4"/>
        <v>0.84931506849315064</v>
      </c>
      <c r="I14" s="37">
        <f t="shared" si="4"/>
        <v>0.88584474885844744</v>
      </c>
      <c r="J14" s="37">
        <f t="shared" si="4"/>
        <v>0.39726027397260272</v>
      </c>
      <c r="K14" s="37">
        <f t="shared" si="4"/>
        <v>4.5662100456621002E-2</v>
      </c>
      <c r="L14" s="37">
        <f t="shared" si="4"/>
        <v>3.6529680365296802E-2</v>
      </c>
      <c r="M14" s="37">
        <f t="shared" si="4"/>
        <v>0</v>
      </c>
      <c r="AA14" s="152"/>
      <c r="AB14" s="152"/>
    </row>
    <row r="15" spans="1:28" ht="12" customHeight="1">
      <c r="A15" s="206"/>
      <c r="B15" s="289" t="s">
        <v>45</v>
      </c>
      <c r="C15" s="290"/>
      <c r="D15" s="290"/>
      <c r="E15" s="291"/>
      <c r="F15" s="69">
        <v>78</v>
      </c>
      <c r="G15" s="68">
        <v>55</v>
      </c>
      <c r="H15" s="41">
        <v>69</v>
      </c>
      <c r="I15" s="41">
        <v>65</v>
      </c>
      <c r="J15" s="41">
        <v>33</v>
      </c>
      <c r="K15" s="41">
        <v>4</v>
      </c>
      <c r="L15" s="41">
        <v>2</v>
      </c>
      <c r="M15" s="41">
        <v>0</v>
      </c>
      <c r="AA15" s="153">
        <v>78</v>
      </c>
      <c r="AB15" s="153" t="str">
        <f>IF(F15=AA15,"",1)</f>
        <v/>
      </c>
    </row>
    <row r="16" spans="1:28" ht="12" customHeight="1">
      <c r="A16" s="206"/>
      <c r="B16" s="292"/>
      <c r="C16" s="293"/>
      <c r="D16" s="293"/>
      <c r="E16" s="294"/>
      <c r="F16" s="70"/>
      <c r="G16" s="66">
        <f t="shared" ref="G16:M16" si="5">IF(G15=0,0,G15/$F15)</f>
        <v>0.70512820512820518</v>
      </c>
      <c r="H16" s="37">
        <f t="shared" si="5"/>
        <v>0.88461538461538458</v>
      </c>
      <c r="I16" s="37">
        <f t="shared" si="5"/>
        <v>0.83333333333333337</v>
      </c>
      <c r="J16" s="37">
        <f t="shared" si="5"/>
        <v>0.42307692307692307</v>
      </c>
      <c r="K16" s="37">
        <f t="shared" si="5"/>
        <v>5.128205128205128E-2</v>
      </c>
      <c r="L16" s="37">
        <f t="shared" si="5"/>
        <v>2.564102564102564E-2</v>
      </c>
      <c r="M16" s="37">
        <f t="shared" si="5"/>
        <v>0</v>
      </c>
      <c r="AA16" s="152"/>
      <c r="AB16" s="152"/>
    </row>
    <row r="17" spans="1:28" ht="12" customHeight="1">
      <c r="A17" s="206"/>
      <c r="B17" s="289" t="s">
        <v>44</v>
      </c>
      <c r="C17" s="290"/>
      <c r="D17" s="290"/>
      <c r="E17" s="291"/>
      <c r="F17" s="69">
        <v>221</v>
      </c>
      <c r="G17" s="68">
        <v>165</v>
      </c>
      <c r="H17" s="41">
        <v>207</v>
      </c>
      <c r="I17" s="41">
        <v>201</v>
      </c>
      <c r="J17" s="41">
        <v>159</v>
      </c>
      <c r="K17" s="41">
        <v>10</v>
      </c>
      <c r="L17" s="41">
        <v>1</v>
      </c>
      <c r="M17" s="41">
        <v>4</v>
      </c>
      <c r="AA17" s="153">
        <v>221</v>
      </c>
      <c r="AB17" s="153" t="str">
        <f>IF(F17=AA17,"",1)</f>
        <v/>
      </c>
    </row>
    <row r="18" spans="1:28" ht="12" customHeight="1">
      <c r="A18" s="207"/>
      <c r="B18" s="292"/>
      <c r="C18" s="293"/>
      <c r="D18" s="293"/>
      <c r="E18" s="294"/>
      <c r="F18" s="70"/>
      <c r="G18" s="66">
        <f t="shared" ref="G18:M18" si="6">IF(G17=0,0,G17/$F17)</f>
        <v>0.74660633484162897</v>
      </c>
      <c r="H18" s="37">
        <f t="shared" si="6"/>
        <v>0.93665158371040724</v>
      </c>
      <c r="I18" s="37">
        <f t="shared" si="6"/>
        <v>0.9095022624434389</v>
      </c>
      <c r="J18" s="37">
        <f t="shared" si="6"/>
        <v>0.71945701357466063</v>
      </c>
      <c r="K18" s="37">
        <f t="shared" si="6"/>
        <v>4.5248868778280542E-2</v>
      </c>
      <c r="L18" s="37">
        <f t="shared" si="6"/>
        <v>4.5248868778280547E-3</v>
      </c>
      <c r="M18" s="37">
        <f t="shared" si="6"/>
        <v>1.8099547511312219E-2</v>
      </c>
      <c r="AA18" s="154"/>
      <c r="AB18" s="152"/>
    </row>
    <row r="19" spans="1:28" ht="12" customHeight="1">
      <c r="A19" s="202" t="s">
        <v>43</v>
      </c>
      <c r="B19" s="202" t="s">
        <v>42</v>
      </c>
      <c r="C19" s="43"/>
      <c r="D19" s="278" t="s">
        <v>16</v>
      </c>
      <c r="E19" s="42"/>
      <c r="F19" s="69">
        <v>247</v>
      </c>
      <c r="G19" s="68">
        <f t="shared" ref="G19:M19" si="7">SUM(G21,G23,G25,G27,G29,G31,G33,G35,G37,G39,G41,G43,G45,G47,G49,G51,G53,G55,G57,G59,G61,G63,G65,G67)</f>
        <v>132</v>
      </c>
      <c r="H19" s="41">
        <f t="shared" si="7"/>
        <v>175</v>
      </c>
      <c r="I19" s="41">
        <f t="shared" si="7"/>
        <v>175</v>
      </c>
      <c r="J19" s="41">
        <f t="shared" si="7"/>
        <v>95</v>
      </c>
      <c r="K19" s="41">
        <f t="shared" si="7"/>
        <v>12</v>
      </c>
      <c r="L19" s="41">
        <f t="shared" si="7"/>
        <v>37</v>
      </c>
      <c r="M19" s="41">
        <f t="shared" si="7"/>
        <v>2</v>
      </c>
      <c r="AA19" s="153">
        <v>247</v>
      </c>
      <c r="AB19" s="153" t="str">
        <f>IF(F19=AA19,"",1)</f>
        <v/>
      </c>
    </row>
    <row r="20" spans="1:28" ht="12" customHeight="1">
      <c r="A20" s="203"/>
      <c r="B20" s="203"/>
      <c r="C20" s="40"/>
      <c r="D20" s="279"/>
      <c r="E20" s="39"/>
      <c r="F20" s="70"/>
      <c r="G20" s="66">
        <f t="shared" ref="G20:M20" si="8">IF(G19=0,0,G19/$F19)</f>
        <v>0.53441295546558709</v>
      </c>
      <c r="H20" s="37">
        <f t="shared" si="8"/>
        <v>0.708502024291498</v>
      </c>
      <c r="I20" s="37">
        <f t="shared" si="8"/>
        <v>0.708502024291498</v>
      </c>
      <c r="J20" s="37">
        <f t="shared" si="8"/>
        <v>0.38461538461538464</v>
      </c>
      <c r="K20" s="37">
        <f t="shared" si="8"/>
        <v>4.8582995951417005E-2</v>
      </c>
      <c r="L20" s="37">
        <f t="shared" si="8"/>
        <v>0.14979757085020243</v>
      </c>
      <c r="M20" s="37">
        <f t="shared" si="8"/>
        <v>8.0971659919028341E-3</v>
      </c>
      <c r="AA20" s="152"/>
      <c r="AB20" s="152"/>
    </row>
    <row r="21" spans="1:28" ht="12" customHeight="1">
      <c r="A21" s="203"/>
      <c r="B21" s="203"/>
      <c r="C21" s="43"/>
      <c r="D21" s="278" t="s">
        <v>339</v>
      </c>
      <c r="E21" s="42"/>
      <c r="F21" s="69">
        <v>28</v>
      </c>
      <c r="G21" s="68">
        <v>18</v>
      </c>
      <c r="H21" s="41">
        <v>20</v>
      </c>
      <c r="I21" s="41">
        <v>19</v>
      </c>
      <c r="J21" s="41">
        <v>8</v>
      </c>
      <c r="K21" s="41">
        <v>1</v>
      </c>
      <c r="L21" s="41">
        <v>4</v>
      </c>
      <c r="M21" s="41">
        <v>0</v>
      </c>
      <c r="AA21" s="153">
        <v>28</v>
      </c>
      <c r="AB21" s="153" t="str">
        <f>IF(F21=AA21,"",1)</f>
        <v/>
      </c>
    </row>
    <row r="22" spans="1:28" ht="12" customHeight="1">
      <c r="A22" s="203"/>
      <c r="B22" s="203"/>
      <c r="C22" s="40"/>
      <c r="D22" s="279"/>
      <c r="E22" s="39"/>
      <c r="F22" s="70"/>
      <c r="G22" s="66">
        <f t="shared" ref="G22:M22" si="9">IF(G21=0,0,G21/$F21)</f>
        <v>0.6428571428571429</v>
      </c>
      <c r="H22" s="37">
        <f t="shared" si="9"/>
        <v>0.7142857142857143</v>
      </c>
      <c r="I22" s="37">
        <f t="shared" si="9"/>
        <v>0.6785714285714286</v>
      </c>
      <c r="J22" s="37">
        <f t="shared" si="9"/>
        <v>0.2857142857142857</v>
      </c>
      <c r="K22" s="37">
        <f t="shared" si="9"/>
        <v>3.5714285714285712E-2</v>
      </c>
      <c r="L22" s="37">
        <f t="shared" si="9"/>
        <v>0.14285714285714285</v>
      </c>
      <c r="M22" s="37">
        <f t="shared" si="9"/>
        <v>0</v>
      </c>
      <c r="AA22" s="152"/>
      <c r="AB22" s="152"/>
    </row>
    <row r="23" spans="1:28" ht="12" customHeight="1">
      <c r="A23" s="203"/>
      <c r="B23" s="203"/>
      <c r="C23" s="43"/>
      <c r="D23" s="278" t="s">
        <v>340</v>
      </c>
      <c r="E23" s="42"/>
      <c r="F23" s="69">
        <v>5</v>
      </c>
      <c r="G23" s="68">
        <v>3</v>
      </c>
      <c r="H23" s="41">
        <v>3</v>
      </c>
      <c r="I23" s="41">
        <v>4</v>
      </c>
      <c r="J23" s="41">
        <v>3</v>
      </c>
      <c r="K23" s="41">
        <v>0</v>
      </c>
      <c r="L23" s="41">
        <v>0</v>
      </c>
      <c r="M23" s="41">
        <v>0</v>
      </c>
      <c r="AA23" s="153">
        <v>5</v>
      </c>
      <c r="AB23" s="153" t="str">
        <f>IF(F23=AA23,"",1)</f>
        <v/>
      </c>
    </row>
    <row r="24" spans="1:28" ht="12" customHeight="1">
      <c r="A24" s="203"/>
      <c r="B24" s="203"/>
      <c r="C24" s="40"/>
      <c r="D24" s="279"/>
      <c r="E24" s="39"/>
      <c r="F24" s="70"/>
      <c r="G24" s="66">
        <f t="shared" ref="G24:M24" si="10">IF(G23=0,0,G23/$F23)</f>
        <v>0.6</v>
      </c>
      <c r="H24" s="37">
        <f t="shared" si="10"/>
        <v>0.6</v>
      </c>
      <c r="I24" s="37">
        <f t="shared" si="10"/>
        <v>0.8</v>
      </c>
      <c r="J24" s="37">
        <f t="shared" si="10"/>
        <v>0.6</v>
      </c>
      <c r="K24" s="37">
        <f t="shared" si="10"/>
        <v>0</v>
      </c>
      <c r="L24" s="37">
        <f t="shared" si="10"/>
        <v>0</v>
      </c>
      <c r="M24" s="37">
        <f t="shared" si="10"/>
        <v>0</v>
      </c>
      <c r="AA24" s="152"/>
      <c r="AB24" s="152"/>
    </row>
    <row r="25" spans="1:28" ht="12" customHeight="1">
      <c r="A25" s="203"/>
      <c r="B25" s="203"/>
      <c r="C25" s="43"/>
      <c r="D25" s="295" t="s">
        <v>341</v>
      </c>
      <c r="E25" s="115"/>
      <c r="F25" s="93">
        <v>19</v>
      </c>
      <c r="G25" s="103">
        <v>9</v>
      </c>
      <c r="H25" s="104">
        <v>13</v>
      </c>
      <c r="I25" s="41">
        <v>15</v>
      </c>
      <c r="J25" s="41">
        <v>1</v>
      </c>
      <c r="K25" s="41">
        <v>2</v>
      </c>
      <c r="L25" s="41">
        <v>3</v>
      </c>
      <c r="M25" s="41">
        <v>0</v>
      </c>
      <c r="AA25" s="153">
        <v>19</v>
      </c>
      <c r="AB25" s="153" t="str">
        <f>IF(F25=AA25,"",1)</f>
        <v/>
      </c>
    </row>
    <row r="26" spans="1:28" ht="12" customHeight="1">
      <c r="A26" s="203"/>
      <c r="B26" s="203"/>
      <c r="C26" s="40"/>
      <c r="D26" s="296"/>
      <c r="E26" s="116"/>
      <c r="F26" s="94"/>
      <c r="G26" s="106">
        <f t="shared" ref="G26:M26" si="11">IF(G25=0,0,G25/$F25)</f>
        <v>0.47368421052631576</v>
      </c>
      <c r="H26" s="107">
        <f t="shared" ref="G26:M28" si="12">IF(H25=0,0,H25/$F25)</f>
        <v>0.68421052631578949</v>
      </c>
      <c r="I26" s="37">
        <f t="shared" si="11"/>
        <v>0.78947368421052633</v>
      </c>
      <c r="J26" s="37">
        <f t="shared" si="11"/>
        <v>5.2631578947368418E-2</v>
      </c>
      <c r="K26" s="37">
        <f t="shared" si="11"/>
        <v>0.10526315789473684</v>
      </c>
      <c r="L26" s="37">
        <f t="shared" si="11"/>
        <v>0.15789473684210525</v>
      </c>
      <c r="M26" s="37">
        <f t="shared" si="11"/>
        <v>0</v>
      </c>
      <c r="AA26" s="152"/>
      <c r="AB26" s="152"/>
    </row>
    <row r="27" spans="1:28" ht="12" customHeight="1">
      <c r="A27" s="203"/>
      <c r="B27" s="203"/>
      <c r="C27" s="43"/>
      <c r="D27" s="278" t="s">
        <v>342</v>
      </c>
      <c r="E27" s="42"/>
      <c r="F27" s="69">
        <v>2</v>
      </c>
      <c r="G27" s="68">
        <v>1</v>
      </c>
      <c r="H27" s="41">
        <v>1</v>
      </c>
      <c r="I27" s="41">
        <v>1</v>
      </c>
      <c r="J27" s="41">
        <v>0</v>
      </c>
      <c r="K27" s="41">
        <v>0</v>
      </c>
      <c r="L27" s="41">
        <v>1</v>
      </c>
      <c r="M27" s="41">
        <v>0</v>
      </c>
      <c r="AA27" s="153">
        <v>2</v>
      </c>
      <c r="AB27" s="153" t="str">
        <f>IF(F27=AA27,"",1)</f>
        <v/>
      </c>
    </row>
    <row r="28" spans="1:28" ht="12" customHeight="1">
      <c r="A28" s="203"/>
      <c r="B28" s="203"/>
      <c r="C28" s="40"/>
      <c r="D28" s="279"/>
      <c r="E28" s="39"/>
      <c r="F28" s="70"/>
      <c r="G28" s="66">
        <f t="shared" si="12"/>
        <v>0.5</v>
      </c>
      <c r="H28" s="37">
        <f t="shared" si="12"/>
        <v>0.5</v>
      </c>
      <c r="I28" s="37">
        <f t="shared" si="12"/>
        <v>0.5</v>
      </c>
      <c r="J28" s="37">
        <f t="shared" si="12"/>
        <v>0</v>
      </c>
      <c r="K28" s="37">
        <f t="shared" si="12"/>
        <v>0</v>
      </c>
      <c r="L28" s="37">
        <f t="shared" si="12"/>
        <v>0.5</v>
      </c>
      <c r="M28" s="37">
        <f t="shared" si="12"/>
        <v>0</v>
      </c>
      <c r="AA28" s="152"/>
      <c r="AB28" s="152"/>
    </row>
    <row r="29" spans="1:28" ht="12" customHeight="1">
      <c r="A29" s="203"/>
      <c r="B29" s="203"/>
      <c r="C29" s="43"/>
      <c r="D29" s="278" t="s">
        <v>343</v>
      </c>
      <c r="E29" s="42"/>
      <c r="F29" s="69">
        <v>7</v>
      </c>
      <c r="G29" s="68">
        <v>4</v>
      </c>
      <c r="H29" s="41">
        <v>4</v>
      </c>
      <c r="I29" s="41">
        <v>5</v>
      </c>
      <c r="J29" s="41">
        <v>2</v>
      </c>
      <c r="K29" s="41">
        <v>0</v>
      </c>
      <c r="L29" s="41">
        <v>1</v>
      </c>
      <c r="M29" s="41">
        <v>1</v>
      </c>
      <c r="AA29" s="153">
        <v>7</v>
      </c>
      <c r="AB29" s="153" t="str">
        <f>IF(F29=AA29,"",1)</f>
        <v/>
      </c>
    </row>
    <row r="30" spans="1:28" ht="12" customHeight="1">
      <c r="A30" s="203"/>
      <c r="B30" s="203"/>
      <c r="C30" s="40"/>
      <c r="D30" s="279"/>
      <c r="E30" s="39"/>
      <c r="F30" s="70"/>
      <c r="G30" s="66">
        <f t="shared" ref="G30:M30" si="13">IF(G29=0,0,G29/$F29)</f>
        <v>0.5714285714285714</v>
      </c>
      <c r="H30" s="37">
        <f t="shared" si="13"/>
        <v>0.5714285714285714</v>
      </c>
      <c r="I30" s="37">
        <f t="shared" si="13"/>
        <v>0.7142857142857143</v>
      </c>
      <c r="J30" s="37">
        <f t="shared" si="13"/>
        <v>0.2857142857142857</v>
      </c>
      <c r="K30" s="37">
        <f t="shared" si="13"/>
        <v>0</v>
      </c>
      <c r="L30" s="37">
        <f t="shared" si="13"/>
        <v>0.14285714285714285</v>
      </c>
      <c r="M30" s="37">
        <f t="shared" si="13"/>
        <v>0.14285714285714285</v>
      </c>
      <c r="AA30" s="152"/>
      <c r="AB30" s="152"/>
    </row>
    <row r="31" spans="1:28" ht="12" customHeight="1">
      <c r="A31" s="203"/>
      <c r="B31" s="203"/>
      <c r="C31" s="43"/>
      <c r="D31" s="278" t="s">
        <v>344</v>
      </c>
      <c r="E31" s="42"/>
      <c r="F31" s="69">
        <v>1</v>
      </c>
      <c r="G31" s="68">
        <v>0</v>
      </c>
      <c r="H31" s="41">
        <v>0</v>
      </c>
      <c r="I31" s="41">
        <v>0</v>
      </c>
      <c r="J31" s="41">
        <v>0</v>
      </c>
      <c r="K31" s="41">
        <v>0</v>
      </c>
      <c r="L31" s="41">
        <v>1</v>
      </c>
      <c r="M31" s="41">
        <v>0</v>
      </c>
      <c r="AA31" s="153">
        <v>1</v>
      </c>
      <c r="AB31" s="153" t="str">
        <f>IF(F31=AA31,"",1)</f>
        <v/>
      </c>
    </row>
    <row r="32" spans="1:28" ht="12" customHeight="1">
      <c r="A32" s="203"/>
      <c r="B32" s="203"/>
      <c r="C32" s="40"/>
      <c r="D32" s="279"/>
      <c r="E32" s="39"/>
      <c r="F32" s="70"/>
      <c r="G32" s="66">
        <f t="shared" ref="G32:M32" si="14">IF(G31=0,0,G31/$F31)</f>
        <v>0</v>
      </c>
      <c r="H32" s="37">
        <f t="shared" si="14"/>
        <v>0</v>
      </c>
      <c r="I32" s="37">
        <f t="shared" si="14"/>
        <v>0</v>
      </c>
      <c r="J32" s="37">
        <f t="shared" si="14"/>
        <v>0</v>
      </c>
      <c r="K32" s="37">
        <f t="shared" si="14"/>
        <v>0</v>
      </c>
      <c r="L32" s="37">
        <f t="shared" si="14"/>
        <v>1</v>
      </c>
      <c r="M32" s="37">
        <f t="shared" si="14"/>
        <v>0</v>
      </c>
      <c r="AA32" s="152"/>
      <c r="AB32" s="152"/>
    </row>
    <row r="33" spans="1:28" ht="12" customHeight="1">
      <c r="A33" s="203"/>
      <c r="B33" s="203"/>
      <c r="C33" s="43"/>
      <c r="D33" s="278" t="s">
        <v>345</v>
      </c>
      <c r="E33" s="42"/>
      <c r="F33" s="69">
        <v>7</v>
      </c>
      <c r="G33" s="68">
        <v>4</v>
      </c>
      <c r="H33" s="41">
        <v>4</v>
      </c>
      <c r="I33" s="41">
        <v>4</v>
      </c>
      <c r="J33" s="41">
        <v>2</v>
      </c>
      <c r="K33" s="41">
        <v>0</v>
      </c>
      <c r="L33" s="41">
        <v>1</v>
      </c>
      <c r="M33" s="41">
        <v>0</v>
      </c>
      <c r="AA33" s="153">
        <v>7</v>
      </c>
      <c r="AB33" s="153" t="str">
        <f>IF(F33=AA33,"",1)</f>
        <v/>
      </c>
    </row>
    <row r="34" spans="1:28" ht="12" customHeight="1">
      <c r="A34" s="203"/>
      <c r="B34" s="203"/>
      <c r="C34" s="40"/>
      <c r="D34" s="279"/>
      <c r="E34" s="39"/>
      <c r="F34" s="70"/>
      <c r="G34" s="66">
        <f t="shared" ref="G34:M34" si="15">IF(G33=0,0,G33/$F33)</f>
        <v>0.5714285714285714</v>
      </c>
      <c r="H34" s="37">
        <f t="shared" si="15"/>
        <v>0.5714285714285714</v>
      </c>
      <c r="I34" s="37">
        <f t="shared" si="15"/>
        <v>0.5714285714285714</v>
      </c>
      <c r="J34" s="37">
        <f t="shared" si="15"/>
        <v>0.2857142857142857</v>
      </c>
      <c r="K34" s="37">
        <f t="shared" si="15"/>
        <v>0</v>
      </c>
      <c r="L34" s="37">
        <f t="shared" si="15"/>
        <v>0.14285714285714285</v>
      </c>
      <c r="M34" s="37">
        <f t="shared" si="15"/>
        <v>0</v>
      </c>
      <c r="AA34" s="152"/>
      <c r="AB34" s="152"/>
    </row>
    <row r="35" spans="1:28" ht="12" customHeight="1">
      <c r="A35" s="203"/>
      <c r="B35" s="203"/>
      <c r="C35" s="43"/>
      <c r="D35" s="278" t="s">
        <v>346</v>
      </c>
      <c r="E35" s="42"/>
      <c r="F35" s="69">
        <v>8</v>
      </c>
      <c r="G35" s="68">
        <v>3</v>
      </c>
      <c r="H35" s="41">
        <v>6</v>
      </c>
      <c r="I35" s="41">
        <v>7</v>
      </c>
      <c r="J35" s="41">
        <v>5</v>
      </c>
      <c r="K35" s="41">
        <v>0</v>
      </c>
      <c r="L35" s="41">
        <v>1</v>
      </c>
      <c r="M35" s="41">
        <v>0</v>
      </c>
      <c r="AA35" s="153">
        <v>8</v>
      </c>
      <c r="AB35" s="153" t="str">
        <f>IF(F35=AA35,"",1)</f>
        <v/>
      </c>
    </row>
    <row r="36" spans="1:28" ht="12" customHeight="1">
      <c r="A36" s="203"/>
      <c r="B36" s="203"/>
      <c r="C36" s="40"/>
      <c r="D36" s="279"/>
      <c r="E36" s="39"/>
      <c r="F36" s="70"/>
      <c r="G36" s="66">
        <f t="shared" ref="G36:M36" si="16">IF(G35=0,0,G35/$F35)</f>
        <v>0.375</v>
      </c>
      <c r="H36" s="37">
        <f t="shared" si="16"/>
        <v>0.75</v>
      </c>
      <c r="I36" s="37">
        <f t="shared" si="16"/>
        <v>0.875</v>
      </c>
      <c r="J36" s="37">
        <f t="shared" si="16"/>
        <v>0.625</v>
      </c>
      <c r="K36" s="37">
        <f t="shared" si="16"/>
        <v>0</v>
      </c>
      <c r="L36" s="37">
        <f t="shared" si="16"/>
        <v>0.125</v>
      </c>
      <c r="M36" s="37">
        <f t="shared" si="16"/>
        <v>0</v>
      </c>
      <c r="AA36" s="152"/>
      <c r="AB36" s="152"/>
    </row>
    <row r="37" spans="1:28" ht="12" customHeight="1">
      <c r="A37" s="203"/>
      <c r="B37" s="203"/>
      <c r="C37" s="43"/>
      <c r="D37" s="278" t="s">
        <v>347</v>
      </c>
      <c r="E37" s="42"/>
      <c r="F37" s="69">
        <v>1</v>
      </c>
      <c r="G37" s="68">
        <v>1</v>
      </c>
      <c r="H37" s="41">
        <v>1</v>
      </c>
      <c r="I37" s="41">
        <v>1</v>
      </c>
      <c r="J37" s="41">
        <v>1</v>
      </c>
      <c r="K37" s="41">
        <v>0</v>
      </c>
      <c r="L37" s="41">
        <v>0</v>
      </c>
      <c r="M37" s="41">
        <v>0</v>
      </c>
      <c r="AA37" s="153">
        <v>1</v>
      </c>
      <c r="AB37" s="153" t="str">
        <f>IF(F37=AA37,"",1)</f>
        <v/>
      </c>
    </row>
    <row r="38" spans="1:28" ht="12" customHeight="1">
      <c r="A38" s="203"/>
      <c r="B38" s="203"/>
      <c r="C38" s="40"/>
      <c r="D38" s="279"/>
      <c r="E38" s="39"/>
      <c r="F38" s="70"/>
      <c r="G38" s="66">
        <f t="shared" ref="G38:M38" si="17">IF(G37=0,0,G37/$F37)</f>
        <v>1</v>
      </c>
      <c r="H38" s="37">
        <f t="shared" si="17"/>
        <v>1</v>
      </c>
      <c r="I38" s="37">
        <f t="shared" si="17"/>
        <v>1</v>
      </c>
      <c r="J38" s="37">
        <f t="shared" si="17"/>
        <v>1</v>
      </c>
      <c r="K38" s="37">
        <f t="shared" si="17"/>
        <v>0</v>
      </c>
      <c r="L38" s="37">
        <f t="shared" si="17"/>
        <v>0</v>
      </c>
      <c r="M38" s="37">
        <f t="shared" si="17"/>
        <v>0</v>
      </c>
      <c r="AA38" s="152"/>
      <c r="AB38" s="152"/>
    </row>
    <row r="39" spans="1:28" ht="12" customHeight="1">
      <c r="A39" s="203"/>
      <c r="B39" s="203"/>
      <c r="C39" s="43"/>
      <c r="D39" s="278" t="s">
        <v>348</v>
      </c>
      <c r="E39" s="42"/>
      <c r="F39" s="69">
        <v>7</v>
      </c>
      <c r="G39" s="68">
        <v>4</v>
      </c>
      <c r="H39" s="41">
        <v>6</v>
      </c>
      <c r="I39" s="41">
        <v>7</v>
      </c>
      <c r="J39" s="41">
        <v>3</v>
      </c>
      <c r="K39" s="41">
        <v>0</v>
      </c>
      <c r="L39" s="41">
        <v>0</v>
      </c>
      <c r="M39" s="41">
        <v>0</v>
      </c>
      <c r="AA39" s="153">
        <v>7</v>
      </c>
      <c r="AB39" s="153" t="str">
        <f>IF(F39=AA39,"",1)</f>
        <v/>
      </c>
    </row>
    <row r="40" spans="1:28" ht="12" customHeight="1">
      <c r="A40" s="203"/>
      <c r="B40" s="203"/>
      <c r="C40" s="40"/>
      <c r="D40" s="279"/>
      <c r="E40" s="39"/>
      <c r="F40" s="70"/>
      <c r="G40" s="66">
        <f t="shared" ref="G40:M40" si="18">IF(G39=0,0,G39/$F39)</f>
        <v>0.5714285714285714</v>
      </c>
      <c r="H40" s="37">
        <f t="shared" si="18"/>
        <v>0.8571428571428571</v>
      </c>
      <c r="I40" s="37">
        <f t="shared" si="18"/>
        <v>1</v>
      </c>
      <c r="J40" s="37">
        <f t="shared" si="18"/>
        <v>0.42857142857142855</v>
      </c>
      <c r="K40" s="37">
        <f t="shared" si="18"/>
        <v>0</v>
      </c>
      <c r="L40" s="37">
        <f t="shared" si="18"/>
        <v>0</v>
      </c>
      <c r="M40" s="37">
        <f t="shared" si="18"/>
        <v>0</v>
      </c>
      <c r="AA40" s="152"/>
      <c r="AB40" s="152"/>
    </row>
    <row r="41" spans="1:28" ht="12" customHeight="1">
      <c r="A41" s="203"/>
      <c r="B41" s="203"/>
      <c r="C41" s="43"/>
      <c r="D41" s="278" t="s">
        <v>349</v>
      </c>
      <c r="E41" s="42"/>
      <c r="F41" s="69">
        <v>1</v>
      </c>
      <c r="G41" s="68">
        <v>0</v>
      </c>
      <c r="H41" s="41">
        <v>0</v>
      </c>
      <c r="I41" s="41">
        <v>0</v>
      </c>
      <c r="J41" s="41">
        <v>0</v>
      </c>
      <c r="K41" s="41">
        <v>0</v>
      </c>
      <c r="L41" s="41">
        <v>1</v>
      </c>
      <c r="M41" s="41">
        <v>0</v>
      </c>
      <c r="AA41" s="153">
        <v>1</v>
      </c>
      <c r="AB41" s="153" t="str">
        <f>IF(F41=AA41,"",1)</f>
        <v/>
      </c>
    </row>
    <row r="42" spans="1:28" ht="12" customHeight="1">
      <c r="A42" s="203"/>
      <c r="B42" s="203"/>
      <c r="C42" s="40"/>
      <c r="D42" s="279"/>
      <c r="E42" s="39"/>
      <c r="F42" s="70"/>
      <c r="G42" s="66">
        <f t="shared" ref="G42:M42" si="19">IF(G41=0,0,G41/$F41)</f>
        <v>0</v>
      </c>
      <c r="H42" s="37">
        <f t="shared" si="19"/>
        <v>0</v>
      </c>
      <c r="I42" s="37">
        <f t="shared" si="19"/>
        <v>0</v>
      </c>
      <c r="J42" s="37">
        <f t="shared" si="19"/>
        <v>0</v>
      </c>
      <c r="K42" s="37">
        <f t="shared" si="19"/>
        <v>0</v>
      </c>
      <c r="L42" s="37">
        <f t="shared" si="19"/>
        <v>1</v>
      </c>
      <c r="M42" s="37">
        <f t="shared" si="19"/>
        <v>0</v>
      </c>
      <c r="AA42" s="152"/>
      <c r="AB42" s="152"/>
    </row>
    <row r="43" spans="1:28" ht="12" customHeight="1">
      <c r="A43" s="203"/>
      <c r="B43" s="203"/>
      <c r="C43" s="43"/>
      <c r="D43" s="278" t="s">
        <v>350</v>
      </c>
      <c r="E43" s="42"/>
      <c r="F43" s="69">
        <v>2</v>
      </c>
      <c r="G43" s="68">
        <v>1</v>
      </c>
      <c r="H43" s="41">
        <v>1</v>
      </c>
      <c r="I43" s="41">
        <v>1</v>
      </c>
      <c r="J43" s="41">
        <v>1</v>
      </c>
      <c r="K43" s="41">
        <v>0</v>
      </c>
      <c r="L43" s="41">
        <v>1</v>
      </c>
      <c r="M43" s="41">
        <v>0</v>
      </c>
      <c r="AA43" s="153">
        <v>2</v>
      </c>
      <c r="AB43" s="153" t="str">
        <f>IF(F43=AA43,"",1)</f>
        <v/>
      </c>
    </row>
    <row r="44" spans="1:28" ht="12" customHeight="1">
      <c r="A44" s="203"/>
      <c r="B44" s="203"/>
      <c r="C44" s="40"/>
      <c r="D44" s="279"/>
      <c r="E44" s="39"/>
      <c r="F44" s="70"/>
      <c r="G44" s="66">
        <f t="shared" ref="G44:M44" si="20">IF(G43=0,0,G43/$F43)</f>
        <v>0.5</v>
      </c>
      <c r="H44" s="37">
        <f t="shared" si="20"/>
        <v>0.5</v>
      </c>
      <c r="I44" s="37">
        <f t="shared" si="20"/>
        <v>0.5</v>
      </c>
      <c r="J44" s="37">
        <f t="shared" si="20"/>
        <v>0.5</v>
      </c>
      <c r="K44" s="37">
        <f t="shared" si="20"/>
        <v>0</v>
      </c>
      <c r="L44" s="37">
        <f t="shared" si="20"/>
        <v>0.5</v>
      </c>
      <c r="M44" s="37">
        <f t="shared" si="20"/>
        <v>0</v>
      </c>
      <c r="AA44" s="152"/>
      <c r="AB44" s="152"/>
    </row>
    <row r="45" spans="1:28" ht="12" customHeight="1">
      <c r="A45" s="203"/>
      <c r="B45" s="203"/>
      <c r="C45" s="43"/>
      <c r="D45" s="278" t="s">
        <v>351</v>
      </c>
      <c r="E45" s="42"/>
      <c r="F45" s="69">
        <v>8</v>
      </c>
      <c r="G45" s="68">
        <v>5</v>
      </c>
      <c r="H45" s="41">
        <v>5</v>
      </c>
      <c r="I45" s="41">
        <v>4</v>
      </c>
      <c r="J45" s="41">
        <v>5</v>
      </c>
      <c r="K45" s="41">
        <v>0</v>
      </c>
      <c r="L45" s="41">
        <v>2</v>
      </c>
      <c r="M45" s="41">
        <v>1</v>
      </c>
      <c r="AA45" s="153">
        <v>8</v>
      </c>
      <c r="AB45" s="153" t="str">
        <f>IF(F45=AA45,"",1)</f>
        <v/>
      </c>
    </row>
    <row r="46" spans="1:28" ht="12" customHeight="1">
      <c r="A46" s="203"/>
      <c r="B46" s="203"/>
      <c r="C46" s="40"/>
      <c r="D46" s="279"/>
      <c r="E46" s="39"/>
      <c r="F46" s="70"/>
      <c r="G46" s="66">
        <f t="shared" ref="G46:M46" si="21">IF(G45=0,0,G45/$F45)</f>
        <v>0.625</v>
      </c>
      <c r="H46" s="37">
        <f t="shared" si="21"/>
        <v>0.625</v>
      </c>
      <c r="I46" s="37">
        <f t="shared" si="21"/>
        <v>0.5</v>
      </c>
      <c r="J46" s="37">
        <f t="shared" si="21"/>
        <v>0.625</v>
      </c>
      <c r="K46" s="37">
        <f t="shared" si="21"/>
        <v>0</v>
      </c>
      <c r="L46" s="37">
        <f t="shared" si="21"/>
        <v>0.25</v>
      </c>
      <c r="M46" s="37">
        <f t="shared" si="21"/>
        <v>0.125</v>
      </c>
      <c r="AA46" s="152"/>
      <c r="AB46" s="152"/>
    </row>
    <row r="47" spans="1:28" ht="12" customHeight="1">
      <c r="A47" s="203"/>
      <c r="B47" s="203"/>
      <c r="C47" s="43"/>
      <c r="D47" s="278" t="s">
        <v>352</v>
      </c>
      <c r="E47" s="42"/>
      <c r="F47" s="69">
        <v>5</v>
      </c>
      <c r="G47" s="68">
        <v>1</v>
      </c>
      <c r="H47" s="41">
        <v>1</v>
      </c>
      <c r="I47" s="41">
        <v>3</v>
      </c>
      <c r="J47" s="41">
        <v>0</v>
      </c>
      <c r="K47" s="41">
        <v>1</v>
      </c>
      <c r="L47" s="41">
        <v>1</v>
      </c>
      <c r="M47" s="41">
        <v>0</v>
      </c>
      <c r="AA47" s="153">
        <v>5</v>
      </c>
      <c r="AB47" s="153" t="str">
        <f>IF(F47=AA47,"",1)</f>
        <v/>
      </c>
    </row>
    <row r="48" spans="1:28" ht="12" customHeight="1">
      <c r="A48" s="203"/>
      <c r="B48" s="203"/>
      <c r="C48" s="40"/>
      <c r="D48" s="279"/>
      <c r="E48" s="39"/>
      <c r="F48" s="70"/>
      <c r="G48" s="66">
        <f t="shared" ref="G48:M48" si="22">IF(G47=0,0,G47/$F47)</f>
        <v>0.2</v>
      </c>
      <c r="H48" s="37">
        <f t="shared" si="22"/>
        <v>0.2</v>
      </c>
      <c r="I48" s="37">
        <f t="shared" si="22"/>
        <v>0.6</v>
      </c>
      <c r="J48" s="37">
        <f t="shared" si="22"/>
        <v>0</v>
      </c>
      <c r="K48" s="37">
        <f t="shared" si="22"/>
        <v>0.2</v>
      </c>
      <c r="L48" s="37">
        <f t="shared" si="22"/>
        <v>0.2</v>
      </c>
      <c r="M48" s="37">
        <f t="shared" si="22"/>
        <v>0</v>
      </c>
      <c r="AA48" s="152"/>
      <c r="AB48" s="152"/>
    </row>
    <row r="49" spans="1:28" ht="12" customHeight="1">
      <c r="A49" s="203"/>
      <c r="B49" s="203"/>
      <c r="C49" s="43"/>
      <c r="D49" s="278" t="s">
        <v>353</v>
      </c>
      <c r="E49" s="42"/>
      <c r="F49" s="69">
        <v>5</v>
      </c>
      <c r="G49" s="68">
        <v>4</v>
      </c>
      <c r="H49" s="41">
        <v>4</v>
      </c>
      <c r="I49" s="41">
        <v>4</v>
      </c>
      <c r="J49" s="41">
        <v>4</v>
      </c>
      <c r="K49" s="41">
        <v>0</v>
      </c>
      <c r="L49" s="41">
        <v>1</v>
      </c>
      <c r="M49" s="41">
        <v>0</v>
      </c>
      <c r="AA49" s="153">
        <v>5</v>
      </c>
      <c r="AB49" s="153" t="str">
        <f>IF(F49=AA49,"",1)</f>
        <v/>
      </c>
    </row>
    <row r="50" spans="1:28" ht="12" customHeight="1">
      <c r="A50" s="203"/>
      <c r="B50" s="203"/>
      <c r="C50" s="40"/>
      <c r="D50" s="279"/>
      <c r="E50" s="39"/>
      <c r="F50" s="70"/>
      <c r="G50" s="66">
        <f t="shared" ref="G50:M50" si="23">IF(G49=0,0,G49/$F49)</f>
        <v>0.8</v>
      </c>
      <c r="H50" s="37">
        <f t="shared" si="23"/>
        <v>0.8</v>
      </c>
      <c r="I50" s="37">
        <f t="shared" si="23"/>
        <v>0.8</v>
      </c>
      <c r="J50" s="37">
        <f t="shared" si="23"/>
        <v>0.8</v>
      </c>
      <c r="K50" s="37">
        <f t="shared" si="23"/>
        <v>0</v>
      </c>
      <c r="L50" s="37">
        <f t="shared" si="23"/>
        <v>0.2</v>
      </c>
      <c r="M50" s="37">
        <f t="shared" si="23"/>
        <v>0</v>
      </c>
      <c r="AA50" s="152"/>
      <c r="AB50" s="152"/>
    </row>
    <row r="51" spans="1:28" ht="12" customHeight="1">
      <c r="A51" s="203"/>
      <c r="B51" s="203"/>
      <c r="C51" s="43"/>
      <c r="D51" s="278" t="s">
        <v>354</v>
      </c>
      <c r="E51" s="42"/>
      <c r="F51" s="69">
        <v>15</v>
      </c>
      <c r="G51" s="68">
        <v>7</v>
      </c>
      <c r="H51" s="41">
        <v>10</v>
      </c>
      <c r="I51" s="41">
        <v>7</v>
      </c>
      <c r="J51" s="41">
        <v>3</v>
      </c>
      <c r="K51" s="41">
        <v>0</v>
      </c>
      <c r="L51" s="41">
        <v>5</v>
      </c>
      <c r="M51" s="41">
        <v>0</v>
      </c>
      <c r="AA51" s="153">
        <v>15</v>
      </c>
      <c r="AB51" s="153" t="str">
        <f>IF(F51=AA51,"",1)</f>
        <v/>
      </c>
    </row>
    <row r="52" spans="1:28" ht="12" customHeight="1">
      <c r="A52" s="203"/>
      <c r="B52" s="203"/>
      <c r="C52" s="40"/>
      <c r="D52" s="279"/>
      <c r="E52" s="39"/>
      <c r="F52" s="70"/>
      <c r="G52" s="66">
        <f t="shared" ref="G52:M52" si="24">IF(G51=0,0,G51/$F51)</f>
        <v>0.46666666666666667</v>
      </c>
      <c r="H52" s="37">
        <f t="shared" si="24"/>
        <v>0.66666666666666663</v>
      </c>
      <c r="I52" s="37">
        <f t="shared" si="24"/>
        <v>0.46666666666666667</v>
      </c>
      <c r="J52" s="37">
        <f t="shared" si="24"/>
        <v>0.2</v>
      </c>
      <c r="K52" s="37">
        <f t="shared" si="24"/>
        <v>0</v>
      </c>
      <c r="L52" s="37">
        <f t="shared" si="24"/>
        <v>0.33333333333333331</v>
      </c>
      <c r="M52" s="37">
        <f t="shared" si="24"/>
        <v>0</v>
      </c>
      <c r="AA52" s="152"/>
      <c r="AB52" s="152"/>
    </row>
    <row r="53" spans="1:28" ht="12" customHeight="1">
      <c r="A53" s="203"/>
      <c r="B53" s="203"/>
      <c r="C53" s="43"/>
      <c r="D53" s="278" t="s">
        <v>355</v>
      </c>
      <c r="E53" s="42"/>
      <c r="F53" s="69">
        <v>5</v>
      </c>
      <c r="G53" s="68">
        <v>1</v>
      </c>
      <c r="H53" s="41">
        <v>2</v>
      </c>
      <c r="I53" s="41">
        <v>2</v>
      </c>
      <c r="J53" s="41">
        <v>0</v>
      </c>
      <c r="K53" s="41">
        <v>0</v>
      </c>
      <c r="L53" s="41">
        <v>2</v>
      </c>
      <c r="M53" s="41">
        <v>0</v>
      </c>
      <c r="AA53" s="153">
        <v>5</v>
      </c>
      <c r="AB53" s="153" t="str">
        <f>IF(F53=AA53,"",1)</f>
        <v/>
      </c>
    </row>
    <row r="54" spans="1:28" ht="12" customHeight="1">
      <c r="A54" s="203"/>
      <c r="B54" s="203"/>
      <c r="C54" s="40"/>
      <c r="D54" s="279"/>
      <c r="E54" s="39"/>
      <c r="F54" s="70"/>
      <c r="G54" s="66">
        <f t="shared" ref="G54:M54" si="25">IF(G53=0,0,G53/$F53)</f>
        <v>0.2</v>
      </c>
      <c r="H54" s="37">
        <f t="shared" si="25"/>
        <v>0.4</v>
      </c>
      <c r="I54" s="37">
        <f t="shared" si="25"/>
        <v>0.4</v>
      </c>
      <c r="J54" s="37">
        <f t="shared" si="25"/>
        <v>0</v>
      </c>
      <c r="K54" s="37">
        <f t="shared" si="25"/>
        <v>0</v>
      </c>
      <c r="L54" s="37">
        <f t="shared" si="25"/>
        <v>0.4</v>
      </c>
      <c r="M54" s="37">
        <f t="shared" si="25"/>
        <v>0</v>
      </c>
      <c r="AA54" s="152"/>
      <c r="AB54" s="152"/>
    </row>
    <row r="55" spans="1:28" ht="12" customHeight="1">
      <c r="A55" s="203"/>
      <c r="B55" s="203"/>
      <c r="C55" s="43"/>
      <c r="D55" s="278" t="s">
        <v>356</v>
      </c>
      <c r="E55" s="42"/>
      <c r="F55" s="69">
        <v>33</v>
      </c>
      <c r="G55" s="68">
        <v>15</v>
      </c>
      <c r="H55" s="41">
        <v>24</v>
      </c>
      <c r="I55" s="41">
        <v>23</v>
      </c>
      <c r="J55" s="41">
        <v>11</v>
      </c>
      <c r="K55" s="41">
        <v>4</v>
      </c>
      <c r="L55" s="41">
        <v>5</v>
      </c>
      <c r="M55" s="41">
        <v>0</v>
      </c>
      <c r="AA55" s="153">
        <v>33</v>
      </c>
      <c r="AB55" s="153" t="str">
        <f>IF(F55=AA55,"",1)</f>
        <v/>
      </c>
    </row>
    <row r="56" spans="1:28" ht="12" customHeight="1">
      <c r="A56" s="203"/>
      <c r="B56" s="203"/>
      <c r="C56" s="40"/>
      <c r="D56" s="279"/>
      <c r="E56" s="39"/>
      <c r="F56" s="70"/>
      <c r="G56" s="66">
        <f t="shared" ref="G56:M56" si="26">IF(G55=0,0,G55/$F55)</f>
        <v>0.45454545454545453</v>
      </c>
      <c r="H56" s="37">
        <f t="shared" si="26"/>
        <v>0.72727272727272729</v>
      </c>
      <c r="I56" s="37">
        <f t="shared" si="26"/>
        <v>0.69696969696969702</v>
      </c>
      <c r="J56" s="37">
        <f t="shared" si="26"/>
        <v>0.33333333333333331</v>
      </c>
      <c r="K56" s="37">
        <f t="shared" si="26"/>
        <v>0.12121212121212122</v>
      </c>
      <c r="L56" s="37">
        <f t="shared" si="26"/>
        <v>0.15151515151515152</v>
      </c>
      <c r="M56" s="37">
        <f t="shared" si="26"/>
        <v>0</v>
      </c>
      <c r="AA56" s="152"/>
      <c r="AB56" s="152"/>
    </row>
    <row r="57" spans="1:28" ht="12" customHeight="1">
      <c r="A57" s="203"/>
      <c r="B57" s="203"/>
      <c r="C57" s="43"/>
      <c r="D57" s="278" t="s">
        <v>357</v>
      </c>
      <c r="E57" s="42"/>
      <c r="F57" s="69">
        <v>8</v>
      </c>
      <c r="G57" s="68">
        <v>3</v>
      </c>
      <c r="H57" s="41">
        <v>7</v>
      </c>
      <c r="I57" s="41">
        <v>6</v>
      </c>
      <c r="J57" s="41">
        <v>5</v>
      </c>
      <c r="K57" s="41">
        <v>0</v>
      </c>
      <c r="L57" s="41">
        <v>0</v>
      </c>
      <c r="M57" s="41">
        <v>0</v>
      </c>
      <c r="AA57" s="153">
        <v>8</v>
      </c>
      <c r="AB57" s="153" t="str">
        <f>IF(F57=AA57,"",1)</f>
        <v/>
      </c>
    </row>
    <row r="58" spans="1:28" ht="12" customHeight="1">
      <c r="A58" s="203"/>
      <c r="B58" s="203"/>
      <c r="C58" s="40"/>
      <c r="D58" s="279"/>
      <c r="E58" s="39"/>
      <c r="F58" s="70"/>
      <c r="G58" s="66">
        <f t="shared" ref="G58:M58" si="27">IF(G57=0,0,G57/$F57)</f>
        <v>0.375</v>
      </c>
      <c r="H58" s="37">
        <f t="shared" si="27"/>
        <v>0.875</v>
      </c>
      <c r="I58" s="37">
        <f t="shared" si="27"/>
        <v>0.75</v>
      </c>
      <c r="J58" s="37">
        <f t="shared" si="27"/>
        <v>0.625</v>
      </c>
      <c r="K58" s="37">
        <f t="shared" si="27"/>
        <v>0</v>
      </c>
      <c r="L58" s="37">
        <f t="shared" si="27"/>
        <v>0</v>
      </c>
      <c r="M58" s="37">
        <f t="shared" si="27"/>
        <v>0</v>
      </c>
      <c r="AA58" s="152"/>
      <c r="AB58" s="152"/>
    </row>
    <row r="59" spans="1:28" ht="12.75" customHeight="1">
      <c r="A59" s="203"/>
      <c r="B59" s="203"/>
      <c r="C59" s="43"/>
      <c r="D59" s="278" t="s">
        <v>358</v>
      </c>
      <c r="E59" s="42"/>
      <c r="F59" s="69">
        <v>28</v>
      </c>
      <c r="G59" s="68">
        <v>18</v>
      </c>
      <c r="H59" s="41">
        <v>24</v>
      </c>
      <c r="I59" s="41">
        <v>21</v>
      </c>
      <c r="J59" s="41">
        <v>18</v>
      </c>
      <c r="K59" s="41">
        <v>1</v>
      </c>
      <c r="L59" s="41">
        <v>2</v>
      </c>
      <c r="M59" s="41">
        <v>0</v>
      </c>
      <c r="AA59" s="153">
        <v>28</v>
      </c>
      <c r="AB59" s="153" t="str">
        <f>IF(F59=AA59,"",1)</f>
        <v/>
      </c>
    </row>
    <row r="60" spans="1:28" ht="12.75" customHeight="1">
      <c r="A60" s="203"/>
      <c r="B60" s="203"/>
      <c r="C60" s="40"/>
      <c r="D60" s="279"/>
      <c r="E60" s="39"/>
      <c r="F60" s="70"/>
      <c r="G60" s="66">
        <f t="shared" ref="G60:M60" si="28">IF(G59=0,0,G59/$F59)</f>
        <v>0.6428571428571429</v>
      </c>
      <c r="H60" s="37">
        <f t="shared" si="28"/>
        <v>0.8571428571428571</v>
      </c>
      <c r="I60" s="37">
        <f t="shared" si="28"/>
        <v>0.75</v>
      </c>
      <c r="J60" s="37">
        <f t="shared" si="28"/>
        <v>0.6428571428571429</v>
      </c>
      <c r="K60" s="37">
        <f t="shared" si="28"/>
        <v>3.5714285714285712E-2</v>
      </c>
      <c r="L60" s="37">
        <f t="shared" si="28"/>
        <v>7.1428571428571425E-2</v>
      </c>
      <c r="M60" s="37">
        <f t="shared" si="28"/>
        <v>0</v>
      </c>
      <c r="AA60" s="152"/>
      <c r="AB60" s="152"/>
    </row>
    <row r="61" spans="1:28" ht="12" customHeight="1">
      <c r="A61" s="203"/>
      <c r="B61" s="203"/>
      <c r="C61" s="43"/>
      <c r="D61" s="278" t="s">
        <v>21</v>
      </c>
      <c r="E61" s="42"/>
      <c r="F61" s="69">
        <v>12</v>
      </c>
      <c r="G61" s="68">
        <v>7</v>
      </c>
      <c r="H61" s="41">
        <v>8</v>
      </c>
      <c r="I61" s="41">
        <v>11</v>
      </c>
      <c r="J61" s="41">
        <v>5</v>
      </c>
      <c r="K61" s="41">
        <v>0</v>
      </c>
      <c r="L61" s="41">
        <v>1</v>
      </c>
      <c r="M61" s="41">
        <v>0</v>
      </c>
      <c r="AA61" s="153">
        <v>12</v>
      </c>
      <c r="AB61" s="153" t="str">
        <f>IF(F61=AA61,"",1)</f>
        <v/>
      </c>
    </row>
    <row r="62" spans="1:28" ht="12" customHeight="1">
      <c r="A62" s="203"/>
      <c r="B62" s="203"/>
      <c r="C62" s="40"/>
      <c r="D62" s="279"/>
      <c r="E62" s="39"/>
      <c r="F62" s="70"/>
      <c r="G62" s="66">
        <f t="shared" ref="G62:M62" si="29">IF(G61=0,0,G61/$F61)</f>
        <v>0.58333333333333337</v>
      </c>
      <c r="H62" s="37">
        <f t="shared" si="29"/>
        <v>0.66666666666666663</v>
      </c>
      <c r="I62" s="37">
        <f t="shared" si="29"/>
        <v>0.91666666666666663</v>
      </c>
      <c r="J62" s="37">
        <f t="shared" si="29"/>
        <v>0.41666666666666669</v>
      </c>
      <c r="K62" s="37">
        <f t="shared" si="29"/>
        <v>0</v>
      </c>
      <c r="L62" s="37">
        <f t="shared" si="29"/>
        <v>8.3333333333333329E-2</v>
      </c>
      <c r="M62" s="37">
        <f t="shared" si="29"/>
        <v>0</v>
      </c>
      <c r="AA62" s="152"/>
      <c r="AB62" s="152"/>
    </row>
    <row r="63" spans="1:28" ht="12" customHeight="1">
      <c r="A63" s="203"/>
      <c r="B63" s="203"/>
      <c r="C63" s="43"/>
      <c r="D63" s="278" t="s">
        <v>359</v>
      </c>
      <c r="E63" s="42"/>
      <c r="F63" s="69">
        <v>11</v>
      </c>
      <c r="G63" s="68">
        <v>9</v>
      </c>
      <c r="H63" s="41">
        <v>9</v>
      </c>
      <c r="I63" s="41">
        <v>11</v>
      </c>
      <c r="J63" s="41">
        <v>4</v>
      </c>
      <c r="K63" s="41">
        <v>0</v>
      </c>
      <c r="L63" s="41">
        <v>0</v>
      </c>
      <c r="M63" s="41">
        <v>0</v>
      </c>
      <c r="AA63" s="153">
        <v>11</v>
      </c>
      <c r="AB63" s="153" t="str">
        <f>IF(F63=AA63,"",1)</f>
        <v/>
      </c>
    </row>
    <row r="64" spans="1:28" ht="12" customHeight="1">
      <c r="A64" s="203"/>
      <c r="B64" s="203"/>
      <c r="C64" s="40"/>
      <c r="D64" s="279"/>
      <c r="E64" s="39"/>
      <c r="F64" s="70"/>
      <c r="G64" s="66">
        <f t="shared" ref="G64:M64" si="30">IF(G63=0,0,G63/$F63)</f>
        <v>0.81818181818181823</v>
      </c>
      <c r="H64" s="37">
        <f t="shared" si="30"/>
        <v>0.81818181818181823</v>
      </c>
      <c r="I64" s="37">
        <f t="shared" si="30"/>
        <v>1</v>
      </c>
      <c r="J64" s="37">
        <f t="shared" si="30"/>
        <v>0.36363636363636365</v>
      </c>
      <c r="K64" s="37">
        <f t="shared" si="30"/>
        <v>0</v>
      </c>
      <c r="L64" s="37">
        <f t="shared" si="30"/>
        <v>0</v>
      </c>
      <c r="M64" s="37">
        <f t="shared" si="30"/>
        <v>0</v>
      </c>
      <c r="AA64" s="152"/>
      <c r="AB64" s="152"/>
    </row>
    <row r="65" spans="1:28" ht="12" customHeight="1">
      <c r="A65" s="203"/>
      <c r="B65" s="203"/>
      <c r="C65" s="43"/>
      <c r="D65" s="278" t="s">
        <v>360</v>
      </c>
      <c r="E65" s="42"/>
      <c r="F65" s="69">
        <v>21</v>
      </c>
      <c r="G65" s="68">
        <v>10</v>
      </c>
      <c r="H65" s="41">
        <v>17</v>
      </c>
      <c r="I65" s="41">
        <v>14</v>
      </c>
      <c r="J65" s="41">
        <v>11</v>
      </c>
      <c r="K65" s="41">
        <v>0</v>
      </c>
      <c r="L65" s="41">
        <v>3</v>
      </c>
      <c r="M65" s="41">
        <v>0</v>
      </c>
      <c r="AA65" s="153">
        <v>21</v>
      </c>
      <c r="AB65" s="153" t="str">
        <f>IF(F65=AA65,"",1)</f>
        <v/>
      </c>
    </row>
    <row r="66" spans="1:28" ht="12" customHeight="1">
      <c r="A66" s="203"/>
      <c r="B66" s="203"/>
      <c r="C66" s="40"/>
      <c r="D66" s="279"/>
      <c r="E66" s="39"/>
      <c r="F66" s="70"/>
      <c r="G66" s="66">
        <f t="shared" ref="G66:M66" si="31">IF(G65=0,0,G65/$F65)</f>
        <v>0.47619047619047616</v>
      </c>
      <c r="H66" s="37">
        <f t="shared" si="31"/>
        <v>0.80952380952380953</v>
      </c>
      <c r="I66" s="37">
        <f t="shared" si="31"/>
        <v>0.66666666666666663</v>
      </c>
      <c r="J66" s="37">
        <f t="shared" si="31"/>
        <v>0.52380952380952384</v>
      </c>
      <c r="K66" s="37">
        <f t="shared" si="31"/>
        <v>0</v>
      </c>
      <c r="L66" s="37">
        <f t="shared" si="31"/>
        <v>0.14285714285714285</v>
      </c>
      <c r="M66" s="37">
        <f t="shared" si="31"/>
        <v>0</v>
      </c>
      <c r="AA66" s="152"/>
      <c r="AB66" s="152"/>
    </row>
    <row r="67" spans="1:28" ht="12" customHeight="1">
      <c r="A67" s="203"/>
      <c r="B67" s="203"/>
      <c r="C67" s="43"/>
      <c r="D67" s="278" t="s">
        <v>361</v>
      </c>
      <c r="E67" s="42"/>
      <c r="F67" s="69">
        <v>8</v>
      </c>
      <c r="G67" s="68">
        <v>4</v>
      </c>
      <c r="H67" s="41">
        <v>5</v>
      </c>
      <c r="I67" s="41">
        <v>5</v>
      </c>
      <c r="J67" s="41">
        <v>3</v>
      </c>
      <c r="K67" s="41">
        <v>3</v>
      </c>
      <c r="L67" s="41">
        <v>1</v>
      </c>
      <c r="M67" s="41">
        <v>0</v>
      </c>
      <c r="AA67" s="153">
        <v>8</v>
      </c>
      <c r="AB67" s="153" t="str">
        <f>IF(F67=AA67,"",1)</f>
        <v/>
      </c>
    </row>
    <row r="68" spans="1:28" ht="12" customHeight="1">
      <c r="A68" s="203"/>
      <c r="B68" s="204"/>
      <c r="C68" s="40"/>
      <c r="D68" s="279"/>
      <c r="E68" s="39"/>
      <c r="F68" s="70"/>
      <c r="G68" s="66">
        <f t="shared" ref="G68:M68" si="32">IF(G67=0,0,G67/$F67)</f>
        <v>0.5</v>
      </c>
      <c r="H68" s="37">
        <f t="shared" si="32"/>
        <v>0.625</v>
      </c>
      <c r="I68" s="37">
        <f t="shared" si="32"/>
        <v>0.625</v>
      </c>
      <c r="J68" s="37">
        <f t="shared" si="32"/>
        <v>0.375</v>
      </c>
      <c r="K68" s="37">
        <f t="shared" si="32"/>
        <v>0.375</v>
      </c>
      <c r="L68" s="37">
        <f t="shared" si="32"/>
        <v>0.125</v>
      </c>
      <c r="M68" s="37">
        <f t="shared" si="32"/>
        <v>0</v>
      </c>
      <c r="AA68" s="152"/>
      <c r="AB68" s="152"/>
    </row>
    <row r="69" spans="1:28" ht="12" customHeight="1">
      <c r="A69" s="203"/>
      <c r="B69" s="202" t="s">
        <v>17</v>
      </c>
      <c r="C69" s="43"/>
      <c r="D69" s="278" t="s">
        <v>16</v>
      </c>
      <c r="E69" s="42"/>
      <c r="F69" s="69">
        <v>739</v>
      </c>
      <c r="G69" s="68">
        <f t="shared" ref="G69:M69" si="33">SUM(G71,G73,G75,G77,G79,G81,G83,G85,G87,G89,G91,G93,G95,G97,G99)</f>
        <v>353</v>
      </c>
      <c r="H69" s="41">
        <f t="shared" si="33"/>
        <v>441</v>
      </c>
      <c r="I69" s="41">
        <f t="shared" si="33"/>
        <v>491</v>
      </c>
      <c r="J69" s="41">
        <f t="shared" si="33"/>
        <v>251</v>
      </c>
      <c r="K69" s="41">
        <f t="shared" si="33"/>
        <v>39</v>
      </c>
      <c r="L69" s="41">
        <f t="shared" si="33"/>
        <v>116</v>
      </c>
      <c r="M69" s="41">
        <f t="shared" si="33"/>
        <v>35</v>
      </c>
      <c r="AA69" s="153">
        <v>739</v>
      </c>
      <c r="AB69" s="153" t="str">
        <f>IF(F69=AA69,"",1)</f>
        <v/>
      </c>
    </row>
    <row r="70" spans="1:28" ht="12" customHeight="1">
      <c r="A70" s="203"/>
      <c r="B70" s="203"/>
      <c r="C70" s="40"/>
      <c r="D70" s="279"/>
      <c r="E70" s="39"/>
      <c r="F70" s="70"/>
      <c r="G70" s="66">
        <f t="shared" ref="G70:M70" si="34">IF(G69=0,0,G69/$F69)</f>
        <v>0.47767253044654939</v>
      </c>
      <c r="H70" s="37">
        <f t="shared" si="34"/>
        <v>0.59675236806495269</v>
      </c>
      <c r="I70" s="37">
        <f t="shared" si="34"/>
        <v>0.6644113667117727</v>
      </c>
      <c r="J70" s="37">
        <f t="shared" si="34"/>
        <v>0.33964817320703655</v>
      </c>
      <c r="K70" s="37">
        <f t="shared" si="34"/>
        <v>5.2774018944519621E-2</v>
      </c>
      <c r="L70" s="37">
        <f t="shared" si="34"/>
        <v>0.15696887686062247</v>
      </c>
      <c r="M70" s="37">
        <f t="shared" si="34"/>
        <v>4.7361299052774017E-2</v>
      </c>
      <c r="AA70" s="152"/>
      <c r="AB70" s="152"/>
    </row>
    <row r="71" spans="1:28" ht="12" customHeight="1">
      <c r="A71" s="203"/>
      <c r="B71" s="203"/>
      <c r="C71" s="43"/>
      <c r="D71" s="278" t="s">
        <v>129</v>
      </c>
      <c r="E71" s="42"/>
      <c r="F71" s="69">
        <v>7</v>
      </c>
      <c r="G71" s="68">
        <v>2</v>
      </c>
      <c r="H71" s="41">
        <v>2</v>
      </c>
      <c r="I71" s="41">
        <v>2</v>
      </c>
      <c r="J71" s="41">
        <v>1</v>
      </c>
      <c r="K71" s="41">
        <v>0</v>
      </c>
      <c r="L71" s="41">
        <v>1</v>
      </c>
      <c r="M71" s="41">
        <v>3</v>
      </c>
      <c r="AA71" s="153">
        <v>7</v>
      </c>
      <c r="AB71" s="153" t="str">
        <f>IF(F71=AA71,"",1)</f>
        <v/>
      </c>
    </row>
    <row r="72" spans="1:28" ht="12" customHeight="1">
      <c r="A72" s="203"/>
      <c r="B72" s="203"/>
      <c r="C72" s="40"/>
      <c r="D72" s="279"/>
      <c r="E72" s="39"/>
      <c r="F72" s="70"/>
      <c r="G72" s="66">
        <f t="shared" ref="G72:M72" si="35">IF(G71=0,0,G71/$F71)</f>
        <v>0.2857142857142857</v>
      </c>
      <c r="H72" s="37">
        <f t="shared" si="35"/>
        <v>0.2857142857142857</v>
      </c>
      <c r="I72" s="37">
        <f t="shared" si="35"/>
        <v>0.2857142857142857</v>
      </c>
      <c r="J72" s="37">
        <f t="shared" si="35"/>
        <v>0.14285714285714285</v>
      </c>
      <c r="K72" s="37">
        <f t="shared" si="35"/>
        <v>0</v>
      </c>
      <c r="L72" s="37">
        <f t="shared" si="35"/>
        <v>0.14285714285714285</v>
      </c>
      <c r="M72" s="37">
        <f t="shared" si="35"/>
        <v>0.42857142857142855</v>
      </c>
      <c r="AA72" s="152"/>
      <c r="AB72" s="152"/>
    </row>
    <row r="73" spans="1:28" ht="12" customHeight="1">
      <c r="A73" s="203"/>
      <c r="B73" s="203"/>
      <c r="C73" s="43"/>
      <c r="D73" s="278" t="s">
        <v>14</v>
      </c>
      <c r="E73" s="42"/>
      <c r="F73" s="69">
        <v>90</v>
      </c>
      <c r="G73" s="68">
        <v>17</v>
      </c>
      <c r="H73" s="41">
        <v>22</v>
      </c>
      <c r="I73" s="41">
        <v>34</v>
      </c>
      <c r="J73" s="41">
        <v>10</v>
      </c>
      <c r="K73" s="41">
        <v>6</v>
      </c>
      <c r="L73" s="41">
        <v>31</v>
      </c>
      <c r="M73" s="41">
        <v>11</v>
      </c>
      <c r="AA73" s="153">
        <v>90</v>
      </c>
      <c r="AB73" s="153" t="str">
        <f>IF(F73=AA73,"",1)</f>
        <v/>
      </c>
    </row>
    <row r="74" spans="1:28" ht="12" customHeight="1">
      <c r="A74" s="203"/>
      <c r="B74" s="203"/>
      <c r="C74" s="40"/>
      <c r="D74" s="279"/>
      <c r="E74" s="39"/>
      <c r="F74" s="70"/>
      <c r="G74" s="66">
        <f t="shared" ref="G74:M74" si="36">IF(G73=0,0,G73/$F73)</f>
        <v>0.18888888888888888</v>
      </c>
      <c r="H74" s="37">
        <f t="shared" si="36"/>
        <v>0.24444444444444444</v>
      </c>
      <c r="I74" s="37">
        <f t="shared" si="36"/>
        <v>0.37777777777777777</v>
      </c>
      <c r="J74" s="37">
        <f t="shared" si="36"/>
        <v>0.1111111111111111</v>
      </c>
      <c r="K74" s="37">
        <f t="shared" si="36"/>
        <v>6.6666666666666666E-2</v>
      </c>
      <c r="L74" s="37">
        <f t="shared" si="36"/>
        <v>0.34444444444444444</v>
      </c>
      <c r="M74" s="37">
        <f t="shared" si="36"/>
        <v>0.12222222222222222</v>
      </c>
      <c r="AA74" s="152"/>
      <c r="AB74" s="152"/>
    </row>
    <row r="75" spans="1:28" ht="12" customHeight="1">
      <c r="A75" s="203"/>
      <c r="B75" s="203"/>
      <c r="C75" s="43"/>
      <c r="D75" s="278" t="s">
        <v>13</v>
      </c>
      <c r="E75" s="42"/>
      <c r="F75" s="69">
        <v>18</v>
      </c>
      <c r="G75" s="68">
        <v>13</v>
      </c>
      <c r="H75" s="41">
        <v>16</v>
      </c>
      <c r="I75" s="41">
        <v>16</v>
      </c>
      <c r="J75" s="41">
        <v>11</v>
      </c>
      <c r="K75" s="41">
        <v>0</v>
      </c>
      <c r="L75" s="41">
        <v>0</v>
      </c>
      <c r="M75" s="41">
        <v>0</v>
      </c>
      <c r="AA75" s="153">
        <v>18</v>
      </c>
      <c r="AB75" s="153" t="str">
        <f>IF(F75=AA75,"",1)</f>
        <v/>
      </c>
    </row>
    <row r="76" spans="1:28" ht="12" customHeight="1">
      <c r="A76" s="203"/>
      <c r="B76" s="203"/>
      <c r="C76" s="40"/>
      <c r="D76" s="279"/>
      <c r="E76" s="39"/>
      <c r="F76" s="70"/>
      <c r="G76" s="66">
        <f t="shared" ref="G76:M76" si="37">IF(G75=0,0,G75/$F75)</f>
        <v>0.72222222222222221</v>
      </c>
      <c r="H76" s="37">
        <f t="shared" si="37"/>
        <v>0.88888888888888884</v>
      </c>
      <c r="I76" s="37">
        <f t="shared" si="37"/>
        <v>0.88888888888888884</v>
      </c>
      <c r="J76" s="37">
        <f t="shared" si="37"/>
        <v>0.61111111111111116</v>
      </c>
      <c r="K76" s="37">
        <f t="shared" si="37"/>
        <v>0</v>
      </c>
      <c r="L76" s="37">
        <f t="shared" si="37"/>
        <v>0</v>
      </c>
      <c r="M76" s="37">
        <f t="shared" si="37"/>
        <v>0</v>
      </c>
      <c r="AA76" s="152"/>
      <c r="AB76" s="152"/>
    </row>
    <row r="77" spans="1:28" ht="12" customHeight="1">
      <c r="A77" s="203"/>
      <c r="B77" s="203"/>
      <c r="C77" s="43"/>
      <c r="D77" s="278" t="s">
        <v>12</v>
      </c>
      <c r="E77" s="42"/>
      <c r="F77" s="69">
        <v>14</v>
      </c>
      <c r="G77" s="68">
        <v>7</v>
      </c>
      <c r="H77" s="41">
        <v>9</v>
      </c>
      <c r="I77" s="41">
        <v>9</v>
      </c>
      <c r="J77" s="41">
        <v>6</v>
      </c>
      <c r="K77" s="41">
        <v>3</v>
      </c>
      <c r="L77" s="41">
        <v>2</v>
      </c>
      <c r="M77" s="41">
        <v>0</v>
      </c>
      <c r="AA77" s="153">
        <v>14</v>
      </c>
      <c r="AB77" s="153" t="str">
        <f>IF(F77=AA77,"",1)</f>
        <v/>
      </c>
    </row>
    <row r="78" spans="1:28" ht="12" customHeight="1">
      <c r="A78" s="203"/>
      <c r="B78" s="203"/>
      <c r="C78" s="40"/>
      <c r="D78" s="279"/>
      <c r="E78" s="39"/>
      <c r="F78" s="70"/>
      <c r="G78" s="66">
        <f t="shared" ref="G78:M78" si="38">IF(G77=0,0,G77/$F77)</f>
        <v>0.5</v>
      </c>
      <c r="H78" s="37">
        <f t="shared" si="38"/>
        <v>0.6428571428571429</v>
      </c>
      <c r="I78" s="37">
        <f t="shared" si="38"/>
        <v>0.6428571428571429</v>
      </c>
      <c r="J78" s="37">
        <f t="shared" si="38"/>
        <v>0.42857142857142855</v>
      </c>
      <c r="K78" s="37">
        <f t="shared" si="38"/>
        <v>0.21428571428571427</v>
      </c>
      <c r="L78" s="37">
        <f t="shared" si="38"/>
        <v>0.14285714285714285</v>
      </c>
      <c r="M78" s="37">
        <f t="shared" si="38"/>
        <v>0</v>
      </c>
      <c r="AA78" s="152"/>
      <c r="AB78" s="152"/>
    </row>
    <row r="79" spans="1:28" ht="12" customHeight="1">
      <c r="A79" s="203"/>
      <c r="B79" s="203"/>
      <c r="C79" s="43"/>
      <c r="D79" s="278" t="s">
        <v>11</v>
      </c>
      <c r="E79" s="42"/>
      <c r="F79" s="69">
        <v>36</v>
      </c>
      <c r="G79" s="68">
        <v>22</v>
      </c>
      <c r="H79" s="41">
        <v>22</v>
      </c>
      <c r="I79" s="41">
        <v>24</v>
      </c>
      <c r="J79" s="41">
        <v>14</v>
      </c>
      <c r="K79" s="41">
        <v>3</v>
      </c>
      <c r="L79" s="41">
        <v>8</v>
      </c>
      <c r="M79" s="41">
        <v>0</v>
      </c>
      <c r="AA79" s="153">
        <v>36</v>
      </c>
      <c r="AB79" s="153" t="str">
        <f>IF(F79=AA79,"",1)</f>
        <v/>
      </c>
    </row>
    <row r="80" spans="1:28" ht="12" customHeight="1">
      <c r="A80" s="203"/>
      <c r="B80" s="203"/>
      <c r="C80" s="40"/>
      <c r="D80" s="279"/>
      <c r="E80" s="39"/>
      <c r="F80" s="70"/>
      <c r="G80" s="66">
        <f t="shared" ref="G80:M80" si="39">IF(G79=0,0,G79/$F79)</f>
        <v>0.61111111111111116</v>
      </c>
      <c r="H80" s="37">
        <f t="shared" si="39"/>
        <v>0.61111111111111116</v>
      </c>
      <c r="I80" s="37">
        <f t="shared" si="39"/>
        <v>0.66666666666666663</v>
      </c>
      <c r="J80" s="37">
        <f t="shared" si="39"/>
        <v>0.3888888888888889</v>
      </c>
      <c r="K80" s="37">
        <f t="shared" si="39"/>
        <v>8.3333333333333329E-2</v>
      </c>
      <c r="L80" s="37">
        <f t="shared" si="39"/>
        <v>0.22222222222222221</v>
      </c>
      <c r="M80" s="37">
        <f t="shared" si="39"/>
        <v>0</v>
      </c>
      <c r="AA80" s="152"/>
      <c r="AB80" s="152"/>
    </row>
    <row r="81" spans="1:28" ht="12" customHeight="1">
      <c r="A81" s="203"/>
      <c r="B81" s="203"/>
      <c r="C81" s="43"/>
      <c r="D81" s="278" t="s">
        <v>10</v>
      </c>
      <c r="E81" s="42"/>
      <c r="F81" s="69">
        <v>187</v>
      </c>
      <c r="G81" s="68">
        <v>95</v>
      </c>
      <c r="H81" s="41">
        <v>113</v>
      </c>
      <c r="I81" s="41">
        <v>129</v>
      </c>
      <c r="J81" s="41">
        <v>69</v>
      </c>
      <c r="K81" s="41">
        <v>8</v>
      </c>
      <c r="L81" s="41">
        <v>19</v>
      </c>
      <c r="M81" s="41">
        <v>6</v>
      </c>
      <c r="AA81" s="153">
        <v>187</v>
      </c>
      <c r="AB81" s="153" t="str">
        <f>IF(F81=AA81,"",1)</f>
        <v/>
      </c>
    </row>
    <row r="82" spans="1:28" ht="12" customHeight="1">
      <c r="A82" s="203"/>
      <c r="B82" s="203"/>
      <c r="C82" s="40"/>
      <c r="D82" s="279"/>
      <c r="E82" s="39"/>
      <c r="F82" s="70"/>
      <c r="G82" s="66">
        <f t="shared" ref="G82:M82" si="40">IF(G81=0,0,G81/$F81)</f>
        <v>0.50802139037433158</v>
      </c>
      <c r="H82" s="37">
        <f t="shared" si="40"/>
        <v>0.60427807486631013</v>
      </c>
      <c r="I82" s="37">
        <f t="shared" si="40"/>
        <v>0.68983957219251335</v>
      </c>
      <c r="J82" s="37">
        <f t="shared" si="40"/>
        <v>0.36898395721925131</v>
      </c>
      <c r="K82" s="37">
        <f t="shared" si="40"/>
        <v>4.2780748663101602E-2</v>
      </c>
      <c r="L82" s="37">
        <f t="shared" si="40"/>
        <v>0.10160427807486631</v>
      </c>
      <c r="M82" s="37">
        <f t="shared" si="40"/>
        <v>3.2085561497326207E-2</v>
      </c>
      <c r="AA82" s="152"/>
      <c r="AB82" s="152"/>
    </row>
    <row r="83" spans="1:28" ht="12" customHeight="1">
      <c r="A83" s="203"/>
      <c r="B83" s="203"/>
      <c r="C83" s="43"/>
      <c r="D83" s="278" t="s">
        <v>9</v>
      </c>
      <c r="E83" s="42"/>
      <c r="F83" s="69">
        <v>20</v>
      </c>
      <c r="G83" s="68">
        <v>15</v>
      </c>
      <c r="H83" s="41">
        <v>18</v>
      </c>
      <c r="I83" s="41">
        <v>17</v>
      </c>
      <c r="J83" s="41">
        <v>13</v>
      </c>
      <c r="K83" s="41">
        <v>1</v>
      </c>
      <c r="L83" s="41">
        <v>0</v>
      </c>
      <c r="M83" s="41">
        <v>2</v>
      </c>
      <c r="AA83" s="153">
        <v>20</v>
      </c>
      <c r="AB83" s="153" t="str">
        <f>IF(F83=AA83,"",1)</f>
        <v/>
      </c>
    </row>
    <row r="84" spans="1:28" ht="12" customHeight="1">
      <c r="A84" s="203"/>
      <c r="B84" s="203"/>
      <c r="C84" s="40"/>
      <c r="D84" s="279"/>
      <c r="E84" s="39"/>
      <c r="F84" s="70"/>
      <c r="G84" s="66">
        <f t="shared" ref="G84:M84" si="41">IF(G83=0,0,G83/$F83)</f>
        <v>0.75</v>
      </c>
      <c r="H84" s="37">
        <f t="shared" si="41"/>
        <v>0.9</v>
      </c>
      <c r="I84" s="37">
        <f t="shared" si="41"/>
        <v>0.85</v>
      </c>
      <c r="J84" s="37">
        <f t="shared" si="41"/>
        <v>0.65</v>
      </c>
      <c r="K84" s="37">
        <f t="shared" si="41"/>
        <v>0.05</v>
      </c>
      <c r="L84" s="37">
        <f t="shared" si="41"/>
        <v>0</v>
      </c>
      <c r="M84" s="37">
        <f t="shared" si="41"/>
        <v>0.1</v>
      </c>
      <c r="AA84" s="152"/>
      <c r="AB84" s="152"/>
    </row>
    <row r="85" spans="1:28" ht="12" customHeight="1">
      <c r="A85" s="203"/>
      <c r="B85" s="203"/>
      <c r="C85" s="43"/>
      <c r="D85" s="278" t="s">
        <v>8</v>
      </c>
      <c r="E85" s="42"/>
      <c r="F85" s="69">
        <v>9</v>
      </c>
      <c r="G85" s="68">
        <v>4</v>
      </c>
      <c r="H85" s="41">
        <v>5</v>
      </c>
      <c r="I85" s="41">
        <v>7</v>
      </c>
      <c r="J85" s="41">
        <v>4</v>
      </c>
      <c r="K85" s="41">
        <v>0</v>
      </c>
      <c r="L85" s="41">
        <v>2</v>
      </c>
      <c r="M85" s="41">
        <v>0</v>
      </c>
      <c r="AA85" s="153">
        <v>9</v>
      </c>
      <c r="AB85" s="153" t="str">
        <f>IF(F85=AA85,"",1)</f>
        <v/>
      </c>
    </row>
    <row r="86" spans="1:28" ht="12" customHeight="1">
      <c r="A86" s="203"/>
      <c r="B86" s="203"/>
      <c r="C86" s="40"/>
      <c r="D86" s="279"/>
      <c r="E86" s="39"/>
      <c r="F86" s="70"/>
      <c r="G86" s="66">
        <f t="shared" ref="G86:M86" si="42">IF(G85=0,0,G85/$F85)</f>
        <v>0.44444444444444442</v>
      </c>
      <c r="H86" s="37">
        <f t="shared" si="42"/>
        <v>0.55555555555555558</v>
      </c>
      <c r="I86" s="37">
        <f t="shared" si="42"/>
        <v>0.77777777777777779</v>
      </c>
      <c r="J86" s="37">
        <f t="shared" si="42"/>
        <v>0.44444444444444442</v>
      </c>
      <c r="K86" s="37">
        <f t="shared" si="42"/>
        <v>0</v>
      </c>
      <c r="L86" s="37">
        <f t="shared" si="42"/>
        <v>0.22222222222222221</v>
      </c>
      <c r="M86" s="37">
        <f t="shared" si="42"/>
        <v>0</v>
      </c>
      <c r="AA86" s="152"/>
      <c r="AB86" s="152"/>
    </row>
    <row r="87" spans="1:28" ht="13.5" customHeight="1">
      <c r="A87" s="203"/>
      <c r="B87" s="203"/>
      <c r="C87" s="43"/>
      <c r="D87" s="297" t="s">
        <v>128</v>
      </c>
      <c r="E87" s="42"/>
      <c r="F87" s="69">
        <v>17</v>
      </c>
      <c r="G87" s="68">
        <v>7</v>
      </c>
      <c r="H87" s="41">
        <v>10</v>
      </c>
      <c r="I87" s="41">
        <v>13</v>
      </c>
      <c r="J87" s="41">
        <v>7</v>
      </c>
      <c r="K87" s="41">
        <v>0</v>
      </c>
      <c r="L87" s="41">
        <v>2</v>
      </c>
      <c r="M87" s="41">
        <v>1</v>
      </c>
      <c r="AA87" s="153">
        <v>17</v>
      </c>
      <c r="AB87" s="153" t="str">
        <f>IF(F87=AA87,"",1)</f>
        <v/>
      </c>
    </row>
    <row r="88" spans="1:28" ht="13.5" customHeight="1">
      <c r="A88" s="203"/>
      <c r="B88" s="203"/>
      <c r="C88" s="40"/>
      <c r="D88" s="279"/>
      <c r="E88" s="39"/>
      <c r="F88" s="70"/>
      <c r="G88" s="66">
        <f t="shared" ref="G88:M88" si="43">IF(G87=0,0,G87/$F87)</f>
        <v>0.41176470588235292</v>
      </c>
      <c r="H88" s="37">
        <f t="shared" si="43"/>
        <v>0.58823529411764708</v>
      </c>
      <c r="I88" s="37">
        <f t="shared" si="43"/>
        <v>0.76470588235294112</v>
      </c>
      <c r="J88" s="37">
        <f t="shared" si="43"/>
        <v>0.41176470588235292</v>
      </c>
      <c r="K88" s="37">
        <f t="shared" si="43"/>
        <v>0</v>
      </c>
      <c r="L88" s="37">
        <f t="shared" si="43"/>
        <v>0.11764705882352941</v>
      </c>
      <c r="M88" s="37">
        <f t="shared" si="43"/>
        <v>5.8823529411764705E-2</v>
      </c>
      <c r="AA88" s="152"/>
      <c r="AB88" s="152"/>
    </row>
    <row r="89" spans="1:28" ht="12" customHeight="1">
      <c r="A89" s="203"/>
      <c r="B89" s="203"/>
      <c r="C89" s="43"/>
      <c r="D89" s="278" t="s">
        <v>6</v>
      </c>
      <c r="E89" s="42"/>
      <c r="F89" s="69">
        <v>40</v>
      </c>
      <c r="G89" s="68">
        <v>17</v>
      </c>
      <c r="H89" s="41">
        <v>24</v>
      </c>
      <c r="I89" s="41">
        <v>28</v>
      </c>
      <c r="J89" s="41">
        <v>8</v>
      </c>
      <c r="K89" s="41">
        <v>3</v>
      </c>
      <c r="L89" s="41">
        <v>4</v>
      </c>
      <c r="M89" s="41">
        <v>0</v>
      </c>
      <c r="AA89" s="153">
        <v>40</v>
      </c>
      <c r="AB89" s="153" t="str">
        <f>IF(F89=AA89,"",1)</f>
        <v/>
      </c>
    </row>
    <row r="90" spans="1:28" ht="12" customHeight="1">
      <c r="A90" s="203"/>
      <c r="B90" s="203"/>
      <c r="C90" s="40"/>
      <c r="D90" s="279"/>
      <c r="E90" s="39"/>
      <c r="F90" s="70"/>
      <c r="G90" s="66">
        <f t="shared" ref="G90:M90" si="44">IF(G89=0,0,G89/$F89)</f>
        <v>0.42499999999999999</v>
      </c>
      <c r="H90" s="37">
        <f t="shared" si="44"/>
        <v>0.6</v>
      </c>
      <c r="I90" s="37">
        <f t="shared" si="44"/>
        <v>0.7</v>
      </c>
      <c r="J90" s="37">
        <f t="shared" si="44"/>
        <v>0.2</v>
      </c>
      <c r="K90" s="37">
        <f t="shared" si="44"/>
        <v>7.4999999999999997E-2</v>
      </c>
      <c r="L90" s="37">
        <f t="shared" si="44"/>
        <v>0.1</v>
      </c>
      <c r="M90" s="37">
        <f t="shared" si="44"/>
        <v>0</v>
      </c>
      <c r="AA90" s="152"/>
      <c r="AB90" s="152"/>
    </row>
    <row r="91" spans="1:28" ht="12" customHeight="1">
      <c r="A91" s="203"/>
      <c r="B91" s="203"/>
      <c r="C91" s="43"/>
      <c r="D91" s="278" t="s">
        <v>5</v>
      </c>
      <c r="E91" s="42"/>
      <c r="F91" s="69">
        <v>28</v>
      </c>
      <c r="G91" s="68">
        <v>15</v>
      </c>
      <c r="H91" s="41">
        <v>16</v>
      </c>
      <c r="I91" s="41">
        <v>17</v>
      </c>
      <c r="J91" s="41">
        <v>12</v>
      </c>
      <c r="K91" s="41">
        <v>1</v>
      </c>
      <c r="L91" s="41">
        <v>6</v>
      </c>
      <c r="M91" s="41">
        <v>4</v>
      </c>
      <c r="AA91" s="153">
        <v>28</v>
      </c>
      <c r="AB91" s="153" t="str">
        <f>IF(F91=AA91,"",1)</f>
        <v/>
      </c>
    </row>
    <row r="92" spans="1:28" ht="12" customHeight="1">
      <c r="A92" s="203"/>
      <c r="B92" s="203"/>
      <c r="C92" s="40"/>
      <c r="D92" s="279"/>
      <c r="E92" s="39"/>
      <c r="F92" s="70"/>
      <c r="G92" s="66">
        <f t="shared" ref="G92:M92" si="45">IF(G91=0,0,G91/$F91)</f>
        <v>0.5357142857142857</v>
      </c>
      <c r="H92" s="37">
        <f t="shared" si="45"/>
        <v>0.5714285714285714</v>
      </c>
      <c r="I92" s="37">
        <f t="shared" si="45"/>
        <v>0.6071428571428571</v>
      </c>
      <c r="J92" s="37">
        <f t="shared" si="45"/>
        <v>0.42857142857142855</v>
      </c>
      <c r="K92" s="37">
        <f t="shared" si="45"/>
        <v>3.5714285714285712E-2</v>
      </c>
      <c r="L92" s="37">
        <f t="shared" si="45"/>
        <v>0.21428571428571427</v>
      </c>
      <c r="M92" s="37">
        <f t="shared" si="45"/>
        <v>0.14285714285714285</v>
      </c>
      <c r="AA92" s="152"/>
      <c r="AB92" s="152"/>
    </row>
    <row r="93" spans="1:28" ht="12" customHeight="1">
      <c r="A93" s="203"/>
      <c r="B93" s="203"/>
      <c r="C93" s="43"/>
      <c r="D93" s="278" t="s">
        <v>4</v>
      </c>
      <c r="E93" s="42"/>
      <c r="F93" s="69">
        <v>21</v>
      </c>
      <c r="G93" s="68">
        <v>10</v>
      </c>
      <c r="H93" s="41">
        <v>16</v>
      </c>
      <c r="I93" s="41">
        <v>18</v>
      </c>
      <c r="J93" s="41">
        <v>8</v>
      </c>
      <c r="K93" s="41">
        <v>0</v>
      </c>
      <c r="L93" s="41">
        <v>2</v>
      </c>
      <c r="M93" s="41">
        <v>0</v>
      </c>
      <c r="AA93" s="153">
        <v>21</v>
      </c>
      <c r="AB93" s="153" t="str">
        <f>IF(F93=AA93,"",1)</f>
        <v/>
      </c>
    </row>
    <row r="94" spans="1:28" ht="12" customHeight="1">
      <c r="A94" s="203"/>
      <c r="B94" s="203"/>
      <c r="C94" s="40"/>
      <c r="D94" s="279"/>
      <c r="E94" s="39"/>
      <c r="F94" s="70"/>
      <c r="G94" s="66">
        <f t="shared" ref="G94:M94" si="46">IF(G93=0,0,G93/$F93)</f>
        <v>0.47619047619047616</v>
      </c>
      <c r="H94" s="37">
        <f t="shared" si="46"/>
        <v>0.76190476190476186</v>
      </c>
      <c r="I94" s="37">
        <f t="shared" si="46"/>
        <v>0.8571428571428571</v>
      </c>
      <c r="J94" s="37">
        <f t="shared" si="46"/>
        <v>0.38095238095238093</v>
      </c>
      <c r="K94" s="37">
        <f t="shared" si="46"/>
        <v>0</v>
      </c>
      <c r="L94" s="37">
        <f t="shared" si="46"/>
        <v>9.5238095238095233E-2</v>
      </c>
      <c r="M94" s="37">
        <f t="shared" si="46"/>
        <v>0</v>
      </c>
      <c r="AA94" s="152"/>
      <c r="AB94" s="152"/>
    </row>
    <row r="95" spans="1:28" ht="12" customHeight="1">
      <c r="A95" s="203"/>
      <c r="B95" s="203"/>
      <c r="C95" s="43"/>
      <c r="D95" s="278" t="s">
        <v>3</v>
      </c>
      <c r="E95" s="42"/>
      <c r="F95" s="69">
        <v>176</v>
      </c>
      <c r="G95" s="68">
        <v>87</v>
      </c>
      <c r="H95" s="41">
        <v>117</v>
      </c>
      <c r="I95" s="41">
        <v>126</v>
      </c>
      <c r="J95" s="41">
        <v>57</v>
      </c>
      <c r="K95" s="41">
        <v>12</v>
      </c>
      <c r="L95" s="41">
        <v>22</v>
      </c>
      <c r="M95" s="41">
        <v>7</v>
      </c>
      <c r="AA95" s="153">
        <v>176</v>
      </c>
      <c r="AB95" s="153" t="str">
        <f>IF(F95=AA95,"",1)</f>
        <v/>
      </c>
    </row>
    <row r="96" spans="1:28" ht="12" customHeight="1">
      <c r="A96" s="203"/>
      <c r="B96" s="203"/>
      <c r="C96" s="40"/>
      <c r="D96" s="279"/>
      <c r="E96" s="39"/>
      <c r="F96" s="70"/>
      <c r="G96" s="66">
        <f t="shared" ref="G96:M96" si="47">IF(G95=0,0,G95/$F95)</f>
        <v>0.49431818181818182</v>
      </c>
      <c r="H96" s="37">
        <f t="shared" si="47"/>
        <v>0.66477272727272729</v>
      </c>
      <c r="I96" s="37">
        <f t="shared" si="47"/>
        <v>0.71590909090909094</v>
      </c>
      <c r="J96" s="37">
        <f t="shared" si="47"/>
        <v>0.32386363636363635</v>
      </c>
      <c r="K96" s="37">
        <f t="shared" si="47"/>
        <v>6.8181818181818177E-2</v>
      </c>
      <c r="L96" s="37">
        <f t="shared" si="47"/>
        <v>0.125</v>
      </c>
      <c r="M96" s="37">
        <f t="shared" si="47"/>
        <v>3.9772727272727272E-2</v>
      </c>
      <c r="AA96" s="152"/>
      <c r="AB96" s="152"/>
    </row>
    <row r="97" spans="1:30" ht="12" customHeight="1">
      <c r="A97" s="203"/>
      <c r="B97" s="203"/>
      <c r="C97" s="43"/>
      <c r="D97" s="278" t="s">
        <v>2</v>
      </c>
      <c r="E97" s="42"/>
      <c r="F97" s="69">
        <v>21</v>
      </c>
      <c r="G97" s="68">
        <v>15</v>
      </c>
      <c r="H97" s="41">
        <v>20</v>
      </c>
      <c r="I97" s="41">
        <v>17</v>
      </c>
      <c r="J97" s="41">
        <v>13</v>
      </c>
      <c r="K97" s="41">
        <v>0</v>
      </c>
      <c r="L97" s="41">
        <v>0</v>
      </c>
      <c r="M97" s="41">
        <v>0</v>
      </c>
      <c r="AA97" s="153">
        <v>21</v>
      </c>
      <c r="AB97" s="153" t="str">
        <f>IF(F97=AA97,"",1)</f>
        <v/>
      </c>
    </row>
    <row r="98" spans="1:30" ht="12" customHeight="1">
      <c r="A98" s="203"/>
      <c r="B98" s="203"/>
      <c r="C98" s="40"/>
      <c r="D98" s="279"/>
      <c r="E98" s="39"/>
      <c r="F98" s="70"/>
      <c r="G98" s="66">
        <f t="shared" ref="G98:M98" si="48">IF(G97=0,0,G97/$F97)</f>
        <v>0.7142857142857143</v>
      </c>
      <c r="H98" s="37">
        <f t="shared" si="48"/>
        <v>0.95238095238095233</v>
      </c>
      <c r="I98" s="37">
        <f t="shared" si="48"/>
        <v>0.80952380952380953</v>
      </c>
      <c r="J98" s="37">
        <f t="shared" si="48"/>
        <v>0.61904761904761907</v>
      </c>
      <c r="K98" s="37">
        <f t="shared" si="48"/>
        <v>0</v>
      </c>
      <c r="L98" s="37">
        <f t="shared" si="48"/>
        <v>0</v>
      </c>
      <c r="M98" s="37">
        <f t="shared" si="48"/>
        <v>0</v>
      </c>
      <c r="AA98" s="152"/>
      <c r="AB98" s="152"/>
    </row>
    <row r="99" spans="1:30" ht="12.75" customHeight="1">
      <c r="A99" s="203"/>
      <c r="B99" s="203"/>
      <c r="C99" s="43"/>
      <c r="D99" s="278" t="s">
        <v>1</v>
      </c>
      <c r="E99" s="42"/>
      <c r="F99" s="69">
        <v>55</v>
      </c>
      <c r="G99" s="68">
        <v>27</v>
      </c>
      <c r="H99" s="41">
        <v>31</v>
      </c>
      <c r="I99" s="41">
        <v>34</v>
      </c>
      <c r="J99" s="41">
        <v>18</v>
      </c>
      <c r="K99" s="41">
        <v>2</v>
      </c>
      <c r="L99" s="41">
        <v>17</v>
      </c>
      <c r="M99" s="41">
        <v>1</v>
      </c>
      <c r="AA99" s="153">
        <v>55</v>
      </c>
      <c r="AB99" s="153" t="str">
        <f>IF(F99=AA99,"",1)</f>
        <v/>
      </c>
    </row>
    <row r="100" spans="1:30" ht="12.75" customHeight="1" thickBot="1">
      <c r="A100" s="204"/>
      <c r="B100" s="204"/>
      <c r="C100" s="40"/>
      <c r="D100" s="279"/>
      <c r="E100" s="39"/>
      <c r="F100" s="67"/>
      <c r="G100" s="66">
        <f t="shared" ref="G100:M100" si="49">IF(G99=0,0,G99/$F99)</f>
        <v>0.49090909090909091</v>
      </c>
      <c r="H100" s="37">
        <f t="shared" si="49"/>
        <v>0.5636363636363636</v>
      </c>
      <c r="I100" s="37">
        <f t="shared" si="49"/>
        <v>0.61818181818181817</v>
      </c>
      <c r="J100" s="37">
        <f t="shared" si="49"/>
        <v>0.32727272727272727</v>
      </c>
      <c r="K100" s="37">
        <f t="shared" si="49"/>
        <v>3.6363636363636362E-2</v>
      </c>
      <c r="L100" s="37">
        <f t="shared" si="49"/>
        <v>0.30909090909090908</v>
      </c>
      <c r="M100" s="37">
        <f t="shared" si="49"/>
        <v>1.8181818181818181E-2</v>
      </c>
      <c r="AA100" s="155"/>
      <c r="AB100" s="156"/>
    </row>
    <row r="110" spans="1:30">
      <c r="D110" s="164" t="s">
        <v>495</v>
      </c>
      <c r="E110" s="162"/>
      <c r="F110" s="163">
        <v>986</v>
      </c>
      <c r="G110" s="163">
        <v>485</v>
      </c>
      <c r="H110" s="163">
        <v>616</v>
      </c>
      <c r="I110" s="163">
        <v>666</v>
      </c>
      <c r="J110" s="163">
        <v>346</v>
      </c>
      <c r="K110" s="163">
        <v>51</v>
      </c>
      <c r="L110" s="163">
        <v>153</v>
      </c>
      <c r="M110" s="163">
        <v>37</v>
      </c>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0">IF(G110="","",SUM(G9,G11,G13,G15,G17))</f>
        <v>485</v>
      </c>
      <c r="H111" s="166">
        <f t="shared" si="50"/>
        <v>616</v>
      </c>
      <c r="I111" s="166">
        <f t="shared" si="50"/>
        <v>666</v>
      </c>
      <c r="J111" s="166">
        <f t="shared" si="50"/>
        <v>346</v>
      </c>
      <c r="K111" s="166">
        <f t="shared" si="50"/>
        <v>51</v>
      </c>
      <c r="L111" s="166">
        <f t="shared" si="50"/>
        <v>153</v>
      </c>
      <c r="M111" s="166">
        <f t="shared" si="50"/>
        <v>37</v>
      </c>
      <c r="N111" s="166" t="str">
        <f t="shared" si="50"/>
        <v/>
      </c>
      <c r="O111" s="166" t="str">
        <f t="shared" si="50"/>
        <v/>
      </c>
      <c r="P111" s="166" t="str">
        <f t="shared" si="50"/>
        <v/>
      </c>
      <c r="Q111" s="166" t="str">
        <f t="shared" si="50"/>
        <v/>
      </c>
      <c r="R111" s="166" t="str">
        <f t="shared" si="50"/>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1">IF(G110="","",SUM(G19,G69))</f>
        <v>485</v>
      </c>
      <c r="H112" s="166">
        <f t="shared" si="51"/>
        <v>616</v>
      </c>
      <c r="I112" s="166">
        <f t="shared" si="51"/>
        <v>666</v>
      </c>
      <c r="J112" s="166">
        <f t="shared" si="51"/>
        <v>346</v>
      </c>
      <c r="K112" s="166">
        <f t="shared" si="51"/>
        <v>51</v>
      </c>
      <c r="L112" s="166">
        <f t="shared" si="51"/>
        <v>153</v>
      </c>
      <c r="M112" s="166">
        <f t="shared" si="51"/>
        <v>37</v>
      </c>
      <c r="N112" s="166" t="str">
        <f t="shared" si="51"/>
        <v/>
      </c>
      <c r="O112" s="166" t="str">
        <f t="shared" si="51"/>
        <v/>
      </c>
      <c r="P112" s="166" t="str">
        <f t="shared" si="51"/>
        <v/>
      </c>
      <c r="Q112" s="166" t="str">
        <f t="shared" si="51"/>
        <v/>
      </c>
      <c r="R112" s="166" t="str">
        <f t="shared" si="51"/>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2">IF(G110="","",SUM(G21,G23,G25,G27,G29,G31,G33,G35,G37,G39,G41,G43,G45,G47,G49,G51,G53,G55,G57,G59,G61,G63,G65,G67))</f>
        <v>132</v>
      </c>
      <c r="H113" s="166">
        <f t="shared" si="52"/>
        <v>175</v>
      </c>
      <c r="I113" s="166">
        <f t="shared" si="52"/>
        <v>175</v>
      </c>
      <c r="J113" s="166">
        <f t="shared" si="52"/>
        <v>95</v>
      </c>
      <c r="K113" s="166">
        <f t="shared" si="52"/>
        <v>12</v>
      </c>
      <c r="L113" s="166">
        <f t="shared" si="52"/>
        <v>37</v>
      </c>
      <c r="M113" s="166">
        <f t="shared" si="52"/>
        <v>2</v>
      </c>
      <c r="N113" s="166" t="str">
        <f t="shared" si="52"/>
        <v/>
      </c>
      <c r="O113" s="166" t="str">
        <f t="shared" si="52"/>
        <v/>
      </c>
      <c r="P113" s="166" t="str">
        <f t="shared" si="52"/>
        <v/>
      </c>
      <c r="Q113" s="166" t="str">
        <f t="shared" si="52"/>
        <v/>
      </c>
      <c r="R113" s="166" t="str">
        <f t="shared" si="52"/>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3">IF(G110="","",SUM(G71,G73,G75,G77,G79,G81,G83,G85,G87,G89,G91,G93,G95,G97,G99))</f>
        <v>353</v>
      </c>
      <c r="H114" s="166">
        <f t="shared" si="53"/>
        <v>441</v>
      </c>
      <c r="I114" s="166">
        <f t="shared" si="53"/>
        <v>491</v>
      </c>
      <c r="J114" s="166">
        <f t="shared" si="53"/>
        <v>251</v>
      </c>
      <c r="K114" s="166">
        <f t="shared" si="53"/>
        <v>39</v>
      </c>
      <c r="L114" s="166">
        <f t="shared" si="53"/>
        <v>116</v>
      </c>
      <c r="M114" s="166">
        <f t="shared" si="53"/>
        <v>35</v>
      </c>
      <c r="N114" s="166" t="str">
        <f t="shared" si="53"/>
        <v/>
      </c>
      <c r="O114" s="166" t="str">
        <f t="shared" si="53"/>
        <v/>
      </c>
      <c r="P114" s="166" t="str">
        <f t="shared" si="53"/>
        <v/>
      </c>
      <c r="Q114" s="166" t="str">
        <f t="shared" si="53"/>
        <v/>
      </c>
      <c r="R114" s="166" t="str">
        <f t="shared" si="53"/>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4">IF(G110="","",IF(G7=G110,"",1))</f>
        <v/>
      </c>
      <c r="H116" s="163" t="str">
        <f t="shared" si="54"/>
        <v/>
      </c>
      <c r="I116" s="163" t="str">
        <f t="shared" si="54"/>
        <v/>
      </c>
      <c r="J116" s="163" t="str">
        <f t="shared" si="54"/>
        <v/>
      </c>
      <c r="K116" s="163" t="str">
        <f t="shared" si="54"/>
        <v/>
      </c>
      <c r="L116" s="163" t="str">
        <f t="shared" si="54"/>
        <v/>
      </c>
      <c r="M116" s="163" t="str">
        <f t="shared" si="54"/>
        <v/>
      </c>
      <c r="N116" s="163" t="str">
        <f t="shared" si="54"/>
        <v/>
      </c>
      <c r="O116" s="163" t="str">
        <f t="shared" si="54"/>
        <v/>
      </c>
      <c r="P116" s="163" t="str">
        <f t="shared" si="54"/>
        <v/>
      </c>
      <c r="Q116" s="163" t="str">
        <f t="shared" si="54"/>
        <v/>
      </c>
      <c r="R116" s="163" t="str">
        <f t="shared" si="5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5">IF(G110="","",IF(G110=G111,"",1))</f>
        <v/>
      </c>
      <c r="H117" s="163" t="str">
        <f t="shared" si="55"/>
        <v/>
      </c>
      <c r="I117" s="163" t="str">
        <f t="shared" si="55"/>
        <v/>
      </c>
      <c r="J117" s="163" t="str">
        <f t="shared" si="55"/>
        <v/>
      </c>
      <c r="K117" s="163" t="str">
        <f t="shared" si="55"/>
        <v/>
      </c>
      <c r="L117" s="163" t="str">
        <f t="shared" si="55"/>
        <v/>
      </c>
      <c r="M117" s="163" t="str">
        <f t="shared" si="55"/>
        <v/>
      </c>
      <c r="N117" s="163" t="str">
        <f t="shared" si="55"/>
        <v/>
      </c>
      <c r="O117" s="163" t="str">
        <f t="shared" si="55"/>
        <v/>
      </c>
      <c r="P117" s="163" t="str">
        <f t="shared" si="55"/>
        <v/>
      </c>
      <c r="Q117" s="163" t="str">
        <f t="shared" si="55"/>
        <v/>
      </c>
      <c r="R117" s="163" t="str">
        <f t="shared" si="5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6">IF(G110="","",IF(G110=G112,"",1))</f>
        <v/>
      </c>
      <c r="H118" s="163" t="str">
        <f t="shared" si="56"/>
        <v/>
      </c>
      <c r="I118" s="163" t="str">
        <f t="shared" si="56"/>
        <v/>
      </c>
      <c r="J118" s="163" t="str">
        <f t="shared" si="56"/>
        <v/>
      </c>
      <c r="K118" s="163" t="str">
        <f t="shared" si="56"/>
        <v/>
      </c>
      <c r="L118" s="163" t="str">
        <f t="shared" si="56"/>
        <v/>
      </c>
      <c r="M118" s="163" t="str">
        <f t="shared" si="56"/>
        <v/>
      </c>
      <c r="N118" s="163" t="str">
        <f t="shared" si="56"/>
        <v/>
      </c>
      <c r="O118" s="163" t="str">
        <f t="shared" si="56"/>
        <v/>
      </c>
      <c r="P118" s="163" t="str">
        <f t="shared" si="56"/>
        <v/>
      </c>
      <c r="Q118" s="163" t="str">
        <f t="shared" si="56"/>
        <v/>
      </c>
      <c r="R118" s="163" t="str">
        <f t="shared" si="5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7">IF(G110="","",IF(G19=G113,"",1))</f>
        <v/>
      </c>
      <c r="H119" s="163" t="str">
        <f t="shared" si="57"/>
        <v/>
      </c>
      <c r="I119" s="163" t="str">
        <f t="shared" si="57"/>
        <v/>
      </c>
      <c r="J119" s="163" t="str">
        <f t="shared" si="57"/>
        <v/>
      </c>
      <c r="K119" s="163" t="str">
        <f t="shared" si="57"/>
        <v/>
      </c>
      <c r="L119" s="163" t="str">
        <f t="shared" si="57"/>
        <v/>
      </c>
      <c r="M119" s="163" t="str">
        <f t="shared" si="57"/>
        <v/>
      </c>
      <c r="N119" s="163" t="str">
        <f t="shared" si="57"/>
        <v/>
      </c>
      <c r="O119" s="163" t="str">
        <f t="shared" si="57"/>
        <v/>
      </c>
      <c r="P119" s="163" t="str">
        <f t="shared" si="57"/>
        <v/>
      </c>
      <c r="Q119" s="163" t="str">
        <f t="shared" si="57"/>
        <v/>
      </c>
      <c r="R119" s="163" t="str">
        <f t="shared" si="5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58">IF(G110="","",IF(G69=G114,"",1))</f>
        <v/>
      </c>
      <c r="H120" s="163" t="str">
        <f t="shared" si="58"/>
        <v/>
      </c>
      <c r="I120" s="163" t="str">
        <f t="shared" si="58"/>
        <v/>
      </c>
      <c r="J120" s="163" t="str">
        <f t="shared" si="58"/>
        <v/>
      </c>
      <c r="K120" s="163" t="str">
        <f t="shared" si="58"/>
        <v/>
      </c>
      <c r="L120" s="163" t="str">
        <f t="shared" si="58"/>
        <v/>
      </c>
      <c r="M120" s="163" t="str">
        <f t="shared" si="58"/>
        <v/>
      </c>
      <c r="N120" s="163" t="str">
        <f t="shared" si="58"/>
        <v/>
      </c>
      <c r="O120" s="163" t="str">
        <f t="shared" si="58"/>
        <v/>
      </c>
      <c r="P120" s="163" t="str">
        <f t="shared" si="58"/>
        <v/>
      </c>
      <c r="Q120" s="163" t="str">
        <f t="shared" si="58"/>
        <v/>
      </c>
      <c r="R120" s="163" t="str">
        <f t="shared" si="58"/>
        <v/>
      </c>
      <c r="S120" s="71"/>
      <c r="T120" s="71"/>
      <c r="U120" s="71"/>
      <c r="V120" s="71"/>
      <c r="W120" s="71"/>
      <c r="X120" s="71"/>
      <c r="Y120" s="71"/>
      <c r="Z120" s="71"/>
      <c r="AA120" s="71"/>
      <c r="AB120" s="71"/>
      <c r="AC120" s="71"/>
      <c r="AD120" s="71"/>
    </row>
  </sheetData>
  <mergeCells count="60">
    <mergeCell ref="J3:J6"/>
    <mergeCell ref="K3:K6"/>
    <mergeCell ref="L3:L6"/>
    <mergeCell ref="M3:M6"/>
    <mergeCell ref="A7:E8"/>
    <mergeCell ref="A3:E6"/>
    <mergeCell ref="F3:F6"/>
    <mergeCell ref="G3:G6"/>
    <mergeCell ref="H3:H6"/>
    <mergeCell ref="I3:I6"/>
    <mergeCell ref="A9:A18"/>
    <mergeCell ref="B9:E10"/>
    <mergeCell ref="B11:E12"/>
    <mergeCell ref="B13:E14"/>
    <mergeCell ref="B15:E16"/>
    <mergeCell ref="B17:E1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93:D94"/>
    <mergeCell ref="D95:D96"/>
    <mergeCell ref="D57:D58"/>
    <mergeCell ref="D59:D60"/>
    <mergeCell ref="D61:D62"/>
    <mergeCell ref="D63:D64"/>
    <mergeCell ref="D65:D66"/>
    <mergeCell ref="D97:D98"/>
    <mergeCell ref="D99:D100"/>
    <mergeCell ref="D67:D68"/>
    <mergeCell ref="B69:B100"/>
    <mergeCell ref="D69:D70"/>
    <mergeCell ref="D71:D72"/>
    <mergeCell ref="D73:D74"/>
    <mergeCell ref="D75:D76"/>
    <mergeCell ref="D77:D78"/>
    <mergeCell ref="D79:D80"/>
    <mergeCell ref="D81:D82"/>
    <mergeCell ref="D83:D84"/>
    <mergeCell ref="D85:D86"/>
    <mergeCell ref="D87:D88"/>
    <mergeCell ref="D89:D90"/>
    <mergeCell ref="D91:D92"/>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50"/>
  <sheetViews>
    <sheetView showGridLines="0" view="pageBreakPreview" zoomScaleNormal="100" zoomScaleSheetLayoutView="100" workbookViewId="0">
      <selection activeCell="J10" sqref="J10"/>
    </sheetView>
  </sheetViews>
  <sheetFormatPr defaultRowHeight="13.5"/>
  <cols>
    <col min="1" max="2" width="2.625" style="4" customWidth="1"/>
    <col min="3" max="3" width="1.375" style="4" customWidth="1"/>
    <col min="4" max="4" width="27.625" style="4" customWidth="1"/>
    <col min="5" max="5" width="1.375" style="4" customWidth="1"/>
    <col min="6" max="14" width="11.125" style="3" customWidth="1"/>
    <col min="15" max="18" width="7.625" style="3" customWidth="1"/>
    <col min="19" max="16384" width="9" style="3"/>
  </cols>
  <sheetData>
    <row r="1" spans="1:29" ht="14.25">
      <c r="A1" s="18" t="s">
        <v>560</v>
      </c>
    </row>
    <row r="3" spans="1:29" ht="14.25" customHeight="1">
      <c r="A3" s="216" t="s">
        <v>64</v>
      </c>
      <c r="B3" s="217"/>
      <c r="C3" s="217"/>
      <c r="D3" s="217"/>
      <c r="E3" s="218"/>
      <c r="F3" s="225" t="s">
        <v>138</v>
      </c>
      <c r="G3" s="264" t="s">
        <v>404</v>
      </c>
      <c r="H3" s="232"/>
      <c r="I3" s="264" t="s">
        <v>405</v>
      </c>
      <c r="J3" s="232"/>
      <c r="K3" s="264" t="s">
        <v>403</v>
      </c>
      <c r="L3" s="232"/>
      <c r="M3" s="240" t="s">
        <v>320</v>
      </c>
      <c r="N3" s="241"/>
    </row>
    <row r="4" spans="1:29" ht="61.5" customHeight="1">
      <c r="A4" s="219"/>
      <c r="B4" s="220"/>
      <c r="C4" s="220"/>
      <c r="D4" s="220"/>
      <c r="E4" s="221"/>
      <c r="F4" s="226"/>
      <c r="G4" s="232"/>
      <c r="H4" s="232"/>
      <c r="I4" s="232"/>
      <c r="J4" s="232"/>
      <c r="K4" s="232"/>
      <c r="L4" s="232"/>
      <c r="M4" s="242"/>
      <c r="N4" s="243"/>
      <c r="P4" s="131"/>
      <c r="Q4" s="131"/>
      <c r="R4" s="131"/>
      <c r="U4" s="131"/>
      <c r="V4" s="131"/>
    </row>
    <row r="5" spans="1:29" ht="15" customHeight="1" thickBot="1">
      <c r="A5" s="219"/>
      <c r="B5" s="220"/>
      <c r="C5" s="220"/>
      <c r="D5" s="220"/>
      <c r="E5" s="221"/>
      <c r="F5" s="226"/>
      <c r="G5" s="227" t="s">
        <v>52</v>
      </c>
      <c r="H5" s="214" t="s">
        <v>51</v>
      </c>
      <c r="I5" s="227" t="s">
        <v>52</v>
      </c>
      <c r="J5" s="214" t="s">
        <v>51</v>
      </c>
      <c r="K5" s="227" t="s">
        <v>52</v>
      </c>
      <c r="L5" s="214" t="s">
        <v>51</v>
      </c>
      <c r="M5" s="393" t="s">
        <v>52</v>
      </c>
      <c r="N5" s="214" t="s">
        <v>51</v>
      </c>
    </row>
    <row r="6" spans="1:29" ht="15" customHeight="1" thickBot="1">
      <c r="A6" s="222"/>
      <c r="B6" s="223"/>
      <c r="C6" s="223"/>
      <c r="D6" s="223"/>
      <c r="E6" s="224"/>
      <c r="F6" s="226"/>
      <c r="G6" s="228"/>
      <c r="H6" s="215"/>
      <c r="I6" s="228"/>
      <c r="J6" s="215"/>
      <c r="K6" s="228"/>
      <c r="L6" s="215"/>
      <c r="M6" s="394"/>
      <c r="N6" s="215"/>
      <c r="AA6" s="139">
        <f>SUM(AB7:AD53,F66:AD70)</f>
        <v>0</v>
      </c>
    </row>
    <row r="7" spans="1:29" ht="23.1" customHeight="1">
      <c r="A7" s="211" t="s">
        <v>50</v>
      </c>
      <c r="B7" s="212"/>
      <c r="C7" s="212"/>
      <c r="D7" s="212"/>
      <c r="E7" s="213"/>
      <c r="F7" s="10">
        <f t="shared" ref="F7:F53" si="0">SUM(G7,I7,K7,M7,O7,Q7)</f>
        <v>986</v>
      </c>
      <c r="G7" s="9">
        <f>SUM(G8:G12)</f>
        <v>622</v>
      </c>
      <c r="H7" s="8">
        <f>IF(G7=0,0,G7/$F7*100)</f>
        <v>63.083164300202846</v>
      </c>
      <c r="I7" s="9">
        <f>SUM(I8:I12)</f>
        <v>252</v>
      </c>
      <c r="J7" s="8">
        <f t="shared" ref="J7:J53" si="1">IF(I7=0,0,I7/$F7*100)</f>
        <v>25.557809330628807</v>
      </c>
      <c r="K7" s="9">
        <f>SUM(K8:K12)</f>
        <v>90</v>
      </c>
      <c r="L7" s="8">
        <f t="shared" ref="L7:L53" si="2">IF(K7=0,0,K7/$F7*100)</f>
        <v>9.1277890466531435</v>
      </c>
      <c r="M7" s="9">
        <f>SUM(M8:M12)</f>
        <v>22</v>
      </c>
      <c r="N7" s="8">
        <f t="shared" ref="N7:N53" si="3">IF(M7=0,0,M7/$F7*100)</f>
        <v>2.2312373225152129</v>
      </c>
      <c r="O7" s="54"/>
      <c r="P7" s="54"/>
      <c r="AA7" s="138">
        <v>986</v>
      </c>
      <c r="AB7" s="135" t="str">
        <f>IF(F7=AA7,"",1)</f>
        <v/>
      </c>
      <c r="AC7" s="173" t="str">
        <f>IF(SUM(H7,J7,L7,N7)=100,"",1)</f>
        <v/>
      </c>
    </row>
    <row r="8" spans="1:29" ht="23.1" customHeight="1">
      <c r="A8" s="205" t="s">
        <v>49</v>
      </c>
      <c r="B8" s="208" t="s">
        <v>48</v>
      </c>
      <c r="C8" s="209"/>
      <c r="D8" s="209"/>
      <c r="E8" s="210"/>
      <c r="F8" s="10">
        <f t="shared" si="0"/>
        <v>324</v>
      </c>
      <c r="G8" s="9">
        <v>160</v>
      </c>
      <c r="H8" s="8">
        <f t="shared" ref="H8:H53" si="4">IF(G8=0,0,G8/$F8*100)</f>
        <v>49.382716049382715</v>
      </c>
      <c r="I8" s="9">
        <v>102</v>
      </c>
      <c r="J8" s="8">
        <f t="shared" si="1"/>
        <v>31.481481481481481</v>
      </c>
      <c r="K8" s="9">
        <v>47</v>
      </c>
      <c r="L8" s="8">
        <f t="shared" si="2"/>
        <v>14.506172839506174</v>
      </c>
      <c r="M8" s="9">
        <v>15</v>
      </c>
      <c r="N8" s="8">
        <f t="shared" si="3"/>
        <v>4.6296296296296298</v>
      </c>
      <c r="O8" s="54"/>
      <c r="P8" s="54"/>
      <c r="AA8" s="9">
        <v>324</v>
      </c>
      <c r="AB8" s="136" t="str">
        <f t="shared" ref="AB8:AB53" si="5">IF(F8=AA8,"",1)</f>
        <v/>
      </c>
      <c r="AC8" s="136" t="str">
        <f t="shared" ref="AC8:AC53" si="6">IF(SUM(H8,J8,L8,N8)=100,"",1)</f>
        <v/>
      </c>
    </row>
    <row r="9" spans="1:29" ht="23.1" customHeight="1">
      <c r="A9" s="206"/>
      <c r="B9" s="208" t="s">
        <v>47</v>
      </c>
      <c r="C9" s="209"/>
      <c r="D9" s="209"/>
      <c r="E9" s="210"/>
      <c r="F9" s="10">
        <f t="shared" si="0"/>
        <v>144</v>
      </c>
      <c r="G9" s="9">
        <v>91</v>
      </c>
      <c r="H9" s="8">
        <f t="shared" si="4"/>
        <v>63.194444444444443</v>
      </c>
      <c r="I9" s="9">
        <v>41</v>
      </c>
      <c r="J9" s="8">
        <f t="shared" si="1"/>
        <v>28.472222222222221</v>
      </c>
      <c r="K9" s="9">
        <v>11</v>
      </c>
      <c r="L9" s="8">
        <f t="shared" si="2"/>
        <v>7.6388888888888893</v>
      </c>
      <c r="M9" s="9">
        <v>1</v>
      </c>
      <c r="N9" s="8">
        <f t="shared" si="3"/>
        <v>0.69444444444444442</v>
      </c>
      <c r="O9" s="54"/>
      <c r="P9" s="54"/>
      <c r="AA9" s="9">
        <v>144</v>
      </c>
      <c r="AB9" s="136" t="str">
        <f t="shared" si="5"/>
        <v/>
      </c>
      <c r="AC9" s="136" t="str">
        <f t="shared" si="6"/>
        <v/>
      </c>
    </row>
    <row r="10" spans="1:29" ht="23.1" customHeight="1">
      <c r="A10" s="206"/>
      <c r="B10" s="208" t="s">
        <v>46</v>
      </c>
      <c r="C10" s="209"/>
      <c r="D10" s="209"/>
      <c r="E10" s="210"/>
      <c r="F10" s="10">
        <f t="shared" si="0"/>
        <v>219</v>
      </c>
      <c r="G10" s="9">
        <v>147</v>
      </c>
      <c r="H10" s="8">
        <f t="shared" si="4"/>
        <v>67.123287671232873</v>
      </c>
      <c r="I10" s="9">
        <v>56</v>
      </c>
      <c r="J10" s="8">
        <f t="shared" si="1"/>
        <v>25.570776255707763</v>
      </c>
      <c r="K10" s="9">
        <v>15</v>
      </c>
      <c r="L10" s="8">
        <f t="shared" si="2"/>
        <v>6.8493150684931505</v>
      </c>
      <c r="M10" s="9">
        <v>1</v>
      </c>
      <c r="N10" s="8">
        <f t="shared" si="3"/>
        <v>0.45662100456621002</v>
      </c>
      <c r="O10" s="54"/>
      <c r="P10" s="54"/>
      <c r="AA10" s="9">
        <v>219</v>
      </c>
      <c r="AB10" s="136" t="str">
        <f t="shared" si="5"/>
        <v/>
      </c>
      <c r="AC10" s="136" t="str">
        <f t="shared" si="6"/>
        <v/>
      </c>
    </row>
    <row r="11" spans="1:29" ht="23.1" customHeight="1">
      <c r="A11" s="206"/>
      <c r="B11" s="208" t="s">
        <v>45</v>
      </c>
      <c r="C11" s="209"/>
      <c r="D11" s="209"/>
      <c r="E11" s="210"/>
      <c r="F11" s="10">
        <f t="shared" si="0"/>
        <v>78</v>
      </c>
      <c r="G11" s="9">
        <v>59</v>
      </c>
      <c r="H11" s="8">
        <f t="shared" si="4"/>
        <v>75.641025641025635</v>
      </c>
      <c r="I11" s="9">
        <v>13</v>
      </c>
      <c r="J11" s="8">
        <f t="shared" si="1"/>
        <v>16.666666666666664</v>
      </c>
      <c r="K11" s="9">
        <v>5</v>
      </c>
      <c r="L11" s="8">
        <f t="shared" si="2"/>
        <v>6.4102564102564097</v>
      </c>
      <c r="M11" s="9">
        <v>1</v>
      </c>
      <c r="N11" s="8">
        <f t="shared" si="3"/>
        <v>1.2820512820512819</v>
      </c>
      <c r="O11" s="54"/>
      <c r="P11" s="54"/>
      <c r="AA11" s="9">
        <v>78</v>
      </c>
      <c r="AB11" s="136" t="str">
        <f t="shared" si="5"/>
        <v/>
      </c>
      <c r="AC11" s="136" t="str">
        <f t="shared" si="6"/>
        <v/>
      </c>
    </row>
    <row r="12" spans="1:29" ht="23.1" customHeight="1">
      <c r="A12" s="207"/>
      <c r="B12" s="208" t="s">
        <v>44</v>
      </c>
      <c r="C12" s="209"/>
      <c r="D12" s="209"/>
      <c r="E12" s="210"/>
      <c r="F12" s="10">
        <f t="shared" si="0"/>
        <v>221</v>
      </c>
      <c r="G12" s="9">
        <v>165</v>
      </c>
      <c r="H12" s="8">
        <f t="shared" si="4"/>
        <v>74.660633484162901</v>
      </c>
      <c r="I12" s="9">
        <v>40</v>
      </c>
      <c r="J12" s="8">
        <f t="shared" si="1"/>
        <v>18.099547511312217</v>
      </c>
      <c r="K12" s="9">
        <v>12</v>
      </c>
      <c r="L12" s="8">
        <f t="shared" si="2"/>
        <v>5.4298642533936654</v>
      </c>
      <c r="M12" s="9">
        <v>4</v>
      </c>
      <c r="N12" s="8">
        <f t="shared" si="3"/>
        <v>1.809954751131222</v>
      </c>
      <c r="O12" s="54"/>
      <c r="P12" s="54"/>
      <c r="AA12" s="9">
        <v>221</v>
      </c>
      <c r="AB12" s="136" t="str">
        <f t="shared" si="5"/>
        <v/>
      </c>
      <c r="AC12" s="136" t="str">
        <f t="shared" si="6"/>
        <v/>
      </c>
    </row>
    <row r="13" spans="1:29" ht="23.1" customHeight="1">
      <c r="A13" s="202" t="s">
        <v>43</v>
      </c>
      <c r="B13" s="202" t="s">
        <v>42</v>
      </c>
      <c r="C13" s="13"/>
      <c r="D13" s="14" t="s">
        <v>16</v>
      </c>
      <c r="E13" s="11"/>
      <c r="F13" s="10">
        <f t="shared" si="0"/>
        <v>247</v>
      </c>
      <c r="G13" s="9">
        <f>SUM(G14:G37)</f>
        <v>162</v>
      </c>
      <c r="H13" s="8">
        <f t="shared" si="4"/>
        <v>65.587044534412954</v>
      </c>
      <c r="I13" s="9">
        <f>SUM(I14:I37)</f>
        <v>63</v>
      </c>
      <c r="J13" s="8">
        <f t="shared" si="1"/>
        <v>25.506072874493928</v>
      </c>
      <c r="K13" s="9">
        <f>SUM(K14:K37)</f>
        <v>21</v>
      </c>
      <c r="L13" s="8">
        <f t="shared" si="2"/>
        <v>8.5020242914979747</v>
      </c>
      <c r="M13" s="9">
        <f>SUM(M14:M37)</f>
        <v>1</v>
      </c>
      <c r="N13" s="8">
        <f t="shared" si="3"/>
        <v>0.40485829959514169</v>
      </c>
      <c r="O13" s="54"/>
      <c r="P13" s="54"/>
      <c r="AA13" s="9">
        <v>247</v>
      </c>
      <c r="AB13" s="136" t="str">
        <f t="shared" si="5"/>
        <v/>
      </c>
      <c r="AC13" s="136" t="str">
        <f t="shared" si="6"/>
        <v/>
      </c>
    </row>
    <row r="14" spans="1:29" ht="23.1" customHeight="1">
      <c r="A14" s="203"/>
      <c r="B14" s="203"/>
      <c r="C14" s="13"/>
      <c r="D14" s="14" t="s">
        <v>41</v>
      </c>
      <c r="E14" s="11"/>
      <c r="F14" s="10">
        <f t="shared" si="0"/>
        <v>28</v>
      </c>
      <c r="G14" s="9">
        <v>19</v>
      </c>
      <c r="H14" s="8">
        <f t="shared" si="4"/>
        <v>67.857142857142861</v>
      </c>
      <c r="I14" s="9">
        <v>6</v>
      </c>
      <c r="J14" s="8">
        <f t="shared" si="1"/>
        <v>21.428571428571427</v>
      </c>
      <c r="K14" s="9">
        <v>3</v>
      </c>
      <c r="L14" s="8">
        <f t="shared" si="2"/>
        <v>10.714285714285714</v>
      </c>
      <c r="M14" s="9">
        <v>0</v>
      </c>
      <c r="N14" s="8">
        <f t="shared" si="3"/>
        <v>0</v>
      </c>
      <c r="O14" s="54"/>
      <c r="P14" s="54"/>
      <c r="AA14" s="9">
        <v>28</v>
      </c>
      <c r="AB14" s="136" t="str">
        <f t="shared" si="5"/>
        <v/>
      </c>
      <c r="AC14" s="136" t="str">
        <f t="shared" si="6"/>
        <v/>
      </c>
    </row>
    <row r="15" spans="1:29" ht="23.1" customHeight="1">
      <c r="A15" s="203"/>
      <c r="B15" s="203"/>
      <c r="C15" s="13"/>
      <c r="D15" s="14" t="s">
        <v>40</v>
      </c>
      <c r="E15" s="11"/>
      <c r="F15" s="10">
        <f t="shared" si="0"/>
        <v>5</v>
      </c>
      <c r="G15" s="9">
        <v>3</v>
      </c>
      <c r="H15" s="8">
        <f t="shared" si="4"/>
        <v>60</v>
      </c>
      <c r="I15" s="9">
        <v>2</v>
      </c>
      <c r="J15" s="8">
        <f t="shared" si="1"/>
        <v>40</v>
      </c>
      <c r="K15" s="9">
        <v>0</v>
      </c>
      <c r="L15" s="8">
        <f t="shared" si="2"/>
        <v>0</v>
      </c>
      <c r="M15" s="9">
        <v>0</v>
      </c>
      <c r="N15" s="8">
        <f t="shared" si="3"/>
        <v>0</v>
      </c>
      <c r="O15" s="54"/>
      <c r="P15" s="54"/>
      <c r="AA15" s="9">
        <v>5</v>
      </c>
      <c r="AB15" s="136" t="str">
        <f t="shared" si="5"/>
        <v/>
      </c>
      <c r="AC15" s="136" t="str">
        <f t="shared" si="6"/>
        <v/>
      </c>
    </row>
    <row r="16" spans="1:29" ht="23.1" customHeight="1">
      <c r="A16" s="203"/>
      <c r="B16" s="203"/>
      <c r="C16" s="13"/>
      <c r="D16" s="14" t="s">
        <v>39</v>
      </c>
      <c r="E16" s="11"/>
      <c r="F16" s="10">
        <f t="shared" si="0"/>
        <v>19</v>
      </c>
      <c r="G16" s="9">
        <v>6</v>
      </c>
      <c r="H16" s="8">
        <f t="shared" si="4"/>
        <v>31.578947368421051</v>
      </c>
      <c r="I16" s="9">
        <v>9</v>
      </c>
      <c r="J16" s="8">
        <f t="shared" si="1"/>
        <v>47.368421052631575</v>
      </c>
      <c r="K16" s="9">
        <v>4</v>
      </c>
      <c r="L16" s="8">
        <f t="shared" si="2"/>
        <v>21.052631578947366</v>
      </c>
      <c r="M16" s="9">
        <v>0</v>
      </c>
      <c r="N16" s="8">
        <f t="shared" si="3"/>
        <v>0</v>
      </c>
      <c r="O16" s="54"/>
      <c r="P16" s="54"/>
      <c r="AA16" s="9">
        <v>19</v>
      </c>
      <c r="AB16" s="136" t="str">
        <f t="shared" si="5"/>
        <v/>
      </c>
      <c r="AC16" s="136" t="str">
        <f t="shared" si="6"/>
        <v/>
      </c>
    </row>
    <row r="17" spans="1:29" ht="23.1" customHeight="1">
      <c r="A17" s="203"/>
      <c r="B17" s="203"/>
      <c r="C17" s="13"/>
      <c r="D17" s="14" t="s">
        <v>38</v>
      </c>
      <c r="E17" s="11"/>
      <c r="F17" s="10">
        <f t="shared" si="0"/>
        <v>2</v>
      </c>
      <c r="G17" s="9">
        <v>2</v>
      </c>
      <c r="H17" s="8">
        <f t="shared" si="4"/>
        <v>100</v>
      </c>
      <c r="I17" s="9">
        <v>0</v>
      </c>
      <c r="J17" s="8">
        <f t="shared" si="1"/>
        <v>0</v>
      </c>
      <c r="K17" s="9">
        <v>0</v>
      </c>
      <c r="L17" s="8">
        <f t="shared" si="2"/>
        <v>0</v>
      </c>
      <c r="M17" s="9">
        <v>0</v>
      </c>
      <c r="N17" s="8">
        <f t="shared" si="3"/>
        <v>0</v>
      </c>
      <c r="O17" s="54"/>
      <c r="P17" s="54"/>
      <c r="AA17" s="9">
        <v>2</v>
      </c>
      <c r="AB17" s="136" t="str">
        <f t="shared" si="5"/>
        <v/>
      </c>
      <c r="AC17" s="136" t="str">
        <f t="shared" si="6"/>
        <v/>
      </c>
    </row>
    <row r="18" spans="1:29" ht="23.1" customHeight="1">
      <c r="A18" s="203"/>
      <c r="B18" s="203"/>
      <c r="C18" s="13"/>
      <c r="D18" s="14" t="s">
        <v>37</v>
      </c>
      <c r="E18" s="11"/>
      <c r="F18" s="10">
        <f t="shared" si="0"/>
        <v>7</v>
      </c>
      <c r="G18" s="9">
        <v>4</v>
      </c>
      <c r="H18" s="8">
        <f t="shared" si="4"/>
        <v>57.142857142857139</v>
      </c>
      <c r="I18" s="9">
        <v>2</v>
      </c>
      <c r="J18" s="8">
        <f t="shared" si="1"/>
        <v>28.571428571428569</v>
      </c>
      <c r="K18" s="9">
        <v>0</v>
      </c>
      <c r="L18" s="8">
        <f t="shared" si="2"/>
        <v>0</v>
      </c>
      <c r="M18" s="9">
        <v>1</v>
      </c>
      <c r="N18" s="8">
        <f t="shared" si="3"/>
        <v>14.285714285714285</v>
      </c>
      <c r="O18" s="54"/>
      <c r="P18" s="54"/>
      <c r="AA18" s="9">
        <v>7</v>
      </c>
      <c r="AB18" s="136" t="str">
        <f t="shared" si="5"/>
        <v/>
      </c>
      <c r="AC18" s="136" t="str">
        <f t="shared" si="6"/>
        <v/>
      </c>
    </row>
    <row r="19" spans="1:29" ht="23.1" customHeight="1">
      <c r="A19" s="203"/>
      <c r="B19" s="203"/>
      <c r="C19" s="13"/>
      <c r="D19" s="14" t="s">
        <v>36</v>
      </c>
      <c r="E19" s="11"/>
      <c r="F19" s="10">
        <f t="shared" si="0"/>
        <v>1</v>
      </c>
      <c r="G19" s="9">
        <v>1</v>
      </c>
      <c r="H19" s="8">
        <f t="shared" si="4"/>
        <v>100</v>
      </c>
      <c r="I19" s="9">
        <v>0</v>
      </c>
      <c r="J19" s="8">
        <f t="shared" si="1"/>
        <v>0</v>
      </c>
      <c r="K19" s="9">
        <v>0</v>
      </c>
      <c r="L19" s="8">
        <f t="shared" si="2"/>
        <v>0</v>
      </c>
      <c r="M19" s="9">
        <v>0</v>
      </c>
      <c r="N19" s="8">
        <f t="shared" si="3"/>
        <v>0</v>
      </c>
      <c r="O19" s="54"/>
      <c r="P19" s="54"/>
      <c r="AA19" s="9">
        <v>1</v>
      </c>
      <c r="AB19" s="136" t="str">
        <f t="shared" si="5"/>
        <v/>
      </c>
      <c r="AC19" s="136" t="str">
        <f t="shared" si="6"/>
        <v/>
      </c>
    </row>
    <row r="20" spans="1:29" ht="23.1" customHeight="1">
      <c r="A20" s="203"/>
      <c r="B20" s="203"/>
      <c r="C20" s="13"/>
      <c r="D20" s="14" t="s">
        <v>35</v>
      </c>
      <c r="E20" s="11"/>
      <c r="F20" s="10">
        <f t="shared" si="0"/>
        <v>7</v>
      </c>
      <c r="G20" s="9">
        <v>6</v>
      </c>
      <c r="H20" s="8">
        <f t="shared" si="4"/>
        <v>85.714285714285708</v>
      </c>
      <c r="I20" s="9">
        <v>1</v>
      </c>
      <c r="J20" s="8">
        <f t="shared" si="1"/>
        <v>14.285714285714285</v>
      </c>
      <c r="K20" s="9">
        <v>0</v>
      </c>
      <c r="L20" s="8">
        <f t="shared" si="2"/>
        <v>0</v>
      </c>
      <c r="M20" s="9">
        <v>0</v>
      </c>
      <c r="N20" s="8">
        <f t="shared" si="3"/>
        <v>0</v>
      </c>
      <c r="O20" s="54"/>
      <c r="P20" s="54"/>
      <c r="AA20" s="9">
        <v>7</v>
      </c>
      <c r="AB20" s="136" t="str">
        <f t="shared" si="5"/>
        <v/>
      </c>
      <c r="AC20" s="136" t="str">
        <f t="shared" si="6"/>
        <v/>
      </c>
    </row>
    <row r="21" spans="1:29" ht="23.1" customHeight="1">
      <c r="A21" s="203"/>
      <c r="B21" s="203"/>
      <c r="C21" s="13"/>
      <c r="D21" s="14" t="s">
        <v>34</v>
      </c>
      <c r="E21" s="11"/>
      <c r="F21" s="10">
        <f t="shared" si="0"/>
        <v>8</v>
      </c>
      <c r="G21" s="9">
        <v>4</v>
      </c>
      <c r="H21" s="8">
        <f t="shared" si="4"/>
        <v>50</v>
      </c>
      <c r="I21" s="9">
        <v>1</v>
      </c>
      <c r="J21" s="8">
        <f t="shared" si="1"/>
        <v>12.5</v>
      </c>
      <c r="K21" s="9">
        <v>3</v>
      </c>
      <c r="L21" s="8">
        <f t="shared" si="2"/>
        <v>37.5</v>
      </c>
      <c r="M21" s="9">
        <v>0</v>
      </c>
      <c r="N21" s="8">
        <f t="shared" si="3"/>
        <v>0</v>
      </c>
      <c r="O21" s="54"/>
      <c r="P21" s="54"/>
      <c r="AA21" s="9">
        <v>8</v>
      </c>
      <c r="AB21" s="136" t="str">
        <f t="shared" si="5"/>
        <v/>
      </c>
      <c r="AC21" s="136" t="str">
        <f t="shared" si="6"/>
        <v/>
      </c>
    </row>
    <row r="22" spans="1:29" ht="23.1" customHeight="1">
      <c r="A22" s="203"/>
      <c r="B22" s="203"/>
      <c r="C22" s="13"/>
      <c r="D22" s="14" t="s">
        <v>33</v>
      </c>
      <c r="E22" s="11"/>
      <c r="F22" s="10">
        <f t="shared" si="0"/>
        <v>1</v>
      </c>
      <c r="G22" s="9">
        <v>1</v>
      </c>
      <c r="H22" s="8">
        <f t="shared" si="4"/>
        <v>100</v>
      </c>
      <c r="I22" s="9">
        <v>0</v>
      </c>
      <c r="J22" s="8">
        <f t="shared" si="1"/>
        <v>0</v>
      </c>
      <c r="K22" s="9">
        <v>0</v>
      </c>
      <c r="L22" s="8">
        <f t="shared" si="2"/>
        <v>0</v>
      </c>
      <c r="M22" s="9">
        <v>0</v>
      </c>
      <c r="N22" s="8">
        <f t="shared" si="3"/>
        <v>0</v>
      </c>
      <c r="O22" s="54"/>
      <c r="P22" s="54"/>
      <c r="AA22" s="9">
        <v>1</v>
      </c>
      <c r="AB22" s="136" t="str">
        <f t="shared" si="5"/>
        <v/>
      </c>
      <c r="AC22" s="136" t="str">
        <f t="shared" si="6"/>
        <v/>
      </c>
    </row>
    <row r="23" spans="1:29" ht="23.1" customHeight="1">
      <c r="A23" s="203"/>
      <c r="B23" s="203"/>
      <c r="C23" s="13"/>
      <c r="D23" s="14" t="s">
        <v>32</v>
      </c>
      <c r="E23" s="11"/>
      <c r="F23" s="10">
        <f t="shared" si="0"/>
        <v>7</v>
      </c>
      <c r="G23" s="9">
        <v>4</v>
      </c>
      <c r="H23" s="8">
        <f t="shared" si="4"/>
        <v>57.142857142857139</v>
      </c>
      <c r="I23" s="9">
        <v>3</v>
      </c>
      <c r="J23" s="8">
        <f t="shared" si="1"/>
        <v>42.857142857142854</v>
      </c>
      <c r="K23" s="9">
        <v>0</v>
      </c>
      <c r="L23" s="8">
        <f t="shared" si="2"/>
        <v>0</v>
      </c>
      <c r="M23" s="9">
        <v>0</v>
      </c>
      <c r="N23" s="8">
        <f t="shared" si="3"/>
        <v>0</v>
      </c>
      <c r="O23" s="54"/>
      <c r="P23" s="54"/>
      <c r="AA23" s="9">
        <v>7</v>
      </c>
      <c r="AB23" s="136" t="str">
        <f t="shared" si="5"/>
        <v/>
      </c>
      <c r="AC23" s="136" t="str">
        <f t="shared" si="6"/>
        <v/>
      </c>
    </row>
    <row r="24" spans="1:29" ht="23.1" customHeight="1">
      <c r="A24" s="203"/>
      <c r="B24" s="203"/>
      <c r="C24" s="13"/>
      <c r="D24" s="14" t="s">
        <v>31</v>
      </c>
      <c r="E24" s="11"/>
      <c r="F24" s="10">
        <f t="shared" si="0"/>
        <v>1</v>
      </c>
      <c r="G24" s="9">
        <v>0</v>
      </c>
      <c r="H24" s="8">
        <f t="shared" si="4"/>
        <v>0</v>
      </c>
      <c r="I24" s="9">
        <v>1</v>
      </c>
      <c r="J24" s="8">
        <f t="shared" si="1"/>
        <v>100</v>
      </c>
      <c r="K24" s="9">
        <v>0</v>
      </c>
      <c r="L24" s="8">
        <f t="shared" si="2"/>
        <v>0</v>
      </c>
      <c r="M24" s="9">
        <v>0</v>
      </c>
      <c r="N24" s="8">
        <f t="shared" si="3"/>
        <v>0</v>
      </c>
      <c r="O24" s="54"/>
      <c r="P24" s="54"/>
      <c r="AA24" s="9">
        <v>1</v>
      </c>
      <c r="AB24" s="136" t="str">
        <f t="shared" si="5"/>
        <v/>
      </c>
      <c r="AC24" s="136" t="str">
        <f t="shared" si="6"/>
        <v/>
      </c>
    </row>
    <row r="25" spans="1:29" ht="23.1" customHeight="1">
      <c r="A25" s="203"/>
      <c r="B25" s="203"/>
      <c r="C25" s="13"/>
      <c r="D25" s="12" t="s">
        <v>30</v>
      </c>
      <c r="E25" s="11"/>
      <c r="F25" s="10">
        <f t="shared" si="0"/>
        <v>2</v>
      </c>
      <c r="G25" s="9">
        <v>1</v>
      </c>
      <c r="H25" s="8">
        <f t="shared" si="4"/>
        <v>50</v>
      </c>
      <c r="I25" s="9">
        <v>0</v>
      </c>
      <c r="J25" s="8">
        <f t="shared" si="1"/>
        <v>0</v>
      </c>
      <c r="K25" s="9">
        <v>1</v>
      </c>
      <c r="L25" s="8">
        <f t="shared" si="2"/>
        <v>50</v>
      </c>
      <c r="M25" s="9">
        <v>0</v>
      </c>
      <c r="N25" s="8">
        <f t="shared" si="3"/>
        <v>0</v>
      </c>
      <c r="O25" s="54"/>
      <c r="P25" s="54"/>
      <c r="AA25" s="9">
        <v>2</v>
      </c>
      <c r="AB25" s="136" t="str">
        <f t="shared" si="5"/>
        <v/>
      </c>
      <c r="AC25" s="136" t="str">
        <f t="shared" si="6"/>
        <v/>
      </c>
    </row>
    <row r="26" spans="1:29" ht="23.1" customHeight="1">
      <c r="A26" s="203"/>
      <c r="B26" s="203"/>
      <c r="C26" s="13"/>
      <c r="D26" s="109" t="s">
        <v>29</v>
      </c>
      <c r="E26" s="110"/>
      <c r="F26" s="31">
        <f t="shared" si="0"/>
        <v>8</v>
      </c>
      <c r="G26" s="30">
        <v>6</v>
      </c>
      <c r="H26" s="111">
        <f t="shared" si="4"/>
        <v>75</v>
      </c>
      <c r="I26" s="9">
        <v>1</v>
      </c>
      <c r="J26" s="8">
        <f t="shared" si="1"/>
        <v>12.5</v>
      </c>
      <c r="K26" s="9">
        <v>1</v>
      </c>
      <c r="L26" s="8">
        <f t="shared" si="2"/>
        <v>12.5</v>
      </c>
      <c r="M26" s="9">
        <v>0</v>
      </c>
      <c r="N26" s="8">
        <f t="shared" si="3"/>
        <v>0</v>
      </c>
      <c r="O26" s="54"/>
      <c r="P26" s="54"/>
      <c r="AA26" s="30">
        <v>8</v>
      </c>
      <c r="AB26" s="136" t="str">
        <f t="shared" si="5"/>
        <v/>
      </c>
      <c r="AC26" s="136" t="str">
        <f t="shared" si="6"/>
        <v/>
      </c>
    </row>
    <row r="27" spans="1:29" ht="23.1" customHeight="1">
      <c r="A27" s="203"/>
      <c r="B27" s="203"/>
      <c r="C27" s="13"/>
      <c r="D27" s="14" t="s">
        <v>28</v>
      </c>
      <c r="E27" s="11"/>
      <c r="F27" s="10">
        <f t="shared" si="0"/>
        <v>5</v>
      </c>
      <c r="G27" s="9">
        <v>1</v>
      </c>
      <c r="H27" s="8">
        <f t="shared" si="4"/>
        <v>20</v>
      </c>
      <c r="I27" s="9">
        <v>2</v>
      </c>
      <c r="J27" s="8">
        <f t="shared" si="1"/>
        <v>40</v>
      </c>
      <c r="K27" s="9">
        <v>2</v>
      </c>
      <c r="L27" s="8">
        <f t="shared" si="2"/>
        <v>40</v>
      </c>
      <c r="M27" s="9">
        <v>0</v>
      </c>
      <c r="N27" s="8">
        <f t="shared" si="3"/>
        <v>0</v>
      </c>
      <c r="O27" s="54"/>
      <c r="P27" s="54"/>
      <c r="AA27" s="9">
        <v>5</v>
      </c>
      <c r="AB27" s="136" t="str">
        <f t="shared" si="5"/>
        <v/>
      </c>
      <c r="AC27" s="136" t="str">
        <f t="shared" si="6"/>
        <v/>
      </c>
    </row>
    <row r="28" spans="1:29" ht="23.1" customHeight="1">
      <c r="A28" s="203"/>
      <c r="B28" s="203"/>
      <c r="C28" s="13"/>
      <c r="D28" s="14" t="s">
        <v>27</v>
      </c>
      <c r="E28" s="11"/>
      <c r="F28" s="10">
        <f t="shared" si="0"/>
        <v>5</v>
      </c>
      <c r="G28" s="9">
        <v>4</v>
      </c>
      <c r="H28" s="8">
        <f t="shared" si="4"/>
        <v>80</v>
      </c>
      <c r="I28" s="9">
        <v>1</v>
      </c>
      <c r="J28" s="8">
        <f t="shared" si="1"/>
        <v>20</v>
      </c>
      <c r="K28" s="9">
        <v>0</v>
      </c>
      <c r="L28" s="8">
        <f t="shared" si="2"/>
        <v>0</v>
      </c>
      <c r="M28" s="9">
        <v>0</v>
      </c>
      <c r="N28" s="8">
        <f t="shared" si="3"/>
        <v>0</v>
      </c>
      <c r="O28" s="54"/>
      <c r="P28" s="54"/>
      <c r="AA28" s="9">
        <v>5</v>
      </c>
      <c r="AB28" s="136" t="str">
        <f t="shared" si="5"/>
        <v/>
      </c>
      <c r="AC28" s="136" t="str">
        <f t="shared" si="6"/>
        <v/>
      </c>
    </row>
    <row r="29" spans="1:29" ht="23.1" customHeight="1">
      <c r="A29" s="203"/>
      <c r="B29" s="203"/>
      <c r="C29" s="13"/>
      <c r="D29" s="14" t="s">
        <v>26</v>
      </c>
      <c r="E29" s="11"/>
      <c r="F29" s="10">
        <f t="shared" si="0"/>
        <v>15</v>
      </c>
      <c r="G29" s="9">
        <v>11</v>
      </c>
      <c r="H29" s="8">
        <f t="shared" si="4"/>
        <v>73.333333333333329</v>
      </c>
      <c r="I29" s="9">
        <v>3</v>
      </c>
      <c r="J29" s="8">
        <f t="shared" si="1"/>
        <v>20</v>
      </c>
      <c r="K29" s="9">
        <v>1</v>
      </c>
      <c r="L29" s="8">
        <f t="shared" si="2"/>
        <v>6.666666666666667</v>
      </c>
      <c r="M29" s="9">
        <v>0</v>
      </c>
      <c r="N29" s="8">
        <f t="shared" si="3"/>
        <v>0</v>
      </c>
      <c r="O29" s="54"/>
      <c r="P29" s="54"/>
      <c r="AA29" s="9">
        <v>15</v>
      </c>
      <c r="AB29" s="136" t="str">
        <f t="shared" si="5"/>
        <v/>
      </c>
      <c r="AC29" s="136" t="str">
        <f t="shared" si="6"/>
        <v/>
      </c>
    </row>
    <row r="30" spans="1:29" ht="23.1" customHeight="1">
      <c r="A30" s="203"/>
      <c r="B30" s="203"/>
      <c r="C30" s="13"/>
      <c r="D30" s="14" t="s">
        <v>25</v>
      </c>
      <c r="E30" s="11"/>
      <c r="F30" s="10">
        <f t="shared" si="0"/>
        <v>5</v>
      </c>
      <c r="G30" s="9">
        <v>1</v>
      </c>
      <c r="H30" s="8">
        <f t="shared" si="4"/>
        <v>20</v>
      </c>
      <c r="I30" s="9">
        <v>3</v>
      </c>
      <c r="J30" s="8">
        <f t="shared" si="1"/>
        <v>60</v>
      </c>
      <c r="K30" s="9">
        <v>1</v>
      </c>
      <c r="L30" s="8">
        <f t="shared" si="2"/>
        <v>20</v>
      </c>
      <c r="M30" s="9">
        <v>0</v>
      </c>
      <c r="N30" s="8">
        <f t="shared" si="3"/>
        <v>0</v>
      </c>
      <c r="O30" s="54"/>
      <c r="P30" s="54"/>
      <c r="AA30" s="9">
        <v>5</v>
      </c>
      <c r="AB30" s="136" t="str">
        <f t="shared" si="5"/>
        <v/>
      </c>
      <c r="AC30" s="136" t="str">
        <f t="shared" si="6"/>
        <v/>
      </c>
    </row>
    <row r="31" spans="1:29" ht="23.1" customHeight="1">
      <c r="A31" s="203"/>
      <c r="B31" s="203"/>
      <c r="C31" s="13"/>
      <c r="D31" s="14" t="s">
        <v>24</v>
      </c>
      <c r="E31" s="11"/>
      <c r="F31" s="10">
        <f t="shared" si="0"/>
        <v>33</v>
      </c>
      <c r="G31" s="9">
        <v>24</v>
      </c>
      <c r="H31" s="8">
        <f t="shared" si="4"/>
        <v>72.727272727272734</v>
      </c>
      <c r="I31" s="9">
        <v>7</v>
      </c>
      <c r="J31" s="8">
        <f t="shared" si="1"/>
        <v>21.212121212121211</v>
      </c>
      <c r="K31" s="9">
        <v>2</v>
      </c>
      <c r="L31" s="8">
        <f t="shared" si="2"/>
        <v>6.0606060606060606</v>
      </c>
      <c r="M31" s="9">
        <v>0</v>
      </c>
      <c r="N31" s="8">
        <f t="shared" si="3"/>
        <v>0</v>
      </c>
      <c r="O31" s="54"/>
      <c r="P31" s="54"/>
      <c r="AA31" s="9">
        <v>33</v>
      </c>
      <c r="AB31" s="136" t="str">
        <f t="shared" si="5"/>
        <v/>
      </c>
      <c r="AC31" s="136" t="str">
        <f t="shared" si="6"/>
        <v/>
      </c>
    </row>
    <row r="32" spans="1:29" ht="23.1" customHeight="1">
      <c r="A32" s="203"/>
      <c r="B32" s="203"/>
      <c r="C32" s="13"/>
      <c r="D32" s="14" t="s">
        <v>23</v>
      </c>
      <c r="E32" s="11"/>
      <c r="F32" s="10">
        <f t="shared" si="0"/>
        <v>8</v>
      </c>
      <c r="G32" s="9">
        <v>3</v>
      </c>
      <c r="H32" s="8">
        <f t="shared" si="4"/>
        <v>37.5</v>
      </c>
      <c r="I32" s="9">
        <v>5</v>
      </c>
      <c r="J32" s="8">
        <f t="shared" si="1"/>
        <v>62.5</v>
      </c>
      <c r="K32" s="9">
        <v>0</v>
      </c>
      <c r="L32" s="8">
        <f t="shared" si="2"/>
        <v>0</v>
      </c>
      <c r="M32" s="9">
        <v>0</v>
      </c>
      <c r="N32" s="8">
        <f t="shared" si="3"/>
        <v>0</v>
      </c>
      <c r="O32" s="54"/>
      <c r="P32" s="54"/>
      <c r="AA32" s="9">
        <v>8</v>
      </c>
      <c r="AB32" s="136" t="str">
        <f t="shared" si="5"/>
        <v/>
      </c>
      <c r="AC32" s="136" t="str">
        <f t="shared" si="6"/>
        <v/>
      </c>
    </row>
    <row r="33" spans="1:29" ht="24" customHeight="1">
      <c r="A33" s="203"/>
      <c r="B33" s="203"/>
      <c r="C33" s="13"/>
      <c r="D33" s="14" t="s">
        <v>22</v>
      </c>
      <c r="E33" s="11"/>
      <c r="F33" s="10">
        <f t="shared" si="0"/>
        <v>28</v>
      </c>
      <c r="G33" s="9">
        <v>22</v>
      </c>
      <c r="H33" s="8">
        <f t="shared" si="4"/>
        <v>78.571428571428569</v>
      </c>
      <c r="I33" s="9">
        <v>6</v>
      </c>
      <c r="J33" s="8">
        <f t="shared" si="1"/>
        <v>21.428571428571427</v>
      </c>
      <c r="K33" s="9">
        <v>0</v>
      </c>
      <c r="L33" s="8">
        <f t="shared" si="2"/>
        <v>0</v>
      </c>
      <c r="M33" s="9">
        <v>0</v>
      </c>
      <c r="N33" s="8">
        <f t="shared" si="3"/>
        <v>0</v>
      </c>
      <c r="O33" s="54"/>
      <c r="P33" s="54"/>
      <c r="AA33" s="9">
        <v>28</v>
      </c>
      <c r="AB33" s="136" t="str">
        <f t="shared" si="5"/>
        <v/>
      </c>
      <c r="AC33" s="136" t="str">
        <f t="shared" si="6"/>
        <v/>
      </c>
    </row>
    <row r="34" spans="1:29" ht="23.1" customHeight="1">
      <c r="A34" s="203"/>
      <c r="B34" s="203"/>
      <c r="C34" s="13"/>
      <c r="D34" s="14" t="s">
        <v>21</v>
      </c>
      <c r="E34" s="11"/>
      <c r="F34" s="10">
        <f t="shared" si="0"/>
        <v>12</v>
      </c>
      <c r="G34" s="9">
        <v>7</v>
      </c>
      <c r="H34" s="8">
        <f t="shared" si="4"/>
        <v>58.333333333333336</v>
      </c>
      <c r="I34" s="9">
        <v>4</v>
      </c>
      <c r="J34" s="8">
        <f t="shared" si="1"/>
        <v>33.333333333333329</v>
      </c>
      <c r="K34" s="9">
        <v>1</v>
      </c>
      <c r="L34" s="8">
        <f t="shared" si="2"/>
        <v>8.3333333333333321</v>
      </c>
      <c r="M34" s="9">
        <v>0</v>
      </c>
      <c r="N34" s="8">
        <f t="shared" si="3"/>
        <v>0</v>
      </c>
      <c r="O34" s="54"/>
      <c r="P34" s="54"/>
      <c r="AA34" s="9">
        <v>12</v>
      </c>
      <c r="AB34" s="136" t="str">
        <f t="shared" si="5"/>
        <v/>
      </c>
      <c r="AC34" s="136" t="str">
        <f t="shared" si="6"/>
        <v/>
      </c>
    </row>
    <row r="35" spans="1:29" ht="23.1" customHeight="1">
      <c r="A35" s="203"/>
      <c r="B35" s="203"/>
      <c r="C35" s="13"/>
      <c r="D35" s="14" t="s">
        <v>20</v>
      </c>
      <c r="E35" s="11"/>
      <c r="F35" s="10">
        <f t="shared" si="0"/>
        <v>11</v>
      </c>
      <c r="G35" s="9">
        <v>9</v>
      </c>
      <c r="H35" s="8">
        <f t="shared" si="4"/>
        <v>81.818181818181827</v>
      </c>
      <c r="I35" s="9">
        <v>2</v>
      </c>
      <c r="J35" s="8">
        <f t="shared" si="1"/>
        <v>18.181818181818183</v>
      </c>
      <c r="K35" s="9">
        <v>0</v>
      </c>
      <c r="L35" s="8">
        <f t="shared" si="2"/>
        <v>0</v>
      </c>
      <c r="M35" s="9">
        <v>0</v>
      </c>
      <c r="N35" s="8">
        <f t="shared" si="3"/>
        <v>0</v>
      </c>
      <c r="O35" s="54"/>
      <c r="P35" s="54"/>
      <c r="AA35" s="9">
        <v>11</v>
      </c>
      <c r="AB35" s="136" t="str">
        <f t="shared" si="5"/>
        <v/>
      </c>
      <c r="AC35" s="136" t="str">
        <f t="shared" si="6"/>
        <v/>
      </c>
    </row>
    <row r="36" spans="1:29" ht="23.1" customHeight="1">
      <c r="A36" s="203"/>
      <c r="B36" s="203"/>
      <c r="C36" s="13"/>
      <c r="D36" s="14" t="s">
        <v>19</v>
      </c>
      <c r="E36" s="11"/>
      <c r="F36" s="10">
        <f t="shared" si="0"/>
        <v>21</v>
      </c>
      <c r="G36" s="9">
        <v>20</v>
      </c>
      <c r="H36" s="8">
        <f t="shared" si="4"/>
        <v>95.238095238095227</v>
      </c>
      <c r="I36" s="9">
        <v>1</v>
      </c>
      <c r="J36" s="8">
        <f t="shared" si="1"/>
        <v>4.7619047619047619</v>
      </c>
      <c r="K36" s="9">
        <v>0</v>
      </c>
      <c r="L36" s="8">
        <f t="shared" si="2"/>
        <v>0</v>
      </c>
      <c r="M36" s="9">
        <v>0</v>
      </c>
      <c r="N36" s="8">
        <f t="shared" si="3"/>
        <v>0</v>
      </c>
      <c r="O36" s="54"/>
      <c r="P36" s="54"/>
      <c r="AA36" s="9">
        <v>21</v>
      </c>
      <c r="AB36" s="136" t="str">
        <f t="shared" si="5"/>
        <v/>
      </c>
      <c r="AC36" s="136" t="str">
        <f t="shared" si="6"/>
        <v/>
      </c>
    </row>
    <row r="37" spans="1:29" ht="23.1" customHeight="1">
      <c r="A37" s="203"/>
      <c r="B37" s="204"/>
      <c r="C37" s="13"/>
      <c r="D37" s="14" t="s">
        <v>18</v>
      </c>
      <c r="E37" s="11"/>
      <c r="F37" s="10">
        <f t="shared" si="0"/>
        <v>8</v>
      </c>
      <c r="G37" s="9">
        <v>3</v>
      </c>
      <c r="H37" s="8">
        <f t="shared" si="4"/>
        <v>37.5</v>
      </c>
      <c r="I37" s="9">
        <v>3</v>
      </c>
      <c r="J37" s="8">
        <f t="shared" si="1"/>
        <v>37.5</v>
      </c>
      <c r="K37" s="9">
        <v>2</v>
      </c>
      <c r="L37" s="8">
        <f t="shared" si="2"/>
        <v>25</v>
      </c>
      <c r="M37" s="9">
        <v>0</v>
      </c>
      <c r="N37" s="8">
        <f t="shared" si="3"/>
        <v>0</v>
      </c>
      <c r="O37" s="54"/>
      <c r="P37" s="54"/>
      <c r="AA37" s="9">
        <v>8</v>
      </c>
      <c r="AB37" s="136" t="str">
        <f t="shared" si="5"/>
        <v/>
      </c>
      <c r="AC37" s="136" t="str">
        <f t="shared" si="6"/>
        <v/>
      </c>
    </row>
    <row r="38" spans="1:29" ht="23.1" customHeight="1">
      <c r="A38" s="203"/>
      <c r="B38" s="202" t="s">
        <v>17</v>
      </c>
      <c r="C38" s="13"/>
      <c r="D38" s="14" t="s">
        <v>16</v>
      </c>
      <c r="E38" s="11"/>
      <c r="F38" s="10">
        <f t="shared" si="0"/>
        <v>739</v>
      </c>
      <c r="G38" s="9">
        <f>SUM(G39:G53)</f>
        <v>460</v>
      </c>
      <c r="H38" s="8">
        <f t="shared" si="4"/>
        <v>62.246278755074428</v>
      </c>
      <c r="I38" s="9">
        <f>SUM(I39:I53)</f>
        <v>189</v>
      </c>
      <c r="J38" s="8">
        <f t="shared" si="1"/>
        <v>25.575101488497971</v>
      </c>
      <c r="K38" s="9">
        <f>SUM(K39:K53)</f>
        <v>69</v>
      </c>
      <c r="L38" s="8">
        <f t="shared" si="2"/>
        <v>9.3369418132611646</v>
      </c>
      <c r="M38" s="9">
        <f>SUM(M39:M53)</f>
        <v>21</v>
      </c>
      <c r="N38" s="8">
        <f t="shared" si="3"/>
        <v>2.8416779431664412</v>
      </c>
      <c r="O38" s="54"/>
      <c r="P38" s="54"/>
      <c r="AA38" s="9">
        <v>739</v>
      </c>
      <c r="AB38" s="136" t="str">
        <f t="shared" si="5"/>
        <v/>
      </c>
      <c r="AC38" s="136" t="str">
        <f t="shared" si="6"/>
        <v/>
      </c>
    </row>
    <row r="39" spans="1:29" ht="23.1" customHeight="1">
      <c r="A39" s="203"/>
      <c r="B39" s="203"/>
      <c r="C39" s="13"/>
      <c r="D39" s="14" t="s">
        <v>15</v>
      </c>
      <c r="E39" s="11"/>
      <c r="F39" s="10">
        <f t="shared" si="0"/>
        <v>7</v>
      </c>
      <c r="G39" s="9">
        <v>5</v>
      </c>
      <c r="H39" s="8">
        <f t="shared" si="4"/>
        <v>71.428571428571431</v>
      </c>
      <c r="I39" s="9">
        <v>2</v>
      </c>
      <c r="J39" s="8">
        <f t="shared" si="1"/>
        <v>28.571428571428569</v>
      </c>
      <c r="K39" s="9">
        <v>0</v>
      </c>
      <c r="L39" s="8">
        <f t="shared" si="2"/>
        <v>0</v>
      </c>
      <c r="M39" s="9">
        <v>0</v>
      </c>
      <c r="N39" s="8">
        <f t="shared" si="3"/>
        <v>0</v>
      </c>
      <c r="O39" s="54"/>
      <c r="P39" s="54"/>
      <c r="AA39" s="9">
        <v>7</v>
      </c>
      <c r="AB39" s="136" t="str">
        <f t="shared" si="5"/>
        <v/>
      </c>
      <c r="AC39" s="136" t="str">
        <f t="shared" si="6"/>
        <v/>
      </c>
    </row>
    <row r="40" spans="1:29" ht="23.1" customHeight="1">
      <c r="A40" s="203"/>
      <c r="B40" s="203"/>
      <c r="C40" s="13"/>
      <c r="D40" s="14" t="s">
        <v>14</v>
      </c>
      <c r="E40" s="11"/>
      <c r="F40" s="10">
        <f t="shared" si="0"/>
        <v>90</v>
      </c>
      <c r="G40" s="9">
        <v>66</v>
      </c>
      <c r="H40" s="8">
        <f t="shared" si="4"/>
        <v>73.333333333333329</v>
      </c>
      <c r="I40" s="9">
        <v>16</v>
      </c>
      <c r="J40" s="8">
        <f t="shared" si="1"/>
        <v>17.777777777777779</v>
      </c>
      <c r="K40" s="9">
        <v>5</v>
      </c>
      <c r="L40" s="8">
        <f t="shared" si="2"/>
        <v>5.5555555555555554</v>
      </c>
      <c r="M40" s="9">
        <v>3</v>
      </c>
      <c r="N40" s="8">
        <f t="shared" si="3"/>
        <v>3.3333333333333335</v>
      </c>
      <c r="O40" s="54"/>
      <c r="P40" s="54"/>
      <c r="AA40" s="9">
        <v>90</v>
      </c>
      <c r="AB40" s="136" t="str">
        <f t="shared" si="5"/>
        <v/>
      </c>
      <c r="AC40" s="136" t="str">
        <f t="shared" si="6"/>
        <v/>
      </c>
    </row>
    <row r="41" spans="1:29" ht="23.1" customHeight="1">
      <c r="A41" s="203"/>
      <c r="B41" s="203"/>
      <c r="C41" s="13"/>
      <c r="D41" s="14" t="s">
        <v>13</v>
      </c>
      <c r="E41" s="11"/>
      <c r="F41" s="10">
        <f t="shared" si="0"/>
        <v>18</v>
      </c>
      <c r="G41" s="9">
        <v>16</v>
      </c>
      <c r="H41" s="8">
        <f t="shared" si="4"/>
        <v>88.888888888888886</v>
      </c>
      <c r="I41" s="9">
        <v>1</v>
      </c>
      <c r="J41" s="8">
        <f t="shared" si="1"/>
        <v>5.5555555555555554</v>
      </c>
      <c r="K41" s="9">
        <v>0</v>
      </c>
      <c r="L41" s="8">
        <f t="shared" si="2"/>
        <v>0</v>
      </c>
      <c r="M41" s="9">
        <v>1</v>
      </c>
      <c r="N41" s="8">
        <f t="shared" si="3"/>
        <v>5.5555555555555554</v>
      </c>
      <c r="O41" s="54"/>
      <c r="P41" s="54"/>
      <c r="AA41" s="9">
        <v>18</v>
      </c>
      <c r="AB41" s="136" t="str">
        <f t="shared" si="5"/>
        <v/>
      </c>
      <c r="AC41" s="136" t="str">
        <f t="shared" si="6"/>
        <v/>
      </c>
    </row>
    <row r="42" spans="1:29" ht="23.1" customHeight="1">
      <c r="A42" s="203"/>
      <c r="B42" s="203"/>
      <c r="C42" s="13"/>
      <c r="D42" s="14" t="s">
        <v>12</v>
      </c>
      <c r="E42" s="11"/>
      <c r="F42" s="10">
        <f t="shared" si="0"/>
        <v>14</v>
      </c>
      <c r="G42" s="9">
        <v>4</v>
      </c>
      <c r="H42" s="8">
        <f t="shared" si="4"/>
        <v>28.571428571428569</v>
      </c>
      <c r="I42" s="9">
        <v>10</v>
      </c>
      <c r="J42" s="8">
        <f t="shared" si="1"/>
        <v>71.428571428571431</v>
      </c>
      <c r="K42" s="9">
        <v>0</v>
      </c>
      <c r="L42" s="8">
        <f t="shared" si="2"/>
        <v>0</v>
      </c>
      <c r="M42" s="9">
        <v>0</v>
      </c>
      <c r="N42" s="8">
        <f t="shared" si="3"/>
        <v>0</v>
      </c>
      <c r="O42" s="54"/>
      <c r="P42" s="54"/>
      <c r="AA42" s="9">
        <v>14</v>
      </c>
      <c r="AB42" s="136" t="str">
        <f t="shared" si="5"/>
        <v/>
      </c>
      <c r="AC42" s="136" t="str">
        <f t="shared" si="6"/>
        <v/>
      </c>
    </row>
    <row r="43" spans="1:29" ht="23.1" customHeight="1">
      <c r="A43" s="203"/>
      <c r="B43" s="203"/>
      <c r="C43" s="13"/>
      <c r="D43" s="14" t="s">
        <v>11</v>
      </c>
      <c r="E43" s="11"/>
      <c r="F43" s="10">
        <f t="shared" si="0"/>
        <v>36</v>
      </c>
      <c r="G43" s="9">
        <v>19</v>
      </c>
      <c r="H43" s="8">
        <f t="shared" si="4"/>
        <v>52.777777777777779</v>
      </c>
      <c r="I43" s="9">
        <v>12</v>
      </c>
      <c r="J43" s="8">
        <f t="shared" si="1"/>
        <v>33.333333333333329</v>
      </c>
      <c r="K43" s="9">
        <v>4</v>
      </c>
      <c r="L43" s="8">
        <f t="shared" si="2"/>
        <v>11.111111111111111</v>
      </c>
      <c r="M43" s="9">
        <v>1</v>
      </c>
      <c r="N43" s="8">
        <f t="shared" si="3"/>
        <v>2.7777777777777777</v>
      </c>
      <c r="O43" s="54"/>
      <c r="P43" s="54"/>
      <c r="AA43" s="9">
        <v>36</v>
      </c>
      <c r="AB43" s="136" t="str">
        <f t="shared" si="5"/>
        <v/>
      </c>
      <c r="AC43" s="136" t="str">
        <f t="shared" si="6"/>
        <v/>
      </c>
    </row>
    <row r="44" spans="1:29" ht="23.1" customHeight="1">
      <c r="A44" s="203"/>
      <c r="B44" s="203"/>
      <c r="C44" s="13"/>
      <c r="D44" s="14" t="s">
        <v>10</v>
      </c>
      <c r="E44" s="11"/>
      <c r="F44" s="10">
        <f t="shared" si="0"/>
        <v>187</v>
      </c>
      <c r="G44" s="9">
        <v>96</v>
      </c>
      <c r="H44" s="8">
        <f t="shared" si="4"/>
        <v>51.336898395721931</v>
      </c>
      <c r="I44" s="9">
        <v>61</v>
      </c>
      <c r="J44" s="8">
        <f t="shared" si="1"/>
        <v>32.620320855614978</v>
      </c>
      <c r="K44" s="9">
        <v>25</v>
      </c>
      <c r="L44" s="8">
        <f t="shared" si="2"/>
        <v>13.368983957219251</v>
      </c>
      <c r="M44" s="9">
        <v>5</v>
      </c>
      <c r="N44" s="8">
        <f t="shared" si="3"/>
        <v>2.6737967914438503</v>
      </c>
      <c r="O44" s="54"/>
      <c r="P44" s="54"/>
      <c r="AA44" s="9">
        <v>187</v>
      </c>
      <c r="AB44" s="136" t="str">
        <f t="shared" si="5"/>
        <v/>
      </c>
      <c r="AC44" s="136" t="str">
        <f t="shared" si="6"/>
        <v/>
      </c>
    </row>
    <row r="45" spans="1:29" ht="23.1" customHeight="1">
      <c r="A45" s="203"/>
      <c r="B45" s="203"/>
      <c r="C45" s="13"/>
      <c r="D45" s="14" t="s">
        <v>9</v>
      </c>
      <c r="E45" s="11"/>
      <c r="F45" s="10">
        <f t="shared" si="0"/>
        <v>20</v>
      </c>
      <c r="G45" s="9">
        <v>17</v>
      </c>
      <c r="H45" s="8">
        <f t="shared" si="4"/>
        <v>85</v>
      </c>
      <c r="I45" s="9">
        <v>2</v>
      </c>
      <c r="J45" s="8">
        <f t="shared" si="1"/>
        <v>10</v>
      </c>
      <c r="K45" s="9">
        <v>1</v>
      </c>
      <c r="L45" s="8">
        <f t="shared" si="2"/>
        <v>5</v>
      </c>
      <c r="M45" s="9">
        <v>0</v>
      </c>
      <c r="N45" s="8">
        <f t="shared" si="3"/>
        <v>0</v>
      </c>
      <c r="O45" s="54"/>
      <c r="P45" s="54"/>
      <c r="AA45" s="9">
        <v>20</v>
      </c>
      <c r="AB45" s="136" t="str">
        <f t="shared" si="5"/>
        <v/>
      </c>
      <c r="AC45" s="136" t="str">
        <f t="shared" si="6"/>
        <v/>
      </c>
    </row>
    <row r="46" spans="1:29" ht="23.1" customHeight="1">
      <c r="A46" s="203"/>
      <c r="B46" s="203"/>
      <c r="C46" s="13"/>
      <c r="D46" s="14" t="s">
        <v>8</v>
      </c>
      <c r="E46" s="11"/>
      <c r="F46" s="10">
        <f t="shared" si="0"/>
        <v>9</v>
      </c>
      <c r="G46" s="9">
        <v>8</v>
      </c>
      <c r="H46" s="8">
        <f t="shared" si="4"/>
        <v>88.888888888888886</v>
      </c>
      <c r="I46" s="9">
        <v>1</v>
      </c>
      <c r="J46" s="8">
        <f t="shared" si="1"/>
        <v>11.111111111111111</v>
      </c>
      <c r="K46" s="9">
        <v>0</v>
      </c>
      <c r="L46" s="8">
        <f t="shared" si="2"/>
        <v>0</v>
      </c>
      <c r="M46" s="9">
        <v>0</v>
      </c>
      <c r="N46" s="8">
        <f t="shared" si="3"/>
        <v>0</v>
      </c>
      <c r="O46" s="54"/>
      <c r="P46" s="54"/>
      <c r="AA46" s="9">
        <v>9</v>
      </c>
      <c r="AB46" s="136" t="str">
        <f t="shared" si="5"/>
        <v/>
      </c>
      <c r="AC46" s="136" t="str">
        <f t="shared" si="6"/>
        <v/>
      </c>
    </row>
    <row r="47" spans="1:29" ht="24" customHeight="1">
      <c r="A47" s="203"/>
      <c r="B47" s="203"/>
      <c r="C47" s="13"/>
      <c r="D47" s="12" t="s">
        <v>7</v>
      </c>
      <c r="E47" s="11"/>
      <c r="F47" s="10">
        <f t="shared" si="0"/>
        <v>17</v>
      </c>
      <c r="G47" s="9">
        <v>11</v>
      </c>
      <c r="H47" s="8">
        <f t="shared" si="4"/>
        <v>64.705882352941174</v>
      </c>
      <c r="I47" s="9">
        <v>5</v>
      </c>
      <c r="J47" s="8">
        <f t="shared" si="1"/>
        <v>29.411764705882355</v>
      </c>
      <c r="K47" s="9">
        <v>1</v>
      </c>
      <c r="L47" s="8">
        <f t="shared" si="2"/>
        <v>5.8823529411764701</v>
      </c>
      <c r="M47" s="9">
        <v>0</v>
      </c>
      <c r="N47" s="8">
        <f t="shared" si="3"/>
        <v>0</v>
      </c>
      <c r="O47" s="54"/>
      <c r="P47" s="54"/>
      <c r="AA47" s="9">
        <v>17</v>
      </c>
      <c r="AB47" s="136" t="str">
        <f t="shared" si="5"/>
        <v/>
      </c>
      <c r="AC47" s="136" t="str">
        <f t="shared" si="6"/>
        <v/>
      </c>
    </row>
    <row r="48" spans="1:29" ht="23.1" customHeight="1">
      <c r="A48" s="203"/>
      <c r="B48" s="203"/>
      <c r="C48" s="13"/>
      <c r="D48" s="14" t="s">
        <v>6</v>
      </c>
      <c r="E48" s="11"/>
      <c r="F48" s="10">
        <f t="shared" si="0"/>
        <v>40</v>
      </c>
      <c r="G48" s="9">
        <v>16</v>
      </c>
      <c r="H48" s="8">
        <f t="shared" si="4"/>
        <v>40</v>
      </c>
      <c r="I48" s="9">
        <v>20</v>
      </c>
      <c r="J48" s="8">
        <f t="shared" si="1"/>
        <v>50</v>
      </c>
      <c r="K48" s="9">
        <v>3</v>
      </c>
      <c r="L48" s="8">
        <f t="shared" si="2"/>
        <v>7.5</v>
      </c>
      <c r="M48" s="9">
        <v>1</v>
      </c>
      <c r="N48" s="8">
        <f t="shared" si="3"/>
        <v>2.5</v>
      </c>
      <c r="O48" s="54"/>
      <c r="P48" s="54"/>
      <c r="AA48" s="9">
        <v>40</v>
      </c>
      <c r="AB48" s="136" t="str">
        <f t="shared" si="5"/>
        <v/>
      </c>
      <c r="AC48" s="136" t="str">
        <f t="shared" si="6"/>
        <v/>
      </c>
    </row>
    <row r="49" spans="1:30" ht="23.1" customHeight="1">
      <c r="A49" s="203"/>
      <c r="B49" s="203"/>
      <c r="C49" s="13"/>
      <c r="D49" s="14" t="s">
        <v>5</v>
      </c>
      <c r="E49" s="11"/>
      <c r="F49" s="10">
        <f t="shared" si="0"/>
        <v>28</v>
      </c>
      <c r="G49" s="9">
        <v>16</v>
      </c>
      <c r="H49" s="8">
        <f t="shared" si="4"/>
        <v>57.142857142857139</v>
      </c>
      <c r="I49" s="9">
        <v>3</v>
      </c>
      <c r="J49" s="8">
        <f t="shared" si="1"/>
        <v>10.714285714285714</v>
      </c>
      <c r="K49" s="9">
        <v>6</v>
      </c>
      <c r="L49" s="8">
        <f t="shared" si="2"/>
        <v>21.428571428571427</v>
      </c>
      <c r="M49" s="9">
        <v>3</v>
      </c>
      <c r="N49" s="8">
        <f t="shared" si="3"/>
        <v>10.714285714285714</v>
      </c>
      <c r="O49" s="54"/>
      <c r="P49" s="54"/>
      <c r="AA49" s="9">
        <v>28</v>
      </c>
      <c r="AB49" s="136" t="str">
        <f t="shared" si="5"/>
        <v/>
      </c>
      <c r="AC49" s="136" t="str">
        <f t="shared" si="6"/>
        <v/>
      </c>
    </row>
    <row r="50" spans="1:30" ht="23.1" customHeight="1">
      <c r="A50" s="203"/>
      <c r="B50" s="203"/>
      <c r="C50" s="13"/>
      <c r="D50" s="14" t="s">
        <v>4</v>
      </c>
      <c r="E50" s="11"/>
      <c r="F50" s="10">
        <f t="shared" si="0"/>
        <v>21</v>
      </c>
      <c r="G50" s="9">
        <v>13</v>
      </c>
      <c r="H50" s="8">
        <f t="shared" si="4"/>
        <v>61.904761904761905</v>
      </c>
      <c r="I50" s="9">
        <v>4</v>
      </c>
      <c r="J50" s="8">
        <f t="shared" si="1"/>
        <v>19.047619047619047</v>
      </c>
      <c r="K50" s="9">
        <v>4</v>
      </c>
      <c r="L50" s="8">
        <f t="shared" si="2"/>
        <v>19.047619047619047</v>
      </c>
      <c r="M50" s="9">
        <v>0</v>
      </c>
      <c r="N50" s="8">
        <f t="shared" si="3"/>
        <v>0</v>
      </c>
      <c r="O50" s="54"/>
      <c r="P50" s="54"/>
      <c r="AA50" s="9">
        <v>21</v>
      </c>
      <c r="AB50" s="136" t="str">
        <f t="shared" si="5"/>
        <v/>
      </c>
      <c r="AC50" s="136" t="str">
        <f t="shared" si="6"/>
        <v/>
      </c>
    </row>
    <row r="51" spans="1:30" ht="23.1" customHeight="1">
      <c r="A51" s="203"/>
      <c r="B51" s="203"/>
      <c r="C51" s="13"/>
      <c r="D51" s="14" t="s">
        <v>3</v>
      </c>
      <c r="E51" s="11"/>
      <c r="F51" s="10">
        <f t="shared" si="0"/>
        <v>176</v>
      </c>
      <c r="G51" s="9">
        <v>118</v>
      </c>
      <c r="H51" s="8">
        <f t="shared" si="4"/>
        <v>67.045454545454547</v>
      </c>
      <c r="I51" s="9">
        <v>36</v>
      </c>
      <c r="J51" s="8">
        <f t="shared" si="1"/>
        <v>20.454545454545457</v>
      </c>
      <c r="K51" s="9">
        <v>16</v>
      </c>
      <c r="L51" s="8">
        <f t="shared" si="2"/>
        <v>9.0909090909090917</v>
      </c>
      <c r="M51" s="9">
        <v>6</v>
      </c>
      <c r="N51" s="8">
        <f t="shared" si="3"/>
        <v>3.4090909090909087</v>
      </c>
      <c r="O51" s="54"/>
      <c r="P51" s="54"/>
      <c r="AA51" s="9">
        <v>176</v>
      </c>
      <c r="AB51" s="136" t="str">
        <f t="shared" si="5"/>
        <v/>
      </c>
      <c r="AC51" s="136" t="str">
        <f t="shared" si="6"/>
        <v/>
      </c>
    </row>
    <row r="52" spans="1:30" ht="23.1" customHeight="1">
      <c r="A52" s="203"/>
      <c r="B52" s="203"/>
      <c r="C52" s="13"/>
      <c r="D52" s="14" t="s">
        <v>2</v>
      </c>
      <c r="E52" s="11"/>
      <c r="F52" s="10">
        <f t="shared" si="0"/>
        <v>21</v>
      </c>
      <c r="G52" s="9">
        <v>14</v>
      </c>
      <c r="H52" s="8">
        <f t="shared" si="4"/>
        <v>66.666666666666657</v>
      </c>
      <c r="I52" s="9">
        <v>6</v>
      </c>
      <c r="J52" s="8">
        <f t="shared" si="1"/>
        <v>28.571428571428569</v>
      </c>
      <c r="K52" s="9">
        <v>0</v>
      </c>
      <c r="L52" s="8">
        <f t="shared" si="2"/>
        <v>0</v>
      </c>
      <c r="M52" s="9">
        <v>1</v>
      </c>
      <c r="N52" s="8">
        <f t="shared" si="3"/>
        <v>4.7619047619047619</v>
      </c>
      <c r="O52" s="54"/>
      <c r="P52" s="54"/>
      <c r="AA52" s="9">
        <v>21</v>
      </c>
      <c r="AB52" s="136" t="str">
        <f t="shared" si="5"/>
        <v/>
      </c>
      <c r="AC52" s="136" t="str">
        <f t="shared" si="6"/>
        <v/>
      </c>
    </row>
    <row r="53" spans="1:30" ht="24" customHeight="1" thickBot="1">
      <c r="A53" s="204"/>
      <c r="B53" s="204"/>
      <c r="C53" s="13"/>
      <c r="D53" s="12" t="s">
        <v>1</v>
      </c>
      <c r="E53" s="11"/>
      <c r="F53" s="10">
        <f t="shared" si="0"/>
        <v>55</v>
      </c>
      <c r="G53" s="9">
        <v>41</v>
      </c>
      <c r="H53" s="8">
        <f t="shared" si="4"/>
        <v>74.545454545454547</v>
      </c>
      <c r="I53" s="9">
        <v>10</v>
      </c>
      <c r="J53" s="8">
        <f t="shared" si="1"/>
        <v>18.181818181818183</v>
      </c>
      <c r="K53" s="9">
        <v>4</v>
      </c>
      <c r="L53" s="8">
        <f t="shared" si="2"/>
        <v>7.2727272727272725</v>
      </c>
      <c r="M53" s="9">
        <v>0</v>
      </c>
      <c r="N53" s="8">
        <f t="shared" si="3"/>
        <v>0</v>
      </c>
      <c r="O53" s="54"/>
      <c r="P53" s="54"/>
      <c r="AA53" s="9">
        <v>55</v>
      </c>
      <c r="AB53" s="137" t="str">
        <f t="shared" si="5"/>
        <v/>
      </c>
      <c r="AC53" s="137" t="str">
        <f t="shared" si="6"/>
        <v/>
      </c>
    </row>
    <row r="55" spans="1:30" ht="12.75" customHeight="1"/>
    <row r="56" spans="1:30" ht="12.75" customHeight="1"/>
    <row r="57" spans="1:30">
      <c r="D57" s="5"/>
    </row>
    <row r="58" spans="1:30">
      <c r="H58" s="54"/>
    </row>
    <row r="60" spans="1:30">
      <c r="D60" s="164" t="s">
        <v>495</v>
      </c>
      <c r="E60" s="162"/>
      <c r="F60" s="163">
        <v>986</v>
      </c>
      <c r="G60" s="163">
        <v>622</v>
      </c>
      <c r="H60" s="163"/>
      <c r="I60" s="163">
        <v>252</v>
      </c>
      <c r="J60" s="163"/>
      <c r="K60" s="163">
        <v>90</v>
      </c>
      <c r="L60" s="163"/>
      <c r="M60" s="163">
        <v>22</v>
      </c>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622</v>
      </c>
      <c r="H61" s="163"/>
      <c r="I61" s="166">
        <f>IF(I60="","",SUM(I8:I12))</f>
        <v>252</v>
      </c>
      <c r="J61" s="163"/>
      <c r="K61" s="166">
        <f>IF(K60="","",SUM(K8:K12))</f>
        <v>90</v>
      </c>
      <c r="L61" s="163"/>
      <c r="M61" s="166">
        <f>IF(M60="","",SUM(M8:M12))</f>
        <v>22</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622</v>
      </c>
      <c r="H62" s="163"/>
      <c r="I62" s="166">
        <f>IF(I60="","",SUM(I13,I38))</f>
        <v>252</v>
      </c>
      <c r="J62" s="163"/>
      <c r="K62" s="166">
        <f>IF(K60="","",SUM(K13,K38))</f>
        <v>90</v>
      </c>
      <c r="L62" s="163"/>
      <c r="M62" s="166">
        <f>IF(M60="","",SUM(M13,M38))</f>
        <v>22</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162</v>
      </c>
      <c r="H63" s="163"/>
      <c r="I63" s="166">
        <f>IF(I60="","",SUM(I14:I37))</f>
        <v>63</v>
      </c>
      <c r="J63" s="163"/>
      <c r="K63" s="166">
        <f>IF(K60="","",SUM(K14:K37))</f>
        <v>21</v>
      </c>
      <c r="L63" s="163"/>
      <c r="M63" s="166">
        <f>IF(M60="","",SUM(M14:M37))</f>
        <v>1</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460</v>
      </c>
      <c r="H64" s="163"/>
      <c r="I64" s="166">
        <f>IF(I60="","",SUM(I39:I53))</f>
        <v>189</v>
      </c>
      <c r="J64" s="163"/>
      <c r="K64" s="166">
        <f>IF(K60="","",SUM(K39:K53))</f>
        <v>69</v>
      </c>
      <c r="L64" s="163"/>
      <c r="M64" s="166">
        <f>IF(M60="","",SUM(M39:M53))</f>
        <v>21</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2" spans="4:30">
      <c r="H72" s="54"/>
    </row>
    <row r="74" spans="4:30">
      <c r="H74" s="54"/>
    </row>
    <row r="76" spans="4:30">
      <c r="D76" s="5"/>
      <c r="H76" s="54"/>
    </row>
    <row r="78" spans="4:30">
      <c r="H78" s="54"/>
    </row>
    <row r="80" spans="4:30">
      <c r="H80" s="54"/>
    </row>
    <row r="82" spans="4:8">
      <c r="H82" s="54"/>
    </row>
    <row r="83" spans="4:8" ht="13.5" customHeight="1"/>
    <row r="84" spans="4:8" ht="13.5" customHeight="1">
      <c r="D84" s="5"/>
      <c r="H84" s="54"/>
    </row>
    <row r="86" spans="4:8">
      <c r="H86" s="54"/>
    </row>
    <row r="88" spans="4:8">
      <c r="H88" s="54"/>
    </row>
    <row r="90" spans="4:8">
      <c r="H90" s="54"/>
    </row>
    <row r="92" spans="4:8">
      <c r="D92" s="5"/>
      <c r="H92" s="54"/>
    </row>
    <row r="94" spans="4:8">
      <c r="H94" s="54"/>
    </row>
    <row r="95" spans="4:8" ht="12.75" customHeight="1"/>
    <row r="96" spans="4:8" ht="12.75" customHeight="1">
      <c r="D96" s="5"/>
      <c r="H96" s="54"/>
    </row>
    <row r="98" spans="4:8">
      <c r="H98" s="54"/>
    </row>
    <row r="100" spans="4:8">
      <c r="D100" s="5"/>
      <c r="H100" s="54"/>
    </row>
    <row r="102" spans="4:8">
      <c r="H102" s="54"/>
    </row>
    <row r="104" spans="4:8">
      <c r="D104" s="5"/>
      <c r="H104" s="54"/>
    </row>
    <row r="106" spans="4:8">
      <c r="H106" s="54"/>
    </row>
    <row r="108" spans="4:8">
      <c r="D108" s="6"/>
      <c r="H108" s="54"/>
    </row>
    <row r="110" spans="4:8">
      <c r="H110" s="54"/>
    </row>
    <row r="112" spans="4:8">
      <c r="D112" s="5"/>
      <c r="H112" s="54"/>
    </row>
    <row r="114" spans="4:8">
      <c r="H114" s="54"/>
    </row>
    <row r="116" spans="4:8">
      <c r="D116" s="5"/>
      <c r="H116" s="54"/>
    </row>
    <row r="118" spans="4:8">
      <c r="H118" s="54"/>
    </row>
    <row r="120" spans="4:8">
      <c r="D120" s="5"/>
      <c r="H120" s="54"/>
    </row>
    <row r="122" spans="4:8">
      <c r="H122" s="54"/>
    </row>
    <row r="124" spans="4:8">
      <c r="D124" s="5"/>
      <c r="H124" s="54"/>
    </row>
    <row r="126" spans="4:8">
      <c r="H126" s="54"/>
    </row>
    <row r="128" spans="4:8">
      <c r="H128" s="54"/>
    </row>
    <row r="130" spans="8:8">
      <c r="H130" s="54"/>
    </row>
    <row r="132" spans="8:8">
      <c r="H132" s="54"/>
    </row>
    <row r="134" spans="8:8">
      <c r="H134" s="54"/>
    </row>
    <row r="136" spans="8:8">
      <c r="H136" s="54"/>
    </row>
    <row r="138" spans="8:8">
      <c r="H138" s="54"/>
    </row>
    <row r="140" spans="8:8">
      <c r="H140" s="54"/>
    </row>
    <row r="142" spans="8:8">
      <c r="H142" s="54"/>
    </row>
    <row r="144" spans="8:8">
      <c r="H144" s="54"/>
    </row>
    <row r="146" spans="8:8">
      <c r="H146" s="54"/>
    </row>
    <row r="148" spans="8:8">
      <c r="H148" s="54"/>
    </row>
    <row r="150" spans="8:8">
      <c r="H150" s="54"/>
    </row>
  </sheetData>
  <mergeCells count="24">
    <mergeCell ref="B12:E12"/>
    <mergeCell ref="A13:A53"/>
    <mergeCell ref="B13:B37"/>
    <mergeCell ref="B38:B53"/>
    <mergeCell ref="A7:E7"/>
    <mergeCell ref="A8:A12"/>
    <mergeCell ref="B8:E8"/>
    <mergeCell ref="B9:E9"/>
    <mergeCell ref="B10:E10"/>
    <mergeCell ref="B11:E11"/>
    <mergeCell ref="L5:L6"/>
    <mergeCell ref="M5:M6"/>
    <mergeCell ref="N5:N6"/>
    <mergeCell ref="A3:E6"/>
    <mergeCell ref="F3:F6"/>
    <mergeCell ref="G3:H4"/>
    <mergeCell ref="I3:J4"/>
    <mergeCell ref="K3:L4"/>
    <mergeCell ref="M3:N4"/>
    <mergeCell ref="G5:G6"/>
    <mergeCell ref="H5:H6"/>
    <mergeCell ref="I5:I6"/>
    <mergeCell ref="J5:J6"/>
    <mergeCell ref="K5:K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F18" sqref="F18"/>
    </sheetView>
  </sheetViews>
  <sheetFormatPr defaultRowHeight="13.5"/>
  <cols>
    <col min="1" max="2" width="2.625" style="4" customWidth="1"/>
    <col min="3" max="3" width="1.375" style="4" customWidth="1"/>
    <col min="4" max="4" width="27.625" style="4" customWidth="1"/>
    <col min="5" max="5" width="1.375" style="4" customWidth="1"/>
    <col min="6" max="6" width="9.125" style="3" customWidth="1"/>
    <col min="7" max="16" width="9.875" style="3" customWidth="1"/>
    <col min="17" max="26" width="9" style="3"/>
    <col min="27" max="27" width="9" style="83"/>
    <col min="28" max="28" width="11.25" style="83" customWidth="1"/>
    <col min="29" max="16384" width="9" style="3"/>
  </cols>
  <sheetData>
    <row r="1" spans="1:28" ht="14.25">
      <c r="A1" s="18" t="s">
        <v>550</v>
      </c>
    </row>
    <row r="2" spans="1:28">
      <c r="P2" s="46" t="s">
        <v>157</v>
      </c>
    </row>
    <row r="3" spans="1:28" ht="21" customHeight="1">
      <c r="A3" s="280" t="s">
        <v>64</v>
      </c>
      <c r="B3" s="281"/>
      <c r="C3" s="281"/>
      <c r="D3" s="281"/>
      <c r="E3" s="282"/>
      <c r="F3" s="404" t="s">
        <v>138</v>
      </c>
      <c r="G3" s="406" t="s">
        <v>406</v>
      </c>
      <c r="H3" s="367" t="s">
        <v>407</v>
      </c>
      <c r="I3" s="367" t="s">
        <v>408</v>
      </c>
      <c r="J3" s="367" t="s">
        <v>409</v>
      </c>
      <c r="K3" s="367" t="s">
        <v>410</v>
      </c>
      <c r="L3" s="367" t="s">
        <v>411</v>
      </c>
      <c r="M3" s="367" t="s">
        <v>412</v>
      </c>
      <c r="N3" s="367" t="s">
        <v>413</v>
      </c>
      <c r="O3" s="367" t="s">
        <v>414</v>
      </c>
      <c r="P3" s="367" t="s">
        <v>482</v>
      </c>
    </row>
    <row r="4" spans="1:28" ht="17.25" customHeight="1">
      <c r="A4" s="283"/>
      <c r="B4" s="284"/>
      <c r="C4" s="284"/>
      <c r="D4" s="284"/>
      <c r="E4" s="285"/>
      <c r="F4" s="405"/>
      <c r="G4" s="407"/>
      <c r="H4" s="403"/>
      <c r="I4" s="403"/>
      <c r="J4" s="403"/>
      <c r="K4" s="403"/>
      <c r="L4" s="403"/>
      <c r="M4" s="403"/>
      <c r="N4" s="403"/>
      <c r="O4" s="403"/>
      <c r="P4" s="403"/>
    </row>
    <row r="5" spans="1:28" ht="17.25" customHeight="1" thickBot="1">
      <c r="A5" s="283"/>
      <c r="B5" s="284"/>
      <c r="C5" s="284"/>
      <c r="D5" s="284"/>
      <c r="E5" s="285"/>
      <c r="F5" s="405"/>
      <c r="G5" s="407"/>
      <c r="H5" s="403"/>
      <c r="I5" s="403"/>
      <c r="J5" s="403"/>
      <c r="K5" s="403"/>
      <c r="L5" s="403"/>
      <c r="M5" s="403"/>
      <c r="N5" s="403"/>
      <c r="O5" s="403"/>
      <c r="P5" s="403"/>
    </row>
    <row r="6" spans="1:28" ht="21" customHeight="1" thickBot="1">
      <c r="A6" s="286"/>
      <c r="B6" s="287"/>
      <c r="C6" s="287"/>
      <c r="D6" s="287"/>
      <c r="E6" s="288"/>
      <c r="F6" s="405"/>
      <c r="G6" s="408"/>
      <c r="H6" s="368"/>
      <c r="I6" s="368"/>
      <c r="J6" s="368"/>
      <c r="K6" s="368"/>
      <c r="L6" s="368"/>
      <c r="M6" s="368"/>
      <c r="N6" s="368"/>
      <c r="O6" s="368"/>
      <c r="P6" s="368"/>
      <c r="AA6" s="157">
        <f>SUM(AB7:AB100,F116:R120)</f>
        <v>0</v>
      </c>
      <c r="AB6" s="91"/>
    </row>
    <row r="7" spans="1:28" ht="12" customHeight="1">
      <c r="A7" s="216" t="s">
        <v>50</v>
      </c>
      <c r="B7" s="217"/>
      <c r="C7" s="217"/>
      <c r="D7" s="217"/>
      <c r="E7" s="218"/>
      <c r="F7" s="93">
        <v>986</v>
      </c>
      <c r="G7" s="68">
        <f t="shared" ref="G7:P7" si="0">SUM(G9,G11,G13,G15,G17)</f>
        <v>247</v>
      </c>
      <c r="H7" s="41">
        <f t="shared" si="0"/>
        <v>403</v>
      </c>
      <c r="I7" s="41">
        <f t="shared" si="0"/>
        <v>548</v>
      </c>
      <c r="J7" s="41">
        <f t="shared" si="0"/>
        <v>48</v>
      </c>
      <c r="K7" s="41">
        <f t="shared" si="0"/>
        <v>67</v>
      </c>
      <c r="L7" s="41">
        <f t="shared" si="0"/>
        <v>366</v>
      </c>
      <c r="M7" s="41">
        <f t="shared" si="0"/>
        <v>230</v>
      </c>
      <c r="N7" s="41">
        <f t="shared" si="0"/>
        <v>147</v>
      </c>
      <c r="O7" s="41">
        <f t="shared" si="0"/>
        <v>60</v>
      </c>
      <c r="P7" s="41">
        <f t="shared" si="0"/>
        <v>129</v>
      </c>
      <c r="AA7" s="151">
        <v>986</v>
      </c>
      <c r="AB7" s="151" t="str">
        <f>IF(F7=AA7,"",1)</f>
        <v/>
      </c>
    </row>
    <row r="8" spans="1:28" ht="12" customHeight="1">
      <c r="A8" s="219"/>
      <c r="B8" s="220"/>
      <c r="C8" s="220"/>
      <c r="D8" s="220"/>
      <c r="E8" s="221"/>
      <c r="F8" s="94"/>
      <c r="G8" s="66">
        <f t="shared" ref="G8:P8" si="1">IF(G7=0,0,G7/$F7)</f>
        <v>0.25050709939148075</v>
      </c>
      <c r="H8" s="37">
        <f t="shared" si="1"/>
        <v>0.40872210953346855</v>
      </c>
      <c r="I8" s="37">
        <f t="shared" si="1"/>
        <v>0.55578093306288034</v>
      </c>
      <c r="J8" s="37">
        <f t="shared" si="1"/>
        <v>4.8681541582150101E-2</v>
      </c>
      <c r="K8" s="37">
        <f t="shared" si="1"/>
        <v>6.7951318458417856E-2</v>
      </c>
      <c r="L8" s="37">
        <f t="shared" si="1"/>
        <v>0.3711967545638945</v>
      </c>
      <c r="M8" s="37">
        <f t="shared" si="1"/>
        <v>0.23326572008113591</v>
      </c>
      <c r="N8" s="37">
        <f t="shared" si="1"/>
        <v>0.14908722109533468</v>
      </c>
      <c r="O8" s="37">
        <f t="shared" si="1"/>
        <v>6.0851926977687626E-2</v>
      </c>
      <c r="P8" s="37">
        <f t="shared" si="1"/>
        <v>0.1308316430020284</v>
      </c>
      <c r="AA8" s="152"/>
      <c r="AB8" s="152"/>
    </row>
    <row r="9" spans="1:28" ht="12" customHeight="1">
      <c r="A9" s="205" t="s">
        <v>49</v>
      </c>
      <c r="B9" s="289" t="s">
        <v>48</v>
      </c>
      <c r="C9" s="290"/>
      <c r="D9" s="290"/>
      <c r="E9" s="291"/>
      <c r="F9" s="93">
        <v>324</v>
      </c>
      <c r="G9" s="68">
        <v>85</v>
      </c>
      <c r="H9" s="41">
        <v>115</v>
      </c>
      <c r="I9" s="41">
        <v>163</v>
      </c>
      <c r="J9" s="41">
        <v>12</v>
      </c>
      <c r="K9" s="41">
        <v>26</v>
      </c>
      <c r="L9" s="41">
        <v>121</v>
      </c>
      <c r="M9" s="41">
        <v>37</v>
      </c>
      <c r="N9" s="41">
        <v>51</v>
      </c>
      <c r="O9" s="41">
        <v>31</v>
      </c>
      <c r="P9" s="41">
        <v>38</v>
      </c>
      <c r="AA9" s="153">
        <v>324</v>
      </c>
      <c r="AB9" s="153" t="str">
        <f>IF(F9=AA9,"",1)</f>
        <v/>
      </c>
    </row>
    <row r="10" spans="1:28" ht="12" customHeight="1">
      <c r="A10" s="206"/>
      <c r="B10" s="292"/>
      <c r="C10" s="293"/>
      <c r="D10" s="293"/>
      <c r="E10" s="294"/>
      <c r="F10" s="94"/>
      <c r="G10" s="66">
        <f t="shared" ref="G10:P10" si="2">IF(G9=0,0,G9/$F9)</f>
        <v>0.26234567901234568</v>
      </c>
      <c r="H10" s="37">
        <f t="shared" si="2"/>
        <v>0.35493827160493829</v>
      </c>
      <c r="I10" s="37">
        <f t="shared" si="2"/>
        <v>0.50308641975308643</v>
      </c>
      <c r="J10" s="37">
        <f t="shared" si="2"/>
        <v>3.7037037037037035E-2</v>
      </c>
      <c r="K10" s="37">
        <f t="shared" si="2"/>
        <v>8.0246913580246909E-2</v>
      </c>
      <c r="L10" s="37">
        <f t="shared" si="2"/>
        <v>0.37345679012345678</v>
      </c>
      <c r="M10" s="37">
        <f t="shared" si="2"/>
        <v>0.11419753086419752</v>
      </c>
      <c r="N10" s="37">
        <f t="shared" si="2"/>
        <v>0.15740740740740741</v>
      </c>
      <c r="O10" s="37">
        <f t="shared" si="2"/>
        <v>9.5679012345679007E-2</v>
      </c>
      <c r="P10" s="37">
        <f t="shared" si="2"/>
        <v>0.11728395061728394</v>
      </c>
      <c r="AA10" s="152"/>
      <c r="AB10" s="152"/>
    </row>
    <row r="11" spans="1:28" ht="12" customHeight="1">
      <c r="A11" s="206"/>
      <c r="B11" s="289" t="s">
        <v>47</v>
      </c>
      <c r="C11" s="290"/>
      <c r="D11" s="290"/>
      <c r="E11" s="291"/>
      <c r="F11" s="93">
        <v>144</v>
      </c>
      <c r="G11" s="68">
        <v>48</v>
      </c>
      <c r="H11" s="41">
        <v>65</v>
      </c>
      <c r="I11" s="41">
        <v>78</v>
      </c>
      <c r="J11" s="41">
        <v>3</v>
      </c>
      <c r="K11" s="41">
        <v>7</v>
      </c>
      <c r="L11" s="41">
        <v>65</v>
      </c>
      <c r="M11" s="41">
        <v>27</v>
      </c>
      <c r="N11" s="41">
        <v>23</v>
      </c>
      <c r="O11" s="41">
        <v>6</v>
      </c>
      <c r="P11" s="41">
        <v>18</v>
      </c>
      <c r="AA11" s="153">
        <v>144</v>
      </c>
      <c r="AB11" s="153" t="str">
        <f>IF(F11=AA11,"",1)</f>
        <v/>
      </c>
    </row>
    <row r="12" spans="1:28" ht="12" customHeight="1">
      <c r="A12" s="206"/>
      <c r="B12" s="292"/>
      <c r="C12" s="293"/>
      <c r="D12" s="293"/>
      <c r="E12" s="294"/>
      <c r="F12" s="94"/>
      <c r="G12" s="66">
        <f t="shared" ref="G12:P12" si="3">IF(G11=0,0,G11/$F11)</f>
        <v>0.33333333333333331</v>
      </c>
      <c r="H12" s="37">
        <f t="shared" si="3"/>
        <v>0.4513888888888889</v>
      </c>
      <c r="I12" s="37">
        <f t="shared" si="3"/>
        <v>0.54166666666666663</v>
      </c>
      <c r="J12" s="37">
        <f t="shared" si="3"/>
        <v>2.0833333333333332E-2</v>
      </c>
      <c r="K12" s="37">
        <f t="shared" si="3"/>
        <v>4.8611111111111112E-2</v>
      </c>
      <c r="L12" s="37">
        <f t="shared" si="3"/>
        <v>0.4513888888888889</v>
      </c>
      <c r="M12" s="37">
        <f t="shared" si="3"/>
        <v>0.1875</v>
      </c>
      <c r="N12" s="37">
        <f t="shared" si="3"/>
        <v>0.15972222222222221</v>
      </c>
      <c r="O12" s="37">
        <f t="shared" si="3"/>
        <v>4.1666666666666664E-2</v>
      </c>
      <c r="P12" s="37">
        <f t="shared" si="3"/>
        <v>0.125</v>
      </c>
      <c r="AA12" s="152"/>
      <c r="AB12" s="152"/>
    </row>
    <row r="13" spans="1:28" ht="12" customHeight="1">
      <c r="A13" s="206"/>
      <c r="B13" s="289" t="s">
        <v>46</v>
      </c>
      <c r="C13" s="290"/>
      <c r="D13" s="290"/>
      <c r="E13" s="291"/>
      <c r="F13" s="93">
        <v>219</v>
      </c>
      <c r="G13" s="68">
        <v>38</v>
      </c>
      <c r="H13" s="41">
        <v>79</v>
      </c>
      <c r="I13" s="41">
        <v>123</v>
      </c>
      <c r="J13" s="41">
        <v>14</v>
      </c>
      <c r="K13" s="41">
        <v>17</v>
      </c>
      <c r="L13" s="41">
        <v>81</v>
      </c>
      <c r="M13" s="41">
        <v>70</v>
      </c>
      <c r="N13" s="41">
        <v>29</v>
      </c>
      <c r="O13" s="41">
        <v>8</v>
      </c>
      <c r="P13" s="41">
        <v>36</v>
      </c>
      <c r="AA13" s="153">
        <v>219</v>
      </c>
      <c r="AB13" s="153" t="str">
        <f>IF(F13=AA13,"",1)</f>
        <v/>
      </c>
    </row>
    <row r="14" spans="1:28" ht="12" customHeight="1">
      <c r="A14" s="206"/>
      <c r="B14" s="292"/>
      <c r="C14" s="293"/>
      <c r="D14" s="293"/>
      <c r="E14" s="294"/>
      <c r="F14" s="94"/>
      <c r="G14" s="66">
        <f t="shared" ref="G14:P14" si="4">IF(G13=0,0,G13/$F13)</f>
        <v>0.17351598173515981</v>
      </c>
      <c r="H14" s="37">
        <f t="shared" si="4"/>
        <v>0.36073059360730592</v>
      </c>
      <c r="I14" s="37">
        <f t="shared" si="4"/>
        <v>0.56164383561643838</v>
      </c>
      <c r="J14" s="37">
        <f t="shared" si="4"/>
        <v>6.3926940639269403E-2</v>
      </c>
      <c r="K14" s="37">
        <f t="shared" si="4"/>
        <v>7.7625570776255703E-2</v>
      </c>
      <c r="L14" s="37">
        <f t="shared" si="4"/>
        <v>0.36986301369863012</v>
      </c>
      <c r="M14" s="37">
        <f t="shared" si="4"/>
        <v>0.31963470319634701</v>
      </c>
      <c r="N14" s="37">
        <f t="shared" si="4"/>
        <v>0.13242009132420091</v>
      </c>
      <c r="O14" s="37">
        <f t="shared" si="4"/>
        <v>3.6529680365296802E-2</v>
      </c>
      <c r="P14" s="37">
        <f t="shared" si="4"/>
        <v>0.16438356164383561</v>
      </c>
      <c r="AA14" s="152"/>
      <c r="AB14" s="152"/>
    </row>
    <row r="15" spans="1:28" ht="12" customHeight="1">
      <c r="A15" s="206"/>
      <c r="B15" s="289" t="s">
        <v>45</v>
      </c>
      <c r="C15" s="290"/>
      <c r="D15" s="290"/>
      <c r="E15" s="291"/>
      <c r="F15" s="93">
        <v>78</v>
      </c>
      <c r="G15" s="68">
        <v>17</v>
      </c>
      <c r="H15" s="41">
        <v>39</v>
      </c>
      <c r="I15" s="41">
        <v>50</v>
      </c>
      <c r="J15" s="41">
        <v>3</v>
      </c>
      <c r="K15" s="41">
        <v>6</v>
      </c>
      <c r="L15" s="41">
        <v>31</v>
      </c>
      <c r="M15" s="41">
        <v>28</v>
      </c>
      <c r="N15" s="41">
        <v>17</v>
      </c>
      <c r="O15" s="41">
        <v>3</v>
      </c>
      <c r="P15" s="41">
        <v>8</v>
      </c>
      <c r="AA15" s="153">
        <v>78</v>
      </c>
      <c r="AB15" s="153" t="str">
        <f>IF(F15=AA15,"",1)</f>
        <v/>
      </c>
    </row>
    <row r="16" spans="1:28" ht="12" customHeight="1">
      <c r="A16" s="206"/>
      <c r="B16" s="292"/>
      <c r="C16" s="293"/>
      <c r="D16" s="293"/>
      <c r="E16" s="294"/>
      <c r="F16" s="94"/>
      <c r="G16" s="66">
        <f t="shared" ref="G16:P16" si="5">IF(G15=0,0,G15/$F15)</f>
        <v>0.21794871794871795</v>
      </c>
      <c r="H16" s="37">
        <f t="shared" si="5"/>
        <v>0.5</v>
      </c>
      <c r="I16" s="37">
        <f t="shared" si="5"/>
        <v>0.64102564102564108</v>
      </c>
      <c r="J16" s="37">
        <f t="shared" si="5"/>
        <v>3.8461538461538464E-2</v>
      </c>
      <c r="K16" s="37">
        <f t="shared" si="5"/>
        <v>7.6923076923076927E-2</v>
      </c>
      <c r="L16" s="37">
        <f t="shared" si="5"/>
        <v>0.39743589743589741</v>
      </c>
      <c r="M16" s="37">
        <f t="shared" si="5"/>
        <v>0.35897435897435898</v>
      </c>
      <c r="N16" s="37">
        <f t="shared" si="5"/>
        <v>0.21794871794871795</v>
      </c>
      <c r="O16" s="37">
        <f t="shared" si="5"/>
        <v>3.8461538461538464E-2</v>
      </c>
      <c r="P16" s="37">
        <f t="shared" si="5"/>
        <v>0.10256410256410256</v>
      </c>
      <c r="AA16" s="152"/>
      <c r="AB16" s="152"/>
    </row>
    <row r="17" spans="1:28" ht="12" customHeight="1">
      <c r="A17" s="206"/>
      <c r="B17" s="289" t="s">
        <v>44</v>
      </c>
      <c r="C17" s="290"/>
      <c r="D17" s="290"/>
      <c r="E17" s="291"/>
      <c r="F17" s="93">
        <v>221</v>
      </c>
      <c r="G17" s="68">
        <v>59</v>
      </c>
      <c r="H17" s="41">
        <v>105</v>
      </c>
      <c r="I17" s="41">
        <v>134</v>
      </c>
      <c r="J17" s="41">
        <v>16</v>
      </c>
      <c r="K17" s="41">
        <v>11</v>
      </c>
      <c r="L17" s="41">
        <v>68</v>
      </c>
      <c r="M17" s="41">
        <v>68</v>
      </c>
      <c r="N17" s="41">
        <v>27</v>
      </c>
      <c r="O17" s="41">
        <v>12</v>
      </c>
      <c r="P17" s="41">
        <v>29</v>
      </c>
      <c r="AA17" s="153">
        <v>221</v>
      </c>
      <c r="AB17" s="153" t="str">
        <f>IF(F17=AA17,"",1)</f>
        <v/>
      </c>
    </row>
    <row r="18" spans="1:28" ht="12" customHeight="1">
      <c r="A18" s="207"/>
      <c r="B18" s="292"/>
      <c r="C18" s="293"/>
      <c r="D18" s="293"/>
      <c r="E18" s="294"/>
      <c r="F18" s="94"/>
      <c r="G18" s="66">
        <f t="shared" ref="G18:P18" si="6">IF(G17=0,0,G17/$F17)</f>
        <v>0.2669683257918552</v>
      </c>
      <c r="H18" s="37">
        <f t="shared" si="6"/>
        <v>0.47511312217194568</v>
      </c>
      <c r="I18" s="37">
        <f t="shared" si="6"/>
        <v>0.60633484162895923</v>
      </c>
      <c r="J18" s="37">
        <f t="shared" si="6"/>
        <v>7.2398190045248875E-2</v>
      </c>
      <c r="K18" s="37">
        <f t="shared" si="6"/>
        <v>4.9773755656108594E-2</v>
      </c>
      <c r="L18" s="37">
        <f t="shared" si="6"/>
        <v>0.30769230769230771</v>
      </c>
      <c r="M18" s="37">
        <f t="shared" si="6"/>
        <v>0.30769230769230771</v>
      </c>
      <c r="N18" s="37">
        <f t="shared" si="6"/>
        <v>0.12217194570135746</v>
      </c>
      <c r="O18" s="37">
        <f t="shared" si="6"/>
        <v>5.4298642533936653E-2</v>
      </c>
      <c r="P18" s="37">
        <f t="shared" si="6"/>
        <v>0.13122171945701358</v>
      </c>
      <c r="AA18" s="154"/>
      <c r="AB18" s="152"/>
    </row>
    <row r="19" spans="1:28" ht="12" customHeight="1">
      <c r="A19" s="202" t="s">
        <v>43</v>
      </c>
      <c r="B19" s="202" t="s">
        <v>42</v>
      </c>
      <c r="C19" s="43"/>
      <c r="D19" s="278" t="s">
        <v>16</v>
      </c>
      <c r="E19" s="42"/>
      <c r="F19" s="93">
        <v>247</v>
      </c>
      <c r="G19" s="68">
        <f t="shared" ref="G19:P19" si="7">SUM(G21,G23,G25,G27,G29,G31,G33,G35,G37,G39,G41,G43,G45,G47,G49,G51,G53,G55,G57,G59,G61,G63,G65,G67)</f>
        <v>22</v>
      </c>
      <c r="H19" s="41">
        <f t="shared" si="7"/>
        <v>88</v>
      </c>
      <c r="I19" s="41">
        <f t="shared" si="7"/>
        <v>143</v>
      </c>
      <c r="J19" s="41">
        <f t="shared" si="7"/>
        <v>23</v>
      </c>
      <c r="K19" s="41">
        <f t="shared" si="7"/>
        <v>28</v>
      </c>
      <c r="L19" s="41">
        <f t="shared" si="7"/>
        <v>99</v>
      </c>
      <c r="M19" s="41">
        <f t="shared" si="7"/>
        <v>91</v>
      </c>
      <c r="N19" s="41">
        <f t="shared" si="7"/>
        <v>38</v>
      </c>
      <c r="O19" s="41">
        <f t="shared" si="7"/>
        <v>17</v>
      </c>
      <c r="P19" s="41">
        <f t="shared" si="7"/>
        <v>27</v>
      </c>
      <c r="AA19" s="153">
        <v>247</v>
      </c>
      <c r="AB19" s="153" t="str">
        <f>IF(F19=AA19,"",1)</f>
        <v/>
      </c>
    </row>
    <row r="20" spans="1:28" ht="12" customHeight="1">
      <c r="A20" s="203"/>
      <c r="B20" s="203"/>
      <c r="C20" s="40"/>
      <c r="D20" s="279"/>
      <c r="E20" s="39"/>
      <c r="F20" s="94"/>
      <c r="G20" s="66">
        <f t="shared" ref="G20:P20" si="8">IF(G19=0,0,G19/$F19)</f>
        <v>8.9068825910931168E-2</v>
      </c>
      <c r="H20" s="37">
        <f t="shared" si="8"/>
        <v>0.35627530364372467</v>
      </c>
      <c r="I20" s="37">
        <f t="shared" si="8"/>
        <v>0.57894736842105265</v>
      </c>
      <c r="J20" s="37">
        <f t="shared" si="8"/>
        <v>9.3117408906882596E-2</v>
      </c>
      <c r="K20" s="37">
        <f t="shared" si="8"/>
        <v>0.11336032388663968</v>
      </c>
      <c r="L20" s="37">
        <f t="shared" si="8"/>
        <v>0.40080971659919029</v>
      </c>
      <c r="M20" s="37">
        <f t="shared" si="8"/>
        <v>0.36842105263157893</v>
      </c>
      <c r="N20" s="37">
        <f t="shared" si="8"/>
        <v>0.15384615384615385</v>
      </c>
      <c r="O20" s="37">
        <f t="shared" si="8"/>
        <v>6.8825910931174086E-2</v>
      </c>
      <c r="P20" s="37">
        <f t="shared" si="8"/>
        <v>0.10931174089068826</v>
      </c>
      <c r="AA20" s="152"/>
      <c r="AB20" s="152"/>
    </row>
    <row r="21" spans="1:28" ht="12" customHeight="1">
      <c r="A21" s="203"/>
      <c r="B21" s="203"/>
      <c r="C21" s="43"/>
      <c r="D21" s="278" t="s">
        <v>41</v>
      </c>
      <c r="E21" s="42"/>
      <c r="F21" s="93">
        <v>28</v>
      </c>
      <c r="G21" s="68">
        <v>5</v>
      </c>
      <c r="H21" s="41">
        <v>12</v>
      </c>
      <c r="I21" s="41">
        <v>16</v>
      </c>
      <c r="J21" s="41">
        <v>3</v>
      </c>
      <c r="K21" s="41">
        <v>2</v>
      </c>
      <c r="L21" s="41">
        <v>11</v>
      </c>
      <c r="M21" s="41">
        <v>9</v>
      </c>
      <c r="N21" s="41">
        <v>4</v>
      </c>
      <c r="O21" s="41">
        <v>2</v>
      </c>
      <c r="P21" s="41">
        <v>4</v>
      </c>
      <c r="AA21" s="153">
        <v>28</v>
      </c>
      <c r="AB21" s="153" t="str">
        <f>IF(F21=AA21,"",1)</f>
        <v/>
      </c>
    </row>
    <row r="22" spans="1:28" ht="12" customHeight="1">
      <c r="A22" s="203"/>
      <c r="B22" s="203"/>
      <c r="C22" s="40"/>
      <c r="D22" s="279"/>
      <c r="E22" s="39"/>
      <c r="F22" s="94"/>
      <c r="G22" s="66">
        <f t="shared" ref="G22:P22" si="9">IF(G21=0,0,G21/$F21)</f>
        <v>0.17857142857142858</v>
      </c>
      <c r="H22" s="37">
        <f t="shared" si="9"/>
        <v>0.42857142857142855</v>
      </c>
      <c r="I22" s="37">
        <f t="shared" si="9"/>
        <v>0.5714285714285714</v>
      </c>
      <c r="J22" s="37">
        <f t="shared" si="9"/>
        <v>0.10714285714285714</v>
      </c>
      <c r="K22" s="37">
        <f t="shared" si="9"/>
        <v>7.1428571428571425E-2</v>
      </c>
      <c r="L22" s="37">
        <f t="shared" si="9"/>
        <v>0.39285714285714285</v>
      </c>
      <c r="M22" s="37">
        <f t="shared" si="9"/>
        <v>0.32142857142857145</v>
      </c>
      <c r="N22" s="37">
        <f t="shared" si="9"/>
        <v>0.14285714285714285</v>
      </c>
      <c r="O22" s="37">
        <f t="shared" si="9"/>
        <v>7.1428571428571425E-2</v>
      </c>
      <c r="P22" s="37">
        <f t="shared" si="9"/>
        <v>0.14285714285714285</v>
      </c>
      <c r="AA22" s="152"/>
      <c r="AB22" s="152"/>
    </row>
    <row r="23" spans="1:28" ht="12" customHeight="1">
      <c r="A23" s="203"/>
      <c r="B23" s="203"/>
      <c r="C23" s="43"/>
      <c r="D23" s="295" t="s">
        <v>40</v>
      </c>
      <c r="E23" s="115"/>
      <c r="F23" s="93">
        <v>5</v>
      </c>
      <c r="G23" s="103">
        <v>1</v>
      </c>
      <c r="H23" s="104">
        <v>1</v>
      </c>
      <c r="I23" s="41">
        <v>2</v>
      </c>
      <c r="J23" s="41">
        <v>0</v>
      </c>
      <c r="K23" s="41">
        <v>0</v>
      </c>
      <c r="L23" s="41">
        <v>3</v>
      </c>
      <c r="M23" s="41">
        <v>1</v>
      </c>
      <c r="N23" s="41">
        <v>2</v>
      </c>
      <c r="O23" s="41">
        <v>0</v>
      </c>
      <c r="P23" s="41">
        <v>1</v>
      </c>
      <c r="AA23" s="153">
        <v>5</v>
      </c>
      <c r="AB23" s="153" t="str">
        <f>IF(F23=AA23,"",1)</f>
        <v/>
      </c>
    </row>
    <row r="24" spans="1:28" ht="12" customHeight="1">
      <c r="A24" s="203"/>
      <c r="B24" s="203"/>
      <c r="C24" s="40"/>
      <c r="D24" s="296"/>
      <c r="E24" s="116"/>
      <c r="F24" s="94"/>
      <c r="G24" s="106">
        <f t="shared" ref="G24:P24" si="10">IF(G23=0,0,G23/$F23)</f>
        <v>0.2</v>
      </c>
      <c r="H24" s="107">
        <f t="shared" si="10"/>
        <v>0.2</v>
      </c>
      <c r="I24" s="37">
        <f t="shared" si="10"/>
        <v>0.4</v>
      </c>
      <c r="J24" s="37">
        <f t="shared" si="10"/>
        <v>0</v>
      </c>
      <c r="K24" s="37">
        <f t="shared" si="10"/>
        <v>0</v>
      </c>
      <c r="L24" s="37">
        <f t="shared" si="10"/>
        <v>0.6</v>
      </c>
      <c r="M24" s="37">
        <f t="shared" si="10"/>
        <v>0.2</v>
      </c>
      <c r="N24" s="37">
        <f t="shared" si="10"/>
        <v>0.4</v>
      </c>
      <c r="O24" s="37">
        <f t="shared" si="10"/>
        <v>0</v>
      </c>
      <c r="P24" s="37">
        <f t="shared" si="10"/>
        <v>0.2</v>
      </c>
      <c r="AA24" s="152"/>
      <c r="AB24" s="152"/>
    </row>
    <row r="25" spans="1:28" ht="12" customHeight="1">
      <c r="A25" s="203"/>
      <c r="B25" s="203"/>
      <c r="C25" s="43"/>
      <c r="D25" s="295" t="s">
        <v>39</v>
      </c>
      <c r="E25" s="115"/>
      <c r="F25" s="93">
        <v>19</v>
      </c>
      <c r="G25" s="103">
        <v>1</v>
      </c>
      <c r="H25" s="104">
        <v>4</v>
      </c>
      <c r="I25" s="41">
        <v>11</v>
      </c>
      <c r="J25" s="41">
        <v>0</v>
      </c>
      <c r="K25" s="41">
        <v>3</v>
      </c>
      <c r="L25" s="41">
        <v>4</v>
      </c>
      <c r="M25" s="41">
        <v>5</v>
      </c>
      <c r="N25" s="41">
        <v>5</v>
      </c>
      <c r="O25" s="41">
        <v>3</v>
      </c>
      <c r="P25" s="41">
        <v>2</v>
      </c>
      <c r="AA25" s="153">
        <v>19</v>
      </c>
      <c r="AB25" s="153" t="str">
        <f>IF(F25=AA25,"",1)</f>
        <v/>
      </c>
    </row>
    <row r="26" spans="1:28" ht="12" customHeight="1">
      <c r="A26" s="203"/>
      <c r="B26" s="203"/>
      <c r="C26" s="40"/>
      <c r="D26" s="296"/>
      <c r="E26" s="116"/>
      <c r="F26" s="94"/>
      <c r="G26" s="106">
        <f t="shared" ref="G26:P26" si="11">IF(G25=0,0,G25/$F25)</f>
        <v>5.2631578947368418E-2</v>
      </c>
      <c r="H26" s="107">
        <f>IF(H25=0,0,H25/$F25)</f>
        <v>0.21052631578947367</v>
      </c>
      <c r="I26" s="37">
        <f>IF(I25=0,0,I25/$F25)</f>
        <v>0.57894736842105265</v>
      </c>
      <c r="J26" s="37">
        <f t="shared" si="11"/>
        <v>0</v>
      </c>
      <c r="K26" s="37">
        <f t="shared" si="11"/>
        <v>0.15789473684210525</v>
      </c>
      <c r="L26" s="37">
        <f t="shared" si="11"/>
        <v>0.21052631578947367</v>
      </c>
      <c r="M26" s="37">
        <f t="shared" si="11"/>
        <v>0.26315789473684209</v>
      </c>
      <c r="N26" s="37">
        <f t="shared" si="11"/>
        <v>0.26315789473684209</v>
      </c>
      <c r="O26" s="37">
        <f t="shared" si="11"/>
        <v>0.15789473684210525</v>
      </c>
      <c r="P26" s="37">
        <f t="shared" si="11"/>
        <v>0.10526315789473684</v>
      </c>
      <c r="AA26" s="152"/>
      <c r="AB26" s="152"/>
    </row>
    <row r="27" spans="1:28" ht="12" customHeight="1">
      <c r="A27" s="203"/>
      <c r="B27" s="203"/>
      <c r="C27" s="43"/>
      <c r="D27" s="278" t="s">
        <v>38</v>
      </c>
      <c r="E27" s="42"/>
      <c r="F27" s="93">
        <v>2</v>
      </c>
      <c r="G27" s="68">
        <v>1</v>
      </c>
      <c r="H27" s="41">
        <v>0</v>
      </c>
      <c r="I27" s="41">
        <v>2</v>
      </c>
      <c r="J27" s="41">
        <v>1</v>
      </c>
      <c r="K27" s="41">
        <v>0</v>
      </c>
      <c r="L27" s="41">
        <v>1</v>
      </c>
      <c r="M27" s="41">
        <v>0</v>
      </c>
      <c r="N27" s="41">
        <v>0</v>
      </c>
      <c r="O27" s="41">
        <v>0</v>
      </c>
      <c r="P27" s="41">
        <v>0</v>
      </c>
      <c r="AA27" s="153">
        <v>2</v>
      </c>
      <c r="AB27" s="153" t="str">
        <f>IF(F27=AA27,"",1)</f>
        <v/>
      </c>
    </row>
    <row r="28" spans="1:28" ht="12" customHeight="1">
      <c r="A28" s="203"/>
      <c r="B28" s="203"/>
      <c r="C28" s="40"/>
      <c r="D28" s="279"/>
      <c r="E28" s="39"/>
      <c r="F28" s="94"/>
      <c r="G28" s="66">
        <f t="shared" ref="G28:P28" si="12">IF(G27=0,0,G27/$F27)</f>
        <v>0.5</v>
      </c>
      <c r="H28" s="37">
        <f t="shared" si="12"/>
        <v>0</v>
      </c>
      <c r="I28" s="37">
        <f t="shared" si="12"/>
        <v>1</v>
      </c>
      <c r="J28" s="37">
        <f t="shared" si="12"/>
        <v>0.5</v>
      </c>
      <c r="K28" s="37">
        <f t="shared" si="12"/>
        <v>0</v>
      </c>
      <c r="L28" s="37">
        <f t="shared" si="12"/>
        <v>0.5</v>
      </c>
      <c r="M28" s="37">
        <f t="shared" si="12"/>
        <v>0</v>
      </c>
      <c r="N28" s="37">
        <f t="shared" si="12"/>
        <v>0</v>
      </c>
      <c r="O28" s="37">
        <f t="shared" si="12"/>
        <v>0</v>
      </c>
      <c r="P28" s="37">
        <f t="shared" si="12"/>
        <v>0</v>
      </c>
      <c r="AA28" s="152"/>
      <c r="AB28" s="152"/>
    </row>
    <row r="29" spans="1:28" ht="12" customHeight="1">
      <c r="A29" s="203"/>
      <c r="B29" s="203"/>
      <c r="C29" s="43"/>
      <c r="D29" s="278" t="s">
        <v>37</v>
      </c>
      <c r="E29" s="42"/>
      <c r="F29" s="93">
        <v>7</v>
      </c>
      <c r="G29" s="68">
        <v>0</v>
      </c>
      <c r="H29" s="41">
        <v>3</v>
      </c>
      <c r="I29" s="41">
        <v>5</v>
      </c>
      <c r="J29" s="41">
        <v>0</v>
      </c>
      <c r="K29" s="41">
        <v>0</v>
      </c>
      <c r="L29" s="41">
        <v>3</v>
      </c>
      <c r="M29" s="41">
        <v>2</v>
      </c>
      <c r="N29" s="41">
        <v>1</v>
      </c>
      <c r="O29" s="41">
        <v>0</v>
      </c>
      <c r="P29" s="41">
        <v>2</v>
      </c>
      <c r="AA29" s="153">
        <v>7</v>
      </c>
      <c r="AB29" s="153" t="str">
        <f>IF(F29=AA29,"",1)</f>
        <v/>
      </c>
    </row>
    <row r="30" spans="1:28" ht="12" customHeight="1">
      <c r="A30" s="203"/>
      <c r="B30" s="203"/>
      <c r="C30" s="40"/>
      <c r="D30" s="279"/>
      <c r="E30" s="39"/>
      <c r="F30" s="94"/>
      <c r="G30" s="66">
        <f t="shared" ref="G30:P30" si="13">IF(G29=0,0,G29/$F29)</f>
        <v>0</v>
      </c>
      <c r="H30" s="37">
        <f t="shared" si="13"/>
        <v>0.42857142857142855</v>
      </c>
      <c r="I30" s="37">
        <f t="shared" si="13"/>
        <v>0.7142857142857143</v>
      </c>
      <c r="J30" s="37">
        <f t="shared" si="13"/>
        <v>0</v>
      </c>
      <c r="K30" s="37">
        <f t="shared" si="13"/>
        <v>0</v>
      </c>
      <c r="L30" s="37">
        <f t="shared" si="13"/>
        <v>0.42857142857142855</v>
      </c>
      <c r="M30" s="37">
        <f t="shared" si="13"/>
        <v>0.2857142857142857</v>
      </c>
      <c r="N30" s="37">
        <f t="shared" si="13"/>
        <v>0.14285714285714285</v>
      </c>
      <c r="O30" s="37">
        <f t="shared" si="13"/>
        <v>0</v>
      </c>
      <c r="P30" s="37">
        <f t="shared" si="13"/>
        <v>0.2857142857142857</v>
      </c>
      <c r="AA30" s="152"/>
      <c r="AB30" s="152"/>
    </row>
    <row r="31" spans="1:28" ht="12" customHeight="1">
      <c r="A31" s="203"/>
      <c r="B31" s="203"/>
      <c r="C31" s="43"/>
      <c r="D31" s="278" t="s">
        <v>36</v>
      </c>
      <c r="E31" s="42"/>
      <c r="F31" s="93">
        <v>1</v>
      </c>
      <c r="G31" s="68">
        <v>0</v>
      </c>
      <c r="H31" s="41">
        <v>0</v>
      </c>
      <c r="I31" s="41">
        <v>1</v>
      </c>
      <c r="J31" s="41">
        <v>0</v>
      </c>
      <c r="K31" s="41">
        <v>1</v>
      </c>
      <c r="L31" s="41">
        <v>0</v>
      </c>
      <c r="M31" s="41">
        <v>1</v>
      </c>
      <c r="N31" s="41">
        <v>0</v>
      </c>
      <c r="O31" s="41">
        <v>0</v>
      </c>
      <c r="P31" s="41">
        <v>0</v>
      </c>
      <c r="AA31" s="153">
        <v>1</v>
      </c>
      <c r="AB31" s="153" t="str">
        <f>IF(F31=AA31,"",1)</f>
        <v/>
      </c>
    </row>
    <row r="32" spans="1:28" ht="12" customHeight="1">
      <c r="A32" s="203"/>
      <c r="B32" s="203"/>
      <c r="C32" s="40"/>
      <c r="D32" s="279"/>
      <c r="E32" s="39"/>
      <c r="F32" s="94"/>
      <c r="G32" s="66">
        <f t="shared" ref="G32:P32" si="14">IF(G31=0,0,G31/$F31)</f>
        <v>0</v>
      </c>
      <c r="H32" s="37">
        <f t="shared" si="14"/>
        <v>0</v>
      </c>
      <c r="I32" s="37">
        <f t="shared" si="14"/>
        <v>1</v>
      </c>
      <c r="J32" s="37">
        <f t="shared" si="14"/>
        <v>0</v>
      </c>
      <c r="K32" s="37">
        <f t="shared" si="14"/>
        <v>1</v>
      </c>
      <c r="L32" s="37">
        <f t="shared" si="14"/>
        <v>0</v>
      </c>
      <c r="M32" s="37">
        <f t="shared" si="14"/>
        <v>1</v>
      </c>
      <c r="N32" s="37">
        <f t="shared" si="14"/>
        <v>0</v>
      </c>
      <c r="O32" s="37">
        <f t="shared" si="14"/>
        <v>0</v>
      </c>
      <c r="P32" s="37">
        <f t="shared" si="14"/>
        <v>0</v>
      </c>
      <c r="AA32" s="152"/>
      <c r="AB32" s="152"/>
    </row>
    <row r="33" spans="1:28" ht="12" customHeight="1">
      <c r="A33" s="203"/>
      <c r="B33" s="203"/>
      <c r="C33" s="43"/>
      <c r="D33" s="278" t="s">
        <v>35</v>
      </c>
      <c r="E33" s="42"/>
      <c r="F33" s="93">
        <v>7</v>
      </c>
      <c r="G33" s="68">
        <v>0</v>
      </c>
      <c r="H33" s="41">
        <v>1</v>
      </c>
      <c r="I33" s="41">
        <v>6</v>
      </c>
      <c r="J33" s="41">
        <v>3</v>
      </c>
      <c r="K33" s="41">
        <v>3</v>
      </c>
      <c r="L33" s="41">
        <v>1</v>
      </c>
      <c r="M33" s="41">
        <v>1</v>
      </c>
      <c r="N33" s="41">
        <v>1</v>
      </c>
      <c r="O33" s="41">
        <v>0</v>
      </c>
      <c r="P33" s="41">
        <v>1</v>
      </c>
      <c r="AA33" s="153">
        <v>7</v>
      </c>
      <c r="AB33" s="153" t="str">
        <f>IF(F33=AA33,"",1)</f>
        <v/>
      </c>
    </row>
    <row r="34" spans="1:28" ht="12" customHeight="1">
      <c r="A34" s="203"/>
      <c r="B34" s="203"/>
      <c r="C34" s="40"/>
      <c r="D34" s="279"/>
      <c r="E34" s="39"/>
      <c r="F34" s="94"/>
      <c r="G34" s="66">
        <f t="shared" ref="G34:P34" si="15">IF(G33=0,0,G33/$F33)</f>
        <v>0</v>
      </c>
      <c r="H34" s="37">
        <f t="shared" si="15"/>
        <v>0.14285714285714285</v>
      </c>
      <c r="I34" s="37">
        <f t="shared" si="15"/>
        <v>0.8571428571428571</v>
      </c>
      <c r="J34" s="37">
        <f t="shared" si="15"/>
        <v>0.42857142857142855</v>
      </c>
      <c r="K34" s="37">
        <f t="shared" si="15"/>
        <v>0.42857142857142855</v>
      </c>
      <c r="L34" s="37">
        <f t="shared" si="15"/>
        <v>0.14285714285714285</v>
      </c>
      <c r="M34" s="37">
        <f t="shared" si="15"/>
        <v>0.14285714285714285</v>
      </c>
      <c r="N34" s="37">
        <f t="shared" si="15"/>
        <v>0.14285714285714285</v>
      </c>
      <c r="O34" s="37">
        <f t="shared" si="15"/>
        <v>0</v>
      </c>
      <c r="P34" s="37">
        <f t="shared" si="15"/>
        <v>0.14285714285714285</v>
      </c>
      <c r="AA34" s="152"/>
      <c r="AB34" s="152"/>
    </row>
    <row r="35" spans="1:28" ht="12" customHeight="1">
      <c r="A35" s="203"/>
      <c r="B35" s="203"/>
      <c r="C35" s="43"/>
      <c r="D35" s="278" t="s">
        <v>34</v>
      </c>
      <c r="E35" s="42"/>
      <c r="F35" s="93">
        <v>8</v>
      </c>
      <c r="G35" s="68">
        <v>0</v>
      </c>
      <c r="H35" s="41">
        <v>0</v>
      </c>
      <c r="I35" s="41">
        <v>5</v>
      </c>
      <c r="J35" s="41">
        <v>0</v>
      </c>
      <c r="K35" s="41">
        <v>1</v>
      </c>
      <c r="L35" s="41">
        <v>4</v>
      </c>
      <c r="M35" s="41">
        <v>4</v>
      </c>
      <c r="N35" s="41">
        <v>0</v>
      </c>
      <c r="O35" s="41">
        <v>3</v>
      </c>
      <c r="P35" s="41">
        <v>0</v>
      </c>
      <c r="AA35" s="153">
        <v>8</v>
      </c>
      <c r="AB35" s="153" t="str">
        <f>IF(F35=AA35,"",1)</f>
        <v/>
      </c>
    </row>
    <row r="36" spans="1:28" ht="12" customHeight="1">
      <c r="A36" s="203"/>
      <c r="B36" s="203"/>
      <c r="C36" s="40"/>
      <c r="D36" s="279"/>
      <c r="E36" s="39"/>
      <c r="F36" s="94"/>
      <c r="G36" s="66">
        <f t="shared" ref="G36:P36" si="16">IF(G35=0,0,G35/$F35)</f>
        <v>0</v>
      </c>
      <c r="H36" s="37">
        <f t="shared" si="16"/>
        <v>0</v>
      </c>
      <c r="I36" s="37">
        <f t="shared" si="16"/>
        <v>0.625</v>
      </c>
      <c r="J36" s="37">
        <f t="shared" si="16"/>
        <v>0</v>
      </c>
      <c r="K36" s="37">
        <f t="shared" si="16"/>
        <v>0.125</v>
      </c>
      <c r="L36" s="37">
        <f t="shared" si="16"/>
        <v>0.5</v>
      </c>
      <c r="M36" s="37">
        <f t="shared" si="16"/>
        <v>0.5</v>
      </c>
      <c r="N36" s="37">
        <f t="shared" si="16"/>
        <v>0</v>
      </c>
      <c r="O36" s="37">
        <f t="shared" si="16"/>
        <v>0.375</v>
      </c>
      <c r="P36" s="37">
        <f t="shared" si="16"/>
        <v>0</v>
      </c>
      <c r="AA36" s="152"/>
      <c r="AB36" s="152"/>
    </row>
    <row r="37" spans="1:28" ht="12" customHeight="1">
      <c r="A37" s="203"/>
      <c r="B37" s="203"/>
      <c r="C37" s="43"/>
      <c r="D37" s="278" t="s">
        <v>33</v>
      </c>
      <c r="E37" s="42"/>
      <c r="F37" s="93">
        <v>1</v>
      </c>
      <c r="G37" s="68">
        <v>0</v>
      </c>
      <c r="H37" s="41">
        <v>0</v>
      </c>
      <c r="I37" s="41">
        <v>1</v>
      </c>
      <c r="J37" s="41">
        <v>0</v>
      </c>
      <c r="K37" s="41">
        <v>0</v>
      </c>
      <c r="L37" s="41">
        <v>1</v>
      </c>
      <c r="M37" s="41">
        <v>0</v>
      </c>
      <c r="N37" s="41">
        <v>0</v>
      </c>
      <c r="O37" s="41">
        <v>0</v>
      </c>
      <c r="P37" s="41">
        <v>0</v>
      </c>
      <c r="AA37" s="153">
        <v>1</v>
      </c>
      <c r="AB37" s="153" t="str">
        <f>IF(F37=AA37,"",1)</f>
        <v/>
      </c>
    </row>
    <row r="38" spans="1:28" ht="12" customHeight="1">
      <c r="A38" s="203"/>
      <c r="B38" s="203"/>
      <c r="C38" s="40"/>
      <c r="D38" s="279"/>
      <c r="E38" s="39"/>
      <c r="F38" s="94"/>
      <c r="G38" s="66">
        <f t="shared" ref="G38:P38" si="17">IF(G37=0,0,G37/$F37)</f>
        <v>0</v>
      </c>
      <c r="H38" s="37">
        <f t="shared" si="17"/>
        <v>0</v>
      </c>
      <c r="I38" s="37">
        <f t="shared" si="17"/>
        <v>1</v>
      </c>
      <c r="J38" s="37">
        <f t="shared" si="17"/>
        <v>0</v>
      </c>
      <c r="K38" s="37">
        <f t="shared" si="17"/>
        <v>0</v>
      </c>
      <c r="L38" s="37">
        <f t="shared" si="17"/>
        <v>1</v>
      </c>
      <c r="M38" s="37">
        <f t="shared" si="17"/>
        <v>0</v>
      </c>
      <c r="N38" s="37">
        <f t="shared" si="17"/>
        <v>0</v>
      </c>
      <c r="O38" s="37">
        <f t="shared" si="17"/>
        <v>0</v>
      </c>
      <c r="P38" s="37">
        <f t="shared" si="17"/>
        <v>0</v>
      </c>
      <c r="AA38" s="152"/>
      <c r="AB38" s="152"/>
    </row>
    <row r="39" spans="1:28" ht="12" customHeight="1">
      <c r="A39" s="203"/>
      <c r="B39" s="203"/>
      <c r="C39" s="43"/>
      <c r="D39" s="278" t="s">
        <v>32</v>
      </c>
      <c r="E39" s="42"/>
      <c r="F39" s="93">
        <v>7</v>
      </c>
      <c r="G39" s="68">
        <v>2</v>
      </c>
      <c r="H39" s="41">
        <v>1</v>
      </c>
      <c r="I39" s="41">
        <v>5</v>
      </c>
      <c r="J39" s="41">
        <v>2</v>
      </c>
      <c r="K39" s="41">
        <v>0</v>
      </c>
      <c r="L39" s="41">
        <v>3</v>
      </c>
      <c r="M39" s="41">
        <v>4</v>
      </c>
      <c r="N39" s="41">
        <v>1</v>
      </c>
      <c r="O39" s="41">
        <v>0</v>
      </c>
      <c r="P39" s="41">
        <v>0</v>
      </c>
      <c r="AA39" s="153">
        <v>7</v>
      </c>
      <c r="AB39" s="153" t="str">
        <f>IF(F39=AA39,"",1)</f>
        <v/>
      </c>
    </row>
    <row r="40" spans="1:28" ht="12" customHeight="1">
      <c r="A40" s="203"/>
      <c r="B40" s="203"/>
      <c r="C40" s="40"/>
      <c r="D40" s="279"/>
      <c r="E40" s="39"/>
      <c r="F40" s="94"/>
      <c r="G40" s="66">
        <f t="shared" ref="G40:P40" si="18">IF(G39=0,0,G39/$F39)</f>
        <v>0.2857142857142857</v>
      </c>
      <c r="H40" s="37">
        <f t="shared" si="18"/>
        <v>0.14285714285714285</v>
      </c>
      <c r="I40" s="37">
        <f t="shared" si="18"/>
        <v>0.7142857142857143</v>
      </c>
      <c r="J40" s="37">
        <f t="shared" si="18"/>
        <v>0.2857142857142857</v>
      </c>
      <c r="K40" s="37">
        <f t="shared" si="18"/>
        <v>0</v>
      </c>
      <c r="L40" s="37">
        <f t="shared" si="18"/>
        <v>0.42857142857142855</v>
      </c>
      <c r="M40" s="37">
        <f t="shared" si="18"/>
        <v>0.5714285714285714</v>
      </c>
      <c r="N40" s="37">
        <f t="shared" si="18"/>
        <v>0.14285714285714285</v>
      </c>
      <c r="O40" s="37">
        <f t="shared" si="18"/>
        <v>0</v>
      </c>
      <c r="P40" s="37">
        <f t="shared" si="18"/>
        <v>0</v>
      </c>
      <c r="AA40" s="152"/>
      <c r="AB40" s="152"/>
    </row>
    <row r="41" spans="1:28" ht="12" customHeight="1">
      <c r="A41" s="203"/>
      <c r="B41" s="203"/>
      <c r="C41" s="43"/>
      <c r="D41" s="278" t="s">
        <v>31</v>
      </c>
      <c r="E41" s="42"/>
      <c r="F41" s="93">
        <v>1</v>
      </c>
      <c r="G41" s="68">
        <v>0</v>
      </c>
      <c r="H41" s="41">
        <v>0</v>
      </c>
      <c r="I41" s="41">
        <v>1</v>
      </c>
      <c r="J41" s="41">
        <v>0</v>
      </c>
      <c r="K41" s="41">
        <v>0</v>
      </c>
      <c r="L41" s="41">
        <v>0</v>
      </c>
      <c r="M41" s="41">
        <v>0</v>
      </c>
      <c r="N41" s="41">
        <v>0</v>
      </c>
      <c r="O41" s="41">
        <v>0</v>
      </c>
      <c r="P41" s="41">
        <v>0</v>
      </c>
      <c r="AA41" s="153">
        <v>1</v>
      </c>
      <c r="AB41" s="153" t="str">
        <f>IF(F41=AA41,"",1)</f>
        <v/>
      </c>
    </row>
    <row r="42" spans="1:28" ht="12" customHeight="1">
      <c r="A42" s="203"/>
      <c r="B42" s="203"/>
      <c r="C42" s="40"/>
      <c r="D42" s="279"/>
      <c r="E42" s="39"/>
      <c r="F42" s="94"/>
      <c r="G42" s="66">
        <f t="shared" ref="G42:P42" si="19">IF(G41=0,0,G41/$F41)</f>
        <v>0</v>
      </c>
      <c r="H42" s="37">
        <f t="shared" si="19"/>
        <v>0</v>
      </c>
      <c r="I42" s="37">
        <f t="shared" si="19"/>
        <v>1</v>
      </c>
      <c r="J42" s="37">
        <f t="shared" si="19"/>
        <v>0</v>
      </c>
      <c r="K42" s="37">
        <f t="shared" si="19"/>
        <v>0</v>
      </c>
      <c r="L42" s="37">
        <f t="shared" si="19"/>
        <v>0</v>
      </c>
      <c r="M42" s="37">
        <f t="shared" si="19"/>
        <v>0</v>
      </c>
      <c r="N42" s="37">
        <f t="shared" si="19"/>
        <v>0</v>
      </c>
      <c r="O42" s="37">
        <f t="shared" si="19"/>
        <v>0</v>
      </c>
      <c r="P42" s="37">
        <f t="shared" si="19"/>
        <v>0</v>
      </c>
      <c r="AA42" s="152"/>
      <c r="AB42" s="152"/>
    </row>
    <row r="43" spans="1:28" ht="12" customHeight="1">
      <c r="A43" s="203"/>
      <c r="B43" s="203"/>
      <c r="C43" s="43"/>
      <c r="D43" s="278" t="s">
        <v>30</v>
      </c>
      <c r="E43" s="42"/>
      <c r="F43" s="93">
        <v>2</v>
      </c>
      <c r="G43" s="68">
        <v>0</v>
      </c>
      <c r="H43" s="41">
        <v>0</v>
      </c>
      <c r="I43" s="41">
        <v>0</v>
      </c>
      <c r="J43" s="41">
        <v>0</v>
      </c>
      <c r="K43" s="41">
        <v>0</v>
      </c>
      <c r="L43" s="41">
        <v>0</v>
      </c>
      <c r="M43" s="41">
        <v>0</v>
      </c>
      <c r="N43" s="41">
        <v>0</v>
      </c>
      <c r="O43" s="41">
        <v>1</v>
      </c>
      <c r="P43" s="41">
        <v>1</v>
      </c>
      <c r="AA43" s="153">
        <v>2</v>
      </c>
      <c r="AB43" s="153" t="str">
        <f>IF(F43=AA43,"",1)</f>
        <v/>
      </c>
    </row>
    <row r="44" spans="1:28" ht="12" customHeight="1">
      <c r="A44" s="203"/>
      <c r="B44" s="203"/>
      <c r="C44" s="40"/>
      <c r="D44" s="279"/>
      <c r="E44" s="39"/>
      <c r="F44" s="94"/>
      <c r="G44" s="66">
        <f t="shared" ref="G44:P44" si="20">IF(G43=0,0,G43/$F43)</f>
        <v>0</v>
      </c>
      <c r="H44" s="37">
        <f t="shared" si="20"/>
        <v>0</v>
      </c>
      <c r="I44" s="37">
        <f t="shared" si="20"/>
        <v>0</v>
      </c>
      <c r="J44" s="37">
        <f t="shared" si="20"/>
        <v>0</v>
      </c>
      <c r="K44" s="37">
        <f t="shared" si="20"/>
        <v>0</v>
      </c>
      <c r="L44" s="37">
        <f t="shared" si="20"/>
        <v>0</v>
      </c>
      <c r="M44" s="37">
        <f t="shared" si="20"/>
        <v>0</v>
      </c>
      <c r="N44" s="37">
        <f t="shared" si="20"/>
        <v>0</v>
      </c>
      <c r="O44" s="37">
        <f t="shared" si="20"/>
        <v>0.5</v>
      </c>
      <c r="P44" s="37">
        <f t="shared" si="20"/>
        <v>0.5</v>
      </c>
      <c r="AA44" s="152"/>
      <c r="AB44" s="152"/>
    </row>
    <row r="45" spans="1:28" ht="12" customHeight="1">
      <c r="A45" s="203"/>
      <c r="B45" s="203"/>
      <c r="C45" s="43"/>
      <c r="D45" s="278" t="s">
        <v>29</v>
      </c>
      <c r="E45" s="42"/>
      <c r="F45" s="93">
        <v>8</v>
      </c>
      <c r="G45" s="68">
        <v>0</v>
      </c>
      <c r="H45" s="41">
        <v>3</v>
      </c>
      <c r="I45" s="41">
        <v>3</v>
      </c>
      <c r="J45" s="41">
        <v>0</v>
      </c>
      <c r="K45" s="41">
        <v>0</v>
      </c>
      <c r="L45" s="41">
        <v>3</v>
      </c>
      <c r="M45" s="41">
        <v>1</v>
      </c>
      <c r="N45" s="41">
        <v>0</v>
      </c>
      <c r="O45" s="41">
        <v>1</v>
      </c>
      <c r="P45" s="41">
        <v>2</v>
      </c>
      <c r="AA45" s="153">
        <v>8</v>
      </c>
      <c r="AB45" s="153" t="str">
        <f>IF(F45=AA45,"",1)</f>
        <v/>
      </c>
    </row>
    <row r="46" spans="1:28" ht="12" customHeight="1">
      <c r="A46" s="203"/>
      <c r="B46" s="203"/>
      <c r="C46" s="40"/>
      <c r="D46" s="279"/>
      <c r="E46" s="39"/>
      <c r="F46" s="94"/>
      <c r="G46" s="66">
        <f t="shared" ref="G46:P46" si="21">IF(G45=0,0,G45/$F45)</f>
        <v>0</v>
      </c>
      <c r="H46" s="37">
        <f t="shared" si="21"/>
        <v>0.375</v>
      </c>
      <c r="I46" s="37">
        <f t="shared" si="21"/>
        <v>0.375</v>
      </c>
      <c r="J46" s="37">
        <f t="shared" si="21"/>
        <v>0</v>
      </c>
      <c r="K46" s="37">
        <f t="shared" si="21"/>
        <v>0</v>
      </c>
      <c r="L46" s="37">
        <f t="shared" si="21"/>
        <v>0.375</v>
      </c>
      <c r="M46" s="37">
        <f t="shared" si="21"/>
        <v>0.125</v>
      </c>
      <c r="N46" s="37">
        <f t="shared" si="21"/>
        <v>0</v>
      </c>
      <c r="O46" s="37">
        <f t="shared" si="21"/>
        <v>0.125</v>
      </c>
      <c r="P46" s="37">
        <f t="shared" si="21"/>
        <v>0.25</v>
      </c>
      <c r="AA46" s="152"/>
      <c r="AB46" s="152"/>
    </row>
    <row r="47" spans="1:28" ht="12" customHeight="1">
      <c r="A47" s="203"/>
      <c r="B47" s="203"/>
      <c r="C47" s="43"/>
      <c r="D47" s="278" t="s">
        <v>28</v>
      </c>
      <c r="E47" s="42"/>
      <c r="F47" s="93">
        <v>5</v>
      </c>
      <c r="G47" s="68">
        <v>2</v>
      </c>
      <c r="H47" s="41">
        <v>2</v>
      </c>
      <c r="I47" s="41">
        <v>2</v>
      </c>
      <c r="J47" s="41">
        <v>0</v>
      </c>
      <c r="K47" s="41">
        <v>0</v>
      </c>
      <c r="L47" s="41">
        <v>1</v>
      </c>
      <c r="M47" s="41">
        <v>2</v>
      </c>
      <c r="N47" s="41">
        <v>1</v>
      </c>
      <c r="O47" s="41">
        <v>1</v>
      </c>
      <c r="P47" s="41">
        <v>0</v>
      </c>
      <c r="AA47" s="153">
        <v>5</v>
      </c>
      <c r="AB47" s="153" t="str">
        <f>IF(F47=AA47,"",1)</f>
        <v/>
      </c>
    </row>
    <row r="48" spans="1:28" ht="12" customHeight="1">
      <c r="A48" s="203"/>
      <c r="B48" s="203"/>
      <c r="C48" s="40"/>
      <c r="D48" s="279"/>
      <c r="E48" s="39"/>
      <c r="F48" s="94"/>
      <c r="G48" s="66">
        <f t="shared" ref="G48:P48" si="22">IF(G47=0,0,G47/$F47)</f>
        <v>0.4</v>
      </c>
      <c r="H48" s="37">
        <f t="shared" si="22"/>
        <v>0.4</v>
      </c>
      <c r="I48" s="37">
        <f t="shared" si="22"/>
        <v>0.4</v>
      </c>
      <c r="J48" s="37">
        <f t="shared" si="22"/>
        <v>0</v>
      </c>
      <c r="K48" s="37">
        <f t="shared" si="22"/>
        <v>0</v>
      </c>
      <c r="L48" s="37">
        <f t="shared" si="22"/>
        <v>0.2</v>
      </c>
      <c r="M48" s="37">
        <f t="shared" si="22"/>
        <v>0.4</v>
      </c>
      <c r="N48" s="37">
        <f t="shared" si="22"/>
        <v>0.2</v>
      </c>
      <c r="O48" s="37">
        <f t="shared" si="22"/>
        <v>0.2</v>
      </c>
      <c r="P48" s="37">
        <f t="shared" si="22"/>
        <v>0</v>
      </c>
      <c r="AA48" s="152"/>
      <c r="AB48" s="152"/>
    </row>
    <row r="49" spans="1:28" ht="12" customHeight="1">
      <c r="A49" s="203"/>
      <c r="B49" s="203"/>
      <c r="C49" s="43"/>
      <c r="D49" s="278" t="s">
        <v>27</v>
      </c>
      <c r="E49" s="42"/>
      <c r="F49" s="93">
        <v>5</v>
      </c>
      <c r="G49" s="68">
        <v>0</v>
      </c>
      <c r="H49" s="41">
        <v>1</v>
      </c>
      <c r="I49" s="41">
        <v>3</v>
      </c>
      <c r="J49" s="41">
        <v>3</v>
      </c>
      <c r="K49" s="41">
        <v>0</v>
      </c>
      <c r="L49" s="41">
        <v>4</v>
      </c>
      <c r="M49" s="41">
        <v>3</v>
      </c>
      <c r="N49" s="41">
        <v>1</v>
      </c>
      <c r="O49" s="41">
        <v>0</v>
      </c>
      <c r="P49" s="41">
        <v>0</v>
      </c>
      <c r="AA49" s="153">
        <v>5</v>
      </c>
      <c r="AB49" s="153" t="str">
        <f>IF(F49=AA49,"",1)</f>
        <v/>
      </c>
    </row>
    <row r="50" spans="1:28" ht="12" customHeight="1">
      <c r="A50" s="203"/>
      <c r="B50" s="203"/>
      <c r="C50" s="40"/>
      <c r="D50" s="279"/>
      <c r="E50" s="39"/>
      <c r="F50" s="94"/>
      <c r="G50" s="66">
        <f t="shared" ref="G50:P50" si="23">IF(G49=0,0,G49/$F49)</f>
        <v>0</v>
      </c>
      <c r="H50" s="37">
        <f t="shared" si="23"/>
        <v>0.2</v>
      </c>
      <c r="I50" s="37">
        <f t="shared" si="23"/>
        <v>0.6</v>
      </c>
      <c r="J50" s="37">
        <f t="shared" si="23"/>
        <v>0.6</v>
      </c>
      <c r="K50" s="37">
        <f t="shared" si="23"/>
        <v>0</v>
      </c>
      <c r="L50" s="37">
        <f t="shared" si="23"/>
        <v>0.8</v>
      </c>
      <c r="M50" s="37">
        <f t="shared" si="23"/>
        <v>0.6</v>
      </c>
      <c r="N50" s="37">
        <f t="shared" si="23"/>
        <v>0.2</v>
      </c>
      <c r="O50" s="37">
        <f t="shared" si="23"/>
        <v>0</v>
      </c>
      <c r="P50" s="37">
        <f t="shared" si="23"/>
        <v>0</v>
      </c>
      <c r="AA50" s="152"/>
      <c r="AB50" s="152"/>
    </row>
    <row r="51" spans="1:28" ht="12" customHeight="1">
      <c r="A51" s="203"/>
      <c r="B51" s="203"/>
      <c r="C51" s="43"/>
      <c r="D51" s="278" t="s">
        <v>26</v>
      </c>
      <c r="E51" s="42"/>
      <c r="F51" s="93">
        <v>15</v>
      </c>
      <c r="G51" s="68">
        <v>3</v>
      </c>
      <c r="H51" s="41">
        <v>5</v>
      </c>
      <c r="I51" s="41">
        <v>7</v>
      </c>
      <c r="J51" s="41">
        <v>1</v>
      </c>
      <c r="K51" s="41">
        <v>2</v>
      </c>
      <c r="L51" s="41">
        <v>5</v>
      </c>
      <c r="M51" s="41">
        <v>6</v>
      </c>
      <c r="N51" s="41">
        <v>3</v>
      </c>
      <c r="O51" s="41">
        <v>1</v>
      </c>
      <c r="P51" s="41">
        <v>1</v>
      </c>
      <c r="AA51" s="153">
        <v>15</v>
      </c>
      <c r="AB51" s="153" t="str">
        <f>IF(F51=AA51,"",1)</f>
        <v/>
      </c>
    </row>
    <row r="52" spans="1:28" ht="12" customHeight="1">
      <c r="A52" s="203"/>
      <c r="B52" s="203"/>
      <c r="C52" s="40"/>
      <c r="D52" s="279"/>
      <c r="E52" s="39"/>
      <c r="F52" s="94"/>
      <c r="G52" s="66">
        <f t="shared" ref="G52:P52" si="24">IF(G51=0,0,G51/$F51)</f>
        <v>0.2</v>
      </c>
      <c r="H52" s="37">
        <f t="shared" si="24"/>
        <v>0.33333333333333331</v>
      </c>
      <c r="I52" s="37">
        <f t="shared" si="24"/>
        <v>0.46666666666666667</v>
      </c>
      <c r="J52" s="37">
        <f t="shared" si="24"/>
        <v>6.6666666666666666E-2</v>
      </c>
      <c r="K52" s="37">
        <f t="shared" si="24"/>
        <v>0.13333333333333333</v>
      </c>
      <c r="L52" s="37">
        <f t="shared" si="24"/>
        <v>0.33333333333333331</v>
      </c>
      <c r="M52" s="37">
        <f t="shared" si="24"/>
        <v>0.4</v>
      </c>
      <c r="N52" s="37">
        <f t="shared" si="24"/>
        <v>0.2</v>
      </c>
      <c r="O52" s="37">
        <f t="shared" si="24"/>
        <v>6.6666666666666666E-2</v>
      </c>
      <c r="P52" s="37">
        <f t="shared" si="24"/>
        <v>6.6666666666666666E-2</v>
      </c>
      <c r="AA52" s="152"/>
      <c r="AB52" s="152"/>
    </row>
    <row r="53" spans="1:28" ht="12" customHeight="1">
      <c r="A53" s="203"/>
      <c r="B53" s="203"/>
      <c r="C53" s="43"/>
      <c r="D53" s="278" t="s">
        <v>25</v>
      </c>
      <c r="E53" s="42"/>
      <c r="F53" s="93">
        <v>5</v>
      </c>
      <c r="G53" s="68">
        <v>0</v>
      </c>
      <c r="H53" s="41">
        <v>2</v>
      </c>
      <c r="I53" s="41">
        <v>2</v>
      </c>
      <c r="J53" s="41">
        <v>0</v>
      </c>
      <c r="K53" s="41">
        <v>2</v>
      </c>
      <c r="L53" s="41">
        <v>2</v>
      </c>
      <c r="M53" s="41">
        <v>1</v>
      </c>
      <c r="N53" s="41">
        <v>0</v>
      </c>
      <c r="O53" s="41">
        <v>1</v>
      </c>
      <c r="P53" s="41">
        <v>0</v>
      </c>
      <c r="AA53" s="153">
        <v>5</v>
      </c>
      <c r="AB53" s="153" t="str">
        <f>IF(F53=AA53,"",1)</f>
        <v/>
      </c>
    </row>
    <row r="54" spans="1:28" ht="12" customHeight="1">
      <c r="A54" s="203"/>
      <c r="B54" s="203"/>
      <c r="C54" s="40"/>
      <c r="D54" s="279"/>
      <c r="E54" s="39"/>
      <c r="F54" s="94"/>
      <c r="G54" s="66">
        <f t="shared" ref="G54:P54" si="25">IF(G53=0,0,G53/$F53)</f>
        <v>0</v>
      </c>
      <c r="H54" s="37">
        <f t="shared" si="25"/>
        <v>0.4</v>
      </c>
      <c r="I54" s="37">
        <f t="shared" si="25"/>
        <v>0.4</v>
      </c>
      <c r="J54" s="37">
        <f t="shared" si="25"/>
        <v>0</v>
      </c>
      <c r="K54" s="37">
        <f t="shared" si="25"/>
        <v>0.4</v>
      </c>
      <c r="L54" s="37">
        <f t="shared" si="25"/>
        <v>0.4</v>
      </c>
      <c r="M54" s="37">
        <f t="shared" si="25"/>
        <v>0.2</v>
      </c>
      <c r="N54" s="37">
        <f t="shared" si="25"/>
        <v>0</v>
      </c>
      <c r="O54" s="37">
        <f t="shared" si="25"/>
        <v>0.2</v>
      </c>
      <c r="P54" s="37">
        <f t="shared" si="25"/>
        <v>0</v>
      </c>
      <c r="AA54" s="152"/>
      <c r="AB54" s="152"/>
    </row>
    <row r="55" spans="1:28" ht="12" customHeight="1">
      <c r="A55" s="203"/>
      <c r="B55" s="203"/>
      <c r="C55" s="43"/>
      <c r="D55" s="278" t="s">
        <v>24</v>
      </c>
      <c r="E55" s="42"/>
      <c r="F55" s="93">
        <v>33</v>
      </c>
      <c r="G55" s="68">
        <v>4</v>
      </c>
      <c r="H55" s="41">
        <v>15</v>
      </c>
      <c r="I55" s="41">
        <v>19</v>
      </c>
      <c r="J55" s="41">
        <v>3</v>
      </c>
      <c r="K55" s="41">
        <v>2</v>
      </c>
      <c r="L55" s="41">
        <v>15</v>
      </c>
      <c r="M55" s="41">
        <v>10</v>
      </c>
      <c r="N55" s="41">
        <v>6</v>
      </c>
      <c r="O55" s="41">
        <v>1</v>
      </c>
      <c r="P55" s="41">
        <v>3</v>
      </c>
      <c r="AA55" s="153">
        <v>33</v>
      </c>
      <c r="AB55" s="153" t="str">
        <f>IF(F55=AA55,"",1)</f>
        <v/>
      </c>
    </row>
    <row r="56" spans="1:28" ht="12" customHeight="1">
      <c r="A56" s="203"/>
      <c r="B56" s="203"/>
      <c r="C56" s="40"/>
      <c r="D56" s="279"/>
      <c r="E56" s="39"/>
      <c r="F56" s="94"/>
      <c r="G56" s="66">
        <f t="shared" ref="G56:P56" si="26">IF(G55=0,0,G55/$F55)</f>
        <v>0.12121212121212122</v>
      </c>
      <c r="H56" s="37">
        <f t="shared" si="26"/>
        <v>0.45454545454545453</v>
      </c>
      <c r="I56" s="37">
        <f t="shared" si="26"/>
        <v>0.5757575757575758</v>
      </c>
      <c r="J56" s="37">
        <f t="shared" si="26"/>
        <v>9.0909090909090912E-2</v>
      </c>
      <c r="K56" s="37">
        <f t="shared" si="26"/>
        <v>6.0606060606060608E-2</v>
      </c>
      <c r="L56" s="37">
        <f t="shared" si="26"/>
        <v>0.45454545454545453</v>
      </c>
      <c r="M56" s="37">
        <f t="shared" si="26"/>
        <v>0.30303030303030304</v>
      </c>
      <c r="N56" s="37">
        <f t="shared" si="26"/>
        <v>0.18181818181818182</v>
      </c>
      <c r="O56" s="37">
        <f t="shared" si="26"/>
        <v>3.0303030303030304E-2</v>
      </c>
      <c r="P56" s="37">
        <f t="shared" si="26"/>
        <v>9.0909090909090912E-2</v>
      </c>
      <c r="AA56" s="152"/>
      <c r="AB56" s="152"/>
    </row>
    <row r="57" spans="1:28" ht="12" customHeight="1">
      <c r="A57" s="203"/>
      <c r="B57" s="203"/>
      <c r="C57" s="43"/>
      <c r="D57" s="278" t="s">
        <v>23</v>
      </c>
      <c r="E57" s="42"/>
      <c r="F57" s="93">
        <v>8</v>
      </c>
      <c r="G57" s="68">
        <v>0</v>
      </c>
      <c r="H57" s="41">
        <v>3</v>
      </c>
      <c r="I57" s="41">
        <v>5</v>
      </c>
      <c r="J57" s="41">
        <v>2</v>
      </c>
      <c r="K57" s="41">
        <v>0</v>
      </c>
      <c r="L57" s="41">
        <v>5</v>
      </c>
      <c r="M57" s="41">
        <v>3</v>
      </c>
      <c r="N57" s="41">
        <v>1</v>
      </c>
      <c r="O57" s="41">
        <v>1</v>
      </c>
      <c r="P57" s="41">
        <v>0</v>
      </c>
      <c r="AA57" s="153">
        <v>8</v>
      </c>
      <c r="AB57" s="153" t="str">
        <f>IF(F57=AA57,"",1)</f>
        <v/>
      </c>
    </row>
    <row r="58" spans="1:28" ht="12" customHeight="1">
      <c r="A58" s="203"/>
      <c r="B58" s="203"/>
      <c r="C58" s="40"/>
      <c r="D58" s="279"/>
      <c r="E58" s="39"/>
      <c r="F58" s="94"/>
      <c r="G58" s="66">
        <f t="shared" ref="G58:P58" si="27">IF(G57=0,0,G57/$F57)</f>
        <v>0</v>
      </c>
      <c r="H58" s="37">
        <f t="shared" si="27"/>
        <v>0.375</v>
      </c>
      <c r="I58" s="37">
        <f t="shared" si="27"/>
        <v>0.625</v>
      </c>
      <c r="J58" s="37">
        <f t="shared" si="27"/>
        <v>0.25</v>
      </c>
      <c r="K58" s="37">
        <f t="shared" si="27"/>
        <v>0</v>
      </c>
      <c r="L58" s="37">
        <f t="shared" si="27"/>
        <v>0.625</v>
      </c>
      <c r="M58" s="37">
        <f t="shared" si="27"/>
        <v>0.375</v>
      </c>
      <c r="N58" s="37">
        <f t="shared" si="27"/>
        <v>0.125</v>
      </c>
      <c r="O58" s="37">
        <f t="shared" si="27"/>
        <v>0.125</v>
      </c>
      <c r="P58" s="37">
        <f t="shared" si="27"/>
        <v>0</v>
      </c>
      <c r="AA58" s="152"/>
      <c r="AB58" s="152"/>
    </row>
    <row r="59" spans="1:28" ht="12.75" customHeight="1">
      <c r="A59" s="203"/>
      <c r="B59" s="203"/>
      <c r="C59" s="43"/>
      <c r="D59" s="278" t="s">
        <v>22</v>
      </c>
      <c r="E59" s="42"/>
      <c r="F59" s="93">
        <v>28</v>
      </c>
      <c r="G59" s="68">
        <v>1</v>
      </c>
      <c r="H59" s="41">
        <v>13</v>
      </c>
      <c r="I59" s="41">
        <v>18</v>
      </c>
      <c r="J59" s="41">
        <v>1</v>
      </c>
      <c r="K59" s="41">
        <v>8</v>
      </c>
      <c r="L59" s="41">
        <v>11</v>
      </c>
      <c r="M59" s="41">
        <v>19</v>
      </c>
      <c r="N59" s="41">
        <v>3</v>
      </c>
      <c r="O59" s="41">
        <v>0</v>
      </c>
      <c r="P59" s="41">
        <v>2</v>
      </c>
      <c r="AA59" s="153">
        <v>28</v>
      </c>
      <c r="AB59" s="153" t="str">
        <f>IF(F59=AA59,"",1)</f>
        <v/>
      </c>
    </row>
    <row r="60" spans="1:28" ht="12.75" customHeight="1">
      <c r="A60" s="203"/>
      <c r="B60" s="203"/>
      <c r="C60" s="40"/>
      <c r="D60" s="279"/>
      <c r="E60" s="39"/>
      <c r="F60" s="94"/>
      <c r="G60" s="66">
        <f t="shared" ref="G60:P60" si="28">IF(G59=0,0,G59/$F59)</f>
        <v>3.5714285714285712E-2</v>
      </c>
      <c r="H60" s="37">
        <f t="shared" si="28"/>
        <v>0.4642857142857143</v>
      </c>
      <c r="I60" s="37">
        <f t="shared" si="28"/>
        <v>0.6428571428571429</v>
      </c>
      <c r="J60" s="37">
        <f t="shared" si="28"/>
        <v>3.5714285714285712E-2</v>
      </c>
      <c r="K60" s="37">
        <f t="shared" si="28"/>
        <v>0.2857142857142857</v>
      </c>
      <c r="L60" s="37">
        <f t="shared" si="28"/>
        <v>0.39285714285714285</v>
      </c>
      <c r="M60" s="37">
        <f t="shared" si="28"/>
        <v>0.6785714285714286</v>
      </c>
      <c r="N60" s="37">
        <f t="shared" si="28"/>
        <v>0.10714285714285714</v>
      </c>
      <c r="O60" s="37">
        <f t="shared" si="28"/>
        <v>0</v>
      </c>
      <c r="P60" s="37">
        <f t="shared" si="28"/>
        <v>7.1428571428571425E-2</v>
      </c>
      <c r="AA60" s="152"/>
      <c r="AB60" s="152"/>
    </row>
    <row r="61" spans="1:28" ht="12" customHeight="1">
      <c r="A61" s="203"/>
      <c r="B61" s="203"/>
      <c r="C61" s="43"/>
      <c r="D61" s="278" t="s">
        <v>21</v>
      </c>
      <c r="E61" s="42"/>
      <c r="F61" s="93">
        <v>12</v>
      </c>
      <c r="G61" s="68">
        <v>2</v>
      </c>
      <c r="H61" s="41">
        <v>6</v>
      </c>
      <c r="I61" s="41">
        <v>9</v>
      </c>
      <c r="J61" s="41">
        <v>0</v>
      </c>
      <c r="K61" s="41">
        <v>0</v>
      </c>
      <c r="L61" s="41">
        <v>5</v>
      </c>
      <c r="M61" s="41">
        <v>4</v>
      </c>
      <c r="N61" s="41">
        <v>1</v>
      </c>
      <c r="O61" s="41">
        <v>1</v>
      </c>
      <c r="P61" s="41">
        <v>1</v>
      </c>
      <c r="AA61" s="153">
        <v>12</v>
      </c>
      <c r="AB61" s="153" t="str">
        <f>IF(F61=AA61,"",1)</f>
        <v/>
      </c>
    </row>
    <row r="62" spans="1:28" ht="12" customHeight="1">
      <c r="A62" s="203"/>
      <c r="B62" s="203"/>
      <c r="C62" s="40"/>
      <c r="D62" s="279"/>
      <c r="E62" s="39"/>
      <c r="F62" s="94"/>
      <c r="G62" s="66">
        <f t="shared" ref="G62:P62" si="29">IF(G61=0,0,G61/$F61)</f>
        <v>0.16666666666666666</v>
      </c>
      <c r="H62" s="37">
        <f t="shared" si="29"/>
        <v>0.5</v>
      </c>
      <c r="I62" s="37">
        <f t="shared" si="29"/>
        <v>0.75</v>
      </c>
      <c r="J62" s="37">
        <f t="shared" si="29"/>
        <v>0</v>
      </c>
      <c r="K62" s="37">
        <f t="shared" si="29"/>
        <v>0</v>
      </c>
      <c r="L62" s="37">
        <f t="shared" si="29"/>
        <v>0.41666666666666669</v>
      </c>
      <c r="M62" s="37">
        <f t="shared" si="29"/>
        <v>0.33333333333333331</v>
      </c>
      <c r="N62" s="37">
        <f t="shared" si="29"/>
        <v>8.3333333333333329E-2</v>
      </c>
      <c r="O62" s="37">
        <f t="shared" si="29"/>
        <v>8.3333333333333329E-2</v>
      </c>
      <c r="P62" s="37">
        <f t="shared" si="29"/>
        <v>8.3333333333333329E-2</v>
      </c>
      <c r="AA62" s="152"/>
      <c r="AB62" s="152"/>
    </row>
    <row r="63" spans="1:28" ht="12" customHeight="1">
      <c r="A63" s="203"/>
      <c r="B63" s="203"/>
      <c r="C63" s="43"/>
      <c r="D63" s="278" t="s">
        <v>20</v>
      </c>
      <c r="E63" s="42"/>
      <c r="F63" s="93">
        <v>11</v>
      </c>
      <c r="G63" s="68">
        <v>0</v>
      </c>
      <c r="H63" s="41">
        <v>2</v>
      </c>
      <c r="I63" s="41">
        <v>4</v>
      </c>
      <c r="J63" s="41">
        <v>0</v>
      </c>
      <c r="K63" s="41">
        <v>2</v>
      </c>
      <c r="L63" s="41">
        <v>3</v>
      </c>
      <c r="M63" s="41">
        <v>6</v>
      </c>
      <c r="N63" s="41">
        <v>3</v>
      </c>
      <c r="O63" s="41">
        <v>0</v>
      </c>
      <c r="P63" s="41">
        <v>3</v>
      </c>
      <c r="AA63" s="153">
        <v>11</v>
      </c>
      <c r="AB63" s="153" t="str">
        <f>IF(F63=AA63,"",1)</f>
        <v/>
      </c>
    </row>
    <row r="64" spans="1:28" ht="12" customHeight="1">
      <c r="A64" s="203"/>
      <c r="B64" s="203"/>
      <c r="C64" s="40"/>
      <c r="D64" s="279"/>
      <c r="E64" s="39"/>
      <c r="F64" s="94"/>
      <c r="G64" s="66">
        <f t="shared" ref="G64:P64" si="30">IF(G63=0,0,G63/$F63)</f>
        <v>0</v>
      </c>
      <c r="H64" s="37">
        <f t="shared" si="30"/>
        <v>0.18181818181818182</v>
      </c>
      <c r="I64" s="37">
        <f t="shared" si="30"/>
        <v>0.36363636363636365</v>
      </c>
      <c r="J64" s="37">
        <f t="shared" si="30"/>
        <v>0</v>
      </c>
      <c r="K64" s="37">
        <f t="shared" si="30"/>
        <v>0.18181818181818182</v>
      </c>
      <c r="L64" s="37">
        <f t="shared" si="30"/>
        <v>0.27272727272727271</v>
      </c>
      <c r="M64" s="37">
        <f t="shared" si="30"/>
        <v>0.54545454545454541</v>
      </c>
      <c r="N64" s="37">
        <f t="shared" si="30"/>
        <v>0.27272727272727271</v>
      </c>
      <c r="O64" s="37">
        <f t="shared" si="30"/>
        <v>0</v>
      </c>
      <c r="P64" s="37">
        <f t="shared" si="30"/>
        <v>0.27272727272727271</v>
      </c>
      <c r="AA64" s="152"/>
      <c r="AB64" s="152"/>
    </row>
    <row r="65" spans="1:28" ht="12" customHeight="1">
      <c r="A65" s="203"/>
      <c r="B65" s="203"/>
      <c r="C65" s="43"/>
      <c r="D65" s="278" t="s">
        <v>19</v>
      </c>
      <c r="E65" s="42"/>
      <c r="F65" s="93">
        <v>21</v>
      </c>
      <c r="G65" s="68">
        <v>0</v>
      </c>
      <c r="H65" s="41">
        <v>8</v>
      </c>
      <c r="I65" s="41">
        <v>11</v>
      </c>
      <c r="J65" s="41">
        <v>3</v>
      </c>
      <c r="K65" s="41">
        <v>2</v>
      </c>
      <c r="L65" s="41">
        <v>10</v>
      </c>
      <c r="M65" s="41">
        <v>8</v>
      </c>
      <c r="N65" s="41">
        <v>4</v>
      </c>
      <c r="O65" s="41">
        <v>0</v>
      </c>
      <c r="P65" s="41">
        <v>3</v>
      </c>
      <c r="AA65" s="153">
        <v>21</v>
      </c>
      <c r="AB65" s="153" t="str">
        <f>IF(F65=AA65,"",1)</f>
        <v/>
      </c>
    </row>
    <row r="66" spans="1:28" ht="12" customHeight="1">
      <c r="A66" s="203"/>
      <c r="B66" s="203"/>
      <c r="C66" s="40"/>
      <c r="D66" s="279"/>
      <c r="E66" s="39"/>
      <c r="F66" s="94"/>
      <c r="G66" s="66">
        <f t="shared" ref="G66:P66" si="31">IF(G65=0,0,G65/$F65)</f>
        <v>0</v>
      </c>
      <c r="H66" s="37">
        <f t="shared" si="31"/>
        <v>0.38095238095238093</v>
      </c>
      <c r="I66" s="37">
        <f t="shared" si="31"/>
        <v>0.52380952380952384</v>
      </c>
      <c r="J66" s="37">
        <f t="shared" si="31"/>
        <v>0.14285714285714285</v>
      </c>
      <c r="K66" s="37">
        <f t="shared" si="31"/>
        <v>9.5238095238095233E-2</v>
      </c>
      <c r="L66" s="37">
        <f t="shared" si="31"/>
        <v>0.47619047619047616</v>
      </c>
      <c r="M66" s="37">
        <f t="shared" si="31"/>
        <v>0.38095238095238093</v>
      </c>
      <c r="N66" s="37">
        <f t="shared" si="31"/>
        <v>0.19047619047619047</v>
      </c>
      <c r="O66" s="37">
        <f t="shared" si="31"/>
        <v>0</v>
      </c>
      <c r="P66" s="37">
        <f t="shared" si="31"/>
        <v>0.14285714285714285</v>
      </c>
      <c r="AA66" s="152"/>
      <c r="AB66" s="152"/>
    </row>
    <row r="67" spans="1:28" ht="12" customHeight="1">
      <c r="A67" s="203"/>
      <c r="B67" s="203"/>
      <c r="C67" s="43"/>
      <c r="D67" s="278" t="s">
        <v>18</v>
      </c>
      <c r="E67" s="42"/>
      <c r="F67" s="93">
        <v>8</v>
      </c>
      <c r="G67" s="68">
        <v>0</v>
      </c>
      <c r="H67" s="41">
        <v>6</v>
      </c>
      <c r="I67" s="41">
        <v>5</v>
      </c>
      <c r="J67" s="41">
        <v>1</v>
      </c>
      <c r="K67" s="41">
        <v>0</v>
      </c>
      <c r="L67" s="41">
        <v>4</v>
      </c>
      <c r="M67" s="41">
        <v>1</v>
      </c>
      <c r="N67" s="41">
        <v>1</v>
      </c>
      <c r="O67" s="41">
        <v>1</v>
      </c>
      <c r="P67" s="41">
        <v>1</v>
      </c>
      <c r="AA67" s="153">
        <v>8</v>
      </c>
      <c r="AB67" s="153" t="str">
        <f>IF(F67=AA67,"",1)</f>
        <v/>
      </c>
    </row>
    <row r="68" spans="1:28" ht="12" customHeight="1">
      <c r="A68" s="203"/>
      <c r="B68" s="204"/>
      <c r="C68" s="40"/>
      <c r="D68" s="279"/>
      <c r="E68" s="39"/>
      <c r="F68" s="94"/>
      <c r="G68" s="66">
        <f t="shared" ref="G68:P68" si="32">IF(G67=0,0,G67/$F67)</f>
        <v>0</v>
      </c>
      <c r="H68" s="37">
        <f t="shared" si="32"/>
        <v>0.75</v>
      </c>
      <c r="I68" s="37">
        <f t="shared" si="32"/>
        <v>0.625</v>
      </c>
      <c r="J68" s="37">
        <f t="shared" si="32"/>
        <v>0.125</v>
      </c>
      <c r="K68" s="37">
        <f t="shared" si="32"/>
        <v>0</v>
      </c>
      <c r="L68" s="37">
        <f t="shared" si="32"/>
        <v>0.5</v>
      </c>
      <c r="M68" s="37">
        <f t="shared" si="32"/>
        <v>0.125</v>
      </c>
      <c r="N68" s="37">
        <f t="shared" si="32"/>
        <v>0.125</v>
      </c>
      <c r="O68" s="37">
        <f t="shared" si="32"/>
        <v>0.125</v>
      </c>
      <c r="P68" s="37">
        <f t="shared" si="32"/>
        <v>0.125</v>
      </c>
      <c r="AA68" s="152"/>
      <c r="AB68" s="152"/>
    </row>
    <row r="69" spans="1:28" ht="12" customHeight="1">
      <c r="A69" s="203"/>
      <c r="B69" s="202" t="s">
        <v>17</v>
      </c>
      <c r="C69" s="43"/>
      <c r="D69" s="278" t="s">
        <v>16</v>
      </c>
      <c r="E69" s="42"/>
      <c r="F69" s="93">
        <v>739</v>
      </c>
      <c r="G69" s="68">
        <f t="shared" ref="G69:P69" si="33">SUM(G71,G73,G75,G77,G79,G81,G83,G85,G87,G89,G91,G93,G95,G97,G99)</f>
        <v>225</v>
      </c>
      <c r="H69" s="41">
        <f t="shared" si="33"/>
        <v>315</v>
      </c>
      <c r="I69" s="41">
        <f t="shared" si="33"/>
        <v>405</v>
      </c>
      <c r="J69" s="41">
        <f t="shared" si="33"/>
        <v>25</v>
      </c>
      <c r="K69" s="41">
        <f t="shared" si="33"/>
        <v>39</v>
      </c>
      <c r="L69" s="41">
        <f t="shared" si="33"/>
        <v>267</v>
      </c>
      <c r="M69" s="41">
        <f t="shared" si="33"/>
        <v>139</v>
      </c>
      <c r="N69" s="41">
        <f t="shared" si="33"/>
        <v>109</v>
      </c>
      <c r="O69" s="41">
        <f t="shared" si="33"/>
        <v>43</v>
      </c>
      <c r="P69" s="41">
        <f t="shared" si="33"/>
        <v>102</v>
      </c>
      <c r="AA69" s="153">
        <v>739</v>
      </c>
      <c r="AB69" s="153" t="str">
        <f>IF(F69=AA69,"",1)</f>
        <v/>
      </c>
    </row>
    <row r="70" spans="1:28" ht="12" customHeight="1">
      <c r="A70" s="203"/>
      <c r="B70" s="203"/>
      <c r="C70" s="40"/>
      <c r="D70" s="279"/>
      <c r="E70" s="39"/>
      <c r="F70" s="94"/>
      <c r="G70" s="66">
        <f t="shared" ref="G70:P70" si="34">IF(G69=0,0,G69/$F69)</f>
        <v>0.30446549391069011</v>
      </c>
      <c r="H70" s="37">
        <f t="shared" si="34"/>
        <v>0.42625169147496617</v>
      </c>
      <c r="I70" s="37">
        <f t="shared" si="34"/>
        <v>0.54803788903924222</v>
      </c>
      <c r="J70" s="37">
        <f t="shared" si="34"/>
        <v>3.3829499323410013E-2</v>
      </c>
      <c r="K70" s="37">
        <f t="shared" si="34"/>
        <v>5.2774018944519621E-2</v>
      </c>
      <c r="L70" s="37">
        <f t="shared" si="34"/>
        <v>0.36129905277401897</v>
      </c>
      <c r="M70" s="37">
        <f t="shared" si="34"/>
        <v>0.18809201623815969</v>
      </c>
      <c r="N70" s="37">
        <f t="shared" si="34"/>
        <v>0.14749661705006767</v>
      </c>
      <c r="O70" s="37">
        <f t="shared" si="34"/>
        <v>5.8186738836265225E-2</v>
      </c>
      <c r="P70" s="37">
        <f t="shared" si="34"/>
        <v>0.13802435723951287</v>
      </c>
      <c r="AA70" s="152"/>
      <c r="AB70" s="152"/>
    </row>
    <row r="71" spans="1:28" ht="12" customHeight="1">
      <c r="A71" s="203"/>
      <c r="B71" s="203"/>
      <c r="C71" s="43"/>
      <c r="D71" s="278" t="s">
        <v>129</v>
      </c>
      <c r="E71" s="42"/>
      <c r="F71" s="93">
        <v>7</v>
      </c>
      <c r="G71" s="68">
        <v>1</v>
      </c>
      <c r="H71" s="41">
        <v>3</v>
      </c>
      <c r="I71" s="41">
        <v>4</v>
      </c>
      <c r="J71" s="41">
        <v>0</v>
      </c>
      <c r="K71" s="41">
        <v>0</v>
      </c>
      <c r="L71" s="41">
        <v>3</v>
      </c>
      <c r="M71" s="41">
        <v>0</v>
      </c>
      <c r="N71" s="41">
        <v>2</v>
      </c>
      <c r="O71" s="41">
        <v>0</v>
      </c>
      <c r="P71" s="41">
        <v>1</v>
      </c>
      <c r="AA71" s="153">
        <v>7</v>
      </c>
      <c r="AB71" s="153" t="str">
        <f>IF(F71=AA71,"",1)</f>
        <v/>
      </c>
    </row>
    <row r="72" spans="1:28" ht="12" customHeight="1">
      <c r="A72" s="203"/>
      <c r="B72" s="203"/>
      <c r="C72" s="40"/>
      <c r="D72" s="279"/>
      <c r="E72" s="39"/>
      <c r="F72" s="94"/>
      <c r="G72" s="66">
        <f t="shared" ref="G72:P72" si="35">IF(G71=0,0,G71/$F71)</f>
        <v>0.14285714285714285</v>
      </c>
      <c r="H72" s="37">
        <f t="shared" si="35"/>
        <v>0.42857142857142855</v>
      </c>
      <c r="I72" s="37">
        <f t="shared" si="35"/>
        <v>0.5714285714285714</v>
      </c>
      <c r="J72" s="37">
        <f t="shared" si="35"/>
        <v>0</v>
      </c>
      <c r="K72" s="37">
        <f t="shared" si="35"/>
        <v>0</v>
      </c>
      <c r="L72" s="37">
        <f t="shared" si="35"/>
        <v>0.42857142857142855</v>
      </c>
      <c r="M72" s="37">
        <f t="shared" si="35"/>
        <v>0</v>
      </c>
      <c r="N72" s="37">
        <f t="shared" si="35"/>
        <v>0.2857142857142857</v>
      </c>
      <c r="O72" s="37">
        <f t="shared" si="35"/>
        <v>0</v>
      </c>
      <c r="P72" s="37">
        <f t="shared" si="35"/>
        <v>0.14285714285714285</v>
      </c>
      <c r="AA72" s="152"/>
      <c r="AB72" s="152"/>
    </row>
    <row r="73" spans="1:28" ht="12" customHeight="1">
      <c r="A73" s="203"/>
      <c r="B73" s="203"/>
      <c r="C73" s="43"/>
      <c r="D73" s="278" t="s">
        <v>14</v>
      </c>
      <c r="E73" s="42"/>
      <c r="F73" s="93">
        <v>90</v>
      </c>
      <c r="G73" s="68">
        <v>14</v>
      </c>
      <c r="H73" s="41">
        <v>36</v>
      </c>
      <c r="I73" s="41">
        <v>47</v>
      </c>
      <c r="J73" s="41">
        <v>2</v>
      </c>
      <c r="K73" s="41">
        <v>4</v>
      </c>
      <c r="L73" s="41">
        <v>58</v>
      </c>
      <c r="M73" s="41">
        <v>14</v>
      </c>
      <c r="N73" s="41">
        <v>7</v>
      </c>
      <c r="O73" s="41">
        <v>5</v>
      </c>
      <c r="P73" s="41">
        <v>12</v>
      </c>
      <c r="AA73" s="153">
        <v>90</v>
      </c>
      <c r="AB73" s="153" t="str">
        <f>IF(F73=AA73,"",1)</f>
        <v/>
      </c>
    </row>
    <row r="74" spans="1:28" ht="12" customHeight="1">
      <c r="A74" s="203"/>
      <c r="B74" s="203"/>
      <c r="C74" s="40"/>
      <c r="D74" s="279"/>
      <c r="E74" s="39"/>
      <c r="F74" s="94"/>
      <c r="G74" s="66">
        <f t="shared" ref="G74:P74" si="36">IF(G73=0,0,G73/$F73)</f>
        <v>0.15555555555555556</v>
      </c>
      <c r="H74" s="37">
        <f t="shared" si="36"/>
        <v>0.4</v>
      </c>
      <c r="I74" s="37">
        <f t="shared" si="36"/>
        <v>0.52222222222222225</v>
      </c>
      <c r="J74" s="37">
        <f t="shared" si="36"/>
        <v>2.2222222222222223E-2</v>
      </c>
      <c r="K74" s="37">
        <f t="shared" si="36"/>
        <v>4.4444444444444446E-2</v>
      </c>
      <c r="L74" s="37">
        <f t="shared" si="36"/>
        <v>0.64444444444444449</v>
      </c>
      <c r="M74" s="37">
        <f t="shared" si="36"/>
        <v>0.15555555555555556</v>
      </c>
      <c r="N74" s="37">
        <f t="shared" si="36"/>
        <v>7.7777777777777779E-2</v>
      </c>
      <c r="O74" s="37">
        <f t="shared" si="36"/>
        <v>5.5555555555555552E-2</v>
      </c>
      <c r="P74" s="37">
        <f t="shared" si="36"/>
        <v>0.13333333333333333</v>
      </c>
      <c r="AA74" s="152"/>
      <c r="AB74" s="152"/>
    </row>
    <row r="75" spans="1:28" ht="12" customHeight="1">
      <c r="A75" s="203"/>
      <c r="B75" s="203"/>
      <c r="C75" s="43"/>
      <c r="D75" s="278" t="s">
        <v>13</v>
      </c>
      <c r="E75" s="42"/>
      <c r="F75" s="93">
        <v>18</v>
      </c>
      <c r="G75" s="68">
        <v>3</v>
      </c>
      <c r="H75" s="41">
        <v>7</v>
      </c>
      <c r="I75" s="41">
        <v>13</v>
      </c>
      <c r="J75" s="41">
        <v>0</v>
      </c>
      <c r="K75" s="41">
        <v>1</v>
      </c>
      <c r="L75" s="41">
        <v>7</v>
      </c>
      <c r="M75" s="41">
        <v>8</v>
      </c>
      <c r="N75" s="41">
        <v>2</v>
      </c>
      <c r="O75" s="41">
        <v>0</v>
      </c>
      <c r="P75" s="41">
        <v>3</v>
      </c>
      <c r="AA75" s="153">
        <v>18</v>
      </c>
      <c r="AB75" s="153" t="str">
        <f>IF(F75=AA75,"",1)</f>
        <v/>
      </c>
    </row>
    <row r="76" spans="1:28" ht="12" customHeight="1">
      <c r="A76" s="203"/>
      <c r="B76" s="203"/>
      <c r="C76" s="40"/>
      <c r="D76" s="279"/>
      <c r="E76" s="39"/>
      <c r="F76" s="94"/>
      <c r="G76" s="66">
        <f t="shared" ref="G76:P76" si="37">IF(G75=0,0,G75/$F75)</f>
        <v>0.16666666666666666</v>
      </c>
      <c r="H76" s="37">
        <f t="shared" si="37"/>
        <v>0.3888888888888889</v>
      </c>
      <c r="I76" s="37">
        <f t="shared" si="37"/>
        <v>0.72222222222222221</v>
      </c>
      <c r="J76" s="37">
        <f t="shared" si="37"/>
        <v>0</v>
      </c>
      <c r="K76" s="37">
        <f t="shared" si="37"/>
        <v>5.5555555555555552E-2</v>
      </c>
      <c r="L76" s="37">
        <f t="shared" si="37"/>
        <v>0.3888888888888889</v>
      </c>
      <c r="M76" s="37">
        <f t="shared" si="37"/>
        <v>0.44444444444444442</v>
      </c>
      <c r="N76" s="37">
        <f t="shared" si="37"/>
        <v>0.1111111111111111</v>
      </c>
      <c r="O76" s="37">
        <f t="shared" si="37"/>
        <v>0</v>
      </c>
      <c r="P76" s="37">
        <f t="shared" si="37"/>
        <v>0.16666666666666666</v>
      </c>
      <c r="AA76" s="152"/>
      <c r="AB76" s="152"/>
    </row>
    <row r="77" spans="1:28" ht="12" customHeight="1">
      <c r="A77" s="203"/>
      <c r="B77" s="203"/>
      <c r="C77" s="43"/>
      <c r="D77" s="278" t="s">
        <v>12</v>
      </c>
      <c r="E77" s="42"/>
      <c r="F77" s="93">
        <v>14</v>
      </c>
      <c r="G77" s="68">
        <v>2</v>
      </c>
      <c r="H77" s="41">
        <v>6</v>
      </c>
      <c r="I77" s="41">
        <v>7</v>
      </c>
      <c r="J77" s="41">
        <v>3</v>
      </c>
      <c r="K77" s="41">
        <v>4</v>
      </c>
      <c r="L77" s="41">
        <v>5</v>
      </c>
      <c r="M77" s="41">
        <v>9</v>
      </c>
      <c r="N77" s="41">
        <v>5</v>
      </c>
      <c r="O77" s="41">
        <v>0</v>
      </c>
      <c r="P77" s="41">
        <v>0</v>
      </c>
      <c r="AA77" s="153">
        <v>14</v>
      </c>
      <c r="AB77" s="153" t="str">
        <f>IF(F77=AA77,"",1)</f>
        <v/>
      </c>
    </row>
    <row r="78" spans="1:28" ht="12" customHeight="1">
      <c r="A78" s="203"/>
      <c r="B78" s="203"/>
      <c r="C78" s="40"/>
      <c r="D78" s="279"/>
      <c r="E78" s="39"/>
      <c r="F78" s="94"/>
      <c r="G78" s="66">
        <f t="shared" ref="G78:P78" si="38">IF(G77=0,0,G77/$F77)</f>
        <v>0.14285714285714285</v>
      </c>
      <c r="H78" s="37">
        <f t="shared" si="38"/>
        <v>0.42857142857142855</v>
      </c>
      <c r="I78" s="37">
        <f t="shared" si="38"/>
        <v>0.5</v>
      </c>
      <c r="J78" s="37">
        <f t="shared" si="38"/>
        <v>0.21428571428571427</v>
      </c>
      <c r="K78" s="37">
        <f t="shared" si="38"/>
        <v>0.2857142857142857</v>
      </c>
      <c r="L78" s="37">
        <f t="shared" si="38"/>
        <v>0.35714285714285715</v>
      </c>
      <c r="M78" s="37">
        <f t="shared" si="38"/>
        <v>0.6428571428571429</v>
      </c>
      <c r="N78" s="37">
        <f t="shared" si="38"/>
        <v>0.35714285714285715</v>
      </c>
      <c r="O78" s="37">
        <f t="shared" si="38"/>
        <v>0</v>
      </c>
      <c r="P78" s="37">
        <f t="shared" si="38"/>
        <v>0</v>
      </c>
      <c r="AA78" s="152"/>
      <c r="AB78" s="152"/>
    </row>
    <row r="79" spans="1:28" ht="12" customHeight="1">
      <c r="A79" s="203"/>
      <c r="B79" s="203"/>
      <c r="C79" s="43"/>
      <c r="D79" s="278" t="s">
        <v>11</v>
      </c>
      <c r="E79" s="42"/>
      <c r="F79" s="93">
        <v>36</v>
      </c>
      <c r="G79" s="68">
        <v>12</v>
      </c>
      <c r="H79" s="41">
        <v>9</v>
      </c>
      <c r="I79" s="41">
        <v>16</v>
      </c>
      <c r="J79" s="41">
        <v>1</v>
      </c>
      <c r="K79" s="41">
        <v>1</v>
      </c>
      <c r="L79" s="41">
        <v>16</v>
      </c>
      <c r="M79" s="41">
        <v>5</v>
      </c>
      <c r="N79" s="41">
        <v>7</v>
      </c>
      <c r="O79" s="41">
        <v>4</v>
      </c>
      <c r="P79" s="41">
        <v>5</v>
      </c>
      <c r="AA79" s="153">
        <v>36</v>
      </c>
      <c r="AB79" s="153" t="str">
        <f>IF(F79=AA79,"",1)</f>
        <v/>
      </c>
    </row>
    <row r="80" spans="1:28" ht="12" customHeight="1">
      <c r="A80" s="203"/>
      <c r="B80" s="203"/>
      <c r="C80" s="40"/>
      <c r="D80" s="279"/>
      <c r="E80" s="39"/>
      <c r="F80" s="94"/>
      <c r="G80" s="66">
        <f t="shared" ref="G80:P80" si="39">IF(G79=0,0,G79/$F79)</f>
        <v>0.33333333333333331</v>
      </c>
      <c r="H80" s="37">
        <f t="shared" si="39"/>
        <v>0.25</v>
      </c>
      <c r="I80" s="37">
        <f t="shared" si="39"/>
        <v>0.44444444444444442</v>
      </c>
      <c r="J80" s="37">
        <f t="shared" si="39"/>
        <v>2.7777777777777776E-2</v>
      </c>
      <c r="K80" s="37">
        <f t="shared" si="39"/>
        <v>2.7777777777777776E-2</v>
      </c>
      <c r="L80" s="37">
        <f t="shared" si="39"/>
        <v>0.44444444444444442</v>
      </c>
      <c r="M80" s="37">
        <f t="shared" si="39"/>
        <v>0.1388888888888889</v>
      </c>
      <c r="N80" s="37">
        <f t="shared" si="39"/>
        <v>0.19444444444444445</v>
      </c>
      <c r="O80" s="37">
        <f t="shared" si="39"/>
        <v>0.1111111111111111</v>
      </c>
      <c r="P80" s="37">
        <f t="shared" si="39"/>
        <v>0.1388888888888889</v>
      </c>
      <c r="AA80" s="152"/>
      <c r="AB80" s="152"/>
    </row>
    <row r="81" spans="1:28" ht="12" customHeight="1">
      <c r="A81" s="203"/>
      <c r="B81" s="203"/>
      <c r="C81" s="43"/>
      <c r="D81" s="278" t="s">
        <v>10</v>
      </c>
      <c r="E81" s="42"/>
      <c r="F81" s="93">
        <v>187</v>
      </c>
      <c r="G81" s="68">
        <v>78</v>
      </c>
      <c r="H81" s="41">
        <v>80</v>
      </c>
      <c r="I81" s="41">
        <v>100</v>
      </c>
      <c r="J81" s="41">
        <v>4</v>
      </c>
      <c r="K81" s="41">
        <v>6</v>
      </c>
      <c r="L81" s="41">
        <v>50</v>
      </c>
      <c r="M81" s="41">
        <v>35</v>
      </c>
      <c r="N81" s="41">
        <v>36</v>
      </c>
      <c r="O81" s="41">
        <v>13</v>
      </c>
      <c r="P81" s="41">
        <v>20</v>
      </c>
      <c r="AA81" s="153">
        <v>187</v>
      </c>
      <c r="AB81" s="153" t="str">
        <f>IF(F81=AA81,"",1)</f>
        <v/>
      </c>
    </row>
    <row r="82" spans="1:28" ht="12" customHeight="1">
      <c r="A82" s="203"/>
      <c r="B82" s="203"/>
      <c r="C82" s="40"/>
      <c r="D82" s="279"/>
      <c r="E82" s="39"/>
      <c r="F82" s="94"/>
      <c r="G82" s="66">
        <f t="shared" ref="G82:P82" si="40">IF(G81=0,0,G81/$F81)</f>
        <v>0.41711229946524064</v>
      </c>
      <c r="H82" s="37">
        <f t="shared" si="40"/>
        <v>0.42780748663101603</v>
      </c>
      <c r="I82" s="37">
        <f t="shared" si="40"/>
        <v>0.53475935828877008</v>
      </c>
      <c r="J82" s="37">
        <f t="shared" si="40"/>
        <v>2.1390374331550801E-2</v>
      </c>
      <c r="K82" s="37">
        <f t="shared" si="40"/>
        <v>3.2085561497326207E-2</v>
      </c>
      <c r="L82" s="37">
        <f t="shared" si="40"/>
        <v>0.26737967914438504</v>
      </c>
      <c r="M82" s="37">
        <f t="shared" si="40"/>
        <v>0.18716577540106952</v>
      </c>
      <c r="N82" s="37">
        <f t="shared" si="40"/>
        <v>0.19251336898395721</v>
      </c>
      <c r="O82" s="37">
        <f t="shared" si="40"/>
        <v>6.9518716577540107E-2</v>
      </c>
      <c r="P82" s="37">
        <f t="shared" si="40"/>
        <v>0.10695187165775401</v>
      </c>
      <c r="AA82" s="152"/>
      <c r="AB82" s="152"/>
    </row>
    <row r="83" spans="1:28" ht="12" customHeight="1">
      <c r="A83" s="203"/>
      <c r="B83" s="203"/>
      <c r="C83" s="43"/>
      <c r="D83" s="278" t="s">
        <v>9</v>
      </c>
      <c r="E83" s="42"/>
      <c r="F83" s="93">
        <v>20</v>
      </c>
      <c r="G83" s="68">
        <v>5</v>
      </c>
      <c r="H83" s="41">
        <v>13</v>
      </c>
      <c r="I83" s="41">
        <v>13</v>
      </c>
      <c r="J83" s="41">
        <v>3</v>
      </c>
      <c r="K83" s="41">
        <v>0</v>
      </c>
      <c r="L83" s="41">
        <v>5</v>
      </c>
      <c r="M83" s="41">
        <v>6</v>
      </c>
      <c r="N83" s="41">
        <v>2</v>
      </c>
      <c r="O83" s="41">
        <v>1</v>
      </c>
      <c r="P83" s="41">
        <v>1</v>
      </c>
      <c r="AA83" s="153">
        <v>20</v>
      </c>
      <c r="AB83" s="153" t="str">
        <f>IF(F83=AA83,"",1)</f>
        <v/>
      </c>
    </row>
    <row r="84" spans="1:28" ht="12" customHeight="1">
      <c r="A84" s="203"/>
      <c r="B84" s="203"/>
      <c r="C84" s="40"/>
      <c r="D84" s="279"/>
      <c r="E84" s="39"/>
      <c r="F84" s="94"/>
      <c r="G84" s="66">
        <f t="shared" ref="G84:P84" si="41">IF(G83=0,0,G83/$F83)</f>
        <v>0.25</v>
      </c>
      <c r="H84" s="37">
        <f t="shared" si="41"/>
        <v>0.65</v>
      </c>
      <c r="I84" s="37">
        <f t="shared" si="41"/>
        <v>0.65</v>
      </c>
      <c r="J84" s="37">
        <f t="shared" si="41"/>
        <v>0.15</v>
      </c>
      <c r="K84" s="37">
        <f t="shared" si="41"/>
        <v>0</v>
      </c>
      <c r="L84" s="37">
        <f t="shared" si="41"/>
        <v>0.25</v>
      </c>
      <c r="M84" s="37">
        <f t="shared" si="41"/>
        <v>0.3</v>
      </c>
      <c r="N84" s="37">
        <f t="shared" si="41"/>
        <v>0.1</v>
      </c>
      <c r="O84" s="37">
        <f t="shared" si="41"/>
        <v>0.05</v>
      </c>
      <c r="P84" s="37">
        <f t="shared" si="41"/>
        <v>0.05</v>
      </c>
      <c r="AA84" s="152"/>
      <c r="AB84" s="152"/>
    </row>
    <row r="85" spans="1:28" ht="12" customHeight="1">
      <c r="A85" s="203"/>
      <c r="B85" s="203"/>
      <c r="C85" s="43"/>
      <c r="D85" s="278" t="s">
        <v>8</v>
      </c>
      <c r="E85" s="42"/>
      <c r="F85" s="93">
        <v>9</v>
      </c>
      <c r="G85" s="68">
        <v>3</v>
      </c>
      <c r="H85" s="41">
        <v>3</v>
      </c>
      <c r="I85" s="41">
        <v>4</v>
      </c>
      <c r="J85" s="41">
        <v>0</v>
      </c>
      <c r="K85" s="41">
        <v>0</v>
      </c>
      <c r="L85" s="41">
        <v>3</v>
      </c>
      <c r="M85" s="41">
        <v>0</v>
      </c>
      <c r="N85" s="41">
        <v>1</v>
      </c>
      <c r="O85" s="41">
        <v>0</v>
      </c>
      <c r="P85" s="41">
        <v>4</v>
      </c>
      <c r="AA85" s="153">
        <v>9</v>
      </c>
      <c r="AB85" s="153" t="str">
        <f>IF(F85=AA85,"",1)</f>
        <v/>
      </c>
    </row>
    <row r="86" spans="1:28" ht="12" customHeight="1">
      <c r="A86" s="203"/>
      <c r="B86" s="203"/>
      <c r="C86" s="40"/>
      <c r="D86" s="279"/>
      <c r="E86" s="39"/>
      <c r="F86" s="94"/>
      <c r="G86" s="66">
        <f t="shared" ref="G86:P86" si="42">IF(G85=0,0,G85/$F85)</f>
        <v>0.33333333333333331</v>
      </c>
      <c r="H86" s="37">
        <f t="shared" si="42"/>
        <v>0.33333333333333331</v>
      </c>
      <c r="I86" s="37">
        <f t="shared" si="42"/>
        <v>0.44444444444444442</v>
      </c>
      <c r="J86" s="37">
        <f t="shared" si="42"/>
        <v>0</v>
      </c>
      <c r="K86" s="37">
        <f t="shared" si="42"/>
        <v>0</v>
      </c>
      <c r="L86" s="37">
        <f t="shared" si="42"/>
        <v>0.33333333333333331</v>
      </c>
      <c r="M86" s="37">
        <f t="shared" si="42"/>
        <v>0</v>
      </c>
      <c r="N86" s="37">
        <f t="shared" si="42"/>
        <v>0.1111111111111111</v>
      </c>
      <c r="O86" s="37">
        <f t="shared" si="42"/>
        <v>0</v>
      </c>
      <c r="P86" s="37">
        <f t="shared" si="42"/>
        <v>0.44444444444444442</v>
      </c>
      <c r="AA86" s="152"/>
      <c r="AB86" s="152"/>
    </row>
    <row r="87" spans="1:28" ht="13.5" customHeight="1">
      <c r="A87" s="203"/>
      <c r="B87" s="203"/>
      <c r="C87" s="43"/>
      <c r="D87" s="297" t="s">
        <v>128</v>
      </c>
      <c r="E87" s="42"/>
      <c r="F87" s="93">
        <v>17</v>
      </c>
      <c r="G87" s="68">
        <v>3</v>
      </c>
      <c r="H87" s="41">
        <v>10</v>
      </c>
      <c r="I87" s="41">
        <v>9</v>
      </c>
      <c r="J87" s="41">
        <v>0</v>
      </c>
      <c r="K87" s="41">
        <v>2</v>
      </c>
      <c r="L87" s="41">
        <v>10</v>
      </c>
      <c r="M87" s="41">
        <v>2</v>
      </c>
      <c r="N87" s="41">
        <v>1</v>
      </c>
      <c r="O87" s="41">
        <v>1</v>
      </c>
      <c r="P87" s="41">
        <v>1</v>
      </c>
      <c r="AA87" s="153">
        <v>17</v>
      </c>
      <c r="AB87" s="153" t="str">
        <f>IF(F87=AA87,"",1)</f>
        <v/>
      </c>
    </row>
    <row r="88" spans="1:28" ht="13.5" customHeight="1">
      <c r="A88" s="203"/>
      <c r="B88" s="203"/>
      <c r="C88" s="40"/>
      <c r="D88" s="279"/>
      <c r="E88" s="39"/>
      <c r="F88" s="94"/>
      <c r="G88" s="66">
        <f t="shared" ref="G88:P88" si="43">IF(G87=0,0,G87/$F87)</f>
        <v>0.17647058823529413</v>
      </c>
      <c r="H88" s="37">
        <f t="shared" si="43"/>
        <v>0.58823529411764708</v>
      </c>
      <c r="I88" s="37">
        <f t="shared" si="43"/>
        <v>0.52941176470588236</v>
      </c>
      <c r="J88" s="37">
        <f t="shared" si="43"/>
        <v>0</v>
      </c>
      <c r="K88" s="37">
        <f t="shared" si="43"/>
        <v>0.11764705882352941</v>
      </c>
      <c r="L88" s="37">
        <f t="shared" si="43"/>
        <v>0.58823529411764708</v>
      </c>
      <c r="M88" s="37">
        <f t="shared" si="43"/>
        <v>0.11764705882352941</v>
      </c>
      <c r="N88" s="37">
        <f t="shared" si="43"/>
        <v>5.8823529411764705E-2</v>
      </c>
      <c r="O88" s="37">
        <f t="shared" si="43"/>
        <v>5.8823529411764705E-2</v>
      </c>
      <c r="P88" s="37">
        <f t="shared" si="43"/>
        <v>5.8823529411764705E-2</v>
      </c>
      <c r="AA88" s="152"/>
      <c r="AB88" s="152"/>
    </row>
    <row r="89" spans="1:28" ht="12" customHeight="1">
      <c r="A89" s="203"/>
      <c r="B89" s="203"/>
      <c r="C89" s="43"/>
      <c r="D89" s="278" t="s">
        <v>6</v>
      </c>
      <c r="E89" s="42"/>
      <c r="F89" s="93">
        <v>40</v>
      </c>
      <c r="G89" s="68">
        <v>17</v>
      </c>
      <c r="H89" s="41">
        <v>10</v>
      </c>
      <c r="I89" s="41">
        <v>17</v>
      </c>
      <c r="J89" s="41">
        <v>3</v>
      </c>
      <c r="K89" s="41">
        <v>3</v>
      </c>
      <c r="L89" s="41">
        <v>6</v>
      </c>
      <c r="M89" s="41">
        <v>10</v>
      </c>
      <c r="N89" s="41">
        <v>10</v>
      </c>
      <c r="O89" s="41">
        <v>2</v>
      </c>
      <c r="P89" s="41">
        <v>5</v>
      </c>
      <c r="AA89" s="153">
        <v>40</v>
      </c>
      <c r="AB89" s="153" t="str">
        <f>IF(F89=AA89,"",1)</f>
        <v/>
      </c>
    </row>
    <row r="90" spans="1:28" ht="12" customHeight="1">
      <c r="A90" s="203"/>
      <c r="B90" s="203"/>
      <c r="C90" s="40"/>
      <c r="D90" s="279"/>
      <c r="E90" s="39"/>
      <c r="F90" s="94"/>
      <c r="G90" s="66">
        <f t="shared" ref="G90:P90" si="44">IF(G89=0,0,G89/$F89)</f>
        <v>0.42499999999999999</v>
      </c>
      <c r="H90" s="37">
        <f t="shared" si="44"/>
        <v>0.25</v>
      </c>
      <c r="I90" s="37">
        <f t="shared" si="44"/>
        <v>0.42499999999999999</v>
      </c>
      <c r="J90" s="37">
        <f t="shared" si="44"/>
        <v>7.4999999999999997E-2</v>
      </c>
      <c r="K90" s="37">
        <f t="shared" si="44"/>
        <v>7.4999999999999997E-2</v>
      </c>
      <c r="L90" s="37">
        <f t="shared" si="44"/>
        <v>0.15</v>
      </c>
      <c r="M90" s="37">
        <f t="shared" si="44"/>
        <v>0.25</v>
      </c>
      <c r="N90" s="37">
        <f t="shared" si="44"/>
        <v>0.25</v>
      </c>
      <c r="O90" s="37">
        <f t="shared" si="44"/>
        <v>0.05</v>
      </c>
      <c r="P90" s="37">
        <f t="shared" si="44"/>
        <v>0.125</v>
      </c>
      <c r="AA90" s="152"/>
      <c r="AB90" s="152"/>
    </row>
    <row r="91" spans="1:28" ht="12" customHeight="1">
      <c r="A91" s="203"/>
      <c r="B91" s="203"/>
      <c r="C91" s="43"/>
      <c r="D91" s="278" t="s">
        <v>5</v>
      </c>
      <c r="E91" s="42"/>
      <c r="F91" s="93">
        <v>28</v>
      </c>
      <c r="G91" s="68">
        <v>8</v>
      </c>
      <c r="H91" s="41">
        <v>6</v>
      </c>
      <c r="I91" s="41">
        <v>9</v>
      </c>
      <c r="J91" s="41">
        <v>1</v>
      </c>
      <c r="K91" s="41">
        <v>3</v>
      </c>
      <c r="L91" s="41">
        <v>7</v>
      </c>
      <c r="M91" s="41">
        <v>4</v>
      </c>
      <c r="N91" s="41">
        <v>1</v>
      </c>
      <c r="O91" s="41">
        <v>3</v>
      </c>
      <c r="P91" s="41">
        <v>7</v>
      </c>
      <c r="AA91" s="153">
        <v>28</v>
      </c>
      <c r="AB91" s="153" t="str">
        <f>IF(F91=AA91,"",1)</f>
        <v/>
      </c>
    </row>
    <row r="92" spans="1:28" ht="12" customHeight="1">
      <c r="A92" s="203"/>
      <c r="B92" s="203"/>
      <c r="C92" s="40"/>
      <c r="D92" s="279"/>
      <c r="E92" s="39"/>
      <c r="F92" s="94"/>
      <c r="G92" s="66">
        <f t="shared" ref="G92:P92" si="45">IF(G91=0,0,G91/$F91)</f>
        <v>0.2857142857142857</v>
      </c>
      <c r="H92" s="37">
        <f t="shared" si="45"/>
        <v>0.21428571428571427</v>
      </c>
      <c r="I92" s="37">
        <f t="shared" si="45"/>
        <v>0.32142857142857145</v>
      </c>
      <c r="J92" s="37">
        <f t="shared" si="45"/>
        <v>3.5714285714285712E-2</v>
      </c>
      <c r="K92" s="37">
        <f t="shared" si="45"/>
        <v>0.10714285714285714</v>
      </c>
      <c r="L92" s="37">
        <f t="shared" si="45"/>
        <v>0.25</v>
      </c>
      <c r="M92" s="37">
        <f t="shared" si="45"/>
        <v>0.14285714285714285</v>
      </c>
      <c r="N92" s="37">
        <f t="shared" si="45"/>
        <v>3.5714285714285712E-2</v>
      </c>
      <c r="O92" s="37">
        <f t="shared" si="45"/>
        <v>0.10714285714285714</v>
      </c>
      <c r="P92" s="37">
        <f t="shared" si="45"/>
        <v>0.25</v>
      </c>
      <c r="AA92" s="152"/>
      <c r="AB92" s="152"/>
    </row>
    <row r="93" spans="1:28" ht="12" customHeight="1">
      <c r="A93" s="203"/>
      <c r="B93" s="203"/>
      <c r="C93" s="43"/>
      <c r="D93" s="278" t="s">
        <v>4</v>
      </c>
      <c r="E93" s="42"/>
      <c r="F93" s="93">
        <v>21</v>
      </c>
      <c r="G93" s="68">
        <v>2</v>
      </c>
      <c r="H93" s="41">
        <v>8</v>
      </c>
      <c r="I93" s="41">
        <v>16</v>
      </c>
      <c r="J93" s="41">
        <v>0</v>
      </c>
      <c r="K93" s="41">
        <v>1</v>
      </c>
      <c r="L93" s="41">
        <v>7</v>
      </c>
      <c r="M93" s="41">
        <v>5</v>
      </c>
      <c r="N93" s="41">
        <v>5</v>
      </c>
      <c r="O93" s="41">
        <v>2</v>
      </c>
      <c r="P93" s="41">
        <v>2</v>
      </c>
      <c r="AA93" s="153">
        <v>21</v>
      </c>
      <c r="AB93" s="153" t="str">
        <f>IF(F93=AA93,"",1)</f>
        <v/>
      </c>
    </row>
    <row r="94" spans="1:28" ht="12" customHeight="1">
      <c r="A94" s="203"/>
      <c r="B94" s="203"/>
      <c r="C94" s="40"/>
      <c r="D94" s="279"/>
      <c r="E94" s="39"/>
      <c r="F94" s="94"/>
      <c r="G94" s="66">
        <f t="shared" ref="G94:P94" si="46">IF(G93=0,0,G93/$F93)</f>
        <v>9.5238095238095233E-2</v>
      </c>
      <c r="H94" s="37">
        <f t="shared" si="46"/>
        <v>0.38095238095238093</v>
      </c>
      <c r="I94" s="37">
        <f t="shared" si="46"/>
        <v>0.76190476190476186</v>
      </c>
      <c r="J94" s="37">
        <f t="shared" si="46"/>
        <v>0</v>
      </c>
      <c r="K94" s="37">
        <f t="shared" si="46"/>
        <v>4.7619047619047616E-2</v>
      </c>
      <c r="L94" s="37">
        <f t="shared" si="46"/>
        <v>0.33333333333333331</v>
      </c>
      <c r="M94" s="37">
        <f t="shared" si="46"/>
        <v>0.23809523809523808</v>
      </c>
      <c r="N94" s="37">
        <f t="shared" si="46"/>
        <v>0.23809523809523808</v>
      </c>
      <c r="O94" s="37">
        <f t="shared" si="46"/>
        <v>9.5238095238095233E-2</v>
      </c>
      <c r="P94" s="37">
        <f t="shared" si="46"/>
        <v>9.5238095238095233E-2</v>
      </c>
      <c r="AA94" s="152"/>
      <c r="AB94" s="152"/>
    </row>
    <row r="95" spans="1:28" ht="12" customHeight="1">
      <c r="A95" s="203"/>
      <c r="B95" s="203"/>
      <c r="C95" s="43"/>
      <c r="D95" s="278" t="s">
        <v>3</v>
      </c>
      <c r="E95" s="42"/>
      <c r="F95" s="93">
        <v>176</v>
      </c>
      <c r="G95" s="68">
        <v>59</v>
      </c>
      <c r="H95" s="41">
        <v>91</v>
      </c>
      <c r="I95" s="41">
        <v>109</v>
      </c>
      <c r="J95" s="41">
        <v>3</v>
      </c>
      <c r="K95" s="41">
        <v>9</v>
      </c>
      <c r="L95" s="41">
        <v>63</v>
      </c>
      <c r="M95" s="41">
        <v>26</v>
      </c>
      <c r="N95" s="41">
        <v>23</v>
      </c>
      <c r="O95" s="41">
        <v>9</v>
      </c>
      <c r="P95" s="41">
        <v>27</v>
      </c>
      <c r="AA95" s="153">
        <v>176</v>
      </c>
      <c r="AB95" s="153" t="str">
        <f>IF(F95=AA95,"",1)</f>
        <v/>
      </c>
    </row>
    <row r="96" spans="1:28" ht="12" customHeight="1">
      <c r="A96" s="203"/>
      <c r="B96" s="203"/>
      <c r="C96" s="40"/>
      <c r="D96" s="279"/>
      <c r="E96" s="39"/>
      <c r="F96" s="94"/>
      <c r="G96" s="66">
        <f t="shared" ref="G96:P96" si="47">IF(G95=0,0,G95/$F95)</f>
        <v>0.33522727272727271</v>
      </c>
      <c r="H96" s="37">
        <f t="shared" si="47"/>
        <v>0.51704545454545459</v>
      </c>
      <c r="I96" s="37">
        <f t="shared" si="47"/>
        <v>0.61931818181818177</v>
      </c>
      <c r="J96" s="37">
        <f t="shared" si="47"/>
        <v>1.7045454545454544E-2</v>
      </c>
      <c r="K96" s="37">
        <f t="shared" si="47"/>
        <v>5.113636363636364E-2</v>
      </c>
      <c r="L96" s="37">
        <f t="shared" si="47"/>
        <v>0.35795454545454547</v>
      </c>
      <c r="M96" s="37">
        <f t="shared" si="47"/>
        <v>0.14772727272727273</v>
      </c>
      <c r="N96" s="37">
        <f t="shared" si="47"/>
        <v>0.13068181818181818</v>
      </c>
      <c r="O96" s="37">
        <f t="shared" si="47"/>
        <v>5.113636363636364E-2</v>
      </c>
      <c r="P96" s="37">
        <f t="shared" si="47"/>
        <v>0.15340909090909091</v>
      </c>
      <c r="AA96" s="152"/>
      <c r="AB96" s="152"/>
    </row>
    <row r="97" spans="1:30" ht="12" customHeight="1">
      <c r="A97" s="203"/>
      <c r="B97" s="203"/>
      <c r="C97" s="43"/>
      <c r="D97" s="278" t="s">
        <v>2</v>
      </c>
      <c r="E97" s="42"/>
      <c r="F97" s="93">
        <v>21</v>
      </c>
      <c r="G97" s="68">
        <v>7</v>
      </c>
      <c r="H97" s="41">
        <v>8</v>
      </c>
      <c r="I97" s="41">
        <v>12</v>
      </c>
      <c r="J97" s="41">
        <v>0</v>
      </c>
      <c r="K97" s="41">
        <v>0</v>
      </c>
      <c r="L97" s="41">
        <v>3</v>
      </c>
      <c r="M97" s="41">
        <v>4</v>
      </c>
      <c r="N97" s="41">
        <v>1</v>
      </c>
      <c r="O97" s="41">
        <v>1</v>
      </c>
      <c r="P97" s="41">
        <v>6</v>
      </c>
      <c r="AA97" s="153">
        <v>21</v>
      </c>
      <c r="AB97" s="153" t="str">
        <f>IF(F97=AA97,"",1)</f>
        <v/>
      </c>
    </row>
    <row r="98" spans="1:30" ht="12" customHeight="1">
      <c r="A98" s="203"/>
      <c r="B98" s="203"/>
      <c r="C98" s="40"/>
      <c r="D98" s="279"/>
      <c r="E98" s="39"/>
      <c r="F98" s="94"/>
      <c r="G98" s="66">
        <f t="shared" ref="G98:P98" si="48">IF(G97=0,0,G97/$F97)</f>
        <v>0.33333333333333331</v>
      </c>
      <c r="H98" s="37">
        <f t="shared" si="48"/>
        <v>0.38095238095238093</v>
      </c>
      <c r="I98" s="37">
        <f t="shared" si="48"/>
        <v>0.5714285714285714</v>
      </c>
      <c r="J98" s="37">
        <f t="shared" si="48"/>
        <v>0</v>
      </c>
      <c r="K98" s="37">
        <f t="shared" si="48"/>
        <v>0</v>
      </c>
      <c r="L98" s="37">
        <f t="shared" si="48"/>
        <v>0.14285714285714285</v>
      </c>
      <c r="M98" s="37">
        <f t="shared" si="48"/>
        <v>0.19047619047619047</v>
      </c>
      <c r="N98" s="37">
        <f t="shared" si="48"/>
        <v>4.7619047619047616E-2</v>
      </c>
      <c r="O98" s="37">
        <f t="shared" si="48"/>
        <v>4.7619047619047616E-2</v>
      </c>
      <c r="P98" s="37">
        <f t="shared" si="48"/>
        <v>0.2857142857142857</v>
      </c>
      <c r="AA98" s="152"/>
      <c r="AB98" s="152"/>
    </row>
    <row r="99" spans="1:30" ht="12.75" customHeight="1">
      <c r="A99" s="203"/>
      <c r="B99" s="203"/>
      <c r="C99" s="43"/>
      <c r="D99" s="278" t="s">
        <v>1</v>
      </c>
      <c r="E99" s="42"/>
      <c r="F99" s="93">
        <v>55</v>
      </c>
      <c r="G99" s="68">
        <v>11</v>
      </c>
      <c r="H99" s="41">
        <v>25</v>
      </c>
      <c r="I99" s="41">
        <v>29</v>
      </c>
      <c r="J99" s="41">
        <v>5</v>
      </c>
      <c r="K99" s="41">
        <v>5</v>
      </c>
      <c r="L99" s="41">
        <v>24</v>
      </c>
      <c r="M99" s="41">
        <v>11</v>
      </c>
      <c r="N99" s="41">
        <v>6</v>
      </c>
      <c r="O99" s="41">
        <v>2</v>
      </c>
      <c r="P99" s="41">
        <v>8</v>
      </c>
      <c r="AA99" s="153">
        <v>55</v>
      </c>
      <c r="AB99" s="153" t="str">
        <f>IF(F99=AA99,"",1)</f>
        <v/>
      </c>
    </row>
    <row r="100" spans="1:30" ht="12.75" customHeight="1" thickBot="1">
      <c r="A100" s="204"/>
      <c r="B100" s="204"/>
      <c r="C100" s="40"/>
      <c r="D100" s="279"/>
      <c r="E100" s="39"/>
      <c r="F100" s="125"/>
      <c r="G100" s="66">
        <f t="shared" ref="G100:P100" si="49">IF(G99=0,0,G99/$F99)</f>
        <v>0.2</v>
      </c>
      <c r="H100" s="37">
        <f t="shared" si="49"/>
        <v>0.45454545454545453</v>
      </c>
      <c r="I100" s="37">
        <f t="shared" si="49"/>
        <v>0.52727272727272723</v>
      </c>
      <c r="J100" s="37">
        <f t="shared" si="49"/>
        <v>9.0909090909090912E-2</v>
      </c>
      <c r="K100" s="37">
        <f t="shared" si="49"/>
        <v>9.0909090909090912E-2</v>
      </c>
      <c r="L100" s="37">
        <f t="shared" si="49"/>
        <v>0.43636363636363634</v>
      </c>
      <c r="M100" s="37">
        <f t="shared" si="49"/>
        <v>0.2</v>
      </c>
      <c r="N100" s="37">
        <f t="shared" si="49"/>
        <v>0.10909090909090909</v>
      </c>
      <c r="O100" s="37">
        <f t="shared" si="49"/>
        <v>3.6363636363636362E-2</v>
      </c>
      <c r="P100" s="37">
        <f t="shared" si="49"/>
        <v>0.14545454545454545</v>
      </c>
      <c r="AA100" s="155"/>
      <c r="AB100" s="156"/>
    </row>
    <row r="110" spans="1:30">
      <c r="D110" s="164" t="s">
        <v>495</v>
      </c>
      <c r="E110" s="162"/>
      <c r="F110" s="163">
        <v>986</v>
      </c>
      <c r="G110" s="163">
        <v>247</v>
      </c>
      <c r="H110" s="163">
        <v>403</v>
      </c>
      <c r="I110" s="163">
        <v>548</v>
      </c>
      <c r="J110" s="163">
        <v>48</v>
      </c>
      <c r="K110" s="163">
        <v>67</v>
      </c>
      <c r="L110" s="163">
        <v>366</v>
      </c>
      <c r="M110" s="163">
        <v>230</v>
      </c>
      <c r="N110" s="163">
        <v>147</v>
      </c>
      <c r="O110" s="163">
        <v>60</v>
      </c>
      <c r="P110" s="163">
        <v>129</v>
      </c>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0">IF(G110="","",SUM(G9,G11,G13,G15,G17))</f>
        <v>247</v>
      </c>
      <c r="H111" s="166">
        <f t="shared" si="50"/>
        <v>403</v>
      </c>
      <c r="I111" s="166">
        <f t="shared" si="50"/>
        <v>548</v>
      </c>
      <c r="J111" s="166">
        <f t="shared" si="50"/>
        <v>48</v>
      </c>
      <c r="K111" s="166">
        <f t="shared" si="50"/>
        <v>67</v>
      </c>
      <c r="L111" s="166">
        <f t="shared" si="50"/>
        <v>366</v>
      </c>
      <c r="M111" s="166">
        <f t="shared" si="50"/>
        <v>230</v>
      </c>
      <c r="N111" s="166">
        <f t="shared" si="50"/>
        <v>147</v>
      </c>
      <c r="O111" s="166">
        <f t="shared" si="50"/>
        <v>60</v>
      </c>
      <c r="P111" s="166">
        <f t="shared" si="50"/>
        <v>129</v>
      </c>
      <c r="Q111" s="166" t="str">
        <f t="shared" si="50"/>
        <v/>
      </c>
      <c r="R111" s="166" t="str">
        <f t="shared" si="50"/>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1">IF(G110="","",SUM(G19,G69))</f>
        <v>247</v>
      </c>
      <c r="H112" s="166">
        <f t="shared" si="51"/>
        <v>403</v>
      </c>
      <c r="I112" s="166">
        <f t="shared" si="51"/>
        <v>548</v>
      </c>
      <c r="J112" s="166">
        <f t="shared" si="51"/>
        <v>48</v>
      </c>
      <c r="K112" s="166">
        <f t="shared" si="51"/>
        <v>67</v>
      </c>
      <c r="L112" s="166">
        <f t="shared" si="51"/>
        <v>366</v>
      </c>
      <c r="M112" s="166">
        <f t="shared" si="51"/>
        <v>230</v>
      </c>
      <c r="N112" s="166">
        <f t="shared" si="51"/>
        <v>147</v>
      </c>
      <c r="O112" s="166">
        <f t="shared" si="51"/>
        <v>60</v>
      </c>
      <c r="P112" s="166">
        <f t="shared" si="51"/>
        <v>129</v>
      </c>
      <c r="Q112" s="166" t="str">
        <f t="shared" si="51"/>
        <v/>
      </c>
      <c r="R112" s="166" t="str">
        <f t="shared" si="51"/>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2">IF(G110="","",SUM(G21,G23,G25,G27,G29,G31,G33,G35,G37,G39,G41,G43,G45,G47,G49,G51,G53,G55,G57,G59,G61,G63,G65,G67))</f>
        <v>22</v>
      </c>
      <c r="H113" s="166">
        <f t="shared" si="52"/>
        <v>88</v>
      </c>
      <c r="I113" s="166">
        <f t="shared" si="52"/>
        <v>143</v>
      </c>
      <c r="J113" s="166">
        <f t="shared" si="52"/>
        <v>23</v>
      </c>
      <c r="K113" s="166">
        <f t="shared" si="52"/>
        <v>28</v>
      </c>
      <c r="L113" s="166">
        <f t="shared" si="52"/>
        <v>99</v>
      </c>
      <c r="M113" s="166">
        <f t="shared" si="52"/>
        <v>91</v>
      </c>
      <c r="N113" s="166">
        <f t="shared" si="52"/>
        <v>38</v>
      </c>
      <c r="O113" s="166">
        <f t="shared" si="52"/>
        <v>17</v>
      </c>
      <c r="P113" s="166">
        <f t="shared" si="52"/>
        <v>27</v>
      </c>
      <c r="Q113" s="166" t="str">
        <f t="shared" si="52"/>
        <v/>
      </c>
      <c r="R113" s="166" t="str">
        <f t="shared" si="52"/>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3">IF(G110="","",SUM(G71,G73,G75,G77,G79,G81,G83,G85,G87,G89,G91,G93,G95,G97,G99))</f>
        <v>225</v>
      </c>
      <c r="H114" s="166">
        <f t="shared" si="53"/>
        <v>315</v>
      </c>
      <c r="I114" s="166">
        <f t="shared" si="53"/>
        <v>405</v>
      </c>
      <c r="J114" s="166">
        <f t="shared" si="53"/>
        <v>25</v>
      </c>
      <c r="K114" s="166">
        <f t="shared" si="53"/>
        <v>39</v>
      </c>
      <c r="L114" s="166">
        <f t="shared" si="53"/>
        <v>267</v>
      </c>
      <c r="M114" s="166">
        <f t="shared" si="53"/>
        <v>139</v>
      </c>
      <c r="N114" s="166">
        <f t="shared" si="53"/>
        <v>109</v>
      </c>
      <c r="O114" s="166">
        <f t="shared" si="53"/>
        <v>43</v>
      </c>
      <c r="P114" s="166">
        <f t="shared" si="53"/>
        <v>102</v>
      </c>
      <c r="Q114" s="166" t="str">
        <f t="shared" si="53"/>
        <v/>
      </c>
      <c r="R114" s="166" t="str">
        <f t="shared" si="53"/>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4">IF(G110="","",IF(G7=G110,"",1))</f>
        <v/>
      </c>
      <c r="H116" s="163" t="str">
        <f t="shared" si="54"/>
        <v/>
      </c>
      <c r="I116" s="163" t="str">
        <f t="shared" si="54"/>
        <v/>
      </c>
      <c r="J116" s="163" t="str">
        <f t="shared" si="54"/>
        <v/>
      </c>
      <c r="K116" s="163" t="str">
        <f t="shared" si="54"/>
        <v/>
      </c>
      <c r="L116" s="163" t="str">
        <f t="shared" si="54"/>
        <v/>
      </c>
      <c r="M116" s="163" t="str">
        <f t="shared" si="54"/>
        <v/>
      </c>
      <c r="N116" s="163" t="str">
        <f t="shared" si="54"/>
        <v/>
      </c>
      <c r="O116" s="163" t="str">
        <f t="shared" si="54"/>
        <v/>
      </c>
      <c r="P116" s="163" t="str">
        <f t="shared" si="54"/>
        <v/>
      </c>
      <c r="Q116" s="163" t="str">
        <f t="shared" si="54"/>
        <v/>
      </c>
      <c r="R116" s="163" t="str">
        <f t="shared" si="5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5">IF(G110="","",IF(G110=G111,"",1))</f>
        <v/>
      </c>
      <c r="H117" s="163" t="str">
        <f t="shared" si="55"/>
        <v/>
      </c>
      <c r="I117" s="163" t="str">
        <f t="shared" si="55"/>
        <v/>
      </c>
      <c r="J117" s="163" t="str">
        <f t="shared" si="55"/>
        <v/>
      </c>
      <c r="K117" s="163" t="str">
        <f t="shared" si="55"/>
        <v/>
      </c>
      <c r="L117" s="163" t="str">
        <f t="shared" si="55"/>
        <v/>
      </c>
      <c r="M117" s="163" t="str">
        <f t="shared" si="55"/>
        <v/>
      </c>
      <c r="N117" s="163" t="str">
        <f t="shared" si="55"/>
        <v/>
      </c>
      <c r="O117" s="163" t="str">
        <f t="shared" si="55"/>
        <v/>
      </c>
      <c r="P117" s="163" t="str">
        <f t="shared" si="55"/>
        <v/>
      </c>
      <c r="Q117" s="163" t="str">
        <f t="shared" si="55"/>
        <v/>
      </c>
      <c r="R117" s="163" t="str">
        <f t="shared" si="5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6">IF(G110="","",IF(G110=G112,"",1))</f>
        <v/>
      </c>
      <c r="H118" s="163" t="str">
        <f t="shared" si="56"/>
        <v/>
      </c>
      <c r="I118" s="163" t="str">
        <f t="shared" si="56"/>
        <v/>
      </c>
      <c r="J118" s="163" t="str">
        <f t="shared" si="56"/>
        <v/>
      </c>
      <c r="K118" s="163" t="str">
        <f t="shared" si="56"/>
        <v/>
      </c>
      <c r="L118" s="163" t="str">
        <f t="shared" si="56"/>
        <v/>
      </c>
      <c r="M118" s="163" t="str">
        <f t="shared" si="56"/>
        <v/>
      </c>
      <c r="N118" s="163" t="str">
        <f t="shared" si="56"/>
        <v/>
      </c>
      <c r="O118" s="163" t="str">
        <f t="shared" si="56"/>
        <v/>
      </c>
      <c r="P118" s="163" t="str">
        <f t="shared" si="56"/>
        <v/>
      </c>
      <c r="Q118" s="163" t="str">
        <f t="shared" si="56"/>
        <v/>
      </c>
      <c r="R118" s="163" t="str">
        <f t="shared" si="5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7">IF(G110="","",IF(G19=G113,"",1))</f>
        <v/>
      </c>
      <c r="H119" s="163" t="str">
        <f t="shared" si="57"/>
        <v/>
      </c>
      <c r="I119" s="163" t="str">
        <f t="shared" si="57"/>
        <v/>
      </c>
      <c r="J119" s="163" t="str">
        <f t="shared" si="57"/>
        <v/>
      </c>
      <c r="K119" s="163" t="str">
        <f t="shared" si="57"/>
        <v/>
      </c>
      <c r="L119" s="163" t="str">
        <f t="shared" si="57"/>
        <v/>
      </c>
      <c r="M119" s="163" t="str">
        <f t="shared" si="57"/>
        <v/>
      </c>
      <c r="N119" s="163" t="str">
        <f t="shared" si="57"/>
        <v/>
      </c>
      <c r="O119" s="163" t="str">
        <f t="shared" si="57"/>
        <v/>
      </c>
      <c r="P119" s="163" t="str">
        <f t="shared" si="57"/>
        <v/>
      </c>
      <c r="Q119" s="163" t="str">
        <f t="shared" si="57"/>
        <v/>
      </c>
      <c r="R119" s="163" t="str">
        <f t="shared" si="5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58">IF(G110="","",IF(G69=G114,"",1))</f>
        <v/>
      </c>
      <c r="H120" s="163" t="str">
        <f t="shared" si="58"/>
        <v/>
      </c>
      <c r="I120" s="163" t="str">
        <f t="shared" si="58"/>
        <v/>
      </c>
      <c r="J120" s="163" t="str">
        <f t="shared" si="58"/>
        <v/>
      </c>
      <c r="K120" s="163" t="str">
        <f t="shared" si="58"/>
        <v/>
      </c>
      <c r="L120" s="163" t="str">
        <f t="shared" si="58"/>
        <v/>
      </c>
      <c r="M120" s="163" t="str">
        <f t="shared" si="58"/>
        <v/>
      </c>
      <c r="N120" s="163" t="str">
        <f t="shared" si="58"/>
        <v/>
      </c>
      <c r="O120" s="163" t="str">
        <f t="shared" si="58"/>
        <v/>
      </c>
      <c r="P120" s="163" t="str">
        <f t="shared" si="58"/>
        <v/>
      </c>
      <c r="Q120" s="163" t="str">
        <f t="shared" si="58"/>
        <v/>
      </c>
      <c r="R120" s="163" t="str">
        <f t="shared" si="58"/>
        <v/>
      </c>
      <c r="S120" s="71"/>
      <c r="T120" s="71"/>
      <c r="U120" s="71"/>
      <c r="V120" s="71"/>
      <c r="W120" s="71"/>
      <c r="X120" s="71"/>
      <c r="Y120" s="71"/>
      <c r="Z120" s="71"/>
      <c r="AA120" s="71"/>
      <c r="AB120" s="71"/>
      <c r="AC120" s="71"/>
      <c r="AD120" s="71"/>
    </row>
  </sheetData>
  <mergeCells count="63">
    <mergeCell ref="D95:D96"/>
    <mergeCell ref="D97:D98"/>
    <mergeCell ref="D85:D86"/>
    <mergeCell ref="D87:D88"/>
    <mergeCell ref="D89:D90"/>
    <mergeCell ref="D91:D92"/>
    <mergeCell ref="D93:D9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45:D46"/>
    <mergeCell ref="D47:D48"/>
    <mergeCell ref="D49:D50"/>
    <mergeCell ref="D51:D52"/>
    <mergeCell ref="D53:D5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A7:E8"/>
    <mergeCell ref="A9:A18"/>
    <mergeCell ref="B9:E10"/>
    <mergeCell ref="B11:E12"/>
    <mergeCell ref="B13:E14"/>
    <mergeCell ref="B15:E16"/>
    <mergeCell ref="B17:E18"/>
    <mergeCell ref="P3:P6"/>
    <mergeCell ref="A3:E6"/>
    <mergeCell ref="F3:F6"/>
    <mergeCell ref="G3:G6"/>
    <mergeCell ref="H3:H6"/>
    <mergeCell ref="I3:I6"/>
    <mergeCell ref="J3:J6"/>
    <mergeCell ref="K3:K6"/>
    <mergeCell ref="L3:L6"/>
    <mergeCell ref="M3:M6"/>
    <mergeCell ref="N3:N6"/>
    <mergeCell ref="O3:O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5"/>
  <sheetViews>
    <sheetView showGridLines="0" view="pageBreakPreview" zoomScaleNormal="100" zoomScaleSheetLayoutView="100" workbookViewId="0">
      <selection activeCell="J16" sqref="J16"/>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6" width="8.625" style="3" customWidth="1"/>
    <col min="17" max="16384" width="9" style="3"/>
  </cols>
  <sheetData>
    <row r="1" spans="1:29" ht="14.25">
      <c r="A1" s="18" t="s">
        <v>72</v>
      </c>
    </row>
    <row r="3" spans="1:29" ht="18" customHeight="1">
      <c r="A3" s="216" t="s">
        <v>64</v>
      </c>
      <c r="B3" s="217"/>
      <c r="C3" s="217"/>
      <c r="D3" s="217"/>
      <c r="E3" s="218"/>
      <c r="F3" s="225" t="s">
        <v>138</v>
      </c>
      <c r="G3" s="232" t="s">
        <v>71</v>
      </c>
      <c r="H3" s="232"/>
      <c r="I3" s="232"/>
      <c r="J3" s="232"/>
      <c r="K3" s="232"/>
      <c r="L3" s="232"/>
      <c r="M3" s="232"/>
      <c r="N3" s="232"/>
      <c r="O3" s="232"/>
      <c r="P3" s="232"/>
    </row>
    <row r="4" spans="1:29" ht="31.5" customHeight="1">
      <c r="A4" s="219"/>
      <c r="B4" s="220"/>
      <c r="C4" s="220"/>
      <c r="D4" s="220"/>
      <c r="E4" s="221"/>
      <c r="F4" s="226"/>
      <c r="G4" s="232" t="s">
        <v>68</v>
      </c>
      <c r="H4" s="232"/>
      <c r="I4" s="232" t="s">
        <v>59</v>
      </c>
      <c r="J4" s="232"/>
      <c r="K4" s="232" t="s">
        <v>58</v>
      </c>
      <c r="L4" s="232"/>
      <c r="M4" s="232" t="s">
        <v>57</v>
      </c>
      <c r="N4" s="232"/>
      <c r="O4" s="232" t="s">
        <v>56</v>
      </c>
      <c r="P4" s="232"/>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c r="O5" s="227" t="s">
        <v>52</v>
      </c>
      <c r="P5" s="214" t="s">
        <v>51</v>
      </c>
    </row>
    <row r="6" spans="1:29" ht="15" customHeight="1" thickBot="1">
      <c r="A6" s="222"/>
      <c r="B6" s="223"/>
      <c r="C6" s="223"/>
      <c r="D6" s="223"/>
      <c r="E6" s="224"/>
      <c r="F6" s="226"/>
      <c r="G6" s="228"/>
      <c r="H6" s="215"/>
      <c r="I6" s="228"/>
      <c r="J6" s="215"/>
      <c r="K6" s="228"/>
      <c r="L6" s="215"/>
      <c r="M6" s="228"/>
      <c r="N6" s="215"/>
      <c r="O6" s="228"/>
      <c r="P6" s="215"/>
      <c r="AA6" s="139">
        <f>SUM(AB7:AD53,F66:AD70)</f>
        <v>0</v>
      </c>
    </row>
    <row r="7" spans="1:29" ht="23.1" customHeight="1">
      <c r="A7" s="211" t="s">
        <v>50</v>
      </c>
      <c r="B7" s="212"/>
      <c r="C7" s="212"/>
      <c r="D7" s="212"/>
      <c r="E7" s="213"/>
      <c r="F7" s="10">
        <f>SUM(F8:F12)</f>
        <v>986</v>
      </c>
      <c r="G7" s="9">
        <f>SUM(G8:G12)</f>
        <v>692</v>
      </c>
      <c r="H7" s="8">
        <f t="shared" ref="H7:H53" si="0">IF(G7=0,0,G7/$F7*100)</f>
        <v>70.182555780933058</v>
      </c>
      <c r="I7" s="15">
        <f>SUM(I8:I12)</f>
        <v>202</v>
      </c>
      <c r="J7" s="8">
        <f t="shared" ref="J7:J53" si="1">IF(I7=0,0,I7/$F7*100)</f>
        <v>20.486815415821503</v>
      </c>
      <c r="K7" s="15">
        <f>SUM(K8:K12)</f>
        <v>84</v>
      </c>
      <c r="L7" s="8">
        <f t="shared" ref="L7:L53" si="2">IF(K7=0,0,K7/$F7*100)</f>
        <v>8.5192697768762677</v>
      </c>
      <c r="M7" s="15">
        <f>SUM(M8:M12)</f>
        <v>5</v>
      </c>
      <c r="N7" s="8">
        <f t="shared" ref="N7:N53" si="3">IF(M7=0,0,M7/$F7*100)</f>
        <v>0.50709939148073024</v>
      </c>
      <c r="O7" s="15">
        <f>SUM(O8:O12)</f>
        <v>3</v>
      </c>
      <c r="P7" s="8">
        <f t="shared" ref="P7:P53" si="4">IF(O7=0,0,O7/$F7*100)</f>
        <v>0.3042596348884381</v>
      </c>
      <c r="AA7" s="138">
        <v>986</v>
      </c>
      <c r="AB7" s="135" t="str">
        <f>IF(F7=AA7,"",1)</f>
        <v/>
      </c>
      <c r="AC7" s="173" t="str">
        <f>IF(SUM(H7,J7,L7,N7,P7)=100,"",1)</f>
        <v/>
      </c>
    </row>
    <row r="8" spans="1:29" ht="23.1" customHeight="1">
      <c r="A8" s="205" t="s">
        <v>49</v>
      </c>
      <c r="B8" s="208" t="s">
        <v>48</v>
      </c>
      <c r="C8" s="209"/>
      <c r="D8" s="209"/>
      <c r="E8" s="210"/>
      <c r="F8" s="10">
        <f t="shared" ref="F8:F53" si="5">SUM(G8,I8,K8,M8,O8)</f>
        <v>324</v>
      </c>
      <c r="G8" s="9">
        <v>324</v>
      </c>
      <c r="H8" s="8">
        <f t="shared" si="0"/>
        <v>100</v>
      </c>
      <c r="I8" s="15">
        <v>0</v>
      </c>
      <c r="J8" s="8">
        <f t="shared" si="1"/>
        <v>0</v>
      </c>
      <c r="K8" s="15">
        <v>0</v>
      </c>
      <c r="L8" s="8">
        <f t="shared" si="2"/>
        <v>0</v>
      </c>
      <c r="M8" s="15">
        <v>0</v>
      </c>
      <c r="N8" s="8">
        <f t="shared" si="3"/>
        <v>0</v>
      </c>
      <c r="O8" s="15">
        <v>0</v>
      </c>
      <c r="P8" s="8">
        <f t="shared" si="4"/>
        <v>0</v>
      </c>
      <c r="AA8" s="9">
        <v>324</v>
      </c>
      <c r="AB8" s="136" t="str">
        <f t="shared" ref="AB8:AB53" si="6">IF(F8=AA8,"",1)</f>
        <v/>
      </c>
      <c r="AC8" s="136" t="str">
        <f t="shared" ref="AC8:AC53" si="7">IF(SUM(H8,J8,L8,N8,P8)=100,"",1)</f>
        <v/>
      </c>
    </row>
    <row r="9" spans="1:29" ht="23.1" customHeight="1">
      <c r="A9" s="206"/>
      <c r="B9" s="208" t="s">
        <v>47</v>
      </c>
      <c r="C9" s="209"/>
      <c r="D9" s="209"/>
      <c r="E9" s="210"/>
      <c r="F9" s="10">
        <f t="shared" si="5"/>
        <v>144</v>
      </c>
      <c r="G9" s="9">
        <v>118</v>
      </c>
      <c r="H9" s="8">
        <f t="shared" si="0"/>
        <v>81.944444444444443</v>
      </c>
      <c r="I9" s="15">
        <v>26</v>
      </c>
      <c r="J9" s="8">
        <f t="shared" si="1"/>
        <v>18.055555555555554</v>
      </c>
      <c r="K9" s="15">
        <v>0</v>
      </c>
      <c r="L9" s="8">
        <f t="shared" si="2"/>
        <v>0</v>
      </c>
      <c r="M9" s="15">
        <v>0</v>
      </c>
      <c r="N9" s="8">
        <f t="shared" si="3"/>
        <v>0</v>
      </c>
      <c r="O9" s="15">
        <v>0</v>
      </c>
      <c r="P9" s="8">
        <f t="shared" si="4"/>
        <v>0</v>
      </c>
      <c r="AA9" s="9">
        <v>144</v>
      </c>
      <c r="AB9" s="136" t="str">
        <f t="shared" si="6"/>
        <v/>
      </c>
      <c r="AC9" s="136" t="str">
        <f t="shared" si="7"/>
        <v/>
      </c>
    </row>
    <row r="10" spans="1:29" ht="23.1" customHeight="1">
      <c r="A10" s="206"/>
      <c r="B10" s="208" t="s">
        <v>46</v>
      </c>
      <c r="C10" s="209"/>
      <c r="D10" s="209"/>
      <c r="E10" s="210"/>
      <c r="F10" s="10">
        <f t="shared" si="5"/>
        <v>219</v>
      </c>
      <c r="G10" s="9">
        <v>114</v>
      </c>
      <c r="H10" s="8">
        <f t="shared" si="0"/>
        <v>52.054794520547944</v>
      </c>
      <c r="I10" s="15">
        <v>73</v>
      </c>
      <c r="J10" s="8">
        <f t="shared" si="1"/>
        <v>33.333333333333329</v>
      </c>
      <c r="K10" s="15">
        <v>32</v>
      </c>
      <c r="L10" s="8">
        <f t="shared" si="2"/>
        <v>14.611872146118721</v>
      </c>
      <c r="M10" s="15">
        <v>0</v>
      </c>
      <c r="N10" s="8">
        <f t="shared" si="3"/>
        <v>0</v>
      </c>
      <c r="O10" s="15">
        <v>0</v>
      </c>
      <c r="P10" s="8">
        <f t="shared" si="4"/>
        <v>0</v>
      </c>
      <c r="AA10" s="9">
        <v>219</v>
      </c>
      <c r="AB10" s="136" t="str">
        <f t="shared" si="6"/>
        <v/>
      </c>
      <c r="AC10" s="136" t="str">
        <f t="shared" si="7"/>
        <v/>
      </c>
    </row>
    <row r="11" spans="1:29" ht="23.1" customHeight="1">
      <c r="A11" s="206"/>
      <c r="B11" s="208" t="s">
        <v>45</v>
      </c>
      <c r="C11" s="209"/>
      <c r="D11" s="209"/>
      <c r="E11" s="210"/>
      <c r="F11" s="10">
        <f t="shared" si="5"/>
        <v>78</v>
      </c>
      <c r="G11" s="9">
        <v>29</v>
      </c>
      <c r="H11" s="8">
        <f t="shared" si="0"/>
        <v>37.179487179487182</v>
      </c>
      <c r="I11" s="15">
        <v>36</v>
      </c>
      <c r="J11" s="8">
        <f t="shared" si="1"/>
        <v>46.153846153846153</v>
      </c>
      <c r="K11" s="15">
        <v>13</v>
      </c>
      <c r="L11" s="8">
        <f t="shared" si="2"/>
        <v>16.666666666666664</v>
      </c>
      <c r="M11" s="15">
        <v>0</v>
      </c>
      <c r="N11" s="8">
        <f t="shared" si="3"/>
        <v>0</v>
      </c>
      <c r="O11" s="15">
        <v>0</v>
      </c>
      <c r="P11" s="8">
        <f t="shared" si="4"/>
        <v>0</v>
      </c>
      <c r="AA11" s="9">
        <v>78</v>
      </c>
      <c r="AB11" s="136" t="str">
        <f t="shared" si="6"/>
        <v/>
      </c>
      <c r="AC11" s="136" t="str">
        <f t="shared" si="7"/>
        <v/>
      </c>
    </row>
    <row r="12" spans="1:29" ht="23.1" customHeight="1">
      <c r="A12" s="207"/>
      <c r="B12" s="208" t="s">
        <v>44</v>
      </c>
      <c r="C12" s="209"/>
      <c r="D12" s="209"/>
      <c r="E12" s="210"/>
      <c r="F12" s="10">
        <f t="shared" si="5"/>
        <v>221</v>
      </c>
      <c r="G12" s="9">
        <v>107</v>
      </c>
      <c r="H12" s="8">
        <f t="shared" si="0"/>
        <v>48.41628959276018</v>
      </c>
      <c r="I12" s="15">
        <v>67</v>
      </c>
      <c r="J12" s="8">
        <f t="shared" si="1"/>
        <v>30.316742081447963</v>
      </c>
      <c r="K12" s="15">
        <v>39</v>
      </c>
      <c r="L12" s="8">
        <f t="shared" si="2"/>
        <v>17.647058823529413</v>
      </c>
      <c r="M12" s="15">
        <v>5</v>
      </c>
      <c r="N12" s="8">
        <f t="shared" si="3"/>
        <v>2.2624434389140271</v>
      </c>
      <c r="O12" s="15">
        <v>3</v>
      </c>
      <c r="P12" s="8">
        <f t="shared" si="4"/>
        <v>1.3574660633484164</v>
      </c>
      <c r="AA12" s="9">
        <v>221</v>
      </c>
      <c r="AB12" s="136" t="str">
        <f t="shared" si="6"/>
        <v/>
      </c>
      <c r="AC12" s="136" t="str">
        <f t="shared" si="7"/>
        <v/>
      </c>
    </row>
    <row r="13" spans="1:29" ht="23.1" customHeight="1">
      <c r="A13" s="202" t="s">
        <v>43</v>
      </c>
      <c r="B13" s="202" t="s">
        <v>42</v>
      </c>
      <c r="C13" s="13"/>
      <c r="D13" s="14" t="s">
        <v>16</v>
      </c>
      <c r="E13" s="11"/>
      <c r="F13" s="10">
        <f t="shared" si="5"/>
        <v>247</v>
      </c>
      <c r="G13" s="9">
        <f>SUM(G14:G37)</f>
        <v>120</v>
      </c>
      <c r="H13" s="8">
        <f t="shared" si="0"/>
        <v>48.582995951417004</v>
      </c>
      <c r="I13" s="15">
        <f>SUM(I14:I37)</f>
        <v>93</v>
      </c>
      <c r="J13" s="8">
        <f t="shared" si="1"/>
        <v>37.651821862348179</v>
      </c>
      <c r="K13" s="15">
        <f>SUM(K14:K37)</f>
        <v>31</v>
      </c>
      <c r="L13" s="8">
        <f t="shared" si="2"/>
        <v>12.550607287449392</v>
      </c>
      <c r="M13" s="15">
        <f>SUM(M14:M37)</f>
        <v>3</v>
      </c>
      <c r="N13" s="8">
        <f t="shared" si="3"/>
        <v>1.214574898785425</v>
      </c>
      <c r="O13" s="15">
        <f>SUM(O14:O37)</f>
        <v>0</v>
      </c>
      <c r="P13" s="8">
        <f t="shared" si="4"/>
        <v>0</v>
      </c>
      <c r="AA13" s="9">
        <v>247</v>
      </c>
      <c r="AB13" s="136" t="str">
        <f t="shared" si="6"/>
        <v/>
      </c>
      <c r="AC13" s="136" t="str">
        <f t="shared" si="7"/>
        <v/>
      </c>
    </row>
    <row r="14" spans="1:29" ht="23.1" customHeight="1">
      <c r="A14" s="203"/>
      <c r="B14" s="203"/>
      <c r="C14" s="13"/>
      <c r="D14" s="14" t="s">
        <v>41</v>
      </c>
      <c r="E14" s="11"/>
      <c r="F14" s="10">
        <f t="shared" si="5"/>
        <v>28</v>
      </c>
      <c r="G14" s="9">
        <v>9</v>
      </c>
      <c r="H14" s="8">
        <f t="shared" si="0"/>
        <v>32.142857142857146</v>
      </c>
      <c r="I14" s="15">
        <v>8</v>
      </c>
      <c r="J14" s="8">
        <f t="shared" si="1"/>
        <v>28.571428571428569</v>
      </c>
      <c r="K14" s="15">
        <v>11</v>
      </c>
      <c r="L14" s="8">
        <f t="shared" si="2"/>
        <v>39.285714285714285</v>
      </c>
      <c r="M14" s="15">
        <v>0</v>
      </c>
      <c r="N14" s="8">
        <f t="shared" si="3"/>
        <v>0</v>
      </c>
      <c r="O14" s="15">
        <v>0</v>
      </c>
      <c r="P14" s="8">
        <f t="shared" si="4"/>
        <v>0</v>
      </c>
      <c r="AA14" s="9">
        <v>28</v>
      </c>
      <c r="AB14" s="136" t="str">
        <f t="shared" si="6"/>
        <v/>
      </c>
      <c r="AC14" s="136" t="str">
        <f t="shared" si="7"/>
        <v/>
      </c>
    </row>
    <row r="15" spans="1:29" ht="23.1" customHeight="1">
      <c r="A15" s="203"/>
      <c r="B15" s="203"/>
      <c r="C15" s="13"/>
      <c r="D15" s="14" t="s">
        <v>40</v>
      </c>
      <c r="E15" s="11"/>
      <c r="F15" s="10">
        <f t="shared" si="5"/>
        <v>5</v>
      </c>
      <c r="G15" s="9">
        <v>3</v>
      </c>
      <c r="H15" s="8">
        <f t="shared" si="0"/>
        <v>60</v>
      </c>
      <c r="I15" s="15">
        <v>2</v>
      </c>
      <c r="J15" s="8">
        <f t="shared" si="1"/>
        <v>40</v>
      </c>
      <c r="K15" s="15">
        <v>0</v>
      </c>
      <c r="L15" s="8">
        <f t="shared" si="2"/>
        <v>0</v>
      </c>
      <c r="M15" s="15">
        <v>0</v>
      </c>
      <c r="N15" s="8">
        <f t="shared" si="3"/>
        <v>0</v>
      </c>
      <c r="O15" s="15">
        <v>0</v>
      </c>
      <c r="P15" s="8">
        <f t="shared" si="4"/>
        <v>0</v>
      </c>
      <c r="AA15" s="9">
        <v>5</v>
      </c>
      <c r="AB15" s="136" t="str">
        <f t="shared" si="6"/>
        <v/>
      </c>
      <c r="AC15" s="136" t="str">
        <f t="shared" si="7"/>
        <v/>
      </c>
    </row>
    <row r="16" spans="1:29" ht="23.1" customHeight="1">
      <c r="A16" s="203"/>
      <c r="B16" s="203"/>
      <c r="C16" s="13"/>
      <c r="D16" s="14" t="s">
        <v>39</v>
      </c>
      <c r="E16" s="11"/>
      <c r="F16" s="10">
        <f t="shared" si="5"/>
        <v>19</v>
      </c>
      <c r="G16" s="9">
        <v>6</v>
      </c>
      <c r="H16" s="8">
        <f t="shared" si="0"/>
        <v>31.578947368421051</v>
      </c>
      <c r="I16" s="15">
        <v>7</v>
      </c>
      <c r="J16" s="8">
        <f t="shared" si="1"/>
        <v>36.84210526315789</v>
      </c>
      <c r="K16" s="15">
        <v>6</v>
      </c>
      <c r="L16" s="8">
        <f t="shared" si="2"/>
        <v>31.578947368421051</v>
      </c>
      <c r="M16" s="15">
        <v>0</v>
      </c>
      <c r="N16" s="8">
        <f t="shared" si="3"/>
        <v>0</v>
      </c>
      <c r="O16" s="15">
        <v>0</v>
      </c>
      <c r="P16" s="8">
        <f t="shared" si="4"/>
        <v>0</v>
      </c>
      <c r="AA16" s="9">
        <v>19</v>
      </c>
      <c r="AB16" s="136" t="str">
        <f t="shared" si="6"/>
        <v/>
      </c>
      <c r="AC16" s="136" t="str">
        <f t="shared" si="7"/>
        <v/>
      </c>
    </row>
    <row r="17" spans="1:29" ht="23.1" customHeight="1">
      <c r="A17" s="203"/>
      <c r="B17" s="203"/>
      <c r="C17" s="13"/>
      <c r="D17" s="14" t="s">
        <v>38</v>
      </c>
      <c r="E17" s="11"/>
      <c r="F17" s="10">
        <f t="shared" si="5"/>
        <v>2</v>
      </c>
      <c r="G17" s="9">
        <v>2</v>
      </c>
      <c r="H17" s="8">
        <f t="shared" si="0"/>
        <v>100</v>
      </c>
      <c r="I17" s="15">
        <v>0</v>
      </c>
      <c r="J17" s="8">
        <f t="shared" si="1"/>
        <v>0</v>
      </c>
      <c r="K17" s="15">
        <v>0</v>
      </c>
      <c r="L17" s="8">
        <f t="shared" si="2"/>
        <v>0</v>
      </c>
      <c r="M17" s="15">
        <v>0</v>
      </c>
      <c r="N17" s="8">
        <f t="shared" si="3"/>
        <v>0</v>
      </c>
      <c r="O17" s="15">
        <v>0</v>
      </c>
      <c r="P17" s="8">
        <f t="shared" si="4"/>
        <v>0</v>
      </c>
      <c r="AA17" s="9">
        <v>2</v>
      </c>
      <c r="AB17" s="136" t="str">
        <f t="shared" si="6"/>
        <v/>
      </c>
      <c r="AC17" s="136" t="str">
        <f t="shared" si="7"/>
        <v/>
      </c>
    </row>
    <row r="18" spans="1:29" ht="23.1" customHeight="1">
      <c r="A18" s="203"/>
      <c r="B18" s="203"/>
      <c r="C18" s="13"/>
      <c r="D18" s="14" t="s">
        <v>37</v>
      </c>
      <c r="E18" s="11"/>
      <c r="F18" s="10">
        <f t="shared" si="5"/>
        <v>7</v>
      </c>
      <c r="G18" s="9">
        <v>3</v>
      </c>
      <c r="H18" s="8">
        <f t="shared" si="0"/>
        <v>42.857142857142854</v>
      </c>
      <c r="I18" s="15">
        <v>4</v>
      </c>
      <c r="J18" s="8">
        <f t="shared" si="1"/>
        <v>57.142857142857139</v>
      </c>
      <c r="K18" s="15">
        <v>0</v>
      </c>
      <c r="L18" s="8">
        <f t="shared" si="2"/>
        <v>0</v>
      </c>
      <c r="M18" s="15">
        <v>0</v>
      </c>
      <c r="N18" s="8">
        <f t="shared" si="3"/>
        <v>0</v>
      </c>
      <c r="O18" s="15">
        <v>0</v>
      </c>
      <c r="P18" s="8">
        <f t="shared" si="4"/>
        <v>0</v>
      </c>
      <c r="AA18" s="9">
        <v>7</v>
      </c>
      <c r="AB18" s="136" t="str">
        <f t="shared" si="6"/>
        <v/>
      </c>
      <c r="AC18" s="136" t="str">
        <f t="shared" si="7"/>
        <v/>
      </c>
    </row>
    <row r="19" spans="1:29" ht="23.1" customHeight="1">
      <c r="A19" s="203"/>
      <c r="B19" s="203"/>
      <c r="C19" s="13"/>
      <c r="D19" s="14" t="s">
        <v>36</v>
      </c>
      <c r="E19" s="11"/>
      <c r="F19" s="10">
        <f t="shared" si="5"/>
        <v>1</v>
      </c>
      <c r="G19" s="9">
        <v>1</v>
      </c>
      <c r="H19" s="8">
        <f t="shared" si="0"/>
        <v>100</v>
      </c>
      <c r="I19" s="15">
        <v>0</v>
      </c>
      <c r="J19" s="8">
        <f t="shared" si="1"/>
        <v>0</v>
      </c>
      <c r="K19" s="15">
        <v>0</v>
      </c>
      <c r="L19" s="8">
        <f t="shared" si="2"/>
        <v>0</v>
      </c>
      <c r="M19" s="15">
        <v>0</v>
      </c>
      <c r="N19" s="8">
        <f t="shared" si="3"/>
        <v>0</v>
      </c>
      <c r="O19" s="15">
        <v>0</v>
      </c>
      <c r="P19" s="8">
        <f t="shared" si="4"/>
        <v>0</v>
      </c>
      <c r="AA19" s="9">
        <v>1</v>
      </c>
      <c r="AB19" s="136" t="str">
        <f t="shared" si="6"/>
        <v/>
      </c>
      <c r="AC19" s="136" t="str">
        <f t="shared" si="7"/>
        <v/>
      </c>
    </row>
    <row r="20" spans="1:29" ht="23.1" customHeight="1">
      <c r="A20" s="203"/>
      <c r="B20" s="203"/>
      <c r="C20" s="13"/>
      <c r="D20" s="14" t="s">
        <v>35</v>
      </c>
      <c r="E20" s="11"/>
      <c r="F20" s="10">
        <f t="shared" si="5"/>
        <v>7</v>
      </c>
      <c r="G20" s="9">
        <v>4</v>
      </c>
      <c r="H20" s="8">
        <f t="shared" si="0"/>
        <v>57.142857142857139</v>
      </c>
      <c r="I20" s="15">
        <v>3</v>
      </c>
      <c r="J20" s="8">
        <f t="shared" si="1"/>
        <v>42.857142857142854</v>
      </c>
      <c r="K20" s="15">
        <v>0</v>
      </c>
      <c r="L20" s="8">
        <f t="shared" si="2"/>
        <v>0</v>
      </c>
      <c r="M20" s="15">
        <v>0</v>
      </c>
      <c r="N20" s="8">
        <f t="shared" si="3"/>
        <v>0</v>
      </c>
      <c r="O20" s="15">
        <v>0</v>
      </c>
      <c r="P20" s="8">
        <f t="shared" si="4"/>
        <v>0</v>
      </c>
      <c r="AA20" s="9">
        <v>7</v>
      </c>
      <c r="AB20" s="136" t="str">
        <f t="shared" si="6"/>
        <v/>
      </c>
      <c r="AC20" s="136" t="str">
        <f t="shared" si="7"/>
        <v/>
      </c>
    </row>
    <row r="21" spans="1:29" ht="23.1" customHeight="1">
      <c r="A21" s="203"/>
      <c r="B21" s="203"/>
      <c r="C21" s="13"/>
      <c r="D21" s="14" t="s">
        <v>34</v>
      </c>
      <c r="E21" s="11"/>
      <c r="F21" s="10">
        <f t="shared" si="5"/>
        <v>8</v>
      </c>
      <c r="G21" s="9">
        <v>3</v>
      </c>
      <c r="H21" s="8">
        <f t="shared" si="0"/>
        <v>37.5</v>
      </c>
      <c r="I21" s="15">
        <v>2</v>
      </c>
      <c r="J21" s="8">
        <f t="shared" si="1"/>
        <v>25</v>
      </c>
      <c r="K21" s="15">
        <v>3</v>
      </c>
      <c r="L21" s="8">
        <f t="shared" si="2"/>
        <v>37.5</v>
      </c>
      <c r="M21" s="15">
        <v>0</v>
      </c>
      <c r="N21" s="8">
        <f t="shared" si="3"/>
        <v>0</v>
      </c>
      <c r="O21" s="15">
        <v>0</v>
      </c>
      <c r="P21" s="8">
        <f t="shared" si="4"/>
        <v>0</v>
      </c>
      <c r="AA21" s="9">
        <v>8</v>
      </c>
      <c r="AB21" s="136" t="str">
        <f t="shared" si="6"/>
        <v/>
      </c>
      <c r="AC21" s="136" t="str">
        <f t="shared" si="7"/>
        <v/>
      </c>
    </row>
    <row r="22" spans="1:29" ht="23.1" customHeight="1">
      <c r="A22" s="203"/>
      <c r="B22" s="203"/>
      <c r="C22" s="13"/>
      <c r="D22" s="14" t="s">
        <v>33</v>
      </c>
      <c r="E22" s="11"/>
      <c r="F22" s="10">
        <f t="shared" si="5"/>
        <v>1</v>
      </c>
      <c r="G22" s="9">
        <v>1</v>
      </c>
      <c r="H22" s="8">
        <f t="shared" si="0"/>
        <v>100</v>
      </c>
      <c r="I22" s="15">
        <v>0</v>
      </c>
      <c r="J22" s="8">
        <f t="shared" si="1"/>
        <v>0</v>
      </c>
      <c r="K22" s="15">
        <v>0</v>
      </c>
      <c r="L22" s="8">
        <f t="shared" si="2"/>
        <v>0</v>
      </c>
      <c r="M22" s="15">
        <v>0</v>
      </c>
      <c r="N22" s="8">
        <f t="shared" si="3"/>
        <v>0</v>
      </c>
      <c r="O22" s="15">
        <v>0</v>
      </c>
      <c r="P22" s="8">
        <f t="shared" si="4"/>
        <v>0</v>
      </c>
      <c r="AA22" s="9">
        <v>1</v>
      </c>
      <c r="AB22" s="136" t="str">
        <f t="shared" si="6"/>
        <v/>
      </c>
      <c r="AC22" s="136" t="str">
        <f t="shared" si="7"/>
        <v/>
      </c>
    </row>
    <row r="23" spans="1:29" ht="23.1" customHeight="1">
      <c r="A23" s="203"/>
      <c r="B23" s="203"/>
      <c r="C23" s="13"/>
      <c r="D23" s="14" t="s">
        <v>32</v>
      </c>
      <c r="E23" s="11"/>
      <c r="F23" s="10">
        <f t="shared" si="5"/>
        <v>7</v>
      </c>
      <c r="G23" s="9">
        <v>2</v>
      </c>
      <c r="H23" s="8">
        <f t="shared" si="0"/>
        <v>28.571428571428569</v>
      </c>
      <c r="I23" s="15">
        <v>4</v>
      </c>
      <c r="J23" s="8">
        <f t="shared" si="1"/>
        <v>57.142857142857139</v>
      </c>
      <c r="K23" s="15">
        <v>1</v>
      </c>
      <c r="L23" s="8">
        <f t="shared" si="2"/>
        <v>14.285714285714285</v>
      </c>
      <c r="M23" s="15">
        <v>0</v>
      </c>
      <c r="N23" s="8">
        <f t="shared" si="3"/>
        <v>0</v>
      </c>
      <c r="O23" s="15">
        <v>0</v>
      </c>
      <c r="P23" s="8">
        <f t="shared" si="4"/>
        <v>0</v>
      </c>
      <c r="AA23" s="9">
        <v>7</v>
      </c>
      <c r="AB23" s="136" t="str">
        <f t="shared" si="6"/>
        <v/>
      </c>
      <c r="AC23" s="136" t="str">
        <f t="shared" si="7"/>
        <v/>
      </c>
    </row>
    <row r="24" spans="1:29" ht="23.1" customHeight="1">
      <c r="A24" s="203"/>
      <c r="B24" s="203"/>
      <c r="C24" s="13"/>
      <c r="D24" s="14" t="s">
        <v>31</v>
      </c>
      <c r="E24" s="11"/>
      <c r="F24" s="10">
        <f t="shared" si="5"/>
        <v>1</v>
      </c>
      <c r="G24" s="33">
        <v>1</v>
      </c>
      <c r="H24" s="8">
        <f t="shared" si="0"/>
        <v>100</v>
      </c>
      <c r="I24" s="34">
        <v>0</v>
      </c>
      <c r="J24" s="8">
        <f t="shared" si="1"/>
        <v>0</v>
      </c>
      <c r="K24" s="34">
        <v>0</v>
      </c>
      <c r="L24" s="8">
        <f t="shared" si="2"/>
        <v>0</v>
      </c>
      <c r="M24" s="34">
        <v>0</v>
      </c>
      <c r="N24" s="8">
        <f t="shared" si="3"/>
        <v>0</v>
      </c>
      <c r="O24" s="34">
        <v>0</v>
      </c>
      <c r="P24" s="8">
        <f t="shared" si="4"/>
        <v>0</v>
      </c>
      <c r="AA24" s="9">
        <v>1</v>
      </c>
      <c r="AB24" s="136" t="str">
        <f t="shared" si="6"/>
        <v/>
      </c>
      <c r="AC24" s="136" t="str">
        <f t="shared" si="7"/>
        <v/>
      </c>
    </row>
    <row r="25" spans="1:29" ht="23.1" customHeight="1">
      <c r="A25" s="203"/>
      <c r="B25" s="203"/>
      <c r="C25" s="13"/>
      <c r="D25" s="12" t="s">
        <v>30</v>
      </c>
      <c r="E25" s="11"/>
      <c r="F25" s="10">
        <f t="shared" si="5"/>
        <v>2</v>
      </c>
      <c r="G25" s="9">
        <v>1</v>
      </c>
      <c r="H25" s="8">
        <f t="shared" si="0"/>
        <v>50</v>
      </c>
      <c r="I25" s="15">
        <v>1</v>
      </c>
      <c r="J25" s="8">
        <f t="shared" si="1"/>
        <v>50</v>
      </c>
      <c r="K25" s="15">
        <v>0</v>
      </c>
      <c r="L25" s="8">
        <f t="shared" si="2"/>
        <v>0</v>
      </c>
      <c r="M25" s="15">
        <v>0</v>
      </c>
      <c r="N25" s="8">
        <f t="shared" si="3"/>
        <v>0</v>
      </c>
      <c r="O25" s="15">
        <v>0</v>
      </c>
      <c r="P25" s="8">
        <f t="shared" si="4"/>
        <v>0</v>
      </c>
      <c r="AA25" s="9">
        <v>2</v>
      </c>
      <c r="AB25" s="136" t="str">
        <f t="shared" si="6"/>
        <v/>
      </c>
      <c r="AC25" s="136" t="str">
        <f t="shared" si="7"/>
        <v/>
      </c>
    </row>
    <row r="26" spans="1:29" ht="23.1" customHeight="1">
      <c r="A26" s="203"/>
      <c r="B26" s="203"/>
      <c r="C26" s="13"/>
      <c r="D26" s="109" t="s">
        <v>29</v>
      </c>
      <c r="E26" s="110"/>
      <c r="F26" s="31">
        <f t="shared" si="5"/>
        <v>8</v>
      </c>
      <c r="G26" s="30">
        <v>5</v>
      </c>
      <c r="H26" s="111">
        <f t="shared" si="0"/>
        <v>62.5</v>
      </c>
      <c r="I26" s="29">
        <v>3</v>
      </c>
      <c r="J26" s="8">
        <f t="shared" si="1"/>
        <v>37.5</v>
      </c>
      <c r="K26" s="15">
        <v>0</v>
      </c>
      <c r="L26" s="8">
        <f t="shared" si="2"/>
        <v>0</v>
      </c>
      <c r="M26" s="15">
        <v>0</v>
      </c>
      <c r="N26" s="8">
        <f t="shared" si="3"/>
        <v>0</v>
      </c>
      <c r="O26" s="15">
        <v>0</v>
      </c>
      <c r="P26" s="8">
        <f t="shared" si="4"/>
        <v>0</v>
      </c>
      <c r="AA26" s="30">
        <v>8</v>
      </c>
      <c r="AB26" s="136" t="str">
        <f t="shared" si="6"/>
        <v/>
      </c>
      <c r="AC26" s="136" t="str">
        <f t="shared" si="7"/>
        <v/>
      </c>
    </row>
    <row r="27" spans="1:29" ht="23.1" customHeight="1">
      <c r="A27" s="203"/>
      <c r="B27" s="203"/>
      <c r="C27" s="13"/>
      <c r="D27" s="14" t="s">
        <v>28</v>
      </c>
      <c r="E27" s="11"/>
      <c r="F27" s="10">
        <f t="shared" si="5"/>
        <v>5</v>
      </c>
      <c r="G27" s="9">
        <v>4</v>
      </c>
      <c r="H27" s="8">
        <f t="shared" si="0"/>
        <v>80</v>
      </c>
      <c r="I27" s="15">
        <v>1</v>
      </c>
      <c r="J27" s="8">
        <f t="shared" si="1"/>
        <v>20</v>
      </c>
      <c r="K27" s="15">
        <v>0</v>
      </c>
      <c r="L27" s="8">
        <f t="shared" si="2"/>
        <v>0</v>
      </c>
      <c r="M27" s="15">
        <v>0</v>
      </c>
      <c r="N27" s="8">
        <f t="shared" si="3"/>
        <v>0</v>
      </c>
      <c r="O27" s="15">
        <v>0</v>
      </c>
      <c r="P27" s="8">
        <f t="shared" si="4"/>
        <v>0</v>
      </c>
      <c r="AA27" s="9">
        <v>5</v>
      </c>
      <c r="AB27" s="136" t="str">
        <f t="shared" si="6"/>
        <v/>
      </c>
      <c r="AC27" s="136" t="str">
        <f t="shared" si="7"/>
        <v/>
      </c>
    </row>
    <row r="28" spans="1:29" ht="23.1" customHeight="1">
      <c r="A28" s="203"/>
      <c r="B28" s="203"/>
      <c r="C28" s="13"/>
      <c r="D28" s="14" t="s">
        <v>27</v>
      </c>
      <c r="E28" s="11"/>
      <c r="F28" s="10">
        <f t="shared" si="5"/>
        <v>5</v>
      </c>
      <c r="G28" s="9">
        <v>3</v>
      </c>
      <c r="H28" s="8">
        <f t="shared" si="0"/>
        <v>60</v>
      </c>
      <c r="I28" s="15">
        <v>2</v>
      </c>
      <c r="J28" s="8">
        <f t="shared" si="1"/>
        <v>40</v>
      </c>
      <c r="K28" s="15">
        <v>0</v>
      </c>
      <c r="L28" s="8">
        <f t="shared" si="2"/>
        <v>0</v>
      </c>
      <c r="M28" s="15">
        <v>0</v>
      </c>
      <c r="N28" s="8">
        <f t="shared" si="3"/>
        <v>0</v>
      </c>
      <c r="O28" s="15">
        <v>0</v>
      </c>
      <c r="P28" s="8">
        <f t="shared" si="4"/>
        <v>0</v>
      </c>
      <c r="AA28" s="9">
        <v>5</v>
      </c>
      <c r="AB28" s="136" t="str">
        <f t="shared" si="6"/>
        <v/>
      </c>
      <c r="AC28" s="136" t="str">
        <f t="shared" si="7"/>
        <v/>
      </c>
    </row>
    <row r="29" spans="1:29" ht="23.1" customHeight="1">
      <c r="A29" s="203"/>
      <c r="B29" s="203"/>
      <c r="C29" s="13"/>
      <c r="D29" s="14" t="s">
        <v>26</v>
      </c>
      <c r="E29" s="11"/>
      <c r="F29" s="10">
        <f t="shared" si="5"/>
        <v>15</v>
      </c>
      <c r="G29" s="9">
        <v>13</v>
      </c>
      <c r="H29" s="8">
        <f t="shared" si="0"/>
        <v>86.666666666666671</v>
      </c>
      <c r="I29" s="15">
        <v>2</v>
      </c>
      <c r="J29" s="8">
        <f t="shared" si="1"/>
        <v>13.333333333333334</v>
      </c>
      <c r="K29" s="15">
        <v>0</v>
      </c>
      <c r="L29" s="8">
        <f t="shared" si="2"/>
        <v>0</v>
      </c>
      <c r="M29" s="15">
        <v>0</v>
      </c>
      <c r="N29" s="8">
        <f t="shared" si="3"/>
        <v>0</v>
      </c>
      <c r="O29" s="15">
        <v>0</v>
      </c>
      <c r="P29" s="8">
        <f t="shared" si="4"/>
        <v>0</v>
      </c>
      <c r="AA29" s="9">
        <v>15</v>
      </c>
      <c r="AB29" s="136" t="str">
        <f t="shared" si="6"/>
        <v/>
      </c>
      <c r="AC29" s="136" t="str">
        <f t="shared" si="7"/>
        <v/>
      </c>
    </row>
    <row r="30" spans="1:29" ht="23.1" customHeight="1">
      <c r="A30" s="203"/>
      <c r="B30" s="203"/>
      <c r="C30" s="13"/>
      <c r="D30" s="14" t="s">
        <v>25</v>
      </c>
      <c r="E30" s="11"/>
      <c r="F30" s="10">
        <f t="shared" si="5"/>
        <v>5</v>
      </c>
      <c r="G30" s="9">
        <v>4</v>
      </c>
      <c r="H30" s="8">
        <f t="shared" si="0"/>
        <v>80</v>
      </c>
      <c r="I30" s="15">
        <v>0</v>
      </c>
      <c r="J30" s="8">
        <f t="shared" si="1"/>
        <v>0</v>
      </c>
      <c r="K30" s="15">
        <v>1</v>
      </c>
      <c r="L30" s="8">
        <f t="shared" si="2"/>
        <v>20</v>
      </c>
      <c r="M30" s="15">
        <v>0</v>
      </c>
      <c r="N30" s="8">
        <f t="shared" si="3"/>
        <v>0</v>
      </c>
      <c r="O30" s="15">
        <v>0</v>
      </c>
      <c r="P30" s="8">
        <f t="shared" si="4"/>
        <v>0</v>
      </c>
      <c r="AA30" s="9">
        <v>5</v>
      </c>
      <c r="AB30" s="136" t="str">
        <f t="shared" si="6"/>
        <v/>
      </c>
      <c r="AC30" s="136" t="str">
        <f t="shared" si="7"/>
        <v/>
      </c>
    </row>
    <row r="31" spans="1:29" ht="23.1" customHeight="1">
      <c r="A31" s="203"/>
      <c r="B31" s="203"/>
      <c r="C31" s="13"/>
      <c r="D31" s="14" t="s">
        <v>24</v>
      </c>
      <c r="E31" s="11"/>
      <c r="F31" s="10">
        <f t="shared" si="5"/>
        <v>33</v>
      </c>
      <c r="G31" s="9">
        <v>23</v>
      </c>
      <c r="H31" s="8">
        <f t="shared" si="0"/>
        <v>69.696969696969703</v>
      </c>
      <c r="I31" s="15">
        <v>10</v>
      </c>
      <c r="J31" s="8">
        <f t="shared" si="1"/>
        <v>30.303030303030305</v>
      </c>
      <c r="K31" s="15">
        <v>0</v>
      </c>
      <c r="L31" s="8">
        <f t="shared" si="2"/>
        <v>0</v>
      </c>
      <c r="M31" s="15">
        <v>0</v>
      </c>
      <c r="N31" s="8">
        <f t="shared" si="3"/>
        <v>0</v>
      </c>
      <c r="O31" s="15">
        <v>0</v>
      </c>
      <c r="P31" s="8">
        <f t="shared" si="4"/>
        <v>0</v>
      </c>
      <c r="AA31" s="9">
        <v>33</v>
      </c>
      <c r="AB31" s="136" t="str">
        <f t="shared" si="6"/>
        <v/>
      </c>
      <c r="AC31" s="136" t="str">
        <f t="shared" si="7"/>
        <v/>
      </c>
    </row>
    <row r="32" spans="1:29" ht="23.1" customHeight="1">
      <c r="A32" s="203"/>
      <c r="B32" s="203"/>
      <c r="C32" s="13"/>
      <c r="D32" s="14" t="s">
        <v>23</v>
      </c>
      <c r="E32" s="11"/>
      <c r="F32" s="10">
        <f t="shared" si="5"/>
        <v>8</v>
      </c>
      <c r="G32" s="9">
        <v>3</v>
      </c>
      <c r="H32" s="8">
        <f t="shared" si="0"/>
        <v>37.5</v>
      </c>
      <c r="I32" s="15">
        <v>4</v>
      </c>
      <c r="J32" s="8">
        <f t="shared" si="1"/>
        <v>50</v>
      </c>
      <c r="K32" s="15">
        <v>1</v>
      </c>
      <c r="L32" s="8">
        <f t="shared" si="2"/>
        <v>12.5</v>
      </c>
      <c r="M32" s="15">
        <v>0</v>
      </c>
      <c r="N32" s="8">
        <f t="shared" si="3"/>
        <v>0</v>
      </c>
      <c r="O32" s="15">
        <v>0</v>
      </c>
      <c r="P32" s="8">
        <f t="shared" si="4"/>
        <v>0</v>
      </c>
      <c r="AA32" s="9">
        <v>8</v>
      </c>
      <c r="AB32" s="136" t="str">
        <f t="shared" si="6"/>
        <v/>
      </c>
      <c r="AC32" s="136" t="str">
        <f t="shared" si="7"/>
        <v/>
      </c>
    </row>
    <row r="33" spans="1:29" ht="24" customHeight="1">
      <c r="A33" s="203"/>
      <c r="B33" s="203"/>
      <c r="C33" s="13"/>
      <c r="D33" s="14" t="s">
        <v>22</v>
      </c>
      <c r="E33" s="11"/>
      <c r="F33" s="10">
        <f t="shared" si="5"/>
        <v>28</v>
      </c>
      <c r="G33" s="9">
        <v>7</v>
      </c>
      <c r="H33" s="8">
        <f t="shared" si="0"/>
        <v>25</v>
      </c>
      <c r="I33" s="15">
        <v>16</v>
      </c>
      <c r="J33" s="8">
        <f t="shared" si="1"/>
        <v>57.142857142857139</v>
      </c>
      <c r="K33" s="15">
        <v>3</v>
      </c>
      <c r="L33" s="8">
        <f t="shared" si="2"/>
        <v>10.714285714285714</v>
      </c>
      <c r="M33" s="15">
        <v>2</v>
      </c>
      <c r="N33" s="8">
        <f t="shared" si="3"/>
        <v>7.1428571428571423</v>
      </c>
      <c r="O33" s="15">
        <v>0</v>
      </c>
      <c r="P33" s="8">
        <f t="shared" si="4"/>
        <v>0</v>
      </c>
      <c r="AA33" s="9">
        <v>28</v>
      </c>
      <c r="AB33" s="136" t="str">
        <f t="shared" si="6"/>
        <v/>
      </c>
      <c r="AC33" s="136" t="str">
        <f t="shared" si="7"/>
        <v/>
      </c>
    </row>
    <row r="34" spans="1:29" ht="23.1" customHeight="1">
      <c r="A34" s="203"/>
      <c r="B34" s="203"/>
      <c r="C34" s="13"/>
      <c r="D34" s="14" t="s">
        <v>21</v>
      </c>
      <c r="E34" s="11"/>
      <c r="F34" s="10">
        <f t="shared" si="5"/>
        <v>12</v>
      </c>
      <c r="G34" s="9">
        <v>5</v>
      </c>
      <c r="H34" s="8">
        <f t="shared" si="0"/>
        <v>41.666666666666671</v>
      </c>
      <c r="I34" s="15">
        <v>5</v>
      </c>
      <c r="J34" s="8">
        <f t="shared" si="1"/>
        <v>41.666666666666671</v>
      </c>
      <c r="K34" s="15">
        <v>1</v>
      </c>
      <c r="L34" s="8">
        <f t="shared" si="2"/>
        <v>8.3333333333333321</v>
      </c>
      <c r="M34" s="15">
        <v>1</v>
      </c>
      <c r="N34" s="8">
        <f t="shared" si="3"/>
        <v>8.3333333333333321</v>
      </c>
      <c r="O34" s="15">
        <v>0</v>
      </c>
      <c r="P34" s="8">
        <f t="shared" si="4"/>
        <v>0</v>
      </c>
      <c r="AA34" s="9">
        <v>12</v>
      </c>
      <c r="AB34" s="136" t="str">
        <f t="shared" si="6"/>
        <v/>
      </c>
      <c r="AC34" s="136" t="str">
        <f t="shared" si="7"/>
        <v/>
      </c>
    </row>
    <row r="35" spans="1:29" ht="23.1" customHeight="1">
      <c r="A35" s="203"/>
      <c r="B35" s="203"/>
      <c r="C35" s="13"/>
      <c r="D35" s="14" t="s">
        <v>20</v>
      </c>
      <c r="E35" s="11"/>
      <c r="F35" s="10">
        <f t="shared" si="5"/>
        <v>11</v>
      </c>
      <c r="G35" s="9">
        <v>2</v>
      </c>
      <c r="H35" s="8">
        <f t="shared" si="0"/>
        <v>18.181818181818183</v>
      </c>
      <c r="I35" s="15">
        <v>8</v>
      </c>
      <c r="J35" s="8">
        <f t="shared" si="1"/>
        <v>72.727272727272734</v>
      </c>
      <c r="K35" s="15">
        <v>1</v>
      </c>
      <c r="L35" s="8">
        <f t="shared" si="2"/>
        <v>9.0909090909090917</v>
      </c>
      <c r="M35" s="15">
        <v>0</v>
      </c>
      <c r="N35" s="8">
        <f t="shared" si="3"/>
        <v>0</v>
      </c>
      <c r="O35" s="15">
        <v>0</v>
      </c>
      <c r="P35" s="8">
        <f t="shared" si="4"/>
        <v>0</v>
      </c>
      <c r="AA35" s="9">
        <v>11</v>
      </c>
      <c r="AB35" s="136" t="str">
        <f t="shared" si="6"/>
        <v/>
      </c>
      <c r="AC35" s="136" t="str">
        <f t="shared" si="7"/>
        <v/>
      </c>
    </row>
    <row r="36" spans="1:29" ht="23.1" customHeight="1">
      <c r="A36" s="203"/>
      <c r="B36" s="203"/>
      <c r="C36" s="13"/>
      <c r="D36" s="14" t="s">
        <v>19</v>
      </c>
      <c r="E36" s="11"/>
      <c r="F36" s="10">
        <f t="shared" si="5"/>
        <v>21</v>
      </c>
      <c r="G36" s="9">
        <v>12</v>
      </c>
      <c r="H36" s="8">
        <f t="shared" si="0"/>
        <v>57.142857142857139</v>
      </c>
      <c r="I36" s="15">
        <v>8</v>
      </c>
      <c r="J36" s="8">
        <f t="shared" si="1"/>
        <v>38.095238095238095</v>
      </c>
      <c r="K36" s="15">
        <v>1</v>
      </c>
      <c r="L36" s="8">
        <f t="shared" si="2"/>
        <v>4.7619047619047619</v>
      </c>
      <c r="M36" s="15">
        <v>0</v>
      </c>
      <c r="N36" s="8">
        <f t="shared" si="3"/>
        <v>0</v>
      </c>
      <c r="O36" s="15">
        <v>0</v>
      </c>
      <c r="P36" s="8">
        <f t="shared" si="4"/>
        <v>0</v>
      </c>
      <c r="AA36" s="9">
        <v>21</v>
      </c>
      <c r="AB36" s="136" t="str">
        <f t="shared" si="6"/>
        <v/>
      </c>
      <c r="AC36" s="136" t="str">
        <f t="shared" si="7"/>
        <v/>
      </c>
    </row>
    <row r="37" spans="1:29" ht="23.1" customHeight="1">
      <c r="A37" s="203"/>
      <c r="B37" s="204"/>
      <c r="C37" s="13"/>
      <c r="D37" s="14" t="s">
        <v>18</v>
      </c>
      <c r="E37" s="11"/>
      <c r="F37" s="10">
        <f t="shared" si="5"/>
        <v>8</v>
      </c>
      <c r="G37" s="9">
        <v>3</v>
      </c>
      <c r="H37" s="8">
        <f t="shared" si="0"/>
        <v>37.5</v>
      </c>
      <c r="I37" s="15">
        <v>3</v>
      </c>
      <c r="J37" s="8">
        <f t="shared" si="1"/>
        <v>37.5</v>
      </c>
      <c r="K37" s="15">
        <v>2</v>
      </c>
      <c r="L37" s="8">
        <f t="shared" si="2"/>
        <v>25</v>
      </c>
      <c r="M37" s="15">
        <v>0</v>
      </c>
      <c r="N37" s="8">
        <f t="shared" si="3"/>
        <v>0</v>
      </c>
      <c r="O37" s="15">
        <v>0</v>
      </c>
      <c r="P37" s="8">
        <f t="shared" si="4"/>
        <v>0</v>
      </c>
      <c r="AA37" s="9">
        <v>8</v>
      </c>
      <c r="AB37" s="136" t="str">
        <f t="shared" si="6"/>
        <v/>
      </c>
      <c r="AC37" s="136" t="str">
        <f t="shared" si="7"/>
        <v/>
      </c>
    </row>
    <row r="38" spans="1:29" ht="23.1" customHeight="1">
      <c r="A38" s="203"/>
      <c r="B38" s="202" t="s">
        <v>17</v>
      </c>
      <c r="C38" s="13"/>
      <c r="D38" s="14" t="s">
        <v>16</v>
      </c>
      <c r="E38" s="11"/>
      <c r="F38" s="10">
        <f t="shared" si="5"/>
        <v>739</v>
      </c>
      <c r="G38" s="9">
        <f>SUM(G39:G53)</f>
        <v>572</v>
      </c>
      <c r="H38" s="8">
        <f t="shared" si="0"/>
        <v>77.401894451962107</v>
      </c>
      <c r="I38" s="15">
        <f>SUM(I39:I53)</f>
        <v>109</v>
      </c>
      <c r="J38" s="8">
        <f t="shared" si="1"/>
        <v>14.749661705006767</v>
      </c>
      <c r="K38" s="15">
        <f>SUM(K39:K53)</f>
        <v>53</v>
      </c>
      <c r="L38" s="8">
        <f t="shared" si="2"/>
        <v>7.1718538565629224</v>
      </c>
      <c r="M38" s="15">
        <f>SUM(M39:M53)</f>
        <v>2</v>
      </c>
      <c r="N38" s="8">
        <f t="shared" si="3"/>
        <v>0.2706359945872801</v>
      </c>
      <c r="O38" s="15">
        <f>SUM(O39:O53)</f>
        <v>3</v>
      </c>
      <c r="P38" s="8">
        <f t="shared" si="4"/>
        <v>0.40595399188092013</v>
      </c>
      <c r="AA38" s="9">
        <v>739</v>
      </c>
      <c r="AB38" s="136" t="str">
        <f t="shared" si="6"/>
        <v/>
      </c>
      <c r="AC38" s="136" t="str">
        <f t="shared" si="7"/>
        <v/>
      </c>
    </row>
    <row r="39" spans="1:29" ht="23.1" customHeight="1">
      <c r="A39" s="203"/>
      <c r="B39" s="203"/>
      <c r="C39" s="13"/>
      <c r="D39" s="14" t="s">
        <v>15</v>
      </c>
      <c r="E39" s="11"/>
      <c r="F39" s="10">
        <f t="shared" si="5"/>
        <v>7</v>
      </c>
      <c r="G39" s="9">
        <v>7</v>
      </c>
      <c r="H39" s="8">
        <f t="shared" si="0"/>
        <v>100</v>
      </c>
      <c r="I39" s="15">
        <v>0</v>
      </c>
      <c r="J39" s="8">
        <f t="shared" si="1"/>
        <v>0</v>
      </c>
      <c r="K39" s="15">
        <v>0</v>
      </c>
      <c r="L39" s="8">
        <f t="shared" si="2"/>
        <v>0</v>
      </c>
      <c r="M39" s="15">
        <v>0</v>
      </c>
      <c r="N39" s="8">
        <f t="shared" si="3"/>
        <v>0</v>
      </c>
      <c r="O39" s="15">
        <v>0</v>
      </c>
      <c r="P39" s="8">
        <f t="shared" si="4"/>
        <v>0</v>
      </c>
      <c r="AA39" s="9">
        <v>7</v>
      </c>
      <c r="AB39" s="136" t="str">
        <f t="shared" si="6"/>
        <v/>
      </c>
      <c r="AC39" s="136" t="str">
        <f t="shared" si="7"/>
        <v/>
      </c>
    </row>
    <row r="40" spans="1:29" ht="23.1" customHeight="1">
      <c r="A40" s="203"/>
      <c r="B40" s="203"/>
      <c r="C40" s="13"/>
      <c r="D40" s="14" t="s">
        <v>14</v>
      </c>
      <c r="E40" s="11"/>
      <c r="F40" s="10">
        <f t="shared" si="5"/>
        <v>90</v>
      </c>
      <c r="G40" s="9">
        <v>90</v>
      </c>
      <c r="H40" s="8">
        <f t="shared" si="0"/>
        <v>100</v>
      </c>
      <c r="I40" s="15">
        <v>0</v>
      </c>
      <c r="J40" s="8">
        <f t="shared" si="1"/>
        <v>0</v>
      </c>
      <c r="K40" s="15">
        <v>0</v>
      </c>
      <c r="L40" s="8">
        <f t="shared" si="2"/>
        <v>0</v>
      </c>
      <c r="M40" s="15">
        <v>0</v>
      </c>
      <c r="N40" s="8">
        <f t="shared" si="3"/>
        <v>0</v>
      </c>
      <c r="O40" s="15">
        <v>0</v>
      </c>
      <c r="P40" s="8">
        <f t="shared" si="4"/>
        <v>0</v>
      </c>
      <c r="AA40" s="9">
        <v>90</v>
      </c>
      <c r="AB40" s="136" t="str">
        <f t="shared" si="6"/>
        <v/>
      </c>
      <c r="AC40" s="136" t="str">
        <f t="shared" si="7"/>
        <v/>
      </c>
    </row>
    <row r="41" spans="1:29" ht="23.1" customHeight="1">
      <c r="A41" s="203"/>
      <c r="B41" s="203"/>
      <c r="C41" s="13"/>
      <c r="D41" s="14" t="s">
        <v>13</v>
      </c>
      <c r="E41" s="11"/>
      <c r="F41" s="10">
        <f t="shared" si="5"/>
        <v>18</v>
      </c>
      <c r="G41" s="9">
        <v>18</v>
      </c>
      <c r="H41" s="8">
        <f t="shared" si="0"/>
        <v>100</v>
      </c>
      <c r="I41" s="15">
        <v>0</v>
      </c>
      <c r="J41" s="8">
        <f t="shared" si="1"/>
        <v>0</v>
      </c>
      <c r="K41" s="15">
        <v>0</v>
      </c>
      <c r="L41" s="8">
        <f t="shared" si="2"/>
        <v>0</v>
      </c>
      <c r="M41" s="15">
        <v>0</v>
      </c>
      <c r="N41" s="8">
        <f t="shared" si="3"/>
        <v>0</v>
      </c>
      <c r="O41" s="15">
        <v>0</v>
      </c>
      <c r="P41" s="8">
        <f t="shared" si="4"/>
        <v>0</v>
      </c>
      <c r="AA41" s="9">
        <v>18</v>
      </c>
      <c r="AB41" s="136" t="str">
        <f t="shared" si="6"/>
        <v/>
      </c>
      <c r="AC41" s="136" t="str">
        <f t="shared" si="7"/>
        <v/>
      </c>
    </row>
    <row r="42" spans="1:29" ht="23.1" customHeight="1">
      <c r="A42" s="203"/>
      <c r="B42" s="203"/>
      <c r="C42" s="13"/>
      <c r="D42" s="14" t="s">
        <v>12</v>
      </c>
      <c r="E42" s="11"/>
      <c r="F42" s="10">
        <f t="shared" si="5"/>
        <v>14</v>
      </c>
      <c r="G42" s="9">
        <v>13</v>
      </c>
      <c r="H42" s="8">
        <f t="shared" si="0"/>
        <v>92.857142857142861</v>
      </c>
      <c r="I42" s="15">
        <v>0</v>
      </c>
      <c r="J42" s="8">
        <f t="shared" si="1"/>
        <v>0</v>
      </c>
      <c r="K42" s="15">
        <v>1</v>
      </c>
      <c r="L42" s="8">
        <f t="shared" si="2"/>
        <v>7.1428571428571423</v>
      </c>
      <c r="M42" s="15">
        <v>0</v>
      </c>
      <c r="N42" s="8">
        <f t="shared" si="3"/>
        <v>0</v>
      </c>
      <c r="O42" s="15">
        <v>0</v>
      </c>
      <c r="P42" s="8">
        <f t="shared" si="4"/>
        <v>0</v>
      </c>
      <c r="AA42" s="9">
        <v>14</v>
      </c>
      <c r="AB42" s="136" t="str">
        <f t="shared" si="6"/>
        <v/>
      </c>
      <c r="AC42" s="136" t="str">
        <f t="shared" si="7"/>
        <v/>
      </c>
    </row>
    <row r="43" spans="1:29" ht="23.1" customHeight="1">
      <c r="A43" s="203"/>
      <c r="B43" s="203"/>
      <c r="C43" s="13"/>
      <c r="D43" s="14" t="s">
        <v>11</v>
      </c>
      <c r="E43" s="11"/>
      <c r="F43" s="10">
        <f t="shared" si="5"/>
        <v>36</v>
      </c>
      <c r="G43" s="9">
        <v>33</v>
      </c>
      <c r="H43" s="8">
        <f t="shared" si="0"/>
        <v>91.666666666666657</v>
      </c>
      <c r="I43" s="15">
        <v>3</v>
      </c>
      <c r="J43" s="8">
        <f t="shared" si="1"/>
        <v>8.3333333333333321</v>
      </c>
      <c r="K43" s="15">
        <v>0</v>
      </c>
      <c r="L43" s="8">
        <f t="shared" si="2"/>
        <v>0</v>
      </c>
      <c r="M43" s="15">
        <v>0</v>
      </c>
      <c r="N43" s="8">
        <f t="shared" si="3"/>
        <v>0</v>
      </c>
      <c r="O43" s="15">
        <v>0</v>
      </c>
      <c r="P43" s="8">
        <f t="shared" si="4"/>
        <v>0</v>
      </c>
      <c r="AA43" s="9">
        <v>36</v>
      </c>
      <c r="AB43" s="136" t="str">
        <f t="shared" si="6"/>
        <v/>
      </c>
      <c r="AC43" s="136" t="str">
        <f t="shared" si="7"/>
        <v/>
      </c>
    </row>
    <row r="44" spans="1:29" ht="23.1" customHeight="1">
      <c r="A44" s="203"/>
      <c r="B44" s="203"/>
      <c r="C44" s="13"/>
      <c r="D44" s="14" t="s">
        <v>10</v>
      </c>
      <c r="E44" s="11"/>
      <c r="F44" s="10">
        <f t="shared" si="5"/>
        <v>187</v>
      </c>
      <c r="G44" s="9">
        <v>154</v>
      </c>
      <c r="H44" s="8">
        <f t="shared" si="0"/>
        <v>82.35294117647058</v>
      </c>
      <c r="I44" s="15">
        <v>30</v>
      </c>
      <c r="J44" s="8">
        <f t="shared" si="1"/>
        <v>16.042780748663102</v>
      </c>
      <c r="K44" s="15">
        <v>3</v>
      </c>
      <c r="L44" s="8">
        <f t="shared" si="2"/>
        <v>1.6042780748663104</v>
      </c>
      <c r="M44" s="15">
        <v>0</v>
      </c>
      <c r="N44" s="8">
        <f t="shared" si="3"/>
        <v>0</v>
      </c>
      <c r="O44" s="15">
        <v>0</v>
      </c>
      <c r="P44" s="8">
        <f t="shared" si="4"/>
        <v>0</v>
      </c>
      <c r="AA44" s="9">
        <v>187</v>
      </c>
      <c r="AB44" s="136" t="str">
        <f t="shared" si="6"/>
        <v/>
      </c>
      <c r="AC44" s="136" t="str">
        <f t="shared" si="7"/>
        <v/>
      </c>
    </row>
    <row r="45" spans="1:29" ht="23.1" customHeight="1">
      <c r="A45" s="203"/>
      <c r="B45" s="203"/>
      <c r="C45" s="13"/>
      <c r="D45" s="14" t="s">
        <v>9</v>
      </c>
      <c r="E45" s="11"/>
      <c r="F45" s="10">
        <f t="shared" si="5"/>
        <v>20</v>
      </c>
      <c r="G45" s="9">
        <v>18</v>
      </c>
      <c r="H45" s="8">
        <f t="shared" si="0"/>
        <v>90</v>
      </c>
      <c r="I45" s="15">
        <v>2</v>
      </c>
      <c r="J45" s="8">
        <f t="shared" si="1"/>
        <v>10</v>
      </c>
      <c r="K45" s="15">
        <v>0</v>
      </c>
      <c r="L45" s="8">
        <f t="shared" si="2"/>
        <v>0</v>
      </c>
      <c r="M45" s="15">
        <v>0</v>
      </c>
      <c r="N45" s="8">
        <f t="shared" si="3"/>
        <v>0</v>
      </c>
      <c r="O45" s="15">
        <v>0</v>
      </c>
      <c r="P45" s="8">
        <f t="shared" si="4"/>
        <v>0</v>
      </c>
      <c r="AA45" s="9">
        <v>20</v>
      </c>
      <c r="AB45" s="136" t="str">
        <f t="shared" si="6"/>
        <v/>
      </c>
      <c r="AC45" s="136" t="str">
        <f t="shared" si="7"/>
        <v/>
      </c>
    </row>
    <row r="46" spans="1:29" ht="23.1" customHeight="1">
      <c r="A46" s="203"/>
      <c r="B46" s="203"/>
      <c r="C46" s="13"/>
      <c r="D46" s="14" t="s">
        <v>8</v>
      </c>
      <c r="E46" s="11"/>
      <c r="F46" s="10">
        <f t="shared" si="5"/>
        <v>9</v>
      </c>
      <c r="G46" s="9">
        <v>8</v>
      </c>
      <c r="H46" s="8">
        <f t="shared" si="0"/>
        <v>88.888888888888886</v>
      </c>
      <c r="I46" s="15">
        <v>1</v>
      </c>
      <c r="J46" s="8">
        <f t="shared" si="1"/>
        <v>11.111111111111111</v>
      </c>
      <c r="K46" s="15">
        <v>0</v>
      </c>
      <c r="L46" s="8">
        <f t="shared" si="2"/>
        <v>0</v>
      </c>
      <c r="M46" s="15">
        <v>0</v>
      </c>
      <c r="N46" s="8">
        <f t="shared" si="3"/>
        <v>0</v>
      </c>
      <c r="O46" s="15">
        <v>0</v>
      </c>
      <c r="P46" s="8">
        <f t="shared" si="4"/>
        <v>0</v>
      </c>
      <c r="AA46" s="9">
        <v>9</v>
      </c>
      <c r="AB46" s="136" t="str">
        <f t="shared" si="6"/>
        <v/>
      </c>
      <c r="AC46" s="136" t="str">
        <f t="shared" si="7"/>
        <v/>
      </c>
    </row>
    <row r="47" spans="1:29" ht="24" customHeight="1">
      <c r="A47" s="203"/>
      <c r="B47" s="203"/>
      <c r="C47" s="13"/>
      <c r="D47" s="12" t="s">
        <v>7</v>
      </c>
      <c r="E47" s="11"/>
      <c r="F47" s="10">
        <f t="shared" si="5"/>
        <v>17</v>
      </c>
      <c r="G47" s="9">
        <v>15</v>
      </c>
      <c r="H47" s="8">
        <f t="shared" si="0"/>
        <v>88.235294117647058</v>
      </c>
      <c r="I47" s="15">
        <v>2</v>
      </c>
      <c r="J47" s="8">
        <f t="shared" si="1"/>
        <v>11.76470588235294</v>
      </c>
      <c r="K47" s="15">
        <v>0</v>
      </c>
      <c r="L47" s="8">
        <f t="shared" si="2"/>
        <v>0</v>
      </c>
      <c r="M47" s="15">
        <v>0</v>
      </c>
      <c r="N47" s="8">
        <f t="shared" si="3"/>
        <v>0</v>
      </c>
      <c r="O47" s="15">
        <v>0</v>
      </c>
      <c r="P47" s="8">
        <f t="shared" si="4"/>
        <v>0</v>
      </c>
      <c r="AA47" s="9">
        <v>17</v>
      </c>
      <c r="AB47" s="136" t="str">
        <f t="shared" si="6"/>
        <v/>
      </c>
      <c r="AC47" s="136" t="str">
        <f t="shared" si="7"/>
        <v/>
      </c>
    </row>
    <row r="48" spans="1:29" ht="23.1" customHeight="1">
      <c r="A48" s="203"/>
      <c r="B48" s="203"/>
      <c r="C48" s="13"/>
      <c r="D48" s="14" t="s">
        <v>6</v>
      </c>
      <c r="E48" s="11"/>
      <c r="F48" s="10">
        <f t="shared" si="5"/>
        <v>40</v>
      </c>
      <c r="G48" s="9">
        <v>29</v>
      </c>
      <c r="H48" s="8">
        <f t="shared" si="0"/>
        <v>72.5</v>
      </c>
      <c r="I48" s="15">
        <v>9</v>
      </c>
      <c r="J48" s="8">
        <f t="shared" si="1"/>
        <v>22.5</v>
      </c>
      <c r="K48" s="15">
        <v>2</v>
      </c>
      <c r="L48" s="8">
        <f t="shared" si="2"/>
        <v>5</v>
      </c>
      <c r="M48" s="15">
        <v>0</v>
      </c>
      <c r="N48" s="8">
        <f t="shared" si="3"/>
        <v>0</v>
      </c>
      <c r="O48" s="15">
        <v>0</v>
      </c>
      <c r="P48" s="8">
        <f t="shared" si="4"/>
        <v>0</v>
      </c>
      <c r="AA48" s="9">
        <v>40</v>
      </c>
      <c r="AB48" s="136" t="str">
        <f t="shared" si="6"/>
        <v/>
      </c>
      <c r="AC48" s="136" t="str">
        <f t="shared" si="7"/>
        <v/>
      </c>
    </row>
    <row r="49" spans="1:30" ht="23.1" customHeight="1">
      <c r="A49" s="203"/>
      <c r="B49" s="203"/>
      <c r="C49" s="13"/>
      <c r="D49" s="14" t="s">
        <v>5</v>
      </c>
      <c r="E49" s="11"/>
      <c r="F49" s="10">
        <f t="shared" si="5"/>
        <v>28</v>
      </c>
      <c r="G49" s="9">
        <v>25</v>
      </c>
      <c r="H49" s="8">
        <f t="shared" si="0"/>
        <v>89.285714285714292</v>
      </c>
      <c r="I49" s="15">
        <v>3</v>
      </c>
      <c r="J49" s="8">
        <f t="shared" si="1"/>
        <v>10.714285714285714</v>
      </c>
      <c r="K49" s="15">
        <v>0</v>
      </c>
      <c r="L49" s="8">
        <f t="shared" si="2"/>
        <v>0</v>
      </c>
      <c r="M49" s="15">
        <v>0</v>
      </c>
      <c r="N49" s="8">
        <f t="shared" si="3"/>
        <v>0</v>
      </c>
      <c r="O49" s="15">
        <v>0</v>
      </c>
      <c r="P49" s="8">
        <f t="shared" si="4"/>
        <v>0</v>
      </c>
      <c r="AA49" s="9">
        <v>28</v>
      </c>
      <c r="AB49" s="136" t="str">
        <f t="shared" si="6"/>
        <v/>
      </c>
      <c r="AC49" s="136" t="str">
        <f t="shared" si="7"/>
        <v/>
      </c>
    </row>
    <row r="50" spans="1:30" ht="23.1" customHeight="1">
      <c r="A50" s="203"/>
      <c r="B50" s="203"/>
      <c r="C50" s="13"/>
      <c r="D50" s="14" t="s">
        <v>4</v>
      </c>
      <c r="E50" s="11"/>
      <c r="F50" s="10">
        <f t="shared" si="5"/>
        <v>21</v>
      </c>
      <c r="G50" s="9">
        <v>13</v>
      </c>
      <c r="H50" s="8">
        <f t="shared" si="0"/>
        <v>61.904761904761905</v>
      </c>
      <c r="I50" s="15">
        <v>6</v>
      </c>
      <c r="J50" s="8">
        <f t="shared" si="1"/>
        <v>28.571428571428569</v>
      </c>
      <c r="K50" s="15">
        <v>2</v>
      </c>
      <c r="L50" s="8">
        <f t="shared" si="2"/>
        <v>9.5238095238095237</v>
      </c>
      <c r="M50" s="15">
        <v>0</v>
      </c>
      <c r="N50" s="8">
        <f t="shared" si="3"/>
        <v>0</v>
      </c>
      <c r="O50" s="15">
        <v>0</v>
      </c>
      <c r="P50" s="8">
        <f t="shared" si="4"/>
        <v>0</v>
      </c>
      <c r="AA50" s="9">
        <v>21</v>
      </c>
      <c r="AB50" s="136" t="str">
        <f t="shared" si="6"/>
        <v/>
      </c>
      <c r="AC50" s="136" t="str">
        <f t="shared" si="7"/>
        <v/>
      </c>
    </row>
    <row r="51" spans="1:30" ht="23.1" customHeight="1">
      <c r="A51" s="203"/>
      <c r="B51" s="203"/>
      <c r="C51" s="13"/>
      <c r="D51" s="14" t="s">
        <v>3</v>
      </c>
      <c r="E51" s="11"/>
      <c r="F51" s="10">
        <f t="shared" si="5"/>
        <v>176</v>
      </c>
      <c r="G51" s="9">
        <v>98</v>
      </c>
      <c r="H51" s="8">
        <f t="shared" si="0"/>
        <v>55.68181818181818</v>
      </c>
      <c r="I51" s="15">
        <v>39</v>
      </c>
      <c r="J51" s="8">
        <f t="shared" si="1"/>
        <v>22.15909090909091</v>
      </c>
      <c r="K51" s="15">
        <v>35</v>
      </c>
      <c r="L51" s="8">
        <f t="shared" si="2"/>
        <v>19.886363636363637</v>
      </c>
      <c r="M51" s="15">
        <v>2</v>
      </c>
      <c r="N51" s="8">
        <f t="shared" si="3"/>
        <v>1.1363636363636365</v>
      </c>
      <c r="O51" s="15">
        <v>2</v>
      </c>
      <c r="P51" s="8">
        <f t="shared" si="4"/>
        <v>1.1363636363636365</v>
      </c>
      <c r="AA51" s="9">
        <v>176</v>
      </c>
      <c r="AB51" s="136" t="str">
        <f t="shared" si="6"/>
        <v/>
      </c>
      <c r="AC51" s="136" t="str">
        <f t="shared" si="7"/>
        <v/>
      </c>
    </row>
    <row r="52" spans="1:30" ht="23.1" customHeight="1">
      <c r="A52" s="203"/>
      <c r="B52" s="203"/>
      <c r="C52" s="13"/>
      <c r="D52" s="14" t="s">
        <v>2</v>
      </c>
      <c r="E52" s="11"/>
      <c r="F52" s="10">
        <f t="shared" si="5"/>
        <v>21</v>
      </c>
      <c r="G52" s="9">
        <v>15</v>
      </c>
      <c r="H52" s="8">
        <f t="shared" si="0"/>
        <v>71.428571428571431</v>
      </c>
      <c r="I52" s="15">
        <v>5</v>
      </c>
      <c r="J52" s="8">
        <f t="shared" si="1"/>
        <v>23.809523809523807</v>
      </c>
      <c r="K52" s="15">
        <v>1</v>
      </c>
      <c r="L52" s="8">
        <f t="shared" si="2"/>
        <v>4.7619047619047619</v>
      </c>
      <c r="M52" s="15">
        <v>0</v>
      </c>
      <c r="N52" s="8">
        <f t="shared" si="3"/>
        <v>0</v>
      </c>
      <c r="O52" s="15">
        <v>0</v>
      </c>
      <c r="P52" s="8">
        <f t="shared" si="4"/>
        <v>0</v>
      </c>
      <c r="AA52" s="9">
        <v>21</v>
      </c>
      <c r="AB52" s="136" t="str">
        <f t="shared" si="6"/>
        <v/>
      </c>
      <c r="AC52" s="136" t="str">
        <f t="shared" si="7"/>
        <v/>
      </c>
    </row>
    <row r="53" spans="1:30" ht="24" customHeight="1" thickBot="1">
      <c r="A53" s="204"/>
      <c r="B53" s="204"/>
      <c r="C53" s="13"/>
      <c r="D53" s="12" t="s">
        <v>1</v>
      </c>
      <c r="E53" s="11"/>
      <c r="F53" s="10">
        <f t="shared" si="5"/>
        <v>55</v>
      </c>
      <c r="G53" s="9">
        <v>36</v>
      </c>
      <c r="H53" s="8">
        <f t="shared" si="0"/>
        <v>65.454545454545453</v>
      </c>
      <c r="I53" s="15">
        <v>9</v>
      </c>
      <c r="J53" s="8">
        <f t="shared" si="1"/>
        <v>16.363636363636363</v>
      </c>
      <c r="K53" s="15">
        <v>9</v>
      </c>
      <c r="L53" s="8">
        <f t="shared" si="2"/>
        <v>16.363636363636363</v>
      </c>
      <c r="M53" s="15">
        <v>0</v>
      </c>
      <c r="N53" s="8">
        <f t="shared" si="3"/>
        <v>0</v>
      </c>
      <c r="O53" s="15">
        <v>1</v>
      </c>
      <c r="P53" s="8">
        <f t="shared" si="4"/>
        <v>1.8181818181818181</v>
      </c>
      <c r="AA53" s="9">
        <v>55</v>
      </c>
      <c r="AB53" s="137" t="str">
        <f t="shared" si="6"/>
        <v/>
      </c>
      <c r="AC53" s="137" t="str">
        <f t="shared" si="7"/>
        <v/>
      </c>
    </row>
    <row r="55" spans="1:30" ht="12.75" customHeight="1"/>
    <row r="56" spans="1:30">
      <c r="D56" s="5"/>
    </row>
    <row r="60" spans="1:30">
      <c r="D60" s="164" t="s">
        <v>495</v>
      </c>
      <c r="E60" s="162"/>
      <c r="F60" s="163">
        <v>986</v>
      </c>
      <c r="G60" s="163">
        <v>692</v>
      </c>
      <c r="H60" s="163"/>
      <c r="I60" s="163">
        <v>202</v>
      </c>
      <c r="J60" s="163"/>
      <c r="K60" s="163">
        <v>84</v>
      </c>
      <c r="L60" s="163"/>
      <c r="M60" s="163">
        <v>5</v>
      </c>
      <c r="N60" s="163"/>
      <c r="O60" s="163">
        <v>3</v>
      </c>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692</v>
      </c>
      <c r="H61" s="163"/>
      <c r="I61" s="166">
        <f>IF(I60="","",SUM(I8:I12))</f>
        <v>202</v>
      </c>
      <c r="J61" s="163"/>
      <c r="K61" s="166">
        <f>IF(K60="","",SUM(K8:K12))</f>
        <v>84</v>
      </c>
      <c r="L61" s="163"/>
      <c r="M61" s="166">
        <f>IF(M60="","",SUM(M8:M12))</f>
        <v>5</v>
      </c>
      <c r="N61" s="163"/>
      <c r="O61" s="166">
        <f>IF(O60="","",SUM(O8:O12))</f>
        <v>3</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692</v>
      </c>
      <c r="H62" s="163"/>
      <c r="I62" s="166">
        <f>IF(I60="","",SUM(I13,I38))</f>
        <v>202</v>
      </c>
      <c r="J62" s="163"/>
      <c r="K62" s="166">
        <f>IF(K60="","",SUM(K13,K38))</f>
        <v>84</v>
      </c>
      <c r="L62" s="163"/>
      <c r="M62" s="166">
        <f>IF(M60="","",SUM(M13,M38))</f>
        <v>5</v>
      </c>
      <c r="N62" s="163"/>
      <c r="O62" s="166">
        <f>IF(O60="","",SUM(O13,O38))</f>
        <v>3</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120</v>
      </c>
      <c r="H63" s="163"/>
      <c r="I63" s="166">
        <f>IF(I60="","",SUM(I14:I37))</f>
        <v>93</v>
      </c>
      <c r="J63" s="163"/>
      <c r="K63" s="166">
        <f>IF(K60="","",SUM(K14:K37))</f>
        <v>31</v>
      </c>
      <c r="L63" s="163"/>
      <c r="M63" s="166">
        <f>IF(M60="","",SUM(M14:M37))</f>
        <v>3</v>
      </c>
      <c r="N63" s="163"/>
      <c r="O63" s="166">
        <f>IF(O60="","",SUM(O14:O37))</f>
        <v>0</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572</v>
      </c>
      <c r="H64" s="163"/>
      <c r="I64" s="166">
        <f>IF(I60="","",SUM(I39:I53))</f>
        <v>109</v>
      </c>
      <c r="J64" s="163"/>
      <c r="K64" s="166">
        <f>IF(K60="","",SUM(K39:K53))</f>
        <v>53</v>
      </c>
      <c r="L64" s="163"/>
      <c r="M64" s="166">
        <f>IF(M60="","",SUM(M39:M53))</f>
        <v>2</v>
      </c>
      <c r="N64" s="163"/>
      <c r="O64" s="166">
        <f>IF(O60="","",SUM(O39:O53))</f>
        <v>3</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4" spans="4:30">
      <c r="D74" s="5"/>
    </row>
    <row r="76" spans="4:30">
      <c r="D76" s="5"/>
    </row>
    <row r="78" spans="4:30">
      <c r="D78" s="5"/>
    </row>
    <row r="80" spans="4:30">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8">
    <mergeCell ref="G5:G6"/>
    <mergeCell ref="H5:H6"/>
    <mergeCell ref="P5:P6"/>
    <mergeCell ref="I5:I6"/>
    <mergeCell ref="G3:P3"/>
    <mergeCell ref="G4:H4"/>
    <mergeCell ref="I4:J4"/>
    <mergeCell ref="K4:L4"/>
    <mergeCell ref="M4:N4"/>
    <mergeCell ref="O4:P4"/>
    <mergeCell ref="M5:M6"/>
    <mergeCell ref="O5:O6"/>
    <mergeCell ref="A3:E6"/>
    <mergeCell ref="F3:F6"/>
    <mergeCell ref="N5:N6"/>
    <mergeCell ref="J5:J6"/>
    <mergeCell ref="A13:A53"/>
    <mergeCell ref="B13:B37"/>
    <mergeCell ref="B38:B53"/>
    <mergeCell ref="K5:K6"/>
    <mergeCell ref="L5:L6"/>
    <mergeCell ref="A7:E7"/>
    <mergeCell ref="A8:A12"/>
    <mergeCell ref="B8:E8"/>
    <mergeCell ref="B9:E9"/>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H20" sqref="H20"/>
    </sheetView>
  </sheetViews>
  <sheetFormatPr defaultRowHeight="13.5"/>
  <cols>
    <col min="1" max="2" width="2.625" style="4" customWidth="1"/>
    <col min="3" max="3" width="1.375" style="4" customWidth="1"/>
    <col min="4" max="4" width="27.625" style="4" customWidth="1"/>
    <col min="5" max="5" width="1.375" style="4" customWidth="1"/>
    <col min="6" max="6" width="9.75" style="3" customWidth="1"/>
    <col min="7" max="13" width="14.125" style="3" customWidth="1"/>
    <col min="14" max="14" width="11.625" style="3" customWidth="1"/>
    <col min="15" max="26" width="9" style="3"/>
    <col min="27" max="27" width="9" style="83"/>
    <col min="28" max="28" width="11.25" style="83" customWidth="1"/>
    <col min="29" max="16384" width="9" style="3"/>
  </cols>
  <sheetData>
    <row r="1" spans="1:29" ht="14.25">
      <c r="A1" s="18" t="s">
        <v>551</v>
      </c>
    </row>
    <row r="2" spans="1:29">
      <c r="G2" s="54"/>
      <c r="H2" s="54"/>
      <c r="I2" s="54"/>
      <c r="J2" s="54"/>
      <c r="K2" s="54"/>
      <c r="M2" s="46" t="s">
        <v>157</v>
      </c>
    </row>
    <row r="3" spans="1:29" ht="21" customHeight="1">
      <c r="A3" s="280" t="s">
        <v>64</v>
      </c>
      <c r="B3" s="281"/>
      <c r="C3" s="281"/>
      <c r="D3" s="281"/>
      <c r="E3" s="282"/>
      <c r="F3" s="225" t="s">
        <v>138</v>
      </c>
      <c r="G3" s="261" t="s">
        <v>415</v>
      </c>
      <c r="H3" s="261" t="s">
        <v>416</v>
      </c>
      <c r="I3" s="261" t="s">
        <v>417</v>
      </c>
      <c r="J3" s="261" t="s">
        <v>418</v>
      </c>
      <c r="K3" s="261" t="s">
        <v>419</v>
      </c>
      <c r="L3" s="261" t="s">
        <v>420</v>
      </c>
      <c r="M3" s="261" t="s">
        <v>320</v>
      </c>
    </row>
    <row r="4" spans="1:29" ht="25.5" customHeight="1">
      <c r="A4" s="283"/>
      <c r="B4" s="284"/>
      <c r="C4" s="284"/>
      <c r="D4" s="284"/>
      <c r="E4" s="285"/>
      <c r="F4" s="226"/>
      <c r="G4" s="262"/>
      <c r="H4" s="262"/>
      <c r="I4" s="262"/>
      <c r="J4" s="262"/>
      <c r="K4" s="262"/>
      <c r="L4" s="262"/>
      <c r="M4" s="262"/>
    </row>
    <row r="5" spans="1:29" ht="14.25" customHeight="1" thickBot="1">
      <c r="A5" s="283"/>
      <c r="B5" s="284"/>
      <c r="C5" s="284"/>
      <c r="D5" s="284"/>
      <c r="E5" s="285"/>
      <c r="F5" s="226"/>
      <c r="G5" s="262"/>
      <c r="H5" s="262"/>
      <c r="I5" s="262"/>
      <c r="J5" s="262"/>
      <c r="K5" s="262"/>
      <c r="L5" s="262"/>
      <c r="M5" s="262"/>
    </row>
    <row r="6" spans="1:29" ht="15" customHeight="1" thickBot="1">
      <c r="A6" s="286"/>
      <c r="B6" s="287"/>
      <c r="C6" s="287"/>
      <c r="D6" s="287"/>
      <c r="E6" s="288"/>
      <c r="F6" s="226"/>
      <c r="G6" s="263"/>
      <c r="H6" s="263"/>
      <c r="I6" s="263"/>
      <c r="J6" s="263"/>
      <c r="K6" s="263"/>
      <c r="L6" s="263"/>
      <c r="M6" s="263"/>
      <c r="AA6" s="157">
        <f>SUM(AB7:AC100,F116:R120)</f>
        <v>0</v>
      </c>
      <c r="AB6" s="91"/>
    </row>
    <row r="7" spans="1:29" ht="12" customHeight="1">
      <c r="A7" s="216" t="s">
        <v>50</v>
      </c>
      <c r="B7" s="217"/>
      <c r="C7" s="217"/>
      <c r="D7" s="217"/>
      <c r="E7" s="218"/>
      <c r="F7" s="41">
        <f>SUM(G7:M7)</f>
        <v>986</v>
      </c>
      <c r="G7" s="41">
        <f>SUM(G9,G11,G13,G15,G17)</f>
        <v>328</v>
      </c>
      <c r="H7" s="41">
        <f t="shared" ref="H7:L7" si="0">SUM(H9,H11,H13,H15,H17)</f>
        <v>219</v>
      </c>
      <c r="I7" s="41">
        <f t="shared" si="0"/>
        <v>24</v>
      </c>
      <c r="J7" s="41">
        <f t="shared" si="0"/>
        <v>92</v>
      </c>
      <c r="K7" s="41">
        <f t="shared" si="0"/>
        <v>118</v>
      </c>
      <c r="L7" s="41">
        <f t="shared" si="0"/>
        <v>166</v>
      </c>
      <c r="M7" s="41">
        <f t="shared" ref="M7" si="1">SUM(M9,M11,M13,M15,M17)</f>
        <v>39</v>
      </c>
      <c r="N7" s="54"/>
      <c r="O7" s="54"/>
      <c r="P7" s="54"/>
      <c r="Q7" s="54"/>
      <c r="R7" s="54"/>
      <c r="S7" s="54"/>
      <c r="T7" s="54"/>
      <c r="U7" s="54"/>
      <c r="V7" s="54"/>
      <c r="W7" s="54"/>
      <c r="AA7" s="151">
        <v>986</v>
      </c>
      <c r="AB7" s="151" t="str">
        <f>IF(F7=AA7,"",1)</f>
        <v/>
      </c>
      <c r="AC7" s="135"/>
    </row>
    <row r="8" spans="1:29" ht="12" customHeight="1">
      <c r="A8" s="219"/>
      <c r="B8" s="220"/>
      <c r="C8" s="220"/>
      <c r="D8" s="220"/>
      <c r="E8" s="221"/>
      <c r="F8" s="44">
        <f>SUM(G8:M8)</f>
        <v>1</v>
      </c>
      <c r="G8" s="37">
        <f t="shared" ref="G8:L8" si="2">IF(G7=0,0,G7/$F7)</f>
        <v>0.33265720081135902</v>
      </c>
      <c r="H8" s="37">
        <f t="shared" si="2"/>
        <v>0.22210953346855983</v>
      </c>
      <c r="I8" s="37">
        <f t="shared" si="2"/>
        <v>2.434077079107505E-2</v>
      </c>
      <c r="J8" s="37">
        <f t="shared" si="2"/>
        <v>9.330628803245436E-2</v>
      </c>
      <c r="K8" s="37">
        <f>IF(K7=0,0,K7/$F7)</f>
        <v>0.11967545638945233</v>
      </c>
      <c r="L8" s="37">
        <f t="shared" si="2"/>
        <v>0.16835699797160245</v>
      </c>
      <c r="M8" s="37">
        <f t="shared" ref="M8" si="3">IF(M7=0,0,M7/$F7)</f>
        <v>3.9553752535496957E-2</v>
      </c>
      <c r="AA8" s="152"/>
      <c r="AB8" s="152"/>
      <c r="AC8" s="186" t="str">
        <f>IF(SUM(G8:M8)=0,"",IF(SUM(G8:M8)=1,"",1))</f>
        <v/>
      </c>
    </row>
    <row r="9" spans="1:29" ht="12" customHeight="1">
      <c r="A9" s="205" t="s">
        <v>49</v>
      </c>
      <c r="B9" s="289" t="s">
        <v>48</v>
      </c>
      <c r="C9" s="290"/>
      <c r="D9" s="290"/>
      <c r="E9" s="291"/>
      <c r="F9" s="41">
        <f t="shared" ref="F9:F72" si="4">SUM(G9:M9)</f>
        <v>324</v>
      </c>
      <c r="G9" s="41">
        <v>84</v>
      </c>
      <c r="H9" s="41">
        <v>70</v>
      </c>
      <c r="I9" s="41">
        <v>11</v>
      </c>
      <c r="J9" s="41">
        <v>28</v>
      </c>
      <c r="K9" s="41">
        <v>35</v>
      </c>
      <c r="L9" s="41">
        <v>77</v>
      </c>
      <c r="M9" s="41">
        <v>19</v>
      </c>
      <c r="AA9" s="153">
        <v>324</v>
      </c>
      <c r="AB9" s="153" t="str">
        <f>IF(F9=AA9,"",1)</f>
        <v/>
      </c>
      <c r="AC9" s="136"/>
    </row>
    <row r="10" spans="1:29" ht="12" customHeight="1">
      <c r="A10" s="206"/>
      <c r="B10" s="292"/>
      <c r="C10" s="293"/>
      <c r="D10" s="293"/>
      <c r="E10" s="294"/>
      <c r="F10" s="44">
        <f t="shared" si="4"/>
        <v>1</v>
      </c>
      <c r="G10" s="37">
        <f t="shared" ref="G10:L10" si="5">IF(G9=0,0,G9/$F9)</f>
        <v>0.25925925925925924</v>
      </c>
      <c r="H10" s="37">
        <f t="shared" si="5"/>
        <v>0.21604938271604937</v>
      </c>
      <c r="I10" s="37">
        <f t="shared" si="5"/>
        <v>3.3950617283950615E-2</v>
      </c>
      <c r="J10" s="37">
        <f t="shared" si="5"/>
        <v>8.6419753086419748E-2</v>
      </c>
      <c r="K10" s="37">
        <f t="shared" si="5"/>
        <v>0.10802469135802469</v>
      </c>
      <c r="L10" s="37">
        <f t="shared" si="5"/>
        <v>0.23765432098765432</v>
      </c>
      <c r="M10" s="37">
        <f t="shared" ref="M10" si="6">IF(M9=0,0,M9/$F9)</f>
        <v>5.8641975308641972E-2</v>
      </c>
      <c r="AA10" s="152"/>
      <c r="AB10" s="152"/>
      <c r="AC10" s="186" t="str">
        <f t="shared" ref="AC10" si="7">IF(SUM(G10:M10)=0,"",IF(SUM(G10:M10)=1,"",1))</f>
        <v/>
      </c>
    </row>
    <row r="11" spans="1:29" ht="12" customHeight="1">
      <c r="A11" s="206"/>
      <c r="B11" s="289" t="s">
        <v>47</v>
      </c>
      <c r="C11" s="290"/>
      <c r="D11" s="290"/>
      <c r="E11" s="291"/>
      <c r="F11" s="41">
        <f t="shared" si="4"/>
        <v>144</v>
      </c>
      <c r="G11" s="41">
        <v>51</v>
      </c>
      <c r="H11" s="41">
        <v>44</v>
      </c>
      <c r="I11" s="41">
        <v>1</v>
      </c>
      <c r="J11" s="41">
        <v>7</v>
      </c>
      <c r="K11" s="41">
        <v>15</v>
      </c>
      <c r="L11" s="41">
        <v>18</v>
      </c>
      <c r="M11" s="41">
        <v>8</v>
      </c>
      <c r="AA11" s="153">
        <v>144</v>
      </c>
      <c r="AB11" s="153" t="str">
        <f>IF(F11=AA11,"",1)</f>
        <v/>
      </c>
      <c r="AC11" s="136"/>
    </row>
    <row r="12" spans="1:29" ht="12" customHeight="1">
      <c r="A12" s="206"/>
      <c r="B12" s="292"/>
      <c r="C12" s="293"/>
      <c r="D12" s="293"/>
      <c r="E12" s="294"/>
      <c r="F12" s="44">
        <f t="shared" si="4"/>
        <v>1</v>
      </c>
      <c r="G12" s="37">
        <f t="shared" ref="G12:L12" si="8">IF(G11=0,0,G11/$F11)</f>
        <v>0.35416666666666669</v>
      </c>
      <c r="H12" s="37">
        <f t="shared" si="8"/>
        <v>0.30555555555555558</v>
      </c>
      <c r="I12" s="37">
        <f t="shared" si="8"/>
        <v>6.9444444444444441E-3</v>
      </c>
      <c r="J12" s="37">
        <f t="shared" si="8"/>
        <v>4.8611111111111112E-2</v>
      </c>
      <c r="K12" s="37">
        <f t="shared" si="8"/>
        <v>0.10416666666666667</v>
      </c>
      <c r="L12" s="37">
        <f t="shared" si="8"/>
        <v>0.125</v>
      </c>
      <c r="M12" s="37">
        <f t="shared" ref="M12" si="9">IF(M11=0,0,M11/$F11)</f>
        <v>5.5555555555555552E-2</v>
      </c>
      <c r="AA12" s="152"/>
      <c r="AB12" s="152"/>
      <c r="AC12" s="186" t="str">
        <f t="shared" ref="AC12" si="10">IF(SUM(G12:M12)=0,"",IF(SUM(G12:M12)=1,"",1))</f>
        <v/>
      </c>
    </row>
    <row r="13" spans="1:29" ht="12" customHeight="1">
      <c r="A13" s="206"/>
      <c r="B13" s="289" t="s">
        <v>46</v>
      </c>
      <c r="C13" s="290"/>
      <c r="D13" s="290"/>
      <c r="E13" s="291"/>
      <c r="F13" s="41">
        <f t="shared" si="4"/>
        <v>219</v>
      </c>
      <c r="G13" s="41">
        <v>97</v>
      </c>
      <c r="H13" s="41">
        <v>42</v>
      </c>
      <c r="I13" s="41">
        <v>6</v>
      </c>
      <c r="J13" s="41">
        <v>17</v>
      </c>
      <c r="K13" s="41">
        <v>27</v>
      </c>
      <c r="L13" s="41">
        <v>23</v>
      </c>
      <c r="M13" s="41">
        <v>7</v>
      </c>
      <c r="AA13" s="153">
        <v>219</v>
      </c>
      <c r="AB13" s="153" t="str">
        <f>IF(F13=AA13,"",1)</f>
        <v/>
      </c>
      <c r="AC13" s="136"/>
    </row>
    <row r="14" spans="1:29" ht="12" customHeight="1">
      <c r="A14" s="206"/>
      <c r="B14" s="292"/>
      <c r="C14" s="293"/>
      <c r="D14" s="293"/>
      <c r="E14" s="294"/>
      <c r="F14" s="44">
        <f t="shared" si="4"/>
        <v>1.0000000000000002</v>
      </c>
      <c r="G14" s="37">
        <f t="shared" ref="G14:L14" si="11">IF(G13=0,0,G13/$F13)</f>
        <v>0.44292237442922372</v>
      </c>
      <c r="H14" s="37">
        <f t="shared" si="11"/>
        <v>0.19178082191780821</v>
      </c>
      <c r="I14" s="37">
        <f t="shared" si="11"/>
        <v>2.7397260273972601E-2</v>
      </c>
      <c r="J14" s="37">
        <f t="shared" si="11"/>
        <v>7.7625570776255703E-2</v>
      </c>
      <c r="K14" s="37">
        <f>IF(K13=0,0,K13/$F13)</f>
        <v>0.12328767123287671</v>
      </c>
      <c r="L14" s="37">
        <f t="shared" si="11"/>
        <v>0.1050228310502283</v>
      </c>
      <c r="M14" s="37">
        <f t="shared" ref="M14" si="12">IF(M13=0,0,M13/$F13)</f>
        <v>3.1963470319634701E-2</v>
      </c>
      <c r="AA14" s="152"/>
      <c r="AB14" s="152"/>
      <c r="AC14" s="186" t="str">
        <f t="shared" ref="AC14" si="13">IF(SUM(G14:M14)=0,"",IF(SUM(G14:M14)=1,"",1))</f>
        <v/>
      </c>
    </row>
    <row r="15" spans="1:29" ht="12" customHeight="1">
      <c r="A15" s="206"/>
      <c r="B15" s="289" t="s">
        <v>45</v>
      </c>
      <c r="C15" s="290"/>
      <c r="D15" s="290"/>
      <c r="E15" s="291"/>
      <c r="F15" s="41">
        <f t="shared" si="4"/>
        <v>78</v>
      </c>
      <c r="G15" s="41">
        <v>42</v>
      </c>
      <c r="H15" s="41">
        <v>19</v>
      </c>
      <c r="I15" s="41">
        <v>0</v>
      </c>
      <c r="J15" s="41">
        <v>5</v>
      </c>
      <c r="K15" s="41">
        <v>6</v>
      </c>
      <c r="L15" s="41">
        <v>6</v>
      </c>
      <c r="M15" s="41">
        <v>0</v>
      </c>
      <c r="AA15" s="153">
        <v>78</v>
      </c>
      <c r="AB15" s="153" t="str">
        <f>IF(F15=AA15,"",1)</f>
        <v/>
      </c>
      <c r="AC15" s="136"/>
    </row>
    <row r="16" spans="1:29" ht="12" customHeight="1">
      <c r="A16" s="206"/>
      <c r="B16" s="292"/>
      <c r="C16" s="293"/>
      <c r="D16" s="293"/>
      <c r="E16" s="294"/>
      <c r="F16" s="44">
        <f t="shared" si="4"/>
        <v>1</v>
      </c>
      <c r="G16" s="37">
        <f t="shared" ref="G16:L16" si="14">IF(G15=0,0,G15/$F15)</f>
        <v>0.53846153846153844</v>
      </c>
      <c r="H16" s="37">
        <f t="shared" si="14"/>
        <v>0.24358974358974358</v>
      </c>
      <c r="I16" s="37">
        <f t="shared" si="14"/>
        <v>0</v>
      </c>
      <c r="J16" s="37">
        <f t="shared" si="14"/>
        <v>6.4102564102564097E-2</v>
      </c>
      <c r="K16" s="37">
        <f t="shared" si="14"/>
        <v>7.6923076923076927E-2</v>
      </c>
      <c r="L16" s="37">
        <f t="shared" si="14"/>
        <v>7.6923076923076927E-2</v>
      </c>
      <c r="M16" s="37">
        <f t="shared" ref="M16" si="15">IF(M15=0,0,M15/$F15)</f>
        <v>0</v>
      </c>
      <c r="AA16" s="152"/>
      <c r="AB16" s="152"/>
      <c r="AC16" s="186" t="str">
        <f t="shared" ref="AC16" si="16">IF(SUM(G16:M16)=0,"",IF(SUM(G16:M16)=1,"",1))</f>
        <v/>
      </c>
    </row>
    <row r="17" spans="1:29" ht="12" customHeight="1">
      <c r="A17" s="206"/>
      <c r="B17" s="289" t="s">
        <v>44</v>
      </c>
      <c r="C17" s="290"/>
      <c r="D17" s="290"/>
      <c r="E17" s="291"/>
      <c r="F17" s="41">
        <f t="shared" si="4"/>
        <v>221</v>
      </c>
      <c r="G17" s="41">
        <v>54</v>
      </c>
      <c r="H17" s="41">
        <v>44</v>
      </c>
      <c r="I17" s="41">
        <v>6</v>
      </c>
      <c r="J17" s="41">
        <v>35</v>
      </c>
      <c r="K17" s="41">
        <v>35</v>
      </c>
      <c r="L17" s="41">
        <v>42</v>
      </c>
      <c r="M17" s="41">
        <v>5</v>
      </c>
      <c r="AA17" s="153">
        <v>221</v>
      </c>
      <c r="AB17" s="153" t="str">
        <f>IF(F17=AA17,"",1)</f>
        <v/>
      </c>
      <c r="AC17" s="136"/>
    </row>
    <row r="18" spans="1:29" ht="12" customHeight="1">
      <c r="A18" s="207"/>
      <c r="B18" s="292"/>
      <c r="C18" s="293"/>
      <c r="D18" s="293"/>
      <c r="E18" s="294"/>
      <c r="F18" s="44">
        <f t="shared" si="4"/>
        <v>1</v>
      </c>
      <c r="G18" s="37">
        <f t="shared" ref="G18:L18" si="17">IF(G17=0,0,G17/$F17)</f>
        <v>0.24434389140271492</v>
      </c>
      <c r="H18" s="37">
        <f t="shared" si="17"/>
        <v>0.19909502262443438</v>
      </c>
      <c r="I18" s="37">
        <f t="shared" si="17"/>
        <v>2.7149321266968326E-2</v>
      </c>
      <c r="J18" s="37">
        <f t="shared" si="17"/>
        <v>0.15837104072398189</v>
      </c>
      <c r="K18" s="37">
        <f t="shared" si="17"/>
        <v>0.15837104072398189</v>
      </c>
      <c r="L18" s="37">
        <f t="shared" si="17"/>
        <v>0.19004524886877827</v>
      </c>
      <c r="M18" s="37">
        <f t="shared" ref="M18" si="18">IF(M17=0,0,M17/$F17)</f>
        <v>2.2624434389140271E-2</v>
      </c>
      <c r="AA18" s="154"/>
      <c r="AB18" s="152"/>
      <c r="AC18" s="186" t="str">
        <f t="shared" ref="AC18" si="19">IF(SUM(G18:M18)=0,"",IF(SUM(G18:M18)=1,"",1))</f>
        <v/>
      </c>
    </row>
    <row r="19" spans="1:29" ht="12" customHeight="1">
      <c r="A19" s="202" t="s">
        <v>43</v>
      </c>
      <c r="B19" s="202" t="s">
        <v>42</v>
      </c>
      <c r="C19" s="43"/>
      <c r="D19" s="278" t="s">
        <v>16</v>
      </c>
      <c r="E19" s="42"/>
      <c r="F19" s="41">
        <f t="shared" si="4"/>
        <v>247</v>
      </c>
      <c r="G19" s="41">
        <f t="shared" ref="G19:L19" si="20">SUM(G21,G23,G25,G27,G29,G31,G33,G35,G37,G39,G41,G43,G45,G47,G49,G51,G53,G55,G57,G59,G61,G63,G65,G67)</f>
        <v>133</v>
      </c>
      <c r="H19" s="41">
        <f>SUM(H21,H23,H25,H27,H29,H31,H33,H35,H37,H39,H41,H43,H45,H47,H49,H51,H53,H55,H57,H59,H61,H63,H65,H67)</f>
        <v>37</v>
      </c>
      <c r="I19" s="41">
        <f>SUM(I21,I23,I25,I27,I29,I31,I33,I35,I37,I39,I41,I43,I45,I47,I49,I51,I53,I55,I57,I59,I61,I63,I65,I67)</f>
        <v>13</v>
      </c>
      <c r="J19" s="41">
        <f t="shared" si="20"/>
        <v>18</v>
      </c>
      <c r="K19" s="41">
        <f t="shared" si="20"/>
        <v>25</v>
      </c>
      <c r="L19" s="41">
        <f t="shared" si="20"/>
        <v>16</v>
      </c>
      <c r="M19" s="41">
        <f t="shared" ref="M19" si="21">SUM(M21,M23,M25,M27,M29,M31,M33,M35,M37,M39,M41,M43,M45,M47,M49,M51,M53,M55,M57,M59,M61,M63,M65,M67)</f>
        <v>5</v>
      </c>
      <c r="AA19" s="153">
        <v>247</v>
      </c>
      <c r="AB19" s="153" t="str">
        <f>IF(F19=AA19,"",1)</f>
        <v/>
      </c>
      <c r="AC19" s="136"/>
    </row>
    <row r="20" spans="1:29" ht="12" customHeight="1">
      <c r="A20" s="203"/>
      <c r="B20" s="203"/>
      <c r="C20" s="40"/>
      <c r="D20" s="279"/>
      <c r="E20" s="39"/>
      <c r="F20" s="44">
        <f t="shared" si="4"/>
        <v>0.99999999999999989</v>
      </c>
      <c r="G20" s="37">
        <f t="shared" ref="G20:L20" si="22">IF(G19=0,0,G19/$F19)</f>
        <v>0.53846153846153844</v>
      </c>
      <c r="H20" s="37">
        <f t="shared" si="22"/>
        <v>0.14979757085020243</v>
      </c>
      <c r="I20" s="37">
        <f t="shared" si="22"/>
        <v>5.2631578947368418E-2</v>
      </c>
      <c r="J20" s="37">
        <f t="shared" si="22"/>
        <v>7.28744939271255E-2</v>
      </c>
      <c r="K20" s="37">
        <f t="shared" si="22"/>
        <v>0.10121457489878542</v>
      </c>
      <c r="L20" s="37">
        <f t="shared" si="22"/>
        <v>6.4777327935222673E-2</v>
      </c>
      <c r="M20" s="37">
        <f t="shared" ref="M20" si="23">IF(M19=0,0,M19/$F19)</f>
        <v>2.0242914979757085E-2</v>
      </c>
      <c r="AA20" s="152"/>
      <c r="AB20" s="152"/>
      <c r="AC20" s="186" t="str">
        <f t="shared" ref="AC20" si="24">IF(SUM(G20:M20)=0,"",IF(SUM(G20:M20)=1,"",1))</f>
        <v/>
      </c>
    </row>
    <row r="21" spans="1:29" ht="12" customHeight="1">
      <c r="A21" s="203"/>
      <c r="B21" s="203"/>
      <c r="C21" s="43"/>
      <c r="D21" s="278" t="s">
        <v>41</v>
      </c>
      <c r="E21" s="42"/>
      <c r="F21" s="41">
        <f t="shared" si="4"/>
        <v>28</v>
      </c>
      <c r="G21" s="41">
        <v>9</v>
      </c>
      <c r="H21" s="41">
        <v>7</v>
      </c>
      <c r="I21" s="41">
        <v>0</v>
      </c>
      <c r="J21" s="41">
        <v>2</v>
      </c>
      <c r="K21" s="41">
        <v>3</v>
      </c>
      <c r="L21" s="41">
        <v>5</v>
      </c>
      <c r="M21" s="41">
        <v>2</v>
      </c>
      <c r="AA21" s="153">
        <v>28</v>
      </c>
      <c r="AB21" s="153" t="str">
        <f>IF(F21=AA21,"",1)</f>
        <v/>
      </c>
      <c r="AC21" s="136"/>
    </row>
    <row r="22" spans="1:29" ht="12" customHeight="1">
      <c r="A22" s="203"/>
      <c r="B22" s="203"/>
      <c r="C22" s="40"/>
      <c r="D22" s="279"/>
      <c r="E22" s="39"/>
      <c r="F22" s="44">
        <f t="shared" si="4"/>
        <v>0.99999999999999989</v>
      </c>
      <c r="G22" s="37">
        <f t="shared" ref="G22:L22" si="25">IF(G21=0,0,G21/$F21)</f>
        <v>0.32142857142857145</v>
      </c>
      <c r="H22" s="37">
        <f t="shared" si="25"/>
        <v>0.25</v>
      </c>
      <c r="I22" s="37">
        <f t="shared" si="25"/>
        <v>0</v>
      </c>
      <c r="J22" s="37">
        <f t="shared" si="25"/>
        <v>7.1428571428571425E-2</v>
      </c>
      <c r="K22" s="37">
        <f t="shared" si="25"/>
        <v>0.10714285714285714</v>
      </c>
      <c r="L22" s="37">
        <f t="shared" si="25"/>
        <v>0.17857142857142858</v>
      </c>
      <c r="M22" s="37">
        <f t="shared" ref="M22" si="26">IF(M21=0,0,M21/$F21)</f>
        <v>7.1428571428571425E-2</v>
      </c>
      <c r="AA22" s="152"/>
      <c r="AB22" s="152"/>
      <c r="AC22" s="186" t="str">
        <f t="shared" ref="AC22" si="27">IF(SUM(G22:M22)=0,"",IF(SUM(G22:M22)=1,"",1))</f>
        <v/>
      </c>
    </row>
    <row r="23" spans="1:29" ht="12" customHeight="1">
      <c r="A23" s="203"/>
      <c r="B23" s="203"/>
      <c r="C23" s="43"/>
      <c r="D23" s="295" t="s">
        <v>40</v>
      </c>
      <c r="E23" s="115"/>
      <c r="F23" s="104">
        <f t="shared" si="4"/>
        <v>5</v>
      </c>
      <c r="G23" s="104">
        <v>3</v>
      </c>
      <c r="H23" s="104">
        <v>2</v>
      </c>
      <c r="I23" s="41">
        <v>0</v>
      </c>
      <c r="J23" s="41">
        <v>0</v>
      </c>
      <c r="K23" s="41">
        <v>0</v>
      </c>
      <c r="L23" s="41">
        <v>0</v>
      </c>
      <c r="M23" s="41">
        <v>0</v>
      </c>
      <c r="AA23" s="153">
        <v>5</v>
      </c>
      <c r="AB23" s="153" t="str">
        <f>IF(F23=AA23,"",1)</f>
        <v/>
      </c>
      <c r="AC23" s="136"/>
    </row>
    <row r="24" spans="1:29" ht="12" customHeight="1">
      <c r="A24" s="203"/>
      <c r="B24" s="203"/>
      <c r="C24" s="40"/>
      <c r="D24" s="296"/>
      <c r="E24" s="116"/>
      <c r="F24" s="117">
        <f t="shared" si="4"/>
        <v>1</v>
      </c>
      <c r="G24" s="107">
        <f t="shared" ref="G24:L24" si="28">IF(G23=0,0,G23/$F23)</f>
        <v>0.6</v>
      </c>
      <c r="H24" s="107">
        <f t="shared" si="28"/>
        <v>0.4</v>
      </c>
      <c r="I24" s="37">
        <f t="shared" si="28"/>
        <v>0</v>
      </c>
      <c r="J24" s="37">
        <f t="shared" si="28"/>
        <v>0</v>
      </c>
      <c r="K24" s="37">
        <f t="shared" si="28"/>
        <v>0</v>
      </c>
      <c r="L24" s="37">
        <f t="shared" si="28"/>
        <v>0</v>
      </c>
      <c r="M24" s="37">
        <f t="shared" ref="M24" si="29">IF(M23=0,0,M23/$F23)</f>
        <v>0</v>
      </c>
      <c r="AA24" s="152"/>
      <c r="AB24" s="152"/>
      <c r="AC24" s="186" t="str">
        <f t="shared" ref="AC24" si="30">IF(SUM(G24:M24)=0,"",IF(SUM(G24:M24)=1,"",1))</f>
        <v/>
      </c>
    </row>
    <row r="25" spans="1:29" ht="12" customHeight="1">
      <c r="A25" s="203"/>
      <c r="B25" s="203"/>
      <c r="C25" s="43"/>
      <c r="D25" s="295" t="s">
        <v>39</v>
      </c>
      <c r="E25" s="115"/>
      <c r="F25" s="104">
        <f t="shared" si="4"/>
        <v>19</v>
      </c>
      <c r="G25" s="104">
        <v>5</v>
      </c>
      <c r="H25" s="104">
        <v>6</v>
      </c>
      <c r="I25" s="41">
        <v>2</v>
      </c>
      <c r="J25" s="41">
        <v>2</v>
      </c>
      <c r="K25" s="41">
        <v>2</v>
      </c>
      <c r="L25" s="41">
        <v>2</v>
      </c>
      <c r="M25" s="41">
        <v>0</v>
      </c>
      <c r="AA25" s="153">
        <v>19</v>
      </c>
      <c r="AB25" s="153" t="str">
        <f>IF(F25=AA25,"",1)</f>
        <v/>
      </c>
      <c r="AC25" s="136"/>
    </row>
    <row r="26" spans="1:29" ht="12" customHeight="1">
      <c r="A26" s="203"/>
      <c r="B26" s="203"/>
      <c r="C26" s="40"/>
      <c r="D26" s="296"/>
      <c r="E26" s="116"/>
      <c r="F26" s="117">
        <f t="shared" si="4"/>
        <v>1</v>
      </c>
      <c r="G26" s="107">
        <f t="shared" ref="G26:L26" si="31">IF(G25=0,0,G25/$F25)</f>
        <v>0.26315789473684209</v>
      </c>
      <c r="H26" s="107">
        <f>IF(H25=0,0,H25/$F25)</f>
        <v>0.31578947368421051</v>
      </c>
      <c r="I26" s="37">
        <f>IF(I25=0,0,I25/$F25)</f>
        <v>0.10526315789473684</v>
      </c>
      <c r="J26" s="37">
        <f t="shared" si="31"/>
        <v>0.10526315789473684</v>
      </c>
      <c r="K26" s="37">
        <f t="shared" si="31"/>
        <v>0.10526315789473684</v>
      </c>
      <c r="L26" s="37">
        <f t="shared" si="31"/>
        <v>0.10526315789473684</v>
      </c>
      <c r="M26" s="37">
        <f t="shared" ref="M26" si="32">IF(M25=0,0,M25/$F25)</f>
        <v>0</v>
      </c>
      <c r="AA26" s="152"/>
      <c r="AB26" s="152"/>
      <c r="AC26" s="186" t="str">
        <f t="shared" ref="AC26" si="33">IF(SUM(G26:M26)=0,"",IF(SUM(G26:M26)=1,"",1))</f>
        <v/>
      </c>
    </row>
    <row r="27" spans="1:29" ht="12" customHeight="1">
      <c r="A27" s="203"/>
      <c r="B27" s="203"/>
      <c r="C27" s="43"/>
      <c r="D27" s="278" t="s">
        <v>38</v>
      </c>
      <c r="E27" s="42"/>
      <c r="F27" s="41">
        <f t="shared" si="4"/>
        <v>2</v>
      </c>
      <c r="G27" s="41">
        <v>0</v>
      </c>
      <c r="H27" s="41">
        <v>2</v>
      </c>
      <c r="I27" s="41">
        <v>0</v>
      </c>
      <c r="J27" s="41">
        <v>0</v>
      </c>
      <c r="K27" s="41">
        <v>0</v>
      </c>
      <c r="L27" s="41">
        <v>0</v>
      </c>
      <c r="M27" s="41">
        <v>0</v>
      </c>
      <c r="AA27" s="153">
        <v>2</v>
      </c>
      <c r="AB27" s="153" t="str">
        <f>IF(F27=AA27,"",1)</f>
        <v/>
      </c>
      <c r="AC27" s="136"/>
    </row>
    <row r="28" spans="1:29" ht="12" customHeight="1">
      <c r="A28" s="203"/>
      <c r="B28" s="203"/>
      <c r="C28" s="40"/>
      <c r="D28" s="279"/>
      <c r="E28" s="39"/>
      <c r="F28" s="44">
        <f t="shared" si="4"/>
        <v>1</v>
      </c>
      <c r="G28" s="37">
        <f t="shared" ref="G28:L28" si="34">IF(G27=0,0,G27/$F27)</f>
        <v>0</v>
      </c>
      <c r="H28" s="37">
        <f t="shared" si="34"/>
        <v>1</v>
      </c>
      <c r="I28" s="37">
        <f t="shared" si="34"/>
        <v>0</v>
      </c>
      <c r="J28" s="37">
        <f t="shared" si="34"/>
        <v>0</v>
      </c>
      <c r="K28" s="37">
        <f t="shared" si="34"/>
        <v>0</v>
      </c>
      <c r="L28" s="37">
        <f t="shared" si="34"/>
        <v>0</v>
      </c>
      <c r="M28" s="37">
        <f t="shared" ref="M28" si="35">IF(M27=0,0,M27/$F27)</f>
        <v>0</v>
      </c>
      <c r="AA28" s="152"/>
      <c r="AB28" s="152"/>
      <c r="AC28" s="186" t="str">
        <f t="shared" ref="AC28" si="36">IF(SUM(G28:M28)=0,"",IF(SUM(G28:M28)=1,"",1))</f>
        <v/>
      </c>
    </row>
    <row r="29" spans="1:29" ht="12" customHeight="1">
      <c r="A29" s="203"/>
      <c r="B29" s="203"/>
      <c r="C29" s="43"/>
      <c r="D29" s="278" t="s">
        <v>37</v>
      </c>
      <c r="E29" s="42"/>
      <c r="F29" s="41">
        <f t="shared" si="4"/>
        <v>7</v>
      </c>
      <c r="G29" s="41">
        <v>2</v>
      </c>
      <c r="H29" s="41">
        <v>2</v>
      </c>
      <c r="I29" s="41">
        <v>0</v>
      </c>
      <c r="J29" s="41">
        <v>1</v>
      </c>
      <c r="K29" s="41">
        <v>0</v>
      </c>
      <c r="L29" s="41">
        <v>1</v>
      </c>
      <c r="M29" s="41">
        <v>1</v>
      </c>
      <c r="AA29" s="153">
        <v>7</v>
      </c>
      <c r="AB29" s="153" t="str">
        <f>IF(F29=AA29,"",1)</f>
        <v/>
      </c>
      <c r="AC29" s="136"/>
    </row>
    <row r="30" spans="1:29" ht="12" customHeight="1">
      <c r="A30" s="203"/>
      <c r="B30" s="203"/>
      <c r="C30" s="40"/>
      <c r="D30" s="279"/>
      <c r="E30" s="39"/>
      <c r="F30" s="44">
        <f t="shared" si="4"/>
        <v>0.99999999999999978</v>
      </c>
      <c r="G30" s="37">
        <f t="shared" ref="G30:L30" si="37">IF(G29=0,0,G29/$F29)</f>
        <v>0.2857142857142857</v>
      </c>
      <c r="H30" s="37">
        <f t="shared" si="37"/>
        <v>0.2857142857142857</v>
      </c>
      <c r="I30" s="37">
        <f t="shared" si="37"/>
        <v>0</v>
      </c>
      <c r="J30" s="37">
        <f t="shared" si="37"/>
        <v>0.14285714285714285</v>
      </c>
      <c r="K30" s="37">
        <f t="shared" si="37"/>
        <v>0</v>
      </c>
      <c r="L30" s="37">
        <f t="shared" si="37"/>
        <v>0.14285714285714285</v>
      </c>
      <c r="M30" s="37">
        <f t="shared" ref="M30" si="38">IF(M29=0,0,M29/$F29)</f>
        <v>0.14285714285714285</v>
      </c>
      <c r="AA30" s="152"/>
      <c r="AB30" s="152"/>
      <c r="AC30" s="186" t="str">
        <f t="shared" ref="AC30" si="39">IF(SUM(G30:M30)=0,"",IF(SUM(G30:M30)=1,"",1))</f>
        <v/>
      </c>
    </row>
    <row r="31" spans="1:29" ht="12" customHeight="1">
      <c r="A31" s="203"/>
      <c r="B31" s="203"/>
      <c r="C31" s="43"/>
      <c r="D31" s="278" t="s">
        <v>36</v>
      </c>
      <c r="E31" s="42"/>
      <c r="F31" s="41">
        <f t="shared" si="4"/>
        <v>1</v>
      </c>
      <c r="G31" s="41">
        <v>1</v>
      </c>
      <c r="H31" s="41">
        <v>0</v>
      </c>
      <c r="I31" s="41">
        <v>0</v>
      </c>
      <c r="J31" s="41">
        <v>0</v>
      </c>
      <c r="K31" s="41">
        <v>0</v>
      </c>
      <c r="L31" s="41">
        <v>0</v>
      </c>
      <c r="M31" s="41">
        <v>0</v>
      </c>
      <c r="AA31" s="153">
        <v>1</v>
      </c>
      <c r="AB31" s="153" t="str">
        <f>IF(F31=AA31,"",1)</f>
        <v/>
      </c>
      <c r="AC31" s="136"/>
    </row>
    <row r="32" spans="1:29" ht="12" customHeight="1">
      <c r="A32" s="203"/>
      <c r="B32" s="203"/>
      <c r="C32" s="40"/>
      <c r="D32" s="279"/>
      <c r="E32" s="39"/>
      <c r="F32" s="44">
        <f t="shared" si="4"/>
        <v>1</v>
      </c>
      <c r="G32" s="37">
        <f t="shared" ref="G32:L32" si="40">IF(G31=0,0,G31/$F31)</f>
        <v>1</v>
      </c>
      <c r="H32" s="37">
        <f t="shared" si="40"/>
        <v>0</v>
      </c>
      <c r="I32" s="37">
        <f t="shared" si="40"/>
        <v>0</v>
      </c>
      <c r="J32" s="37">
        <f t="shared" si="40"/>
        <v>0</v>
      </c>
      <c r="K32" s="37">
        <f t="shared" si="40"/>
        <v>0</v>
      </c>
      <c r="L32" s="37">
        <f t="shared" si="40"/>
        <v>0</v>
      </c>
      <c r="M32" s="37">
        <f t="shared" ref="M32" si="41">IF(M31=0,0,M31/$F31)</f>
        <v>0</v>
      </c>
      <c r="AA32" s="152"/>
      <c r="AB32" s="152"/>
      <c r="AC32" s="186" t="str">
        <f t="shared" ref="AC32" si="42">IF(SUM(G32:M32)=0,"",IF(SUM(G32:M32)=1,"",1))</f>
        <v/>
      </c>
    </row>
    <row r="33" spans="1:29" ht="12" customHeight="1">
      <c r="A33" s="203"/>
      <c r="B33" s="203"/>
      <c r="C33" s="43"/>
      <c r="D33" s="278" t="s">
        <v>35</v>
      </c>
      <c r="E33" s="42"/>
      <c r="F33" s="41">
        <f t="shared" si="4"/>
        <v>7</v>
      </c>
      <c r="G33" s="41">
        <v>2</v>
      </c>
      <c r="H33" s="41">
        <v>3</v>
      </c>
      <c r="I33" s="41">
        <v>0</v>
      </c>
      <c r="J33" s="41">
        <v>0</v>
      </c>
      <c r="K33" s="41">
        <v>2</v>
      </c>
      <c r="L33" s="41">
        <v>0</v>
      </c>
      <c r="M33" s="41">
        <v>0</v>
      </c>
      <c r="AA33" s="153">
        <v>7</v>
      </c>
      <c r="AB33" s="153" t="str">
        <f>IF(F33=AA33,"",1)</f>
        <v/>
      </c>
      <c r="AC33" s="136"/>
    </row>
    <row r="34" spans="1:29" ht="12" customHeight="1">
      <c r="A34" s="203"/>
      <c r="B34" s="203"/>
      <c r="C34" s="40"/>
      <c r="D34" s="279"/>
      <c r="E34" s="39"/>
      <c r="F34" s="44">
        <f t="shared" si="4"/>
        <v>0.99999999999999989</v>
      </c>
      <c r="G34" s="37">
        <f t="shared" ref="G34:L34" si="43">IF(G33=0,0,G33/$F33)</f>
        <v>0.2857142857142857</v>
      </c>
      <c r="H34" s="37">
        <f t="shared" si="43"/>
        <v>0.42857142857142855</v>
      </c>
      <c r="I34" s="37">
        <f t="shared" si="43"/>
        <v>0</v>
      </c>
      <c r="J34" s="37">
        <f t="shared" si="43"/>
        <v>0</v>
      </c>
      <c r="K34" s="37">
        <f t="shared" si="43"/>
        <v>0.2857142857142857</v>
      </c>
      <c r="L34" s="37">
        <f t="shared" si="43"/>
        <v>0</v>
      </c>
      <c r="M34" s="37">
        <f t="shared" ref="M34" si="44">IF(M33=0,0,M33/$F33)</f>
        <v>0</v>
      </c>
      <c r="AA34" s="152"/>
      <c r="AB34" s="152"/>
      <c r="AC34" s="186" t="str">
        <f t="shared" ref="AC34" si="45">IF(SUM(G34:M34)=0,"",IF(SUM(G34:M34)=1,"",1))</f>
        <v/>
      </c>
    </row>
    <row r="35" spans="1:29" ht="12" customHeight="1">
      <c r="A35" s="203"/>
      <c r="B35" s="203"/>
      <c r="C35" s="43"/>
      <c r="D35" s="278" t="s">
        <v>34</v>
      </c>
      <c r="E35" s="42"/>
      <c r="F35" s="41">
        <f t="shared" si="4"/>
        <v>8</v>
      </c>
      <c r="G35" s="41">
        <v>5</v>
      </c>
      <c r="H35" s="41">
        <v>0</v>
      </c>
      <c r="I35" s="41">
        <v>0</v>
      </c>
      <c r="J35" s="41">
        <v>1</v>
      </c>
      <c r="K35" s="41">
        <v>1</v>
      </c>
      <c r="L35" s="41">
        <v>1</v>
      </c>
      <c r="M35" s="41">
        <v>0</v>
      </c>
      <c r="AA35" s="153">
        <v>8</v>
      </c>
      <c r="AB35" s="153" t="str">
        <f>IF(F35=AA35,"",1)</f>
        <v/>
      </c>
      <c r="AC35" s="136"/>
    </row>
    <row r="36" spans="1:29" ht="12" customHeight="1">
      <c r="A36" s="203"/>
      <c r="B36" s="203"/>
      <c r="C36" s="40"/>
      <c r="D36" s="279"/>
      <c r="E36" s="39"/>
      <c r="F36" s="44">
        <f t="shared" si="4"/>
        <v>1</v>
      </c>
      <c r="G36" s="37">
        <f t="shared" ref="G36:L36" si="46">IF(G35=0,0,G35/$F35)</f>
        <v>0.625</v>
      </c>
      <c r="H36" s="37">
        <f t="shared" si="46"/>
        <v>0</v>
      </c>
      <c r="I36" s="37">
        <f t="shared" si="46"/>
        <v>0</v>
      </c>
      <c r="J36" s="37">
        <f t="shared" si="46"/>
        <v>0.125</v>
      </c>
      <c r="K36" s="37">
        <f t="shared" si="46"/>
        <v>0.125</v>
      </c>
      <c r="L36" s="37">
        <f t="shared" si="46"/>
        <v>0.125</v>
      </c>
      <c r="M36" s="37">
        <f t="shared" ref="M36" si="47">IF(M35=0,0,M35/$F35)</f>
        <v>0</v>
      </c>
      <c r="AA36" s="152"/>
      <c r="AB36" s="152"/>
      <c r="AC36" s="186" t="str">
        <f t="shared" ref="AC36" si="48">IF(SUM(G36:M36)=0,"",IF(SUM(G36:M36)=1,"",1))</f>
        <v/>
      </c>
    </row>
    <row r="37" spans="1:29" ht="12" customHeight="1">
      <c r="A37" s="203"/>
      <c r="B37" s="203"/>
      <c r="C37" s="43"/>
      <c r="D37" s="278" t="s">
        <v>33</v>
      </c>
      <c r="E37" s="42"/>
      <c r="F37" s="41">
        <f t="shared" si="4"/>
        <v>1</v>
      </c>
      <c r="G37" s="41">
        <v>0</v>
      </c>
      <c r="H37" s="41">
        <v>0</v>
      </c>
      <c r="I37" s="41">
        <v>0</v>
      </c>
      <c r="J37" s="41">
        <v>0</v>
      </c>
      <c r="K37" s="41">
        <v>0</v>
      </c>
      <c r="L37" s="41">
        <v>1</v>
      </c>
      <c r="M37" s="41">
        <v>0</v>
      </c>
      <c r="AA37" s="153">
        <v>1</v>
      </c>
      <c r="AB37" s="153" t="str">
        <f>IF(F37=AA37,"",1)</f>
        <v/>
      </c>
      <c r="AC37" s="136"/>
    </row>
    <row r="38" spans="1:29" ht="12" customHeight="1">
      <c r="A38" s="203"/>
      <c r="B38" s="203"/>
      <c r="C38" s="40"/>
      <c r="D38" s="279"/>
      <c r="E38" s="39"/>
      <c r="F38" s="44">
        <f t="shared" si="4"/>
        <v>1</v>
      </c>
      <c r="G38" s="37">
        <f t="shared" ref="G38:L38" si="49">IF(G37=0,0,G37/$F37)</f>
        <v>0</v>
      </c>
      <c r="H38" s="37">
        <f t="shared" si="49"/>
        <v>0</v>
      </c>
      <c r="I38" s="37">
        <f t="shared" si="49"/>
        <v>0</v>
      </c>
      <c r="J38" s="37">
        <f t="shared" si="49"/>
        <v>0</v>
      </c>
      <c r="K38" s="37">
        <f t="shared" si="49"/>
        <v>0</v>
      </c>
      <c r="L38" s="37">
        <f t="shared" si="49"/>
        <v>1</v>
      </c>
      <c r="M38" s="37">
        <f t="shared" ref="M38" si="50">IF(M37=0,0,M37/$F37)</f>
        <v>0</v>
      </c>
      <c r="AA38" s="152"/>
      <c r="AB38" s="152"/>
      <c r="AC38" s="186" t="str">
        <f t="shared" ref="AC38" si="51">IF(SUM(G38:M38)=0,"",IF(SUM(G38:M38)=1,"",1))</f>
        <v/>
      </c>
    </row>
    <row r="39" spans="1:29" ht="12" customHeight="1">
      <c r="A39" s="203"/>
      <c r="B39" s="203"/>
      <c r="C39" s="43"/>
      <c r="D39" s="278" t="s">
        <v>32</v>
      </c>
      <c r="E39" s="42"/>
      <c r="F39" s="41">
        <f t="shared" si="4"/>
        <v>7</v>
      </c>
      <c r="G39" s="41">
        <v>5</v>
      </c>
      <c r="H39" s="41">
        <v>0</v>
      </c>
      <c r="I39" s="41">
        <v>1</v>
      </c>
      <c r="J39" s="41">
        <v>1</v>
      </c>
      <c r="K39" s="41">
        <v>0</v>
      </c>
      <c r="L39" s="41">
        <v>0</v>
      </c>
      <c r="M39" s="41">
        <v>0</v>
      </c>
      <c r="AA39" s="153">
        <v>7</v>
      </c>
      <c r="AB39" s="153" t="str">
        <f>IF(F39=AA39,"",1)</f>
        <v/>
      </c>
      <c r="AC39" s="136"/>
    </row>
    <row r="40" spans="1:29" ht="12" customHeight="1">
      <c r="A40" s="203"/>
      <c r="B40" s="203"/>
      <c r="C40" s="40"/>
      <c r="D40" s="279"/>
      <c r="E40" s="39"/>
      <c r="F40" s="44">
        <f t="shared" si="4"/>
        <v>1</v>
      </c>
      <c r="G40" s="37">
        <f t="shared" ref="G40:L40" si="52">IF(G39=0,0,G39/$F39)</f>
        <v>0.7142857142857143</v>
      </c>
      <c r="H40" s="37">
        <f t="shared" si="52"/>
        <v>0</v>
      </c>
      <c r="I40" s="37">
        <f t="shared" si="52"/>
        <v>0.14285714285714285</v>
      </c>
      <c r="J40" s="37">
        <f t="shared" si="52"/>
        <v>0.14285714285714285</v>
      </c>
      <c r="K40" s="37">
        <f t="shared" si="52"/>
        <v>0</v>
      </c>
      <c r="L40" s="37">
        <f t="shared" si="52"/>
        <v>0</v>
      </c>
      <c r="M40" s="37">
        <f t="shared" ref="M40" si="53">IF(M39=0,0,M39/$F39)</f>
        <v>0</v>
      </c>
      <c r="AA40" s="152"/>
      <c r="AB40" s="152"/>
      <c r="AC40" s="186" t="str">
        <f t="shared" ref="AC40" si="54">IF(SUM(G40:M40)=0,"",IF(SUM(G40:M40)=1,"",1))</f>
        <v/>
      </c>
    </row>
    <row r="41" spans="1:29" ht="12" customHeight="1">
      <c r="A41" s="203"/>
      <c r="B41" s="203"/>
      <c r="C41" s="43"/>
      <c r="D41" s="278" t="s">
        <v>31</v>
      </c>
      <c r="E41" s="42"/>
      <c r="F41" s="41">
        <f t="shared" si="4"/>
        <v>1</v>
      </c>
      <c r="G41" s="41">
        <v>0</v>
      </c>
      <c r="H41" s="41">
        <v>0</v>
      </c>
      <c r="I41" s="41">
        <v>1</v>
      </c>
      <c r="J41" s="41">
        <v>0</v>
      </c>
      <c r="K41" s="41">
        <v>0</v>
      </c>
      <c r="L41" s="41">
        <v>0</v>
      </c>
      <c r="M41" s="41">
        <v>0</v>
      </c>
      <c r="AA41" s="153">
        <v>1</v>
      </c>
      <c r="AB41" s="153" t="str">
        <f>IF(F41=AA41,"",1)</f>
        <v/>
      </c>
      <c r="AC41" s="136"/>
    </row>
    <row r="42" spans="1:29" ht="12" customHeight="1">
      <c r="A42" s="203"/>
      <c r="B42" s="203"/>
      <c r="C42" s="40"/>
      <c r="D42" s="279"/>
      <c r="E42" s="39"/>
      <c r="F42" s="44">
        <f t="shared" si="4"/>
        <v>1</v>
      </c>
      <c r="G42" s="37">
        <f t="shared" ref="G42:L42" si="55">IF(G41=0,0,G41/$F41)</f>
        <v>0</v>
      </c>
      <c r="H42" s="37">
        <f t="shared" si="55"/>
        <v>0</v>
      </c>
      <c r="I42" s="37">
        <f t="shared" si="55"/>
        <v>1</v>
      </c>
      <c r="J42" s="37">
        <f t="shared" si="55"/>
        <v>0</v>
      </c>
      <c r="K42" s="37">
        <f t="shared" si="55"/>
        <v>0</v>
      </c>
      <c r="L42" s="37">
        <f t="shared" si="55"/>
        <v>0</v>
      </c>
      <c r="M42" s="37">
        <f t="shared" ref="M42" si="56">IF(M41=0,0,M41/$F41)</f>
        <v>0</v>
      </c>
      <c r="AA42" s="152"/>
      <c r="AB42" s="152"/>
      <c r="AC42" s="186" t="str">
        <f t="shared" ref="AC42" si="57">IF(SUM(G42:M42)=0,"",IF(SUM(G42:M42)=1,"",1))</f>
        <v/>
      </c>
    </row>
    <row r="43" spans="1:29" ht="12" customHeight="1">
      <c r="A43" s="203"/>
      <c r="B43" s="203"/>
      <c r="C43" s="43"/>
      <c r="D43" s="278" t="s">
        <v>30</v>
      </c>
      <c r="E43" s="42"/>
      <c r="F43" s="41">
        <f t="shared" si="4"/>
        <v>2</v>
      </c>
      <c r="G43" s="41">
        <v>1</v>
      </c>
      <c r="H43" s="41">
        <v>0</v>
      </c>
      <c r="I43" s="41">
        <v>0</v>
      </c>
      <c r="J43" s="41">
        <v>0</v>
      </c>
      <c r="K43" s="41">
        <v>1</v>
      </c>
      <c r="L43" s="41">
        <v>0</v>
      </c>
      <c r="M43" s="41">
        <v>0</v>
      </c>
      <c r="AA43" s="153">
        <v>2</v>
      </c>
      <c r="AB43" s="153" t="str">
        <f>IF(F43=AA43,"",1)</f>
        <v/>
      </c>
      <c r="AC43" s="136"/>
    </row>
    <row r="44" spans="1:29" ht="12" customHeight="1">
      <c r="A44" s="203"/>
      <c r="B44" s="203"/>
      <c r="C44" s="40"/>
      <c r="D44" s="279"/>
      <c r="E44" s="39"/>
      <c r="F44" s="44">
        <f t="shared" si="4"/>
        <v>1</v>
      </c>
      <c r="G44" s="37">
        <f t="shared" ref="G44:L44" si="58">IF(G43=0,0,G43/$F43)</f>
        <v>0.5</v>
      </c>
      <c r="H44" s="37">
        <f t="shared" si="58"/>
        <v>0</v>
      </c>
      <c r="I44" s="37">
        <f t="shared" si="58"/>
        <v>0</v>
      </c>
      <c r="J44" s="37">
        <f t="shared" si="58"/>
        <v>0</v>
      </c>
      <c r="K44" s="37">
        <f t="shared" si="58"/>
        <v>0.5</v>
      </c>
      <c r="L44" s="37">
        <f t="shared" si="58"/>
        <v>0</v>
      </c>
      <c r="M44" s="37">
        <f t="shared" ref="M44" si="59">IF(M43=0,0,M43/$F43)</f>
        <v>0</v>
      </c>
      <c r="AA44" s="152"/>
      <c r="AB44" s="152"/>
      <c r="AC44" s="186" t="str">
        <f t="shared" ref="AC44" si="60">IF(SUM(G44:M44)=0,"",IF(SUM(G44:M44)=1,"",1))</f>
        <v/>
      </c>
    </row>
    <row r="45" spans="1:29" ht="12" customHeight="1">
      <c r="A45" s="203"/>
      <c r="B45" s="203"/>
      <c r="C45" s="43"/>
      <c r="D45" s="278" t="s">
        <v>29</v>
      </c>
      <c r="E45" s="42"/>
      <c r="F45" s="41">
        <f t="shared" si="4"/>
        <v>8</v>
      </c>
      <c r="G45" s="41">
        <v>3</v>
      </c>
      <c r="H45" s="41">
        <v>2</v>
      </c>
      <c r="I45" s="41">
        <v>0</v>
      </c>
      <c r="J45" s="41">
        <v>2</v>
      </c>
      <c r="K45" s="41">
        <v>1</v>
      </c>
      <c r="L45" s="41">
        <v>0</v>
      </c>
      <c r="M45" s="41">
        <v>0</v>
      </c>
      <c r="AA45" s="153">
        <v>8</v>
      </c>
      <c r="AB45" s="153" t="str">
        <f>IF(F45=AA45,"",1)</f>
        <v/>
      </c>
      <c r="AC45" s="136"/>
    </row>
    <row r="46" spans="1:29" ht="12" customHeight="1">
      <c r="A46" s="203"/>
      <c r="B46" s="203"/>
      <c r="C46" s="40"/>
      <c r="D46" s="279"/>
      <c r="E46" s="39"/>
      <c r="F46" s="44">
        <f t="shared" si="4"/>
        <v>1</v>
      </c>
      <c r="G46" s="37">
        <f t="shared" ref="G46:L46" si="61">IF(G45=0,0,G45/$F45)</f>
        <v>0.375</v>
      </c>
      <c r="H46" s="37">
        <f t="shared" si="61"/>
        <v>0.25</v>
      </c>
      <c r="I46" s="37">
        <f t="shared" si="61"/>
        <v>0</v>
      </c>
      <c r="J46" s="37">
        <f t="shared" si="61"/>
        <v>0.25</v>
      </c>
      <c r="K46" s="37">
        <f t="shared" si="61"/>
        <v>0.125</v>
      </c>
      <c r="L46" s="37">
        <f t="shared" si="61"/>
        <v>0</v>
      </c>
      <c r="M46" s="37">
        <f t="shared" ref="M46" si="62">IF(M45=0,0,M45/$F45)</f>
        <v>0</v>
      </c>
      <c r="AA46" s="152"/>
      <c r="AB46" s="152"/>
      <c r="AC46" s="186" t="str">
        <f t="shared" ref="AC46" si="63">IF(SUM(G46:M46)=0,"",IF(SUM(G46:M46)=1,"",1))</f>
        <v/>
      </c>
    </row>
    <row r="47" spans="1:29" ht="12" customHeight="1">
      <c r="A47" s="203"/>
      <c r="B47" s="203"/>
      <c r="C47" s="43"/>
      <c r="D47" s="278" t="s">
        <v>28</v>
      </c>
      <c r="E47" s="42"/>
      <c r="F47" s="41">
        <f t="shared" si="4"/>
        <v>5</v>
      </c>
      <c r="G47" s="41">
        <v>1</v>
      </c>
      <c r="H47" s="41">
        <v>0</v>
      </c>
      <c r="I47" s="41">
        <v>1</v>
      </c>
      <c r="J47" s="41">
        <v>0</v>
      </c>
      <c r="K47" s="41">
        <v>1</v>
      </c>
      <c r="L47" s="41">
        <v>2</v>
      </c>
      <c r="M47" s="41">
        <v>0</v>
      </c>
      <c r="AA47" s="153">
        <v>5</v>
      </c>
      <c r="AB47" s="153" t="str">
        <f>IF(F47=AA47,"",1)</f>
        <v/>
      </c>
      <c r="AC47" s="136"/>
    </row>
    <row r="48" spans="1:29" ht="12" customHeight="1">
      <c r="A48" s="203"/>
      <c r="B48" s="203"/>
      <c r="C48" s="40"/>
      <c r="D48" s="279"/>
      <c r="E48" s="39"/>
      <c r="F48" s="44">
        <f t="shared" si="4"/>
        <v>1</v>
      </c>
      <c r="G48" s="37">
        <f t="shared" ref="G48:L48" si="64">IF(G47=0,0,G47/$F47)</f>
        <v>0.2</v>
      </c>
      <c r="H48" s="37">
        <f t="shared" si="64"/>
        <v>0</v>
      </c>
      <c r="I48" s="37">
        <f t="shared" si="64"/>
        <v>0.2</v>
      </c>
      <c r="J48" s="37">
        <f t="shared" si="64"/>
        <v>0</v>
      </c>
      <c r="K48" s="37">
        <f t="shared" si="64"/>
        <v>0.2</v>
      </c>
      <c r="L48" s="37">
        <f t="shared" si="64"/>
        <v>0.4</v>
      </c>
      <c r="M48" s="37">
        <f t="shared" ref="M48" si="65">IF(M47=0,0,M47/$F47)</f>
        <v>0</v>
      </c>
      <c r="AA48" s="152"/>
      <c r="AB48" s="152"/>
      <c r="AC48" s="186" t="str">
        <f t="shared" ref="AC48" si="66">IF(SUM(G48:M48)=0,"",IF(SUM(G48:M48)=1,"",1))</f>
        <v/>
      </c>
    </row>
    <row r="49" spans="1:29" ht="12" customHeight="1">
      <c r="A49" s="203"/>
      <c r="B49" s="203"/>
      <c r="C49" s="43"/>
      <c r="D49" s="278" t="s">
        <v>27</v>
      </c>
      <c r="E49" s="42"/>
      <c r="F49" s="41">
        <f t="shared" si="4"/>
        <v>5</v>
      </c>
      <c r="G49" s="41">
        <v>2</v>
      </c>
      <c r="H49" s="41">
        <v>1</v>
      </c>
      <c r="I49" s="41">
        <v>0</v>
      </c>
      <c r="J49" s="41">
        <v>0</v>
      </c>
      <c r="K49" s="41">
        <v>1</v>
      </c>
      <c r="L49" s="41">
        <v>1</v>
      </c>
      <c r="M49" s="41">
        <v>0</v>
      </c>
      <c r="AA49" s="153">
        <v>5</v>
      </c>
      <c r="AB49" s="153" t="str">
        <f>IF(F49=AA49,"",1)</f>
        <v/>
      </c>
      <c r="AC49" s="136"/>
    </row>
    <row r="50" spans="1:29" ht="12" customHeight="1">
      <c r="A50" s="203"/>
      <c r="B50" s="203"/>
      <c r="C50" s="40"/>
      <c r="D50" s="279"/>
      <c r="E50" s="39"/>
      <c r="F50" s="44">
        <f t="shared" si="4"/>
        <v>1</v>
      </c>
      <c r="G50" s="37">
        <f t="shared" ref="G50:L50" si="67">IF(G49=0,0,G49/$F49)</f>
        <v>0.4</v>
      </c>
      <c r="H50" s="37">
        <f t="shared" si="67"/>
        <v>0.2</v>
      </c>
      <c r="I50" s="37">
        <f t="shared" si="67"/>
        <v>0</v>
      </c>
      <c r="J50" s="37">
        <f t="shared" si="67"/>
        <v>0</v>
      </c>
      <c r="K50" s="37">
        <f t="shared" si="67"/>
        <v>0.2</v>
      </c>
      <c r="L50" s="37">
        <f t="shared" si="67"/>
        <v>0.2</v>
      </c>
      <c r="M50" s="37">
        <f t="shared" ref="M50" si="68">IF(M49=0,0,M49/$F49)</f>
        <v>0</v>
      </c>
      <c r="AA50" s="152"/>
      <c r="AB50" s="152"/>
      <c r="AC50" s="186" t="str">
        <f t="shared" ref="AC50" si="69">IF(SUM(G50:M50)=0,"",IF(SUM(G50:M50)=1,"",1))</f>
        <v/>
      </c>
    </row>
    <row r="51" spans="1:29" ht="12" customHeight="1">
      <c r="A51" s="203"/>
      <c r="B51" s="203"/>
      <c r="C51" s="43"/>
      <c r="D51" s="278" t="s">
        <v>26</v>
      </c>
      <c r="E51" s="42"/>
      <c r="F51" s="41">
        <f t="shared" si="4"/>
        <v>15</v>
      </c>
      <c r="G51" s="41">
        <v>10</v>
      </c>
      <c r="H51" s="41">
        <v>1</v>
      </c>
      <c r="I51" s="41">
        <v>1</v>
      </c>
      <c r="J51" s="41">
        <v>1</v>
      </c>
      <c r="K51" s="41">
        <v>1</v>
      </c>
      <c r="L51" s="41">
        <v>1</v>
      </c>
      <c r="M51" s="41">
        <v>0</v>
      </c>
      <c r="AA51" s="153">
        <v>15</v>
      </c>
      <c r="AB51" s="153" t="str">
        <f>IF(F51=AA51,"",1)</f>
        <v/>
      </c>
      <c r="AC51" s="136"/>
    </row>
    <row r="52" spans="1:29" ht="12" customHeight="1">
      <c r="A52" s="203"/>
      <c r="B52" s="203"/>
      <c r="C52" s="40"/>
      <c r="D52" s="279"/>
      <c r="E52" s="39"/>
      <c r="F52" s="44">
        <f t="shared" si="4"/>
        <v>0.99999999999999989</v>
      </c>
      <c r="G52" s="37">
        <f t="shared" ref="G52:L52" si="70">IF(G51=0,0,G51/$F51)</f>
        <v>0.66666666666666663</v>
      </c>
      <c r="H52" s="37">
        <f t="shared" si="70"/>
        <v>6.6666666666666666E-2</v>
      </c>
      <c r="I52" s="37">
        <f t="shared" si="70"/>
        <v>6.6666666666666666E-2</v>
      </c>
      <c r="J52" s="37">
        <f t="shared" si="70"/>
        <v>6.6666666666666666E-2</v>
      </c>
      <c r="K52" s="37">
        <f t="shared" si="70"/>
        <v>6.6666666666666666E-2</v>
      </c>
      <c r="L52" s="37">
        <f t="shared" si="70"/>
        <v>6.6666666666666666E-2</v>
      </c>
      <c r="M52" s="37">
        <f t="shared" ref="M52" si="71">IF(M51=0,0,M51/$F51)</f>
        <v>0</v>
      </c>
      <c r="AA52" s="152"/>
      <c r="AB52" s="152"/>
      <c r="AC52" s="186" t="str">
        <f t="shared" ref="AC52" si="72">IF(SUM(G52:M52)=0,"",IF(SUM(G52:M52)=1,"",1))</f>
        <v/>
      </c>
    </row>
    <row r="53" spans="1:29" ht="12" customHeight="1">
      <c r="A53" s="203"/>
      <c r="B53" s="203"/>
      <c r="C53" s="43"/>
      <c r="D53" s="278" t="s">
        <v>25</v>
      </c>
      <c r="E53" s="42"/>
      <c r="F53" s="41">
        <f t="shared" si="4"/>
        <v>5</v>
      </c>
      <c r="G53" s="41">
        <v>3</v>
      </c>
      <c r="H53" s="41">
        <v>0</v>
      </c>
      <c r="I53" s="41">
        <v>1</v>
      </c>
      <c r="J53" s="41">
        <v>0</v>
      </c>
      <c r="K53" s="41">
        <v>1</v>
      </c>
      <c r="L53" s="41">
        <v>0</v>
      </c>
      <c r="M53" s="41">
        <v>0</v>
      </c>
      <c r="AA53" s="153">
        <v>5</v>
      </c>
      <c r="AB53" s="153" t="str">
        <f>IF(F53=AA53,"",1)</f>
        <v/>
      </c>
      <c r="AC53" s="136"/>
    </row>
    <row r="54" spans="1:29" ht="12" customHeight="1">
      <c r="A54" s="203"/>
      <c r="B54" s="203"/>
      <c r="C54" s="40"/>
      <c r="D54" s="279"/>
      <c r="E54" s="39"/>
      <c r="F54" s="44">
        <f t="shared" si="4"/>
        <v>1</v>
      </c>
      <c r="G54" s="37">
        <f t="shared" ref="G54:L54" si="73">IF(G53=0,0,G53/$F53)</f>
        <v>0.6</v>
      </c>
      <c r="H54" s="37">
        <f t="shared" si="73"/>
        <v>0</v>
      </c>
      <c r="I54" s="37">
        <f t="shared" si="73"/>
        <v>0.2</v>
      </c>
      <c r="J54" s="37">
        <f t="shared" si="73"/>
        <v>0</v>
      </c>
      <c r="K54" s="37">
        <f t="shared" si="73"/>
        <v>0.2</v>
      </c>
      <c r="L54" s="37">
        <f t="shared" si="73"/>
        <v>0</v>
      </c>
      <c r="M54" s="37">
        <f t="shared" ref="M54" si="74">IF(M53=0,0,M53/$F53)</f>
        <v>0</v>
      </c>
      <c r="AA54" s="152"/>
      <c r="AB54" s="152"/>
      <c r="AC54" s="186" t="str">
        <f t="shared" ref="AC54" si="75">IF(SUM(G54:M54)=0,"",IF(SUM(G54:M54)=1,"",1))</f>
        <v/>
      </c>
    </row>
    <row r="55" spans="1:29" ht="12" customHeight="1">
      <c r="A55" s="203"/>
      <c r="B55" s="203"/>
      <c r="C55" s="43"/>
      <c r="D55" s="278" t="s">
        <v>24</v>
      </c>
      <c r="E55" s="42"/>
      <c r="F55" s="41">
        <f t="shared" si="4"/>
        <v>33</v>
      </c>
      <c r="G55" s="41">
        <v>22</v>
      </c>
      <c r="H55" s="41">
        <v>2</v>
      </c>
      <c r="I55" s="41">
        <v>1</v>
      </c>
      <c r="J55" s="41">
        <v>3</v>
      </c>
      <c r="K55" s="41">
        <v>5</v>
      </c>
      <c r="L55" s="41">
        <v>0</v>
      </c>
      <c r="M55" s="41">
        <v>0</v>
      </c>
      <c r="AA55" s="153">
        <v>33</v>
      </c>
      <c r="AB55" s="153" t="str">
        <f>IF(F55=AA55,"",1)</f>
        <v/>
      </c>
      <c r="AC55" s="136"/>
    </row>
    <row r="56" spans="1:29" ht="12" customHeight="1">
      <c r="A56" s="203"/>
      <c r="B56" s="203"/>
      <c r="C56" s="40"/>
      <c r="D56" s="279"/>
      <c r="E56" s="39"/>
      <c r="F56" s="44">
        <f t="shared" si="4"/>
        <v>1</v>
      </c>
      <c r="G56" s="37">
        <f t="shared" ref="G56:L56" si="76">IF(G55=0,0,G55/$F55)</f>
        <v>0.66666666666666663</v>
      </c>
      <c r="H56" s="37">
        <f t="shared" si="76"/>
        <v>6.0606060606060608E-2</v>
      </c>
      <c r="I56" s="37">
        <f t="shared" si="76"/>
        <v>3.0303030303030304E-2</v>
      </c>
      <c r="J56" s="37">
        <f t="shared" si="76"/>
        <v>9.0909090909090912E-2</v>
      </c>
      <c r="K56" s="37">
        <f t="shared" si="76"/>
        <v>0.15151515151515152</v>
      </c>
      <c r="L56" s="37">
        <f t="shared" si="76"/>
        <v>0</v>
      </c>
      <c r="M56" s="37">
        <f t="shared" ref="M56" si="77">IF(M55=0,0,M55/$F55)</f>
        <v>0</v>
      </c>
      <c r="AA56" s="152"/>
      <c r="AB56" s="152"/>
      <c r="AC56" s="186" t="str">
        <f t="shared" ref="AC56" si="78">IF(SUM(G56:M56)=0,"",IF(SUM(G56:M56)=1,"",1))</f>
        <v/>
      </c>
    </row>
    <row r="57" spans="1:29" ht="12" customHeight="1">
      <c r="A57" s="203"/>
      <c r="B57" s="203"/>
      <c r="C57" s="43"/>
      <c r="D57" s="278" t="s">
        <v>23</v>
      </c>
      <c r="E57" s="42"/>
      <c r="F57" s="41">
        <f t="shared" si="4"/>
        <v>8</v>
      </c>
      <c r="G57" s="41">
        <v>3</v>
      </c>
      <c r="H57" s="41">
        <v>4</v>
      </c>
      <c r="I57" s="41">
        <v>1</v>
      </c>
      <c r="J57" s="41">
        <v>0</v>
      </c>
      <c r="K57" s="41">
        <v>0</v>
      </c>
      <c r="L57" s="41">
        <v>0</v>
      </c>
      <c r="M57" s="41">
        <v>0</v>
      </c>
      <c r="AA57" s="153">
        <v>8</v>
      </c>
      <c r="AB57" s="153" t="str">
        <f>IF(F57=AA57,"",1)</f>
        <v/>
      </c>
      <c r="AC57" s="136"/>
    </row>
    <row r="58" spans="1:29" ht="12" customHeight="1">
      <c r="A58" s="203"/>
      <c r="B58" s="203"/>
      <c r="C58" s="40"/>
      <c r="D58" s="279"/>
      <c r="E58" s="39"/>
      <c r="F58" s="44">
        <f t="shared" si="4"/>
        <v>1</v>
      </c>
      <c r="G58" s="37">
        <f t="shared" ref="G58:L58" si="79">IF(G57=0,0,G57/$F57)</f>
        <v>0.375</v>
      </c>
      <c r="H58" s="37">
        <f t="shared" si="79"/>
        <v>0.5</v>
      </c>
      <c r="I58" s="37">
        <f t="shared" si="79"/>
        <v>0.125</v>
      </c>
      <c r="J58" s="37">
        <f t="shared" si="79"/>
        <v>0</v>
      </c>
      <c r="K58" s="37">
        <f t="shared" si="79"/>
        <v>0</v>
      </c>
      <c r="L58" s="37">
        <f t="shared" si="79"/>
        <v>0</v>
      </c>
      <c r="M58" s="37">
        <f t="shared" ref="M58" si="80">IF(M57=0,0,M57/$F57)</f>
        <v>0</v>
      </c>
      <c r="AA58" s="152"/>
      <c r="AB58" s="152"/>
      <c r="AC58" s="186" t="str">
        <f t="shared" ref="AC58" si="81">IF(SUM(G58:M58)=0,"",IF(SUM(G58:M58)=1,"",1))</f>
        <v/>
      </c>
    </row>
    <row r="59" spans="1:29" ht="12.75" customHeight="1">
      <c r="A59" s="203"/>
      <c r="B59" s="203"/>
      <c r="C59" s="43"/>
      <c r="D59" s="278" t="s">
        <v>22</v>
      </c>
      <c r="E59" s="42"/>
      <c r="F59" s="41">
        <f t="shared" si="4"/>
        <v>28</v>
      </c>
      <c r="G59" s="41">
        <v>19</v>
      </c>
      <c r="H59" s="41">
        <v>2</v>
      </c>
      <c r="I59" s="41">
        <v>2</v>
      </c>
      <c r="J59" s="41">
        <v>1</v>
      </c>
      <c r="K59" s="41">
        <v>3</v>
      </c>
      <c r="L59" s="41">
        <v>0</v>
      </c>
      <c r="M59" s="41">
        <v>1</v>
      </c>
      <c r="AA59" s="153">
        <v>28</v>
      </c>
      <c r="AB59" s="153" t="str">
        <f>IF(F59=AA59,"",1)</f>
        <v/>
      </c>
      <c r="AC59" s="136"/>
    </row>
    <row r="60" spans="1:29" ht="12.75" customHeight="1">
      <c r="A60" s="203"/>
      <c r="B60" s="203"/>
      <c r="C60" s="40"/>
      <c r="D60" s="279"/>
      <c r="E60" s="39"/>
      <c r="F60" s="44">
        <f t="shared" si="4"/>
        <v>0.99999999999999989</v>
      </c>
      <c r="G60" s="37">
        <f t="shared" ref="G60:L60" si="82">IF(G59=0,0,G59/$F59)</f>
        <v>0.6785714285714286</v>
      </c>
      <c r="H60" s="37">
        <f t="shared" si="82"/>
        <v>7.1428571428571425E-2</v>
      </c>
      <c r="I60" s="37">
        <f t="shared" si="82"/>
        <v>7.1428571428571425E-2</v>
      </c>
      <c r="J60" s="37">
        <f t="shared" si="82"/>
        <v>3.5714285714285712E-2</v>
      </c>
      <c r="K60" s="37">
        <f t="shared" si="82"/>
        <v>0.10714285714285714</v>
      </c>
      <c r="L60" s="37">
        <f t="shared" si="82"/>
        <v>0</v>
      </c>
      <c r="M60" s="37">
        <f t="shared" ref="M60" si="83">IF(M59=0,0,M59/$F59)</f>
        <v>3.5714285714285712E-2</v>
      </c>
      <c r="AA60" s="152"/>
      <c r="AB60" s="152"/>
      <c r="AC60" s="186" t="str">
        <f t="shared" ref="AC60" si="84">IF(SUM(G60:M60)=0,"",IF(SUM(G60:M60)=1,"",1))</f>
        <v/>
      </c>
    </row>
    <row r="61" spans="1:29" ht="12" customHeight="1">
      <c r="A61" s="203"/>
      <c r="B61" s="203"/>
      <c r="C61" s="43"/>
      <c r="D61" s="278" t="s">
        <v>21</v>
      </c>
      <c r="E61" s="42"/>
      <c r="F61" s="41">
        <f t="shared" si="4"/>
        <v>12</v>
      </c>
      <c r="G61" s="41">
        <v>7</v>
      </c>
      <c r="H61" s="41">
        <v>1</v>
      </c>
      <c r="I61" s="41">
        <v>1</v>
      </c>
      <c r="J61" s="41">
        <v>2</v>
      </c>
      <c r="K61" s="41">
        <v>0</v>
      </c>
      <c r="L61" s="41">
        <v>1</v>
      </c>
      <c r="M61" s="41">
        <v>0</v>
      </c>
      <c r="AA61" s="153">
        <v>12</v>
      </c>
      <c r="AB61" s="153" t="str">
        <f>IF(F61=AA61,"",1)</f>
        <v/>
      </c>
      <c r="AC61" s="136"/>
    </row>
    <row r="62" spans="1:29" ht="12" customHeight="1">
      <c r="A62" s="203"/>
      <c r="B62" s="203"/>
      <c r="C62" s="40"/>
      <c r="D62" s="279"/>
      <c r="E62" s="39"/>
      <c r="F62" s="44">
        <f t="shared" si="4"/>
        <v>1</v>
      </c>
      <c r="G62" s="37">
        <f t="shared" ref="G62:L62" si="85">IF(G61=0,0,G61/$F61)</f>
        <v>0.58333333333333337</v>
      </c>
      <c r="H62" s="37">
        <f t="shared" si="85"/>
        <v>8.3333333333333329E-2</v>
      </c>
      <c r="I62" s="37">
        <f t="shared" si="85"/>
        <v>8.3333333333333329E-2</v>
      </c>
      <c r="J62" s="37">
        <f t="shared" si="85"/>
        <v>0.16666666666666666</v>
      </c>
      <c r="K62" s="37">
        <f t="shared" si="85"/>
        <v>0</v>
      </c>
      <c r="L62" s="37">
        <f t="shared" si="85"/>
        <v>8.3333333333333329E-2</v>
      </c>
      <c r="M62" s="37">
        <f t="shared" ref="M62" si="86">IF(M61=0,0,M61/$F61)</f>
        <v>0</v>
      </c>
      <c r="AA62" s="152"/>
      <c r="AB62" s="152"/>
      <c r="AC62" s="186" t="str">
        <f t="shared" ref="AC62" si="87">IF(SUM(G62:M62)=0,"",IF(SUM(G62:M62)=1,"",1))</f>
        <v/>
      </c>
    </row>
    <row r="63" spans="1:29" ht="12" customHeight="1">
      <c r="A63" s="203"/>
      <c r="B63" s="203"/>
      <c r="C63" s="43"/>
      <c r="D63" s="278" t="s">
        <v>20</v>
      </c>
      <c r="E63" s="42"/>
      <c r="F63" s="41">
        <f t="shared" si="4"/>
        <v>11</v>
      </c>
      <c r="G63" s="41">
        <v>8</v>
      </c>
      <c r="H63" s="41">
        <v>1</v>
      </c>
      <c r="I63" s="41">
        <v>0</v>
      </c>
      <c r="J63" s="41">
        <v>1</v>
      </c>
      <c r="K63" s="41">
        <v>0</v>
      </c>
      <c r="L63" s="41">
        <v>0</v>
      </c>
      <c r="M63" s="41">
        <v>1</v>
      </c>
      <c r="AA63" s="153">
        <v>11</v>
      </c>
      <c r="AB63" s="153" t="str">
        <f>IF(F63=AA63,"",1)</f>
        <v/>
      </c>
      <c r="AC63" s="136"/>
    </row>
    <row r="64" spans="1:29" ht="12" customHeight="1">
      <c r="A64" s="203"/>
      <c r="B64" s="203"/>
      <c r="C64" s="40"/>
      <c r="D64" s="279"/>
      <c r="E64" s="39"/>
      <c r="F64" s="44">
        <f t="shared" si="4"/>
        <v>1</v>
      </c>
      <c r="G64" s="37">
        <f t="shared" ref="G64:L64" si="88">IF(G63=0,0,G63/$F63)</f>
        <v>0.72727272727272729</v>
      </c>
      <c r="H64" s="37">
        <f t="shared" si="88"/>
        <v>9.0909090909090912E-2</v>
      </c>
      <c r="I64" s="37">
        <f t="shared" si="88"/>
        <v>0</v>
      </c>
      <c r="J64" s="37">
        <f t="shared" si="88"/>
        <v>9.0909090909090912E-2</v>
      </c>
      <c r="K64" s="37">
        <f t="shared" si="88"/>
        <v>0</v>
      </c>
      <c r="L64" s="37">
        <f t="shared" si="88"/>
        <v>0</v>
      </c>
      <c r="M64" s="37">
        <f t="shared" ref="M64" si="89">IF(M63=0,0,M63/$F63)</f>
        <v>9.0909090909090912E-2</v>
      </c>
      <c r="AA64" s="152"/>
      <c r="AB64" s="152"/>
      <c r="AC64" s="186" t="str">
        <f t="shared" ref="AC64" si="90">IF(SUM(G64:M64)=0,"",IF(SUM(G64:M64)=1,"",1))</f>
        <v/>
      </c>
    </row>
    <row r="65" spans="1:29" ht="12" customHeight="1">
      <c r="A65" s="203"/>
      <c r="B65" s="203"/>
      <c r="C65" s="43"/>
      <c r="D65" s="278" t="s">
        <v>19</v>
      </c>
      <c r="E65" s="42"/>
      <c r="F65" s="41">
        <f t="shared" si="4"/>
        <v>21</v>
      </c>
      <c r="G65" s="41">
        <v>17</v>
      </c>
      <c r="H65" s="41">
        <v>1</v>
      </c>
      <c r="I65" s="41">
        <v>0</v>
      </c>
      <c r="J65" s="41">
        <v>0</v>
      </c>
      <c r="K65" s="41">
        <v>3</v>
      </c>
      <c r="L65" s="41">
        <v>0</v>
      </c>
      <c r="M65" s="41">
        <v>0</v>
      </c>
      <c r="AA65" s="153">
        <v>21</v>
      </c>
      <c r="AB65" s="153" t="str">
        <f>IF(F65=AA65,"",1)</f>
        <v/>
      </c>
      <c r="AC65" s="136"/>
    </row>
    <row r="66" spans="1:29" ht="12" customHeight="1">
      <c r="A66" s="203"/>
      <c r="B66" s="203"/>
      <c r="C66" s="40"/>
      <c r="D66" s="279"/>
      <c r="E66" s="39"/>
      <c r="F66" s="44">
        <f t="shared" si="4"/>
        <v>1</v>
      </c>
      <c r="G66" s="37">
        <f t="shared" ref="G66:L66" si="91">IF(G65=0,0,G65/$F65)</f>
        <v>0.80952380952380953</v>
      </c>
      <c r="H66" s="37">
        <f t="shared" si="91"/>
        <v>4.7619047619047616E-2</v>
      </c>
      <c r="I66" s="37">
        <f t="shared" si="91"/>
        <v>0</v>
      </c>
      <c r="J66" s="37">
        <f t="shared" si="91"/>
        <v>0</v>
      </c>
      <c r="K66" s="37">
        <f t="shared" si="91"/>
        <v>0.14285714285714285</v>
      </c>
      <c r="L66" s="37">
        <f t="shared" si="91"/>
        <v>0</v>
      </c>
      <c r="M66" s="37">
        <f t="shared" ref="M66" si="92">IF(M65=0,0,M65/$F65)</f>
        <v>0</v>
      </c>
      <c r="AA66" s="152"/>
      <c r="AB66" s="152"/>
      <c r="AC66" s="186" t="str">
        <f t="shared" ref="AC66" si="93">IF(SUM(G66:M66)=0,"",IF(SUM(G66:M66)=1,"",1))</f>
        <v/>
      </c>
    </row>
    <row r="67" spans="1:29" ht="12" customHeight="1">
      <c r="A67" s="203"/>
      <c r="B67" s="203"/>
      <c r="C67" s="43"/>
      <c r="D67" s="278" t="s">
        <v>18</v>
      </c>
      <c r="E67" s="42"/>
      <c r="F67" s="41">
        <f t="shared" si="4"/>
        <v>8</v>
      </c>
      <c r="G67" s="41">
        <v>5</v>
      </c>
      <c r="H67" s="41">
        <v>0</v>
      </c>
      <c r="I67" s="41">
        <v>1</v>
      </c>
      <c r="J67" s="41">
        <v>1</v>
      </c>
      <c r="K67" s="41">
        <v>0</v>
      </c>
      <c r="L67" s="41">
        <v>1</v>
      </c>
      <c r="M67" s="41">
        <v>0</v>
      </c>
      <c r="AA67" s="153">
        <v>8</v>
      </c>
      <c r="AB67" s="153" t="str">
        <f>IF(F67=AA67,"",1)</f>
        <v/>
      </c>
      <c r="AC67" s="136"/>
    </row>
    <row r="68" spans="1:29" ht="12" customHeight="1">
      <c r="A68" s="203"/>
      <c r="B68" s="204"/>
      <c r="C68" s="40"/>
      <c r="D68" s="279"/>
      <c r="E68" s="39"/>
      <c r="F68" s="44">
        <f t="shared" si="4"/>
        <v>1</v>
      </c>
      <c r="G68" s="37">
        <f t="shared" ref="G68:L68" si="94">IF(G67=0,0,G67/$F67)</f>
        <v>0.625</v>
      </c>
      <c r="H68" s="37">
        <f t="shared" si="94"/>
        <v>0</v>
      </c>
      <c r="I68" s="37">
        <f t="shared" si="94"/>
        <v>0.125</v>
      </c>
      <c r="J68" s="37">
        <f t="shared" si="94"/>
        <v>0.125</v>
      </c>
      <c r="K68" s="37">
        <f t="shared" si="94"/>
        <v>0</v>
      </c>
      <c r="L68" s="37">
        <f t="shared" si="94"/>
        <v>0.125</v>
      </c>
      <c r="M68" s="37">
        <f t="shared" ref="M68" si="95">IF(M67=0,0,M67/$F67)</f>
        <v>0</v>
      </c>
      <c r="AA68" s="152"/>
      <c r="AB68" s="152"/>
      <c r="AC68" s="186" t="str">
        <f t="shared" ref="AC68" si="96">IF(SUM(G68:M68)=0,"",IF(SUM(G68:M68)=1,"",1))</f>
        <v/>
      </c>
    </row>
    <row r="69" spans="1:29" ht="12" customHeight="1">
      <c r="A69" s="203"/>
      <c r="B69" s="202" t="s">
        <v>17</v>
      </c>
      <c r="C69" s="43"/>
      <c r="D69" s="295" t="s">
        <v>16</v>
      </c>
      <c r="E69" s="115"/>
      <c r="F69" s="104">
        <f t="shared" si="4"/>
        <v>739</v>
      </c>
      <c r="G69" s="104">
        <f>SUM(G71,G73,G75,G77,G79,G81,G83,G85,G87,G89,G91,G93,G95,G97,G99)</f>
        <v>195</v>
      </c>
      <c r="H69" s="104">
        <f t="shared" ref="H69:L69" si="97">SUM(H71,H73,H75,H77,H79,H81,H83,H85,H87,H89,H91,H93,H95,H97,H99)</f>
        <v>182</v>
      </c>
      <c r="I69" s="104">
        <f t="shared" si="97"/>
        <v>11</v>
      </c>
      <c r="J69" s="104">
        <f t="shared" si="97"/>
        <v>74</v>
      </c>
      <c r="K69" s="104">
        <f t="shared" si="97"/>
        <v>93</v>
      </c>
      <c r="L69" s="104">
        <f t="shared" si="97"/>
        <v>150</v>
      </c>
      <c r="M69" s="104">
        <f t="shared" ref="M69" si="98">SUM(M71,M73,M75,M77,M79,M81,M83,M85,M87,M89,M91,M93,M95,M97,M99)</f>
        <v>34</v>
      </c>
      <c r="AA69" s="153">
        <v>739</v>
      </c>
      <c r="AB69" s="153" t="str">
        <f>IF(F69=AA69,"",1)</f>
        <v/>
      </c>
      <c r="AC69" s="136"/>
    </row>
    <row r="70" spans="1:29" ht="12" customHeight="1">
      <c r="A70" s="203"/>
      <c r="B70" s="203"/>
      <c r="C70" s="40"/>
      <c r="D70" s="296"/>
      <c r="E70" s="116"/>
      <c r="F70" s="117">
        <f t="shared" si="4"/>
        <v>1</v>
      </c>
      <c r="G70" s="107">
        <f t="shared" ref="G70:L70" si="99">IF(G69=0,0,G69/$F69)</f>
        <v>0.26387009472259809</v>
      </c>
      <c r="H70" s="107">
        <f t="shared" si="99"/>
        <v>0.2462787550744249</v>
      </c>
      <c r="I70" s="107">
        <f t="shared" si="99"/>
        <v>1.4884979702300407E-2</v>
      </c>
      <c r="J70" s="107">
        <f t="shared" si="99"/>
        <v>0.10013531799729364</v>
      </c>
      <c r="K70" s="107">
        <f t="shared" si="99"/>
        <v>0.12584573748308525</v>
      </c>
      <c r="L70" s="107">
        <f t="shared" si="99"/>
        <v>0.20297699594046009</v>
      </c>
      <c r="M70" s="107">
        <f t="shared" ref="M70" si="100">IF(M69=0,0,M69/$F69)</f>
        <v>4.6008119079837616E-2</v>
      </c>
      <c r="AA70" s="152"/>
      <c r="AB70" s="152"/>
      <c r="AC70" s="186" t="str">
        <f t="shared" ref="AC70" si="101">IF(SUM(G70:M70)=0,"",IF(SUM(G70:M70)=1,"",1))</f>
        <v/>
      </c>
    </row>
    <row r="71" spans="1:29" ht="12" customHeight="1">
      <c r="A71" s="203"/>
      <c r="B71" s="203"/>
      <c r="C71" s="43"/>
      <c r="D71" s="278" t="s">
        <v>129</v>
      </c>
      <c r="E71" s="42"/>
      <c r="F71" s="41">
        <f t="shared" si="4"/>
        <v>7</v>
      </c>
      <c r="G71" s="41">
        <v>1</v>
      </c>
      <c r="H71" s="41">
        <v>2</v>
      </c>
      <c r="I71" s="41">
        <v>0</v>
      </c>
      <c r="J71" s="41">
        <v>0</v>
      </c>
      <c r="K71" s="41">
        <v>1</v>
      </c>
      <c r="L71" s="41">
        <v>2</v>
      </c>
      <c r="M71" s="41">
        <v>1</v>
      </c>
      <c r="AA71" s="153">
        <v>7</v>
      </c>
      <c r="AB71" s="153" t="str">
        <f>IF(F71=AA71,"",1)</f>
        <v/>
      </c>
      <c r="AC71" s="136"/>
    </row>
    <row r="72" spans="1:29" ht="12" customHeight="1">
      <c r="A72" s="203"/>
      <c r="B72" s="203"/>
      <c r="C72" s="40"/>
      <c r="D72" s="279"/>
      <c r="E72" s="39"/>
      <c r="F72" s="44">
        <f t="shared" si="4"/>
        <v>1</v>
      </c>
      <c r="G72" s="37">
        <f t="shared" ref="G72:L72" si="102">IF(G71=0,0,G71/$F71)</f>
        <v>0.14285714285714285</v>
      </c>
      <c r="H72" s="37">
        <f t="shared" si="102"/>
        <v>0.2857142857142857</v>
      </c>
      <c r="I72" s="37">
        <f t="shared" si="102"/>
        <v>0</v>
      </c>
      <c r="J72" s="37">
        <f t="shared" si="102"/>
        <v>0</v>
      </c>
      <c r="K72" s="37">
        <f t="shared" si="102"/>
        <v>0.14285714285714285</v>
      </c>
      <c r="L72" s="37">
        <f t="shared" si="102"/>
        <v>0.2857142857142857</v>
      </c>
      <c r="M72" s="37">
        <f t="shared" ref="M72" si="103">IF(M71=0,0,M71/$F71)</f>
        <v>0.14285714285714285</v>
      </c>
      <c r="AA72" s="152"/>
      <c r="AB72" s="152"/>
      <c r="AC72" s="186" t="str">
        <f t="shared" ref="AC72" si="104">IF(SUM(G72:M72)=0,"",IF(SUM(G72:M72)=1,"",1))</f>
        <v/>
      </c>
    </row>
    <row r="73" spans="1:29" ht="12" customHeight="1">
      <c r="A73" s="203"/>
      <c r="B73" s="203"/>
      <c r="C73" s="43"/>
      <c r="D73" s="278" t="s">
        <v>14</v>
      </c>
      <c r="E73" s="42"/>
      <c r="F73" s="41">
        <f t="shared" ref="F73:F100" si="105">SUM(G73:M73)</f>
        <v>90</v>
      </c>
      <c r="G73" s="41">
        <v>33</v>
      </c>
      <c r="H73" s="41">
        <v>24</v>
      </c>
      <c r="I73" s="41">
        <v>2</v>
      </c>
      <c r="J73" s="41">
        <v>5</v>
      </c>
      <c r="K73" s="41">
        <v>6</v>
      </c>
      <c r="L73" s="41">
        <v>17</v>
      </c>
      <c r="M73" s="41">
        <v>3</v>
      </c>
      <c r="AA73" s="153">
        <v>90</v>
      </c>
      <c r="AB73" s="153" t="str">
        <f>IF(F73=AA73,"",1)</f>
        <v/>
      </c>
      <c r="AC73" s="136"/>
    </row>
    <row r="74" spans="1:29" ht="12" customHeight="1">
      <c r="A74" s="203"/>
      <c r="B74" s="203"/>
      <c r="C74" s="40"/>
      <c r="D74" s="279"/>
      <c r="E74" s="39"/>
      <c r="F74" s="44">
        <f t="shared" si="105"/>
        <v>1</v>
      </c>
      <c r="G74" s="37">
        <f t="shared" ref="G74:L74" si="106">IF(G73=0,0,G73/$F73)</f>
        <v>0.36666666666666664</v>
      </c>
      <c r="H74" s="37">
        <f t="shared" si="106"/>
        <v>0.26666666666666666</v>
      </c>
      <c r="I74" s="37">
        <f t="shared" si="106"/>
        <v>2.2222222222222223E-2</v>
      </c>
      <c r="J74" s="37">
        <f t="shared" si="106"/>
        <v>5.5555555555555552E-2</v>
      </c>
      <c r="K74" s="37">
        <f t="shared" si="106"/>
        <v>6.6666666666666666E-2</v>
      </c>
      <c r="L74" s="37">
        <f t="shared" si="106"/>
        <v>0.18888888888888888</v>
      </c>
      <c r="M74" s="37">
        <f t="shared" ref="M74" si="107">IF(M73=0,0,M73/$F73)</f>
        <v>3.3333333333333333E-2</v>
      </c>
      <c r="AA74" s="152"/>
      <c r="AB74" s="152"/>
      <c r="AC74" s="186" t="str">
        <f t="shared" ref="AC74" si="108">IF(SUM(G74:M74)=0,"",IF(SUM(G74:M74)=1,"",1))</f>
        <v/>
      </c>
    </row>
    <row r="75" spans="1:29" ht="12" customHeight="1">
      <c r="A75" s="203"/>
      <c r="B75" s="203"/>
      <c r="C75" s="43"/>
      <c r="D75" s="278" t="s">
        <v>13</v>
      </c>
      <c r="E75" s="42"/>
      <c r="F75" s="41">
        <f t="shared" si="105"/>
        <v>18</v>
      </c>
      <c r="G75" s="41">
        <v>5</v>
      </c>
      <c r="H75" s="41">
        <v>3</v>
      </c>
      <c r="I75" s="41">
        <v>0</v>
      </c>
      <c r="J75" s="41">
        <v>6</v>
      </c>
      <c r="K75" s="41">
        <v>1</v>
      </c>
      <c r="L75" s="41">
        <v>1</v>
      </c>
      <c r="M75" s="41">
        <v>2</v>
      </c>
      <c r="AA75" s="153">
        <v>18</v>
      </c>
      <c r="AB75" s="153" t="str">
        <f>IF(F75=AA75,"",1)</f>
        <v/>
      </c>
      <c r="AC75" s="136"/>
    </row>
    <row r="76" spans="1:29" ht="12" customHeight="1">
      <c r="A76" s="203"/>
      <c r="B76" s="203"/>
      <c r="C76" s="40"/>
      <c r="D76" s="279"/>
      <c r="E76" s="39"/>
      <c r="F76" s="44">
        <f t="shared" si="105"/>
        <v>1</v>
      </c>
      <c r="G76" s="37">
        <f t="shared" ref="G76:L76" si="109">IF(G75=0,0,G75/$F75)</f>
        <v>0.27777777777777779</v>
      </c>
      <c r="H76" s="37">
        <f t="shared" si="109"/>
        <v>0.16666666666666666</v>
      </c>
      <c r="I76" s="37">
        <f t="shared" si="109"/>
        <v>0</v>
      </c>
      <c r="J76" s="37">
        <f t="shared" si="109"/>
        <v>0.33333333333333331</v>
      </c>
      <c r="K76" s="37">
        <f t="shared" si="109"/>
        <v>5.5555555555555552E-2</v>
      </c>
      <c r="L76" s="37">
        <f t="shared" si="109"/>
        <v>5.5555555555555552E-2</v>
      </c>
      <c r="M76" s="37">
        <f t="shared" ref="M76" si="110">IF(M75=0,0,M75/$F75)</f>
        <v>0.1111111111111111</v>
      </c>
      <c r="AA76" s="152"/>
      <c r="AB76" s="152"/>
      <c r="AC76" s="186" t="str">
        <f t="shared" ref="AC76" si="111">IF(SUM(G76:M76)=0,"",IF(SUM(G76:M76)=1,"",1))</f>
        <v/>
      </c>
    </row>
    <row r="77" spans="1:29" ht="12" customHeight="1">
      <c r="A77" s="203"/>
      <c r="B77" s="203"/>
      <c r="C77" s="43"/>
      <c r="D77" s="278" t="s">
        <v>12</v>
      </c>
      <c r="E77" s="42"/>
      <c r="F77" s="41">
        <f t="shared" si="105"/>
        <v>14</v>
      </c>
      <c r="G77" s="41">
        <v>4</v>
      </c>
      <c r="H77" s="41">
        <v>6</v>
      </c>
      <c r="I77" s="41">
        <v>0</v>
      </c>
      <c r="J77" s="41">
        <v>0</v>
      </c>
      <c r="K77" s="41">
        <v>1</v>
      </c>
      <c r="L77" s="41">
        <v>3</v>
      </c>
      <c r="M77" s="41">
        <v>0</v>
      </c>
      <c r="AA77" s="153">
        <v>14</v>
      </c>
      <c r="AB77" s="153" t="str">
        <f>IF(F77=AA77,"",1)</f>
        <v/>
      </c>
      <c r="AC77" s="136"/>
    </row>
    <row r="78" spans="1:29" ht="12" customHeight="1">
      <c r="A78" s="203"/>
      <c r="B78" s="203"/>
      <c r="C78" s="40"/>
      <c r="D78" s="279"/>
      <c r="E78" s="39"/>
      <c r="F78" s="44">
        <f t="shared" si="105"/>
        <v>0.99999999999999989</v>
      </c>
      <c r="G78" s="37">
        <f t="shared" ref="G78:L78" si="112">IF(G77=0,0,G77/$F77)</f>
        <v>0.2857142857142857</v>
      </c>
      <c r="H78" s="37">
        <f t="shared" si="112"/>
        <v>0.42857142857142855</v>
      </c>
      <c r="I78" s="37">
        <f t="shared" si="112"/>
        <v>0</v>
      </c>
      <c r="J78" s="37">
        <f t="shared" si="112"/>
        <v>0</v>
      </c>
      <c r="K78" s="37">
        <f t="shared" si="112"/>
        <v>7.1428571428571425E-2</v>
      </c>
      <c r="L78" s="37">
        <f t="shared" si="112"/>
        <v>0.21428571428571427</v>
      </c>
      <c r="M78" s="37">
        <f t="shared" ref="M78" si="113">IF(M77=0,0,M77/$F77)</f>
        <v>0</v>
      </c>
      <c r="AA78" s="152"/>
      <c r="AB78" s="152"/>
      <c r="AC78" s="186" t="str">
        <f t="shared" ref="AC78" si="114">IF(SUM(G78:M78)=0,"",IF(SUM(G78:M78)=1,"",1))</f>
        <v/>
      </c>
    </row>
    <row r="79" spans="1:29" ht="12" customHeight="1">
      <c r="A79" s="203"/>
      <c r="B79" s="203"/>
      <c r="C79" s="43"/>
      <c r="D79" s="278" t="s">
        <v>11</v>
      </c>
      <c r="E79" s="42"/>
      <c r="F79" s="41">
        <f t="shared" si="105"/>
        <v>36</v>
      </c>
      <c r="G79" s="41">
        <v>7</v>
      </c>
      <c r="H79" s="41">
        <v>12</v>
      </c>
      <c r="I79" s="41">
        <v>0</v>
      </c>
      <c r="J79" s="41">
        <v>2</v>
      </c>
      <c r="K79" s="41">
        <v>5</v>
      </c>
      <c r="L79" s="41">
        <v>6</v>
      </c>
      <c r="M79" s="41">
        <v>4</v>
      </c>
      <c r="AA79" s="153">
        <v>36</v>
      </c>
      <c r="AB79" s="153" t="str">
        <f>IF(F79=AA79,"",1)</f>
        <v/>
      </c>
      <c r="AC79" s="136"/>
    </row>
    <row r="80" spans="1:29" ht="12" customHeight="1">
      <c r="A80" s="203"/>
      <c r="B80" s="203"/>
      <c r="C80" s="40"/>
      <c r="D80" s="279"/>
      <c r="E80" s="39"/>
      <c r="F80" s="44">
        <f t="shared" si="105"/>
        <v>1</v>
      </c>
      <c r="G80" s="37">
        <f t="shared" ref="G80:L80" si="115">IF(G79=0,0,G79/$F79)</f>
        <v>0.19444444444444445</v>
      </c>
      <c r="H80" s="37">
        <f t="shared" si="115"/>
        <v>0.33333333333333331</v>
      </c>
      <c r="I80" s="37">
        <f t="shared" si="115"/>
        <v>0</v>
      </c>
      <c r="J80" s="37">
        <f t="shared" si="115"/>
        <v>5.5555555555555552E-2</v>
      </c>
      <c r="K80" s="37">
        <f t="shared" si="115"/>
        <v>0.1388888888888889</v>
      </c>
      <c r="L80" s="37">
        <f t="shared" si="115"/>
        <v>0.16666666666666666</v>
      </c>
      <c r="M80" s="37">
        <f t="shared" ref="M80" si="116">IF(M79=0,0,M79/$F79)</f>
        <v>0.1111111111111111</v>
      </c>
      <c r="AA80" s="152"/>
      <c r="AB80" s="152"/>
      <c r="AC80" s="186" t="str">
        <f t="shared" ref="AC80" si="117">IF(SUM(G80:M80)=0,"",IF(SUM(G80:M80)=1,"",1))</f>
        <v/>
      </c>
    </row>
    <row r="81" spans="1:29" ht="12" customHeight="1">
      <c r="A81" s="203"/>
      <c r="B81" s="203"/>
      <c r="C81" s="43"/>
      <c r="D81" s="278" t="s">
        <v>10</v>
      </c>
      <c r="E81" s="42"/>
      <c r="F81" s="41">
        <f t="shared" si="105"/>
        <v>187</v>
      </c>
      <c r="G81" s="41">
        <v>28</v>
      </c>
      <c r="H81" s="41">
        <v>43</v>
      </c>
      <c r="I81" s="41">
        <v>4</v>
      </c>
      <c r="J81" s="41">
        <v>24</v>
      </c>
      <c r="K81" s="41">
        <v>30</v>
      </c>
      <c r="L81" s="41">
        <v>49</v>
      </c>
      <c r="M81" s="41">
        <v>9</v>
      </c>
      <c r="AA81" s="153">
        <v>187</v>
      </c>
      <c r="AB81" s="153" t="str">
        <f>IF(F81=AA81,"",1)</f>
        <v/>
      </c>
      <c r="AC81" s="136"/>
    </row>
    <row r="82" spans="1:29" ht="12" customHeight="1">
      <c r="A82" s="203"/>
      <c r="B82" s="203"/>
      <c r="C82" s="40"/>
      <c r="D82" s="279"/>
      <c r="E82" s="39"/>
      <c r="F82" s="44">
        <f t="shared" si="105"/>
        <v>0.99999999999999978</v>
      </c>
      <c r="G82" s="37">
        <f t="shared" ref="G82:L82" si="118">IF(G81=0,0,G81/$F81)</f>
        <v>0.1497326203208556</v>
      </c>
      <c r="H82" s="37">
        <f t="shared" si="118"/>
        <v>0.22994652406417113</v>
      </c>
      <c r="I82" s="37">
        <f t="shared" si="118"/>
        <v>2.1390374331550801E-2</v>
      </c>
      <c r="J82" s="37">
        <f t="shared" si="118"/>
        <v>0.12834224598930483</v>
      </c>
      <c r="K82" s="37">
        <f t="shared" si="118"/>
        <v>0.16042780748663102</v>
      </c>
      <c r="L82" s="37">
        <f t="shared" si="118"/>
        <v>0.26203208556149732</v>
      </c>
      <c r="M82" s="37">
        <f t="shared" ref="M82" si="119">IF(M81=0,0,M81/$F81)</f>
        <v>4.8128342245989303E-2</v>
      </c>
      <c r="AA82" s="152"/>
      <c r="AB82" s="152"/>
      <c r="AC82" s="186" t="str">
        <f t="shared" ref="AC82" si="120">IF(SUM(G82:M82)=0,"",IF(SUM(G82:M82)=1,"",1))</f>
        <v/>
      </c>
    </row>
    <row r="83" spans="1:29" ht="12" customHeight="1">
      <c r="A83" s="203"/>
      <c r="B83" s="203"/>
      <c r="C83" s="43"/>
      <c r="D83" s="278" t="s">
        <v>9</v>
      </c>
      <c r="E83" s="42"/>
      <c r="F83" s="41">
        <f t="shared" si="105"/>
        <v>20</v>
      </c>
      <c r="G83" s="41">
        <v>6</v>
      </c>
      <c r="H83" s="41">
        <v>1</v>
      </c>
      <c r="I83" s="41">
        <v>1</v>
      </c>
      <c r="J83" s="41">
        <v>6</v>
      </c>
      <c r="K83" s="41">
        <v>4</v>
      </c>
      <c r="L83" s="41">
        <v>2</v>
      </c>
      <c r="M83" s="41">
        <v>0</v>
      </c>
      <c r="AA83" s="153">
        <v>20</v>
      </c>
      <c r="AB83" s="153" t="str">
        <f>IF(F83=AA83,"",1)</f>
        <v/>
      </c>
      <c r="AC83" s="136"/>
    </row>
    <row r="84" spans="1:29" ht="12" customHeight="1">
      <c r="A84" s="203"/>
      <c r="B84" s="203"/>
      <c r="C84" s="40"/>
      <c r="D84" s="279"/>
      <c r="E84" s="39"/>
      <c r="F84" s="44">
        <f t="shared" si="105"/>
        <v>0.99999999999999989</v>
      </c>
      <c r="G84" s="37">
        <f t="shared" ref="G84:L84" si="121">IF(G83=0,0,G83/$F83)</f>
        <v>0.3</v>
      </c>
      <c r="H84" s="37">
        <f t="shared" si="121"/>
        <v>0.05</v>
      </c>
      <c r="I84" s="37">
        <f t="shared" si="121"/>
        <v>0.05</v>
      </c>
      <c r="J84" s="37">
        <f t="shared" si="121"/>
        <v>0.3</v>
      </c>
      <c r="K84" s="37">
        <f t="shared" si="121"/>
        <v>0.2</v>
      </c>
      <c r="L84" s="37">
        <f t="shared" si="121"/>
        <v>0.1</v>
      </c>
      <c r="M84" s="37">
        <f t="shared" ref="M84" si="122">IF(M83=0,0,M83/$F83)</f>
        <v>0</v>
      </c>
      <c r="AA84" s="152"/>
      <c r="AB84" s="152"/>
      <c r="AC84" s="186" t="str">
        <f t="shared" ref="AC84" si="123">IF(SUM(G84:M84)=0,"",IF(SUM(G84:M84)=1,"",1))</f>
        <v/>
      </c>
    </row>
    <row r="85" spans="1:29" ht="12" customHeight="1">
      <c r="A85" s="203"/>
      <c r="B85" s="203"/>
      <c r="C85" s="43"/>
      <c r="D85" s="278" t="s">
        <v>8</v>
      </c>
      <c r="E85" s="42"/>
      <c r="F85" s="41">
        <f t="shared" si="105"/>
        <v>9</v>
      </c>
      <c r="G85" s="41">
        <v>4</v>
      </c>
      <c r="H85" s="41">
        <v>3</v>
      </c>
      <c r="I85" s="41">
        <v>0</v>
      </c>
      <c r="J85" s="41">
        <v>0</v>
      </c>
      <c r="K85" s="41">
        <v>1</v>
      </c>
      <c r="L85" s="41">
        <v>1</v>
      </c>
      <c r="M85" s="41">
        <v>0</v>
      </c>
      <c r="AA85" s="153">
        <v>9</v>
      </c>
      <c r="AB85" s="153" t="str">
        <f>IF(F85=AA85,"",1)</f>
        <v/>
      </c>
      <c r="AC85" s="136"/>
    </row>
    <row r="86" spans="1:29" ht="12" customHeight="1">
      <c r="A86" s="203"/>
      <c r="B86" s="203"/>
      <c r="C86" s="40"/>
      <c r="D86" s="279"/>
      <c r="E86" s="39"/>
      <c r="F86" s="44">
        <f t="shared" si="105"/>
        <v>1</v>
      </c>
      <c r="G86" s="37">
        <f t="shared" ref="G86:L86" si="124">IF(G85=0,0,G85/$F85)</f>
        <v>0.44444444444444442</v>
      </c>
      <c r="H86" s="37">
        <f t="shared" si="124"/>
        <v>0.33333333333333331</v>
      </c>
      <c r="I86" s="37">
        <f t="shared" si="124"/>
        <v>0</v>
      </c>
      <c r="J86" s="37">
        <f t="shared" si="124"/>
        <v>0</v>
      </c>
      <c r="K86" s="37">
        <f t="shared" si="124"/>
        <v>0.1111111111111111</v>
      </c>
      <c r="L86" s="37">
        <f t="shared" si="124"/>
        <v>0.1111111111111111</v>
      </c>
      <c r="M86" s="37">
        <f t="shared" ref="M86" si="125">IF(M85=0,0,M85/$F85)</f>
        <v>0</v>
      </c>
      <c r="AA86" s="152"/>
      <c r="AB86" s="152"/>
      <c r="AC86" s="186" t="str">
        <f t="shared" ref="AC86" si="126">IF(SUM(G86:M86)=0,"",IF(SUM(G86:M86)=1,"",1))</f>
        <v/>
      </c>
    </row>
    <row r="87" spans="1:29" ht="13.5" customHeight="1">
      <c r="A87" s="203"/>
      <c r="B87" s="203"/>
      <c r="C87" s="43"/>
      <c r="D87" s="297" t="s">
        <v>128</v>
      </c>
      <c r="E87" s="42"/>
      <c r="F87" s="41">
        <f t="shared" si="105"/>
        <v>17</v>
      </c>
      <c r="G87" s="41">
        <v>4</v>
      </c>
      <c r="H87" s="41">
        <v>5</v>
      </c>
      <c r="I87" s="41">
        <v>0</v>
      </c>
      <c r="J87" s="41">
        <v>1</v>
      </c>
      <c r="K87" s="41">
        <v>2</v>
      </c>
      <c r="L87" s="41">
        <v>5</v>
      </c>
      <c r="M87" s="41">
        <v>0</v>
      </c>
      <c r="AA87" s="153">
        <v>17</v>
      </c>
      <c r="AB87" s="153" t="str">
        <f>IF(F87=AA87,"",1)</f>
        <v/>
      </c>
      <c r="AC87" s="136"/>
    </row>
    <row r="88" spans="1:29" ht="13.5" customHeight="1">
      <c r="A88" s="203"/>
      <c r="B88" s="203"/>
      <c r="C88" s="40"/>
      <c r="D88" s="279"/>
      <c r="E88" s="39"/>
      <c r="F88" s="44">
        <f t="shared" si="105"/>
        <v>1</v>
      </c>
      <c r="G88" s="37">
        <f t="shared" ref="G88:L88" si="127">IF(G87=0,0,G87/$F87)</f>
        <v>0.23529411764705882</v>
      </c>
      <c r="H88" s="37">
        <f t="shared" si="127"/>
        <v>0.29411764705882354</v>
      </c>
      <c r="I88" s="37">
        <f t="shared" si="127"/>
        <v>0</v>
      </c>
      <c r="J88" s="37">
        <f t="shared" si="127"/>
        <v>5.8823529411764705E-2</v>
      </c>
      <c r="K88" s="37">
        <f t="shared" si="127"/>
        <v>0.11764705882352941</v>
      </c>
      <c r="L88" s="37">
        <f t="shared" si="127"/>
        <v>0.29411764705882354</v>
      </c>
      <c r="M88" s="37">
        <f t="shared" ref="M88" si="128">IF(M87=0,0,M87/$F87)</f>
        <v>0</v>
      </c>
      <c r="AA88" s="152"/>
      <c r="AB88" s="152"/>
      <c r="AC88" s="186" t="str">
        <f t="shared" ref="AC88" si="129">IF(SUM(G88:M88)=0,"",IF(SUM(G88:M88)=1,"",1))</f>
        <v/>
      </c>
    </row>
    <row r="89" spans="1:29" ht="12" customHeight="1">
      <c r="A89" s="203"/>
      <c r="B89" s="203"/>
      <c r="C89" s="43"/>
      <c r="D89" s="278" t="s">
        <v>6</v>
      </c>
      <c r="E89" s="42"/>
      <c r="F89" s="41">
        <f t="shared" si="105"/>
        <v>40</v>
      </c>
      <c r="G89" s="41">
        <v>9</v>
      </c>
      <c r="H89" s="41">
        <v>11</v>
      </c>
      <c r="I89" s="41">
        <v>1</v>
      </c>
      <c r="J89" s="41">
        <v>5</v>
      </c>
      <c r="K89" s="41">
        <v>7</v>
      </c>
      <c r="L89" s="41">
        <v>6</v>
      </c>
      <c r="M89" s="41">
        <v>1</v>
      </c>
      <c r="AA89" s="153">
        <v>40</v>
      </c>
      <c r="AB89" s="153" t="str">
        <f>IF(F89=AA89,"",1)</f>
        <v/>
      </c>
      <c r="AC89" s="136"/>
    </row>
    <row r="90" spans="1:29" ht="12" customHeight="1">
      <c r="A90" s="203"/>
      <c r="B90" s="203"/>
      <c r="C90" s="40"/>
      <c r="D90" s="279"/>
      <c r="E90" s="39"/>
      <c r="F90" s="44">
        <f t="shared" si="105"/>
        <v>1</v>
      </c>
      <c r="G90" s="37">
        <f t="shared" ref="G90:L90" si="130">IF(G89=0,0,G89/$F89)</f>
        <v>0.22500000000000001</v>
      </c>
      <c r="H90" s="37">
        <f t="shared" si="130"/>
        <v>0.27500000000000002</v>
      </c>
      <c r="I90" s="37">
        <f t="shared" si="130"/>
        <v>2.5000000000000001E-2</v>
      </c>
      <c r="J90" s="37">
        <f t="shared" si="130"/>
        <v>0.125</v>
      </c>
      <c r="K90" s="37">
        <f t="shared" si="130"/>
        <v>0.17499999999999999</v>
      </c>
      <c r="L90" s="37">
        <f t="shared" si="130"/>
        <v>0.15</v>
      </c>
      <c r="M90" s="37">
        <f t="shared" ref="M90" si="131">IF(M89=0,0,M89/$F89)</f>
        <v>2.5000000000000001E-2</v>
      </c>
      <c r="AA90" s="152"/>
      <c r="AB90" s="152"/>
      <c r="AC90" s="186" t="str">
        <f t="shared" ref="AC90" si="132">IF(SUM(G90:M90)=0,"",IF(SUM(G90:M90)=1,"",1))</f>
        <v/>
      </c>
    </row>
    <row r="91" spans="1:29" ht="12" customHeight="1">
      <c r="A91" s="203"/>
      <c r="B91" s="203"/>
      <c r="C91" s="43"/>
      <c r="D91" s="278" t="s">
        <v>5</v>
      </c>
      <c r="E91" s="42"/>
      <c r="F91" s="41">
        <f t="shared" si="105"/>
        <v>28</v>
      </c>
      <c r="G91" s="41">
        <v>1</v>
      </c>
      <c r="H91" s="41">
        <v>10</v>
      </c>
      <c r="I91" s="41">
        <v>1</v>
      </c>
      <c r="J91" s="41">
        <v>1</v>
      </c>
      <c r="K91" s="41">
        <v>3</v>
      </c>
      <c r="L91" s="41">
        <v>9</v>
      </c>
      <c r="M91" s="41">
        <v>3</v>
      </c>
      <c r="AA91" s="153">
        <v>28</v>
      </c>
      <c r="AB91" s="153" t="str">
        <f>IF(F91=AA91,"",1)</f>
        <v/>
      </c>
      <c r="AC91" s="136"/>
    </row>
    <row r="92" spans="1:29" ht="12" customHeight="1">
      <c r="A92" s="203"/>
      <c r="B92" s="203"/>
      <c r="C92" s="40"/>
      <c r="D92" s="279"/>
      <c r="E92" s="39"/>
      <c r="F92" s="44">
        <f t="shared" si="105"/>
        <v>0.99999999999999989</v>
      </c>
      <c r="G92" s="37">
        <f t="shared" ref="G92:L92" si="133">IF(G91=0,0,G91/$F91)</f>
        <v>3.5714285714285712E-2</v>
      </c>
      <c r="H92" s="37">
        <f t="shared" si="133"/>
        <v>0.35714285714285715</v>
      </c>
      <c r="I92" s="37">
        <f t="shared" si="133"/>
        <v>3.5714285714285712E-2</v>
      </c>
      <c r="J92" s="37">
        <f t="shared" si="133"/>
        <v>3.5714285714285712E-2</v>
      </c>
      <c r="K92" s="37">
        <f t="shared" si="133"/>
        <v>0.10714285714285714</v>
      </c>
      <c r="L92" s="37">
        <f t="shared" si="133"/>
        <v>0.32142857142857145</v>
      </c>
      <c r="M92" s="37">
        <f t="shared" ref="M92" si="134">IF(M91=0,0,M91/$F91)</f>
        <v>0.10714285714285714</v>
      </c>
      <c r="AA92" s="152"/>
      <c r="AB92" s="152"/>
      <c r="AC92" s="186" t="str">
        <f t="shared" ref="AC92" si="135">IF(SUM(G92:M92)=0,"",IF(SUM(G92:M92)=1,"",1))</f>
        <v/>
      </c>
    </row>
    <row r="93" spans="1:29" ht="12" customHeight="1">
      <c r="A93" s="203"/>
      <c r="B93" s="203"/>
      <c r="C93" s="43"/>
      <c r="D93" s="278" t="s">
        <v>4</v>
      </c>
      <c r="E93" s="42"/>
      <c r="F93" s="41">
        <f t="shared" si="105"/>
        <v>21</v>
      </c>
      <c r="G93" s="41">
        <v>10</v>
      </c>
      <c r="H93" s="41">
        <v>3</v>
      </c>
      <c r="I93" s="41">
        <v>0</v>
      </c>
      <c r="J93" s="41">
        <v>1</v>
      </c>
      <c r="K93" s="41">
        <v>3</v>
      </c>
      <c r="L93" s="41">
        <v>3</v>
      </c>
      <c r="M93" s="41">
        <v>1</v>
      </c>
      <c r="AA93" s="153">
        <v>21</v>
      </c>
      <c r="AB93" s="153" t="str">
        <f>IF(F93=AA93,"",1)</f>
        <v/>
      </c>
      <c r="AC93" s="136"/>
    </row>
    <row r="94" spans="1:29" ht="12" customHeight="1">
      <c r="A94" s="203"/>
      <c r="B94" s="203"/>
      <c r="C94" s="40"/>
      <c r="D94" s="279"/>
      <c r="E94" s="39"/>
      <c r="F94" s="44">
        <f t="shared" si="105"/>
        <v>1</v>
      </c>
      <c r="G94" s="37">
        <f t="shared" ref="G94:L94" si="136">IF(G93=0,0,G93/$F93)</f>
        <v>0.47619047619047616</v>
      </c>
      <c r="H94" s="37">
        <f t="shared" si="136"/>
        <v>0.14285714285714285</v>
      </c>
      <c r="I94" s="37">
        <f t="shared" si="136"/>
        <v>0</v>
      </c>
      <c r="J94" s="37">
        <f t="shared" si="136"/>
        <v>4.7619047619047616E-2</v>
      </c>
      <c r="K94" s="37">
        <f t="shared" si="136"/>
        <v>0.14285714285714285</v>
      </c>
      <c r="L94" s="37">
        <f t="shared" si="136"/>
        <v>0.14285714285714285</v>
      </c>
      <c r="M94" s="37">
        <f t="shared" ref="M94" si="137">IF(M93=0,0,M93/$F93)</f>
        <v>4.7619047619047616E-2</v>
      </c>
      <c r="AA94" s="152"/>
      <c r="AB94" s="152"/>
      <c r="AC94" s="186" t="str">
        <f t="shared" ref="AC94" si="138">IF(SUM(G94:M94)=0,"",IF(SUM(G94:M94)=1,"",1))</f>
        <v/>
      </c>
    </row>
    <row r="95" spans="1:29" ht="12" customHeight="1">
      <c r="A95" s="203"/>
      <c r="B95" s="203"/>
      <c r="C95" s="43"/>
      <c r="D95" s="278" t="s">
        <v>3</v>
      </c>
      <c r="E95" s="42"/>
      <c r="F95" s="41">
        <f t="shared" si="105"/>
        <v>176</v>
      </c>
      <c r="G95" s="41">
        <v>67</v>
      </c>
      <c r="H95" s="41">
        <v>36</v>
      </c>
      <c r="I95" s="41">
        <v>1</v>
      </c>
      <c r="J95" s="41">
        <v>13</v>
      </c>
      <c r="K95" s="41">
        <v>23</v>
      </c>
      <c r="L95" s="41">
        <v>28</v>
      </c>
      <c r="M95" s="41">
        <v>8</v>
      </c>
      <c r="AA95" s="153">
        <v>176</v>
      </c>
      <c r="AB95" s="153" t="str">
        <f>IF(F95=AA95,"",1)</f>
        <v/>
      </c>
      <c r="AC95" s="136"/>
    </row>
    <row r="96" spans="1:29" ht="12" customHeight="1">
      <c r="A96" s="203"/>
      <c r="B96" s="203"/>
      <c r="C96" s="40"/>
      <c r="D96" s="279"/>
      <c r="E96" s="39"/>
      <c r="F96" s="44">
        <f t="shared" si="105"/>
        <v>0.99999999999999989</v>
      </c>
      <c r="G96" s="37">
        <f t="shared" ref="G96:L96" si="139">IF(G95=0,0,G95/$F95)</f>
        <v>0.38068181818181818</v>
      </c>
      <c r="H96" s="37">
        <f t="shared" si="139"/>
        <v>0.20454545454545456</v>
      </c>
      <c r="I96" s="37">
        <f t="shared" si="139"/>
        <v>5.681818181818182E-3</v>
      </c>
      <c r="J96" s="37">
        <f t="shared" si="139"/>
        <v>7.3863636363636367E-2</v>
      </c>
      <c r="K96" s="37">
        <f t="shared" si="139"/>
        <v>0.13068181818181818</v>
      </c>
      <c r="L96" s="37">
        <f t="shared" si="139"/>
        <v>0.15909090909090909</v>
      </c>
      <c r="M96" s="37">
        <f t="shared" ref="M96" si="140">IF(M95=0,0,M95/$F95)</f>
        <v>4.5454545454545456E-2</v>
      </c>
      <c r="AA96" s="152"/>
      <c r="AB96" s="152"/>
      <c r="AC96" s="186" t="str">
        <f t="shared" ref="AC96" si="141">IF(SUM(G96:M96)=0,"",IF(SUM(G96:M96)=1,"",1))</f>
        <v/>
      </c>
    </row>
    <row r="97" spans="1:30" ht="12" customHeight="1">
      <c r="A97" s="203"/>
      <c r="B97" s="203"/>
      <c r="C97" s="43"/>
      <c r="D97" s="278" t="s">
        <v>2</v>
      </c>
      <c r="E97" s="42"/>
      <c r="F97" s="41">
        <f t="shared" si="105"/>
        <v>21</v>
      </c>
      <c r="G97" s="41">
        <v>1</v>
      </c>
      <c r="H97" s="41">
        <v>9</v>
      </c>
      <c r="I97" s="41">
        <v>0</v>
      </c>
      <c r="J97" s="41">
        <v>1</v>
      </c>
      <c r="K97" s="41">
        <v>2</v>
      </c>
      <c r="L97" s="41">
        <v>7</v>
      </c>
      <c r="M97" s="41">
        <v>1</v>
      </c>
      <c r="AA97" s="153">
        <v>21</v>
      </c>
      <c r="AB97" s="153" t="str">
        <f>IF(F97=AA97,"",1)</f>
        <v/>
      </c>
      <c r="AC97" s="136"/>
    </row>
    <row r="98" spans="1:30" ht="12" customHeight="1">
      <c r="A98" s="203"/>
      <c r="B98" s="203"/>
      <c r="C98" s="40"/>
      <c r="D98" s="279"/>
      <c r="E98" s="39"/>
      <c r="F98" s="44">
        <f t="shared" si="105"/>
        <v>1</v>
      </c>
      <c r="G98" s="37">
        <f t="shared" ref="G98:L98" si="142">IF(G97=0,0,G97/$F97)</f>
        <v>4.7619047619047616E-2</v>
      </c>
      <c r="H98" s="37">
        <f t="shared" si="142"/>
        <v>0.42857142857142855</v>
      </c>
      <c r="I98" s="37">
        <f t="shared" si="142"/>
        <v>0</v>
      </c>
      <c r="J98" s="37">
        <f t="shared" si="142"/>
        <v>4.7619047619047616E-2</v>
      </c>
      <c r="K98" s="37">
        <f t="shared" si="142"/>
        <v>9.5238095238095233E-2</v>
      </c>
      <c r="L98" s="37">
        <f t="shared" si="142"/>
        <v>0.33333333333333331</v>
      </c>
      <c r="M98" s="37">
        <f t="shared" ref="M98" si="143">IF(M97=0,0,M97/$F97)</f>
        <v>4.7619047619047616E-2</v>
      </c>
      <c r="AA98" s="152"/>
      <c r="AB98" s="152"/>
      <c r="AC98" s="186" t="str">
        <f t="shared" ref="AC98" si="144">IF(SUM(G98:M98)=0,"",IF(SUM(G98:M98)=1,"",1))</f>
        <v/>
      </c>
    </row>
    <row r="99" spans="1:30" ht="12.75" customHeight="1">
      <c r="A99" s="203"/>
      <c r="B99" s="203"/>
      <c r="C99" s="43"/>
      <c r="D99" s="278" t="s">
        <v>1</v>
      </c>
      <c r="E99" s="42"/>
      <c r="F99" s="41">
        <f t="shared" si="105"/>
        <v>55</v>
      </c>
      <c r="G99" s="41">
        <v>15</v>
      </c>
      <c r="H99" s="41">
        <v>14</v>
      </c>
      <c r="I99" s="41">
        <v>1</v>
      </c>
      <c r="J99" s="41">
        <v>9</v>
      </c>
      <c r="K99" s="41">
        <v>4</v>
      </c>
      <c r="L99" s="41">
        <v>11</v>
      </c>
      <c r="M99" s="41">
        <v>1</v>
      </c>
      <c r="AA99" s="153">
        <v>55</v>
      </c>
      <c r="AB99" s="153" t="str">
        <f>IF(F99=AA99,"",1)</f>
        <v/>
      </c>
      <c r="AC99" s="136"/>
    </row>
    <row r="100" spans="1:30" ht="12.75" customHeight="1" thickBot="1">
      <c r="A100" s="204"/>
      <c r="B100" s="204"/>
      <c r="C100" s="40"/>
      <c r="D100" s="279"/>
      <c r="E100" s="39"/>
      <c r="F100" s="38">
        <f t="shared" si="105"/>
        <v>0.99999999999999989</v>
      </c>
      <c r="G100" s="37">
        <f t="shared" ref="G100:L100" si="145">IF(G99=0,0,G99/$F99)</f>
        <v>0.27272727272727271</v>
      </c>
      <c r="H100" s="37">
        <f t="shared" si="145"/>
        <v>0.25454545454545452</v>
      </c>
      <c r="I100" s="37">
        <f t="shared" si="145"/>
        <v>1.8181818181818181E-2</v>
      </c>
      <c r="J100" s="37">
        <f t="shared" si="145"/>
        <v>0.16363636363636364</v>
      </c>
      <c r="K100" s="37">
        <f t="shared" si="145"/>
        <v>7.2727272727272724E-2</v>
      </c>
      <c r="L100" s="37">
        <f t="shared" si="145"/>
        <v>0.2</v>
      </c>
      <c r="M100" s="37">
        <f t="shared" ref="M100" si="146">IF(M99=0,0,M99/$F99)</f>
        <v>1.8181818181818181E-2</v>
      </c>
      <c r="AA100" s="155"/>
      <c r="AB100" s="156"/>
      <c r="AC100" s="188" t="str">
        <f t="shared" ref="AC100" si="147">IF(SUM(G100:M100)=0,"",IF(SUM(G100:M100)=1,"",1))</f>
        <v/>
      </c>
    </row>
    <row r="110" spans="1:30">
      <c r="D110" s="164" t="s">
        <v>495</v>
      </c>
      <c r="E110" s="162"/>
      <c r="F110" s="163">
        <v>986</v>
      </c>
      <c r="G110" s="163">
        <v>328</v>
      </c>
      <c r="H110" s="163">
        <v>219</v>
      </c>
      <c r="I110" s="163">
        <v>24</v>
      </c>
      <c r="J110" s="163">
        <v>92</v>
      </c>
      <c r="K110" s="163">
        <v>118</v>
      </c>
      <c r="L110" s="163">
        <v>166</v>
      </c>
      <c r="M110" s="163">
        <v>39</v>
      </c>
      <c r="N110" s="163"/>
      <c r="O110" s="163"/>
      <c r="P110" s="163"/>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148">IF(G110="","",SUM(G9,G11,G13,G15,G17))</f>
        <v>328</v>
      </c>
      <c r="H111" s="166">
        <f t="shared" si="148"/>
        <v>219</v>
      </c>
      <c r="I111" s="166">
        <f t="shared" si="148"/>
        <v>24</v>
      </c>
      <c r="J111" s="166">
        <f t="shared" si="148"/>
        <v>92</v>
      </c>
      <c r="K111" s="166">
        <f t="shared" si="148"/>
        <v>118</v>
      </c>
      <c r="L111" s="166">
        <f t="shared" si="148"/>
        <v>166</v>
      </c>
      <c r="M111" s="166">
        <f t="shared" si="148"/>
        <v>39</v>
      </c>
      <c r="N111" s="166" t="str">
        <f t="shared" si="148"/>
        <v/>
      </c>
      <c r="O111" s="166" t="str">
        <f t="shared" si="148"/>
        <v/>
      </c>
      <c r="P111" s="166" t="str">
        <f t="shared" si="148"/>
        <v/>
      </c>
      <c r="Q111" s="166" t="str">
        <f t="shared" si="148"/>
        <v/>
      </c>
      <c r="R111" s="166" t="str">
        <f t="shared" si="148"/>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149">IF(G110="","",SUM(G19,G69))</f>
        <v>328</v>
      </c>
      <c r="H112" s="166">
        <f t="shared" si="149"/>
        <v>219</v>
      </c>
      <c r="I112" s="166">
        <f t="shared" si="149"/>
        <v>24</v>
      </c>
      <c r="J112" s="166">
        <f t="shared" si="149"/>
        <v>92</v>
      </c>
      <c r="K112" s="166">
        <f t="shared" si="149"/>
        <v>118</v>
      </c>
      <c r="L112" s="166">
        <f t="shared" si="149"/>
        <v>166</v>
      </c>
      <c r="M112" s="166">
        <f t="shared" si="149"/>
        <v>39</v>
      </c>
      <c r="N112" s="166" t="str">
        <f t="shared" si="149"/>
        <v/>
      </c>
      <c r="O112" s="166" t="str">
        <f t="shared" si="149"/>
        <v/>
      </c>
      <c r="P112" s="166" t="str">
        <f t="shared" si="149"/>
        <v/>
      </c>
      <c r="Q112" s="166" t="str">
        <f t="shared" si="149"/>
        <v/>
      </c>
      <c r="R112" s="166" t="str">
        <f t="shared" si="149"/>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150">IF(G110="","",SUM(G21,G23,G25,G27,G29,G31,G33,G35,G37,G39,G41,G43,G45,G47,G49,G51,G53,G55,G57,G59,G61,G63,G65,G67))</f>
        <v>133</v>
      </c>
      <c r="H113" s="166">
        <f t="shared" si="150"/>
        <v>37</v>
      </c>
      <c r="I113" s="166">
        <f t="shared" si="150"/>
        <v>13</v>
      </c>
      <c r="J113" s="166">
        <f t="shared" si="150"/>
        <v>18</v>
      </c>
      <c r="K113" s="166">
        <f t="shared" si="150"/>
        <v>25</v>
      </c>
      <c r="L113" s="166">
        <f t="shared" si="150"/>
        <v>16</v>
      </c>
      <c r="M113" s="166">
        <f t="shared" si="150"/>
        <v>5</v>
      </c>
      <c r="N113" s="166" t="str">
        <f t="shared" si="150"/>
        <v/>
      </c>
      <c r="O113" s="166" t="str">
        <f t="shared" si="150"/>
        <v/>
      </c>
      <c r="P113" s="166" t="str">
        <f t="shared" si="150"/>
        <v/>
      </c>
      <c r="Q113" s="166" t="str">
        <f t="shared" si="150"/>
        <v/>
      </c>
      <c r="R113" s="166" t="str">
        <f t="shared" si="150"/>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151">IF(G110="","",SUM(G71,G73,G75,G77,G79,G81,G83,G85,G87,G89,G91,G93,G95,G97,G99))</f>
        <v>195</v>
      </c>
      <c r="H114" s="166">
        <f t="shared" si="151"/>
        <v>182</v>
      </c>
      <c r="I114" s="166">
        <f t="shared" si="151"/>
        <v>11</v>
      </c>
      <c r="J114" s="166">
        <f t="shared" si="151"/>
        <v>74</v>
      </c>
      <c r="K114" s="166">
        <f t="shared" si="151"/>
        <v>93</v>
      </c>
      <c r="L114" s="166">
        <f t="shared" si="151"/>
        <v>150</v>
      </c>
      <c r="M114" s="166">
        <f t="shared" si="151"/>
        <v>34</v>
      </c>
      <c r="N114" s="166" t="str">
        <f t="shared" si="151"/>
        <v/>
      </c>
      <c r="O114" s="166" t="str">
        <f t="shared" si="151"/>
        <v/>
      </c>
      <c r="P114" s="166" t="str">
        <f t="shared" si="151"/>
        <v/>
      </c>
      <c r="Q114" s="166" t="str">
        <f t="shared" si="151"/>
        <v/>
      </c>
      <c r="R114" s="166" t="str">
        <f t="shared" si="151"/>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152">IF(G110="","",IF(G7=G110,"",1))</f>
        <v/>
      </c>
      <c r="H116" s="163" t="str">
        <f t="shared" si="152"/>
        <v/>
      </c>
      <c r="I116" s="163" t="str">
        <f t="shared" si="152"/>
        <v/>
      </c>
      <c r="J116" s="163" t="str">
        <f t="shared" si="152"/>
        <v/>
      </c>
      <c r="K116" s="163" t="str">
        <f t="shared" si="152"/>
        <v/>
      </c>
      <c r="L116" s="163" t="str">
        <f t="shared" si="152"/>
        <v/>
      </c>
      <c r="M116" s="163" t="str">
        <f t="shared" si="152"/>
        <v/>
      </c>
      <c r="N116" s="163" t="str">
        <f t="shared" si="152"/>
        <v/>
      </c>
      <c r="O116" s="163" t="str">
        <f t="shared" si="152"/>
        <v/>
      </c>
      <c r="P116" s="163" t="str">
        <f t="shared" si="152"/>
        <v/>
      </c>
      <c r="Q116" s="163" t="str">
        <f t="shared" si="152"/>
        <v/>
      </c>
      <c r="R116" s="163" t="str">
        <f t="shared" si="152"/>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153">IF(G110="","",IF(G110=G111,"",1))</f>
        <v/>
      </c>
      <c r="H117" s="163" t="str">
        <f t="shared" si="153"/>
        <v/>
      </c>
      <c r="I117" s="163" t="str">
        <f t="shared" si="153"/>
        <v/>
      </c>
      <c r="J117" s="163" t="str">
        <f t="shared" si="153"/>
        <v/>
      </c>
      <c r="K117" s="163" t="str">
        <f t="shared" si="153"/>
        <v/>
      </c>
      <c r="L117" s="163" t="str">
        <f t="shared" si="153"/>
        <v/>
      </c>
      <c r="M117" s="163" t="str">
        <f t="shared" si="153"/>
        <v/>
      </c>
      <c r="N117" s="163" t="str">
        <f t="shared" si="153"/>
        <v/>
      </c>
      <c r="O117" s="163" t="str">
        <f t="shared" si="153"/>
        <v/>
      </c>
      <c r="P117" s="163" t="str">
        <f t="shared" si="153"/>
        <v/>
      </c>
      <c r="Q117" s="163" t="str">
        <f t="shared" si="153"/>
        <v/>
      </c>
      <c r="R117" s="163" t="str">
        <f t="shared" si="153"/>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154">IF(G110="","",IF(G110=G112,"",1))</f>
        <v/>
      </c>
      <c r="H118" s="163" t="str">
        <f t="shared" si="154"/>
        <v/>
      </c>
      <c r="I118" s="163" t="str">
        <f t="shared" si="154"/>
        <v/>
      </c>
      <c r="J118" s="163" t="str">
        <f t="shared" si="154"/>
        <v/>
      </c>
      <c r="K118" s="163" t="str">
        <f t="shared" si="154"/>
        <v/>
      </c>
      <c r="L118" s="163" t="str">
        <f t="shared" si="154"/>
        <v/>
      </c>
      <c r="M118" s="163" t="str">
        <f t="shared" si="154"/>
        <v/>
      </c>
      <c r="N118" s="163" t="str">
        <f t="shared" si="154"/>
        <v/>
      </c>
      <c r="O118" s="163" t="str">
        <f t="shared" si="154"/>
        <v/>
      </c>
      <c r="P118" s="163" t="str">
        <f t="shared" si="154"/>
        <v/>
      </c>
      <c r="Q118" s="163" t="str">
        <f t="shared" si="154"/>
        <v/>
      </c>
      <c r="R118" s="163" t="str">
        <f t="shared" si="154"/>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155">IF(G110="","",IF(G19=G113,"",1))</f>
        <v/>
      </c>
      <c r="H119" s="163" t="str">
        <f t="shared" si="155"/>
        <v/>
      </c>
      <c r="I119" s="163" t="str">
        <f t="shared" si="155"/>
        <v/>
      </c>
      <c r="J119" s="163" t="str">
        <f t="shared" si="155"/>
        <v/>
      </c>
      <c r="K119" s="163" t="str">
        <f t="shared" si="155"/>
        <v/>
      </c>
      <c r="L119" s="163" t="str">
        <f t="shared" si="155"/>
        <v/>
      </c>
      <c r="M119" s="163" t="str">
        <f t="shared" si="155"/>
        <v/>
      </c>
      <c r="N119" s="163" t="str">
        <f t="shared" si="155"/>
        <v/>
      </c>
      <c r="O119" s="163" t="str">
        <f t="shared" si="155"/>
        <v/>
      </c>
      <c r="P119" s="163" t="str">
        <f t="shared" si="155"/>
        <v/>
      </c>
      <c r="Q119" s="163" t="str">
        <f t="shared" si="155"/>
        <v/>
      </c>
      <c r="R119" s="163" t="str">
        <f t="shared" si="155"/>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156">IF(G110="","",IF(G69=G114,"",1))</f>
        <v/>
      </c>
      <c r="H120" s="163" t="str">
        <f t="shared" si="156"/>
        <v/>
      </c>
      <c r="I120" s="163" t="str">
        <f t="shared" si="156"/>
        <v/>
      </c>
      <c r="J120" s="163" t="str">
        <f t="shared" si="156"/>
        <v/>
      </c>
      <c r="K120" s="163" t="str">
        <f t="shared" si="156"/>
        <v/>
      </c>
      <c r="L120" s="163" t="str">
        <f t="shared" si="156"/>
        <v/>
      </c>
      <c r="M120" s="163" t="str">
        <f t="shared" si="156"/>
        <v/>
      </c>
      <c r="N120" s="163" t="str">
        <f t="shared" si="156"/>
        <v/>
      </c>
      <c r="O120" s="163" t="str">
        <f t="shared" si="156"/>
        <v/>
      </c>
      <c r="P120" s="163" t="str">
        <f t="shared" si="156"/>
        <v/>
      </c>
      <c r="Q120" s="163" t="str">
        <f t="shared" si="156"/>
        <v/>
      </c>
      <c r="R120" s="163" t="str">
        <f t="shared" si="156"/>
        <v/>
      </c>
      <c r="S120" s="71"/>
      <c r="T120" s="71"/>
      <c r="U120" s="71"/>
      <c r="V120" s="71"/>
      <c r="W120" s="71"/>
      <c r="X120" s="71"/>
      <c r="Y120" s="71"/>
      <c r="Z120" s="71"/>
      <c r="AA120" s="71"/>
      <c r="AB120" s="71"/>
      <c r="AC120" s="71"/>
      <c r="AD120" s="71"/>
    </row>
  </sheetData>
  <mergeCells count="60">
    <mergeCell ref="D97:D98"/>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 ref="D95:D96"/>
    <mergeCell ref="D67:D68"/>
    <mergeCell ref="D45:D46"/>
    <mergeCell ref="D47:D48"/>
    <mergeCell ref="D49:D50"/>
    <mergeCell ref="D51:D52"/>
    <mergeCell ref="D53:D54"/>
    <mergeCell ref="D55:D56"/>
    <mergeCell ref="D57:D58"/>
    <mergeCell ref="D59:D60"/>
    <mergeCell ref="D61:D62"/>
    <mergeCell ref="D63:D64"/>
    <mergeCell ref="D65:D66"/>
    <mergeCell ref="D43:D44"/>
    <mergeCell ref="B17:E1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K3:K6"/>
    <mergeCell ref="L3:L6"/>
    <mergeCell ref="M3:M6"/>
    <mergeCell ref="A7:E8"/>
    <mergeCell ref="A9:A18"/>
    <mergeCell ref="B9:E10"/>
    <mergeCell ref="B11:E12"/>
    <mergeCell ref="B13:E14"/>
    <mergeCell ref="B15:E16"/>
    <mergeCell ref="A3:E6"/>
    <mergeCell ref="F3:F6"/>
    <mergeCell ref="G3:G6"/>
    <mergeCell ref="H3:H6"/>
    <mergeCell ref="I3:I6"/>
    <mergeCell ref="J3:J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2"/>
  <sheetViews>
    <sheetView showGridLines="0" view="pageBreakPreview" zoomScaleNormal="100" zoomScaleSheetLayoutView="100" workbookViewId="0">
      <selection activeCell="H10" sqref="H10"/>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4" width="9.875" style="3" customWidth="1"/>
    <col min="15" max="16384" width="9" style="3"/>
  </cols>
  <sheetData>
    <row r="1" spans="1:29" ht="14.25">
      <c r="A1" s="18" t="s">
        <v>552</v>
      </c>
    </row>
    <row r="3" spans="1:29" ht="14.25" customHeight="1">
      <c r="A3" s="216" t="s">
        <v>64</v>
      </c>
      <c r="B3" s="217"/>
      <c r="C3" s="217"/>
      <c r="D3" s="217"/>
      <c r="E3" s="218"/>
      <c r="F3" s="225" t="s">
        <v>138</v>
      </c>
      <c r="G3" s="240" t="s">
        <v>385</v>
      </c>
      <c r="H3" s="241"/>
      <c r="I3" s="240" t="s">
        <v>384</v>
      </c>
      <c r="J3" s="241"/>
      <c r="K3" s="240" t="s">
        <v>383</v>
      </c>
      <c r="L3" s="241"/>
      <c r="M3" s="392" t="s">
        <v>382</v>
      </c>
      <c r="N3" s="392"/>
      <c r="O3" s="6"/>
    </row>
    <row r="4" spans="1:29" ht="62.25" customHeight="1">
      <c r="A4" s="219"/>
      <c r="B4" s="220"/>
      <c r="C4" s="220"/>
      <c r="D4" s="220"/>
      <c r="E4" s="221"/>
      <c r="F4" s="226"/>
      <c r="G4" s="242"/>
      <c r="H4" s="243"/>
      <c r="I4" s="242"/>
      <c r="J4" s="243"/>
      <c r="K4" s="242"/>
      <c r="L4" s="243"/>
      <c r="M4" s="264"/>
      <c r="N4" s="264"/>
    </row>
    <row r="5" spans="1:29" ht="15" customHeight="1" thickBot="1">
      <c r="A5" s="219"/>
      <c r="B5" s="220"/>
      <c r="C5" s="220"/>
      <c r="D5" s="220"/>
      <c r="E5" s="221"/>
      <c r="F5" s="226"/>
      <c r="G5" s="227" t="s">
        <v>52</v>
      </c>
      <c r="H5" s="214" t="s">
        <v>51</v>
      </c>
      <c r="I5" s="227" t="s">
        <v>52</v>
      </c>
      <c r="J5" s="214" t="s">
        <v>51</v>
      </c>
      <c r="K5" s="227" t="s">
        <v>52</v>
      </c>
      <c r="L5" s="214" t="s">
        <v>51</v>
      </c>
      <c r="M5" s="393" t="s">
        <v>52</v>
      </c>
      <c r="N5" s="214" t="s">
        <v>51</v>
      </c>
    </row>
    <row r="6" spans="1:29" ht="15" customHeight="1" thickBot="1">
      <c r="A6" s="222"/>
      <c r="B6" s="223"/>
      <c r="C6" s="223"/>
      <c r="D6" s="223"/>
      <c r="E6" s="224"/>
      <c r="F6" s="226"/>
      <c r="G6" s="228"/>
      <c r="H6" s="215"/>
      <c r="I6" s="228"/>
      <c r="J6" s="215"/>
      <c r="K6" s="228"/>
      <c r="L6" s="215"/>
      <c r="M6" s="394"/>
      <c r="N6" s="215"/>
      <c r="AA6" s="139">
        <f>SUM(AB7:AD53,F66:AD70)</f>
        <v>0</v>
      </c>
    </row>
    <row r="7" spans="1:29" ht="23.1" customHeight="1">
      <c r="A7" s="211" t="s">
        <v>50</v>
      </c>
      <c r="B7" s="212"/>
      <c r="C7" s="212"/>
      <c r="D7" s="212"/>
      <c r="E7" s="213"/>
      <c r="F7" s="10">
        <f t="shared" ref="F7:F53" si="0">SUM(G7,I7,K7,M7)</f>
        <v>986</v>
      </c>
      <c r="G7" s="9">
        <f>SUM(G8:G12)</f>
        <v>800</v>
      </c>
      <c r="H7" s="8">
        <f t="shared" ref="H7:H53" si="1">IF(G7=0,0,G7/$F7*100)</f>
        <v>81.135902636916839</v>
      </c>
      <c r="I7" s="9">
        <f>SUM(I8:I12)</f>
        <v>102</v>
      </c>
      <c r="J7" s="8">
        <f t="shared" ref="J7:J53" si="2">IF(I7=0,0,I7/$F7*100)</f>
        <v>10.344827586206897</v>
      </c>
      <c r="K7" s="9">
        <f>SUM(K8:K12)</f>
        <v>57</v>
      </c>
      <c r="L7" s="8">
        <f t="shared" ref="L7:L53" si="3">IF(K7=0,0,K7/$F7*100)</f>
        <v>5.7809330628803242</v>
      </c>
      <c r="M7" s="9">
        <f>SUM(M8:M12)</f>
        <v>27</v>
      </c>
      <c r="N7" s="8">
        <f t="shared" ref="N7:N53" si="4">IF(M7=0,0,M7/$F7*100)</f>
        <v>2.7383367139959431</v>
      </c>
      <c r="O7" s="54">
        <f>+G7+I7</f>
        <v>902</v>
      </c>
      <c r="P7" s="54"/>
      <c r="AA7" s="138">
        <v>986</v>
      </c>
      <c r="AB7" s="135" t="str">
        <f>IF(F7=AA7,"",1)</f>
        <v/>
      </c>
      <c r="AC7" s="173" t="str">
        <f>IF(SUM(H7,J7,L7,N7)=100,"",1)</f>
        <v/>
      </c>
    </row>
    <row r="8" spans="1:29" ht="23.1" customHeight="1">
      <c r="A8" s="205" t="s">
        <v>49</v>
      </c>
      <c r="B8" s="208" t="s">
        <v>48</v>
      </c>
      <c r="C8" s="209"/>
      <c r="D8" s="209"/>
      <c r="E8" s="210"/>
      <c r="F8" s="10">
        <f>SUM(G8,I8,K8,M8)</f>
        <v>324</v>
      </c>
      <c r="G8" s="9">
        <v>192</v>
      </c>
      <c r="H8" s="8">
        <f t="shared" si="1"/>
        <v>59.259259259259252</v>
      </c>
      <c r="I8" s="9">
        <v>67</v>
      </c>
      <c r="J8" s="8">
        <f t="shared" si="2"/>
        <v>20.679012345679013</v>
      </c>
      <c r="K8" s="9">
        <v>44</v>
      </c>
      <c r="L8" s="8">
        <f t="shared" si="3"/>
        <v>13.580246913580247</v>
      </c>
      <c r="M8" s="9">
        <v>21</v>
      </c>
      <c r="N8" s="8">
        <f t="shared" si="4"/>
        <v>6.481481481481481</v>
      </c>
      <c r="O8" s="54">
        <f>+G8+I8</f>
        <v>259</v>
      </c>
      <c r="P8" s="54"/>
      <c r="AA8" s="9">
        <v>324</v>
      </c>
      <c r="AB8" s="136" t="str">
        <f t="shared" ref="AB8:AB53" si="5">IF(F8=AA8,"",1)</f>
        <v/>
      </c>
      <c r="AC8" s="136" t="str">
        <f t="shared" ref="AC8:AC53" si="6">IF(SUM(H8,J8,L8,N8)=100,"",1)</f>
        <v/>
      </c>
    </row>
    <row r="9" spans="1:29" ht="23.1" customHeight="1">
      <c r="A9" s="206"/>
      <c r="B9" s="208" t="s">
        <v>47</v>
      </c>
      <c r="C9" s="209"/>
      <c r="D9" s="209"/>
      <c r="E9" s="210"/>
      <c r="F9" s="10">
        <f t="shared" si="0"/>
        <v>144</v>
      </c>
      <c r="G9" s="9">
        <v>119</v>
      </c>
      <c r="H9" s="8">
        <f t="shared" si="1"/>
        <v>82.638888888888886</v>
      </c>
      <c r="I9" s="9">
        <v>17</v>
      </c>
      <c r="J9" s="8">
        <f t="shared" si="2"/>
        <v>11.805555555555555</v>
      </c>
      <c r="K9" s="9">
        <v>7</v>
      </c>
      <c r="L9" s="8">
        <f t="shared" si="3"/>
        <v>4.8611111111111116</v>
      </c>
      <c r="M9" s="9">
        <v>1</v>
      </c>
      <c r="N9" s="8">
        <f t="shared" si="4"/>
        <v>0.69444444444444442</v>
      </c>
      <c r="O9" s="54">
        <f t="shared" ref="O9:O53" si="7">+G9+I9</f>
        <v>136</v>
      </c>
      <c r="P9" s="54"/>
      <c r="AA9" s="9">
        <v>144</v>
      </c>
      <c r="AB9" s="136" t="str">
        <f t="shared" si="5"/>
        <v/>
      </c>
      <c r="AC9" s="136" t="str">
        <f t="shared" si="6"/>
        <v/>
      </c>
    </row>
    <row r="10" spans="1:29" ht="23.1" customHeight="1">
      <c r="A10" s="206"/>
      <c r="B10" s="208" t="s">
        <v>46</v>
      </c>
      <c r="C10" s="209"/>
      <c r="D10" s="209"/>
      <c r="E10" s="210"/>
      <c r="F10" s="10">
        <f t="shared" si="0"/>
        <v>219</v>
      </c>
      <c r="G10" s="9">
        <v>199</v>
      </c>
      <c r="H10" s="8">
        <f t="shared" si="1"/>
        <v>90.867579908675793</v>
      </c>
      <c r="I10" s="9">
        <v>12</v>
      </c>
      <c r="J10" s="8">
        <f t="shared" si="2"/>
        <v>5.4794520547945202</v>
      </c>
      <c r="K10" s="9">
        <v>5</v>
      </c>
      <c r="L10" s="8">
        <f t="shared" si="3"/>
        <v>2.2831050228310499</v>
      </c>
      <c r="M10" s="9">
        <v>3</v>
      </c>
      <c r="N10" s="8">
        <f t="shared" si="4"/>
        <v>1.3698630136986301</v>
      </c>
      <c r="O10" s="54">
        <f t="shared" si="7"/>
        <v>211</v>
      </c>
      <c r="P10" s="54"/>
      <c r="AA10" s="9">
        <v>219</v>
      </c>
      <c r="AB10" s="136" t="str">
        <f t="shared" si="5"/>
        <v/>
      </c>
      <c r="AC10" s="136" t="str">
        <f t="shared" si="6"/>
        <v/>
      </c>
    </row>
    <row r="11" spans="1:29" ht="23.1" customHeight="1">
      <c r="A11" s="206"/>
      <c r="B11" s="208" t="s">
        <v>45</v>
      </c>
      <c r="C11" s="209"/>
      <c r="D11" s="209"/>
      <c r="E11" s="210"/>
      <c r="F11" s="10">
        <f t="shared" si="0"/>
        <v>78</v>
      </c>
      <c r="G11" s="9">
        <v>76</v>
      </c>
      <c r="H11" s="8">
        <f t="shared" si="1"/>
        <v>97.435897435897431</v>
      </c>
      <c r="I11" s="9">
        <v>1</v>
      </c>
      <c r="J11" s="8">
        <f t="shared" si="2"/>
        <v>1.2820512820512819</v>
      </c>
      <c r="K11" s="9">
        <v>1</v>
      </c>
      <c r="L11" s="8">
        <f t="shared" si="3"/>
        <v>1.2820512820512819</v>
      </c>
      <c r="M11" s="9">
        <v>0</v>
      </c>
      <c r="N11" s="8">
        <f t="shared" si="4"/>
        <v>0</v>
      </c>
      <c r="O11" s="54">
        <f t="shared" si="7"/>
        <v>77</v>
      </c>
      <c r="P11" s="54"/>
      <c r="AA11" s="9">
        <v>78</v>
      </c>
      <c r="AB11" s="136" t="str">
        <f t="shared" si="5"/>
        <v/>
      </c>
      <c r="AC11" s="136" t="str">
        <f t="shared" si="6"/>
        <v/>
      </c>
    </row>
    <row r="12" spans="1:29" ht="23.1" customHeight="1">
      <c r="A12" s="207"/>
      <c r="B12" s="208" t="s">
        <v>44</v>
      </c>
      <c r="C12" s="209"/>
      <c r="D12" s="209"/>
      <c r="E12" s="210"/>
      <c r="F12" s="10">
        <f t="shared" si="0"/>
        <v>221</v>
      </c>
      <c r="G12" s="9">
        <v>214</v>
      </c>
      <c r="H12" s="8">
        <f t="shared" si="1"/>
        <v>96.832579185520359</v>
      </c>
      <c r="I12" s="9">
        <v>5</v>
      </c>
      <c r="J12" s="8">
        <f t="shared" si="2"/>
        <v>2.2624434389140271</v>
      </c>
      <c r="K12" s="9">
        <v>0</v>
      </c>
      <c r="L12" s="8">
        <f t="shared" si="3"/>
        <v>0</v>
      </c>
      <c r="M12" s="9">
        <v>2</v>
      </c>
      <c r="N12" s="8">
        <f t="shared" si="4"/>
        <v>0.90497737556561098</v>
      </c>
      <c r="O12" s="54">
        <f t="shared" si="7"/>
        <v>219</v>
      </c>
      <c r="P12" s="54"/>
      <c r="AA12" s="9">
        <v>221</v>
      </c>
      <c r="AB12" s="136" t="str">
        <f t="shared" si="5"/>
        <v/>
      </c>
      <c r="AC12" s="136" t="str">
        <f t="shared" si="6"/>
        <v/>
      </c>
    </row>
    <row r="13" spans="1:29" ht="23.1" customHeight="1">
      <c r="A13" s="202" t="s">
        <v>43</v>
      </c>
      <c r="B13" s="202" t="s">
        <v>42</v>
      </c>
      <c r="C13" s="13"/>
      <c r="D13" s="14" t="s">
        <v>16</v>
      </c>
      <c r="E13" s="11"/>
      <c r="F13" s="10">
        <f t="shared" si="0"/>
        <v>247</v>
      </c>
      <c r="G13" s="9">
        <f>SUM(G14:G37)</f>
        <v>211</v>
      </c>
      <c r="H13" s="8">
        <f t="shared" si="1"/>
        <v>85.425101214574894</v>
      </c>
      <c r="I13" s="9">
        <f>SUM(I14:I37)</f>
        <v>14</v>
      </c>
      <c r="J13" s="8">
        <f t="shared" si="2"/>
        <v>5.668016194331984</v>
      </c>
      <c r="K13" s="9">
        <f>SUM(K14:K37)</f>
        <v>17</v>
      </c>
      <c r="L13" s="8">
        <f t="shared" si="3"/>
        <v>6.8825910931174086</v>
      </c>
      <c r="M13" s="9">
        <f>SUM(M14:M37)</f>
        <v>5</v>
      </c>
      <c r="N13" s="8">
        <f t="shared" si="4"/>
        <v>2.0242914979757085</v>
      </c>
      <c r="O13" s="54">
        <f t="shared" si="7"/>
        <v>225</v>
      </c>
      <c r="P13" s="54"/>
      <c r="AA13" s="9">
        <v>247</v>
      </c>
      <c r="AB13" s="136" t="str">
        <f t="shared" si="5"/>
        <v/>
      </c>
      <c r="AC13" s="136" t="str">
        <f t="shared" si="6"/>
        <v/>
      </c>
    </row>
    <row r="14" spans="1:29" ht="23.1" customHeight="1">
      <c r="A14" s="203"/>
      <c r="B14" s="203"/>
      <c r="C14" s="13"/>
      <c r="D14" s="14" t="s">
        <v>41</v>
      </c>
      <c r="E14" s="11"/>
      <c r="F14" s="10">
        <f t="shared" si="0"/>
        <v>28</v>
      </c>
      <c r="G14" s="9">
        <v>24</v>
      </c>
      <c r="H14" s="8">
        <f t="shared" si="1"/>
        <v>85.714285714285708</v>
      </c>
      <c r="I14" s="9">
        <v>2</v>
      </c>
      <c r="J14" s="8">
        <f t="shared" si="2"/>
        <v>7.1428571428571423</v>
      </c>
      <c r="K14" s="9">
        <v>2</v>
      </c>
      <c r="L14" s="8">
        <f t="shared" si="3"/>
        <v>7.1428571428571423</v>
      </c>
      <c r="M14" s="9">
        <v>0</v>
      </c>
      <c r="N14" s="8">
        <f t="shared" si="4"/>
        <v>0</v>
      </c>
      <c r="O14" s="54">
        <f t="shared" si="7"/>
        <v>26</v>
      </c>
      <c r="P14" s="54"/>
      <c r="AA14" s="9">
        <v>28</v>
      </c>
      <c r="AB14" s="136" t="str">
        <f t="shared" si="5"/>
        <v/>
      </c>
      <c r="AC14" s="136" t="str">
        <f t="shared" si="6"/>
        <v/>
      </c>
    </row>
    <row r="15" spans="1:29" ht="23.1" customHeight="1">
      <c r="A15" s="203"/>
      <c r="B15" s="203"/>
      <c r="C15" s="13"/>
      <c r="D15" s="14" t="s">
        <v>40</v>
      </c>
      <c r="E15" s="11"/>
      <c r="F15" s="10">
        <f t="shared" si="0"/>
        <v>5</v>
      </c>
      <c r="G15" s="9">
        <v>5</v>
      </c>
      <c r="H15" s="8">
        <f t="shared" si="1"/>
        <v>100</v>
      </c>
      <c r="I15" s="9">
        <v>0</v>
      </c>
      <c r="J15" s="8">
        <f t="shared" si="2"/>
        <v>0</v>
      </c>
      <c r="K15" s="9">
        <v>0</v>
      </c>
      <c r="L15" s="8">
        <f t="shared" si="3"/>
        <v>0</v>
      </c>
      <c r="M15" s="9">
        <v>0</v>
      </c>
      <c r="N15" s="8">
        <f t="shared" si="4"/>
        <v>0</v>
      </c>
      <c r="O15" s="54">
        <f t="shared" si="7"/>
        <v>5</v>
      </c>
      <c r="P15" s="54"/>
      <c r="AA15" s="9">
        <v>5</v>
      </c>
      <c r="AB15" s="136" t="str">
        <f t="shared" si="5"/>
        <v/>
      </c>
      <c r="AC15" s="136" t="str">
        <f t="shared" si="6"/>
        <v/>
      </c>
    </row>
    <row r="16" spans="1:29" ht="23.1" customHeight="1">
      <c r="A16" s="203"/>
      <c r="B16" s="203"/>
      <c r="C16" s="13"/>
      <c r="D16" s="14" t="s">
        <v>39</v>
      </c>
      <c r="E16" s="11"/>
      <c r="F16" s="10">
        <f t="shared" si="0"/>
        <v>19</v>
      </c>
      <c r="G16" s="9">
        <v>16</v>
      </c>
      <c r="H16" s="8">
        <f t="shared" si="1"/>
        <v>84.210526315789465</v>
      </c>
      <c r="I16" s="9">
        <v>2</v>
      </c>
      <c r="J16" s="8">
        <f t="shared" si="2"/>
        <v>10.526315789473683</v>
      </c>
      <c r="K16" s="9">
        <v>0</v>
      </c>
      <c r="L16" s="8">
        <f t="shared" si="3"/>
        <v>0</v>
      </c>
      <c r="M16" s="9">
        <v>1</v>
      </c>
      <c r="N16" s="8">
        <f t="shared" si="4"/>
        <v>5.2631578947368416</v>
      </c>
      <c r="O16" s="54">
        <f t="shared" si="7"/>
        <v>18</v>
      </c>
      <c r="P16" s="54"/>
      <c r="AA16" s="9">
        <v>19</v>
      </c>
      <c r="AB16" s="136" t="str">
        <f t="shared" si="5"/>
        <v/>
      </c>
      <c r="AC16" s="136" t="str">
        <f t="shared" si="6"/>
        <v/>
      </c>
    </row>
    <row r="17" spans="1:29" ht="23.1" customHeight="1">
      <c r="A17" s="203"/>
      <c r="B17" s="203"/>
      <c r="C17" s="13"/>
      <c r="D17" s="14" t="s">
        <v>38</v>
      </c>
      <c r="E17" s="11"/>
      <c r="F17" s="10">
        <f t="shared" si="0"/>
        <v>2</v>
      </c>
      <c r="G17" s="9">
        <v>1</v>
      </c>
      <c r="H17" s="8">
        <f t="shared" si="1"/>
        <v>50</v>
      </c>
      <c r="I17" s="9">
        <v>0</v>
      </c>
      <c r="J17" s="8">
        <f t="shared" si="2"/>
        <v>0</v>
      </c>
      <c r="K17" s="9">
        <v>0</v>
      </c>
      <c r="L17" s="8">
        <f t="shared" si="3"/>
        <v>0</v>
      </c>
      <c r="M17" s="9">
        <v>1</v>
      </c>
      <c r="N17" s="8">
        <f t="shared" si="4"/>
        <v>50</v>
      </c>
      <c r="O17" s="54">
        <f t="shared" si="7"/>
        <v>1</v>
      </c>
      <c r="P17" s="54"/>
      <c r="AA17" s="9">
        <v>2</v>
      </c>
      <c r="AB17" s="136" t="str">
        <f t="shared" si="5"/>
        <v/>
      </c>
      <c r="AC17" s="136" t="str">
        <f t="shared" si="6"/>
        <v/>
      </c>
    </row>
    <row r="18" spans="1:29" ht="23.1" customHeight="1">
      <c r="A18" s="203"/>
      <c r="B18" s="203"/>
      <c r="C18" s="13"/>
      <c r="D18" s="14" t="s">
        <v>37</v>
      </c>
      <c r="E18" s="11"/>
      <c r="F18" s="10">
        <f t="shared" si="0"/>
        <v>7</v>
      </c>
      <c r="G18" s="9">
        <v>5</v>
      </c>
      <c r="H18" s="8">
        <f t="shared" si="1"/>
        <v>71.428571428571431</v>
      </c>
      <c r="I18" s="9">
        <v>0</v>
      </c>
      <c r="J18" s="8">
        <f t="shared" si="2"/>
        <v>0</v>
      </c>
      <c r="K18" s="9">
        <v>2</v>
      </c>
      <c r="L18" s="8">
        <f t="shared" si="3"/>
        <v>28.571428571428569</v>
      </c>
      <c r="M18" s="9">
        <v>0</v>
      </c>
      <c r="N18" s="8">
        <f t="shared" si="4"/>
        <v>0</v>
      </c>
      <c r="O18" s="54">
        <f t="shared" si="7"/>
        <v>5</v>
      </c>
      <c r="P18" s="54"/>
      <c r="AA18" s="9">
        <v>7</v>
      </c>
      <c r="AB18" s="136" t="str">
        <f t="shared" si="5"/>
        <v/>
      </c>
      <c r="AC18" s="136" t="str">
        <f t="shared" si="6"/>
        <v/>
      </c>
    </row>
    <row r="19" spans="1:29" ht="23.1" customHeight="1">
      <c r="A19" s="203"/>
      <c r="B19" s="203"/>
      <c r="C19" s="13"/>
      <c r="D19" s="14" t="s">
        <v>36</v>
      </c>
      <c r="E19" s="11"/>
      <c r="F19" s="10">
        <f t="shared" si="0"/>
        <v>1</v>
      </c>
      <c r="G19" s="9">
        <v>1</v>
      </c>
      <c r="H19" s="8">
        <f t="shared" si="1"/>
        <v>100</v>
      </c>
      <c r="I19" s="9">
        <v>0</v>
      </c>
      <c r="J19" s="8">
        <f t="shared" si="2"/>
        <v>0</v>
      </c>
      <c r="K19" s="9">
        <v>0</v>
      </c>
      <c r="L19" s="8">
        <f t="shared" si="3"/>
        <v>0</v>
      </c>
      <c r="M19" s="9">
        <v>0</v>
      </c>
      <c r="N19" s="8">
        <f t="shared" si="4"/>
        <v>0</v>
      </c>
      <c r="O19" s="54">
        <f t="shared" si="7"/>
        <v>1</v>
      </c>
      <c r="P19" s="54"/>
      <c r="AA19" s="9">
        <v>1</v>
      </c>
      <c r="AB19" s="136" t="str">
        <f t="shared" si="5"/>
        <v/>
      </c>
      <c r="AC19" s="136" t="str">
        <f t="shared" si="6"/>
        <v/>
      </c>
    </row>
    <row r="20" spans="1:29" ht="23.1" customHeight="1">
      <c r="A20" s="203"/>
      <c r="B20" s="203"/>
      <c r="C20" s="13"/>
      <c r="D20" s="14" t="s">
        <v>35</v>
      </c>
      <c r="E20" s="11"/>
      <c r="F20" s="10">
        <f t="shared" si="0"/>
        <v>7</v>
      </c>
      <c r="G20" s="9">
        <v>6</v>
      </c>
      <c r="H20" s="8">
        <f t="shared" si="1"/>
        <v>85.714285714285708</v>
      </c>
      <c r="I20" s="9">
        <v>1</v>
      </c>
      <c r="J20" s="8">
        <f t="shared" si="2"/>
        <v>14.285714285714285</v>
      </c>
      <c r="K20" s="9">
        <v>0</v>
      </c>
      <c r="L20" s="8">
        <f t="shared" si="3"/>
        <v>0</v>
      </c>
      <c r="M20" s="9">
        <v>0</v>
      </c>
      <c r="N20" s="8">
        <f t="shared" si="4"/>
        <v>0</v>
      </c>
      <c r="O20" s="54">
        <f t="shared" si="7"/>
        <v>7</v>
      </c>
      <c r="P20" s="54"/>
      <c r="AA20" s="9">
        <v>7</v>
      </c>
      <c r="AB20" s="136" t="str">
        <f t="shared" si="5"/>
        <v/>
      </c>
      <c r="AC20" s="136" t="str">
        <f t="shared" si="6"/>
        <v/>
      </c>
    </row>
    <row r="21" spans="1:29" ht="23.1" customHeight="1">
      <c r="A21" s="203"/>
      <c r="B21" s="203"/>
      <c r="C21" s="13"/>
      <c r="D21" s="14" t="s">
        <v>34</v>
      </c>
      <c r="E21" s="11"/>
      <c r="F21" s="10">
        <f t="shared" si="0"/>
        <v>8</v>
      </c>
      <c r="G21" s="9">
        <v>6</v>
      </c>
      <c r="H21" s="8">
        <f t="shared" si="1"/>
        <v>75</v>
      </c>
      <c r="I21" s="9">
        <v>2</v>
      </c>
      <c r="J21" s="8">
        <f t="shared" si="2"/>
        <v>25</v>
      </c>
      <c r="K21" s="9">
        <v>0</v>
      </c>
      <c r="L21" s="8">
        <f t="shared" si="3"/>
        <v>0</v>
      </c>
      <c r="M21" s="9">
        <v>0</v>
      </c>
      <c r="N21" s="8">
        <f t="shared" si="4"/>
        <v>0</v>
      </c>
      <c r="O21" s="54">
        <f t="shared" si="7"/>
        <v>8</v>
      </c>
      <c r="P21" s="54"/>
      <c r="AA21" s="9">
        <v>8</v>
      </c>
      <c r="AB21" s="136" t="str">
        <f t="shared" si="5"/>
        <v/>
      </c>
      <c r="AC21" s="136" t="str">
        <f t="shared" si="6"/>
        <v/>
      </c>
    </row>
    <row r="22" spans="1:29" ht="23.1" customHeight="1">
      <c r="A22" s="203"/>
      <c r="B22" s="203"/>
      <c r="C22" s="13"/>
      <c r="D22" s="14" t="s">
        <v>33</v>
      </c>
      <c r="E22" s="11"/>
      <c r="F22" s="10">
        <f t="shared" si="0"/>
        <v>1</v>
      </c>
      <c r="G22" s="9">
        <v>1</v>
      </c>
      <c r="H22" s="8">
        <f t="shared" si="1"/>
        <v>100</v>
      </c>
      <c r="I22" s="9">
        <v>0</v>
      </c>
      <c r="J22" s="8">
        <f t="shared" si="2"/>
        <v>0</v>
      </c>
      <c r="K22" s="9">
        <v>0</v>
      </c>
      <c r="L22" s="8">
        <f t="shared" si="3"/>
        <v>0</v>
      </c>
      <c r="M22" s="9">
        <v>0</v>
      </c>
      <c r="N22" s="8">
        <f t="shared" si="4"/>
        <v>0</v>
      </c>
      <c r="O22" s="54">
        <f t="shared" si="7"/>
        <v>1</v>
      </c>
      <c r="P22" s="54"/>
      <c r="AA22" s="9">
        <v>1</v>
      </c>
      <c r="AB22" s="136" t="str">
        <f t="shared" si="5"/>
        <v/>
      </c>
      <c r="AC22" s="136" t="str">
        <f t="shared" si="6"/>
        <v/>
      </c>
    </row>
    <row r="23" spans="1:29" ht="23.1" customHeight="1">
      <c r="A23" s="203"/>
      <c r="B23" s="203"/>
      <c r="C23" s="13"/>
      <c r="D23" s="14" t="s">
        <v>32</v>
      </c>
      <c r="E23" s="11"/>
      <c r="F23" s="10">
        <f t="shared" si="0"/>
        <v>7</v>
      </c>
      <c r="G23" s="9">
        <v>6</v>
      </c>
      <c r="H23" s="8">
        <f t="shared" si="1"/>
        <v>85.714285714285708</v>
      </c>
      <c r="I23" s="9">
        <v>1</v>
      </c>
      <c r="J23" s="8">
        <f t="shared" si="2"/>
        <v>14.285714285714285</v>
      </c>
      <c r="K23" s="9">
        <v>0</v>
      </c>
      <c r="L23" s="8">
        <f t="shared" si="3"/>
        <v>0</v>
      </c>
      <c r="M23" s="9">
        <v>0</v>
      </c>
      <c r="N23" s="8">
        <f t="shared" si="4"/>
        <v>0</v>
      </c>
      <c r="O23" s="54">
        <f t="shared" si="7"/>
        <v>7</v>
      </c>
      <c r="P23" s="54"/>
      <c r="AA23" s="9">
        <v>7</v>
      </c>
      <c r="AB23" s="136" t="str">
        <f t="shared" si="5"/>
        <v/>
      </c>
      <c r="AC23" s="136" t="str">
        <f t="shared" si="6"/>
        <v/>
      </c>
    </row>
    <row r="24" spans="1:29" ht="23.1" customHeight="1">
      <c r="A24" s="203"/>
      <c r="B24" s="203"/>
      <c r="C24" s="13"/>
      <c r="D24" s="14" t="s">
        <v>31</v>
      </c>
      <c r="E24" s="11"/>
      <c r="F24" s="10">
        <f t="shared" ref="F24" si="8">SUM(G24,I24,K24,M24)</f>
        <v>1</v>
      </c>
      <c r="G24" s="9">
        <v>1</v>
      </c>
      <c r="H24" s="8">
        <f t="shared" ref="H24" si="9">IF(G24=0,0,G24/$F24*100)</f>
        <v>100</v>
      </c>
      <c r="I24" s="9">
        <v>0</v>
      </c>
      <c r="J24" s="8">
        <f t="shared" ref="J24" si="10">IF(I24=0,0,I24/$F24*100)</f>
        <v>0</v>
      </c>
      <c r="K24" s="9">
        <v>0</v>
      </c>
      <c r="L24" s="8">
        <f t="shared" ref="L24" si="11">IF(K24=0,0,K24/$F24*100)</f>
        <v>0</v>
      </c>
      <c r="M24" s="9">
        <v>0</v>
      </c>
      <c r="N24" s="8">
        <f t="shared" ref="N24" si="12">IF(M24=0,0,M24/$F24*100)</f>
        <v>0</v>
      </c>
      <c r="O24" s="54">
        <f t="shared" si="7"/>
        <v>1</v>
      </c>
      <c r="P24" s="54"/>
      <c r="AA24" s="9">
        <v>1</v>
      </c>
      <c r="AB24" s="136" t="str">
        <f t="shared" si="5"/>
        <v/>
      </c>
      <c r="AC24" s="136" t="str">
        <f t="shared" si="6"/>
        <v/>
      </c>
    </row>
    <row r="25" spans="1:29" ht="23.1" customHeight="1">
      <c r="A25" s="203"/>
      <c r="B25" s="203"/>
      <c r="C25" s="13"/>
      <c r="D25" s="12" t="s">
        <v>30</v>
      </c>
      <c r="E25" s="11"/>
      <c r="F25" s="10">
        <f t="shared" si="0"/>
        <v>2</v>
      </c>
      <c r="G25" s="9">
        <v>1</v>
      </c>
      <c r="H25" s="8">
        <f t="shared" si="1"/>
        <v>50</v>
      </c>
      <c r="I25" s="9">
        <v>0</v>
      </c>
      <c r="J25" s="8">
        <f t="shared" si="2"/>
        <v>0</v>
      </c>
      <c r="K25" s="9">
        <v>1</v>
      </c>
      <c r="L25" s="8">
        <f t="shared" si="3"/>
        <v>50</v>
      </c>
      <c r="M25" s="9">
        <v>0</v>
      </c>
      <c r="N25" s="8">
        <f t="shared" si="4"/>
        <v>0</v>
      </c>
      <c r="O25" s="54">
        <f t="shared" si="7"/>
        <v>1</v>
      </c>
      <c r="P25" s="54"/>
      <c r="AA25" s="9">
        <v>2</v>
      </c>
      <c r="AB25" s="136" t="str">
        <f t="shared" si="5"/>
        <v/>
      </c>
      <c r="AC25" s="136" t="str">
        <f t="shared" si="6"/>
        <v/>
      </c>
    </row>
    <row r="26" spans="1:29" ht="23.1" customHeight="1">
      <c r="A26" s="203"/>
      <c r="B26" s="203"/>
      <c r="C26" s="13"/>
      <c r="D26" s="109" t="s">
        <v>29</v>
      </c>
      <c r="E26" s="110"/>
      <c r="F26" s="31">
        <f t="shared" si="0"/>
        <v>8</v>
      </c>
      <c r="G26" s="30">
        <v>6</v>
      </c>
      <c r="H26" s="111">
        <f t="shared" si="1"/>
        <v>75</v>
      </c>
      <c r="I26" s="9">
        <v>1</v>
      </c>
      <c r="J26" s="8">
        <f t="shared" si="2"/>
        <v>12.5</v>
      </c>
      <c r="K26" s="9">
        <v>1</v>
      </c>
      <c r="L26" s="8">
        <f t="shared" si="3"/>
        <v>12.5</v>
      </c>
      <c r="M26" s="9">
        <v>0</v>
      </c>
      <c r="N26" s="8">
        <f t="shared" si="4"/>
        <v>0</v>
      </c>
      <c r="O26" s="54">
        <f t="shared" si="7"/>
        <v>7</v>
      </c>
      <c r="P26" s="54"/>
      <c r="AA26" s="30">
        <v>8</v>
      </c>
      <c r="AB26" s="136" t="str">
        <f t="shared" si="5"/>
        <v/>
      </c>
      <c r="AC26" s="136" t="str">
        <f t="shared" si="6"/>
        <v/>
      </c>
    </row>
    <row r="27" spans="1:29" ht="23.1" customHeight="1">
      <c r="A27" s="203"/>
      <c r="B27" s="203"/>
      <c r="C27" s="13"/>
      <c r="D27" s="14" t="s">
        <v>28</v>
      </c>
      <c r="E27" s="11"/>
      <c r="F27" s="10">
        <f t="shared" si="0"/>
        <v>5</v>
      </c>
      <c r="G27" s="9">
        <v>4</v>
      </c>
      <c r="H27" s="8">
        <f t="shared" si="1"/>
        <v>80</v>
      </c>
      <c r="I27" s="9">
        <v>0</v>
      </c>
      <c r="J27" s="8">
        <f t="shared" si="2"/>
        <v>0</v>
      </c>
      <c r="K27" s="9">
        <v>1</v>
      </c>
      <c r="L27" s="8">
        <f t="shared" si="3"/>
        <v>20</v>
      </c>
      <c r="M27" s="9">
        <v>0</v>
      </c>
      <c r="N27" s="8">
        <f t="shared" si="4"/>
        <v>0</v>
      </c>
      <c r="O27" s="54">
        <f t="shared" si="7"/>
        <v>4</v>
      </c>
      <c r="P27" s="54"/>
      <c r="AA27" s="9">
        <v>5</v>
      </c>
      <c r="AB27" s="136" t="str">
        <f t="shared" si="5"/>
        <v/>
      </c>
      <c r="AC27" s="136" t="str">
        <f t="shared" si="6"/>
        <v/>
      </c>
    </row>
    <row r="28" spans="1:29" ht="23.1" customHeight="1">
      <c r="A28" s="203"/>
      <c r="B28" s="203"/>
      <c r="C28" s="13"/>
      <c r="D28" s="14" t="s">
        <v>27</v>
      </c>
      <c r="E28" s="11"/>
      <c r="F28" s="10">
        <f t="shared" si="0"/>
        <v>5</v>
      </c>
      <c r="G28" s="9">
        <v>5</v>
      </c>
      <c r="H28" s="8">
        <f t="shared" si="1"/>
        <v>100</v>
      </c>
      <c r="I28" s="9">
        <v>0</v>
      </c>
      <c r="J28" s="8">
        <f t="shared" si="2"/>
        <v>0</v>
      </c>
      <c r="K28" s="9">
        <v>0</v>
      </c>
      <c r="L28" s="8">
        <f t="shared" si="3"/>
        <v>0</v>
      </c>
      <c r="M28" s="9">
        <v>0</v>
      </c>
      <c r="N28" s="8">
        <f t="shared" si="4"/>
        <v>0</v>
      </c>
      <c r="O28" s="54">
        <f t="shared" si="7"/>
        <v>5</v>
      </c>
      <c r="P28" s="54"/>
      <c r="AA28" s="9">
        <v>5</v>
      </c>
      <c r="AB28" s="136" t="str">
        <f t="shared" si="5"/>
        <v/>
      </c>
      <c r="AC28" s="136" t="str">
        <f t="shared" si="6"/>
        <v/>
      </c>
    </row>
    <row r="29" spans="1:29" ht="23.1" customHeight="1">
      <c r="A29" s="203"/>
      <c r="B29" s="203"/>
      <c r="C29" s="13"/>
      <c r="D29" s="14" t="s">
        <v>26</v>
      </c>
      <c r="E29" s="11"/>
      <c r="F29" s="10">
        <f t="shared" si="0"/>
        <v>15</v>
      </c>
      <c r="G29" s="9">
        <v>13</v>
      </c>
      <c r="H29" s="8">
        <f t="shared" si="1"/>
        <v>86.666666666666671</v>
      </c>
      <c r="I29" s="9">
        <v>1</v>
      </c>
      <c r="J29" s="8">
        <f t="shared" si="2"/>
        <v>6.666666666666667</v>
      </c>
      <c r="K29" s="9">
        <v>1</v>
      </c>
      <c r="L29" s="8">
        <f t="shared" si="3"/>
        <v>6.666666666666667</v>
      </c>
      <c r="M29" s="9">
        <v>0</v>
      </c>
      <c r="N29" s="8">
        <f t="shared" si="4"/>
        <v>0</v>
      </c>
      <c r="O29" s="54">
        <f t="shared" si="7"/>
        <v>14</v>
      </c>
      <c r="P29" s="54"/>
      <c r="AA29" s="9">
        <v>15</v>
      </c>
      <c r="AB29" s="136" t="str">
        <f t="shared" si="5"/>
        <v/>
      </c>
      <c r="AC29" s="136" t="str">
        <f t="shared" si="6"/>
        <v/>
      </c>
    </row>
    <row r="30" spans="1:29" ht="23.1" customHeight="1">
      <c r="A30" s="203"/>
      <c r="B30" s="203"/>
      <c r="C30" s="13"/>
      <c r="D30" s="14" t="s">
        <v>25</v>
      </c>
      <c r="E30" s="11"/>
      <c r="F30" s="10">
        <f t="shared" si="0"/>
        <v>5</v>
      </c>
      <c r="G30" s="9">
        <v>4</v>
      </c>
      <c r="H30" s="8">
        <f t="shared" si="1"/>
        <v>80</v>
      </c>
      <c r="I30" s="9">
        <v>0</v>
      </c>
      <c r="J30" s="8">
        <f t="shared" si="2"/>
        <v>0</v>
      </c>
      <c r="K30" s="9">
        <v>1</v>
      </c>
      <c r="L30" s="8">
        <f t="shared" si="3"/>
        <v>20</v>
      </c>
      <c r="M30" s="9">
        <v>0</v>
      </c>
      <c r="N30" s="8">
        <f t="shared" si="4"/>
        <v>0</v>
      </c>
      <c r="O30" s="54">
        <f t="shared" si="7"/>
        <v>4</v>
      </c>
      <c r="P30" s="54"/>
      <c r="AA30" s="9">
        <v>5</v>
      </c>
      <c r="AB30" s="136" t="str">
        <f t="shared" si="5"/>
        <v/>
      </c>
      <c r="AC30" s="136" t="str">
        <f t="shared" si="6"/>
        <v/>
      </c>
    </row>
    <row r="31" spans="1:29" ht="23.1" customHeight="1">
      <c r="A31" s="203"/>
      <c r="B31" s="203"/>
      <c r="C31" s="13"/>
      <c r="D31" s="14" t="s">
        <v>24</v>
      </c>
      <c r="E31" s="11"/>
      <c r="F31" s="10">
        <f t="shared" si="0"/>
        <v>33</v>
      </c>
      <c r="G31" s="9">
        <v>27</v>
      </c>
      <c r="H31" s="8">
        <f t="shared" si="1"/>
        <v>81.818181818181827</v>
      </c>
      <c r="I31" s="9">
        <v>1</v>
      </c>
      <c r="J31" s="8">
        <f t="shared" si="2"/>
        <v>3.0303030303030303</v>
      </c>
      <c r="K31" s="9">
        <v>4</v>
      </c>
      <c r="L31" s="8">
        <f t="shared" si="3"/>
        <v>12.121212121212121</v>
      </c>
      <c r="M31" s="9">
        <v>1</v>
      </c>
      <c r="N31" s="8">
        <f t="shared" si="4"/>
        <v>3.0303030303030303</v>
      </c>
      <c r="O31" s="54">
        <f t="shared" si="7"/>
        <v>28</v>
      </c>
      <c r="P31" s="54"/>
      <c r="AA31" s="9">
        <v>33</v>
      </c>
      <c r="AB31" s="136" t="str">
        <f t="shared" si="5"/>
        <v/>
      </c>
      <c r="AC31" s="136" t="str">
        <f t="shared" si="6"/>
        <v/>
      </c>
    </row>
    <row r="32" spans="1:29" ht="23.1" customHeight="1">
      <c r="A32" s="203"/>
      <c r="B32" s="203"/>
      <c r="C32" s="13"/>
      <c r="D32" s="14" t="s">
        <v>23</v>
      </c>
      <c r="E32" s="11"/>
      <c r="F32" s="10">
        <f t="shared" si="0"/>
        <v>8</v>
      </c>
      <c r="G32" s="9">
        <v>8</v>
      </c>
      <c r="H32" s="8">
        <f t="shared" si="1"/>
        <v>100</v>
      </c>
      <c r="I32" s="9">
        <v>0</v>
      </c>
      <c r="J32" s="8">
        <f t="shared" si="2"/>
        <v>0</v>
      </c>
      <c r="K32" s="9">
        <v>0</v>
      </c>
      <c r="L32" s="8">
        <f t="shared" si="3"/>
        <v>0</v>
      </c>
      <c r="M32" s="9">
        <v>0</v>
      </c>
      <c r="N32" s="8">
        <f t="shared" si="4"/>
        <v>0</v>
      </c>
      <c r="O32" s="54">
        <f t="shared" si="7"/>
        <v>8</v>
      </c>
      <c r="P32" s="54"/>
      <c r="AA32" s="9">
        <v>8</v>
      </c>
      <c r="AB32" s="136" t="str">
        <f t="shared" si="5"/>
        <v/>
      </c>
      <c r="AC32" s="136" t="str">
        <f t="shared" si="6"/>
        <v/>
      </c>
    </row>
    <row r="33" spans="1:29" ht="24" customHeight="1">
      <c r="A33" s="203"/>
      <c r="B33" s="203"/>
      <c r="C33" s="13"/>
      <c r="D33" s="14" t="s">
        <v>22</v>
      </c>
      <c r="E33" s="11"/>
      <c r="F33" s="10">
        <f t="shared" si="0"/>
        <v>28</v>
      </c>
      <c r="G33" s="9">
        <v>27</v>
      </c>
      <c r="H33" s="8">
        <f t="shared" si="1"/>
        <v>96.428571428571431</v>
      </c>
      <c r="I33" s="9">
        <v>0</v>
      </c>
      <c r="J33" s="8">
        <f t="shared" si="2"/>
        <v>0</v>
      </c>
      <c r="K33" s="9">
        <v>1</v>
      </c>
      <c r="L33" s="8">
        <f t="shared" si="3"/>
        <v>3.5714285714285712</v>
      </c>
      <c r="M33" s="9">
        <v>0</v>
      </c>
      <c r="N33" s="8">
        <f t="shared" si="4"/>
        <v>0</v>
      </c>
      <c r="O33" s="54">
        <f t="shared" si="7"/>
        <v>27</v>
      </c>
      <c r="P33" s="54"/>
      <c r="AA33" s="9">
        <v>28</v>
      </c>
      <c r="AB33" s="136" t="str">
        <f t="shared" si="5"/>
        <v/>
      </c>
      <c r="AC33" s="136" t="str">
        <f t="shared" si="6"/>
        <v/>
      </c>
    </row>
    <row r="34" spans="1:29" ht="23.1" customHeight="1">
      <c r="A34" s="203"/>
      <c r="B34" s="203"/>
      <c r="C34" s="13"/>
      <c r="D34" s="14" t="s">
        <v>21</v>
      </c>
      <c r="E34" s="11"/>
      <c r="F34" s="10">
        <f t="shared" si="0"/>
        <v>12</v>
      </c>
      <c r="G34" s="9">
        <v>9</v>
      </c>
      <c r="H34" s="8">
        <f t="shared" si="1"/>
        <v>75</v>
      </c>
      <c r="I34" s="9">
        <v>1</v>
      </c>
      <c r="J34" s="8">
        <f t="shared" si="2"/>
        <v>8.3333333333333321</v>
      </c>
      <c r="K34" s="9">
        <v>1</v>
      </c>
      <c r="L34" s="8">
        <f t="shared" si="3"/>
        <v>8.3333333333333321</v>
      </c>
      <c r="M34" s="9">
        <v>1</v>
      </c>
      <c r="N34" s="8">
        <f t="shared" si="4"/>
        <v>8.3333333333333321</v>
      </c>
      <c r="O34" s="54">
        <f t="shared" si="7"/>
        <v>10</v>
      </c>
      <c r="P34" s="54"/>
      <c r="AA34" s="9">
        <v>12</v>
      </c>
      <c r="AB34" s="136" t="str">
        <f t="shared" si="5"/>
        <v/>
      </c>
      <c r="AC34" s="136" t="str">
        <f t="shared" si="6"/>
        <v/>
      </c>
    </row>
    <row r="35" spans="1:29" ht="23.1" customHeight="1">
      <c r="A35" s="203"/>
      <c r="B35" s="203"/>
      <c r="C35" s="13"/>
      <c r="D35" s="14" t="s">
        <v>20</v>
      </c>
      <c r="E35" s="11"/>
      <c r="F35" s="10">
        <f t="shared" si="0"/>
        <v>11</v>
      </c>
      <c r="G35" s="9">
        <v>10</v>
      </c>
      <c r="H35" s="8">
        <f t="shared" si="1"/>
        <v>90.909090909090907</v>
      </c>
      <c r="I35" s="9">
        <v>0</v>
      </c>
      <c r="J35" s="8">
        <f t="shared" si="2"/>
        <v>0</v>
      </c>
      <c r="K35" s="9">
        <v>0</v>
      </c>
      <c r="L35" s="8">
        <f t="shared" si="3"/>
        <v>0</v>
      </c>
      <c r="M35" s="9">
        <v>1</v>
      </c>
      <c r="N35" s="8">
        <f t="shared" si="4"/>
        <v>9.0909090909090917</v>
      </c>
      <c r="O35" s="54">
        <f t="shared" si="7"/>
        <v>10</v>
      </c>
      <c r="P35" s="54"/>
      <c r="AA35" s="9">
        <v>11</v>
      </c>
      <c r="AB35" s="136" t="str">
        <f t="shared" si="5"/>
        <v/>
      </c>
      <c r="AC35" s="136" t="str">
        <f t="shared" si="6"/>
        <v/>
      </c>
    </row>
    <row r="36" spans="1:29" ht="23.1" customHeight="1">
      <c r="A36" s="203"/>
      <c r="B36" s="203"/>
      <c r="C36" s="13"/>
      <c r="D36" s="14" t="s">
        <v>19</v>
      </c>
      <c r="E36" s="11"/>
      <c r="F36" s="10">
        <f t="shared" si="0"/>
        <v>21</v>
      </c>
      <c r="G36" s="9">
        <v>19</v>
      </c>
      <c r="H36" s="8">
        <f t="shared" si="1"/>
        <v>90.476190476190482</v>
      </c>
      <c r="I36" s="9">
        <v>2</v>
      </c>
      <c r="J36" s="8">
        <f t="shared" si="2"/>
        <v>9.5238095238095237</v>
      </c>
      <c r="K36" s="9">
        <v>0</v>
      </c>
      <c r="L36" s="8">
        <f t="shared" si="3"/>
        <v>0</v>
      </c>
      <c r="M36" s="9">
        <v>0</v>
      </c>
      <c r="N36" s="8">
        <f t="shared" si="4"/>
        <v>0</v>
      </c>
      <c r="O36" s="54">
        <f t="shared" si="7"/>
        <v>21</v>
      </c>
      <c r="P36" s="54"/>
      <c r="AA36" s="9">
        <v>21</v>
      </c>
      <c r="AB36" s="136" t="str">
        <f t="shared" si="5"/>
        <v/>
      </c>
      <c r="AC36" s="136" t="str">
        <f t="shared" si="6"/>
        <v/>
      </c>
    </row>
    <row r="37" spans="1:29" ht="23.1" customHeight="1">
      <c r="A37" s="203"/>
      <c r="B37" s="204"/>
      <c r="C37" s="13"/>
      <c r="D37" s="14" t="s">
        <v>18</v>
      </c>
      <c r="E37" s="11"/>
      <c r="F37" s="10">
        <f t="shared" si="0"/>
        <v>8</v>
      </c>
      <c r="G37" s="9">
        <v>6</v>
      </c>
      <c r="H37" s="8">
        <f t="shared" si="1"/>
        <v>75</v>
      </c>
      <c r="I37" s="9">
        <v>0</v>
      </c>
      <c r="J37" s="8">
        <f t="shared" si="2"/>
        <v>0</v>
      </c>
      <c r="K37" s="9">
        <v>2</v>
      </c>
      <c r="L37" s="8">
        <f t="shared" si="3"/>
        <v>25</v>
      </c>
      <c r="M37" s="9">
        <v>0</v>
      </c>
      <c r="N37" s="8">
        <f t="shared" si="4"/>
        <v>0</v>
      </c>
      <c r="O37" s="54">
        <f t="shared" si="7"/>
        <v>6</v>
      </c>
      <c r="P37" s="54"/>
      <c r="AA37" s="9">
        <v>8</v>
      </c>
      <c r="AB37" s="136" t="str">
        <f t="shared" si="5"/>
        <v/>
      </c>
      <c r="AC37" s="136" t="str">
        <f t="shared" si="6"/>
        <v/>
      </c>
    </row>
    <row r="38" spans="1:29" ht="23.1" customHeight="1">
      <c r="A38" s="203"/>
      <c r="B38" s="202" t="s">
        <v>17</v>
      </c>
      <c r="C38" s="13"/>
      <c r="D38" s="14" t="s">
        <v>16</v>
      </c>
      <c r="E38" s="11"/>
      <c r="F38" s="10">
        <f t="shared" si="0"/>
        <v>739</v>
      </c>
      <c r="G38" s="9">
        <f>SUM(G39:G53)</f>
        <v>589</v>
      </c>
      <c r="H38" s="8">
        <f t="shared" si="1"/>
        <v>79.702300405953991</v>
      </c>
      <c r="I38" s="9">
        <f>SUM(I39:I53)</f>
        <v>88</v>
      </c>
      <c r="J38" s="8">
        <f t="shared" si="2"/>
        <v>11.907983761840326</v>
      </c>
      <c r="K38" s="9">
        <f>SUM(K39:K53)</f>
        <v>40</v>
      </c>
      <c r="L38" s="8">
        <f t="shared" si="3"/>
        <v>5.4127198917456019</v>
      </c>
      <c r="M38" s="9">
        <f>SUM(M39:M53)</f>
        <v>22</v>
      </c>
      <c r="N38" s="8">
        <f t="shared" si="4"/>
        <v>2.9769959404600814</v>
      </c>
      <c r="O38" s="54">
        <f t="shared" si="7"/>
        <v>677</v>
      </c>
      <c r="P38" s="54"/>
      <c r="AA38" s="9">
        <v>739</v>
      </c>
      <c r="AB38" s="136" t="str">
        <f t="shared" si="5"/>
        <v/>
      </c>
      <c r="AC38" s="136" t="str">
        <f t="shared" si="6"/>
        <v/>
      </c>
    </row>
    <row r="39" spans="1:29" ht="23.1" customHeight="1">
      <c r="A39" s="203"/>
      <c r="B39" s="203"/>
      <c r="C39" s="13"/>
      <c r="D39" s="14" t="s">
        <v>15</v>
      </c>
      <c r="E39" s="11"/>
      <c r="F39" s="10">
        <f t="shared" si="0"/>
        <v>7</v>
      </c>
      <c r="G39" s="9">
        <v>5</v>
      </c>
      <c r="H39" s="8">
        <f t="shared" si="1"/>
        <v>71.428571428571431</v>
      </c>
      <c r="I39" s="9">
        <v>0</v>
      </c>
      <c r="J39" s="8">
        <f t="shared" si="2"/>
        <v>0</v>
      </c>
      <c r="K39" s="9">
        <v>1</v>
      </c>
      <c r="L39" s="8">
        <f t="shared" si="3"/>
        <v>14.285714285714285</v>
      </c>
      <c r="M39" s="9">
        <v>1</v>
      </c>
      <c r="N39" s="8">
        <f t="shared" si="4"/>
        <v>14.285714285714285</v>
      </c>
      <c r="O39" s="54">
        <f t="shared" si="7"/>
        <v>5</v>
      </c>
      <c r="P39" s="54"/>
      <c r="AA39" s="9">
        <v>7</v>
      </c>
      <c r="AB39" s="136" t="str">
        <f t="shared" si="5"/>
        <v/>
      </c>
      <c r="AC39" s="136" t="str">
        <f t="shared" si="6"/>
        <v/>
      </c>
    </row>
    <row r="40" spans="1:29" ht="23.1" customHeight="1">
      <c r="A40" s="203"/>
      <c r="B40" s="203"/>
      <c r="C40" s="13"/>
      <c r="D40" s="14" t="s">
        <v>14</v>
      </c>
      <c r="E40" s="11"/>
      <c r="F40" s="10">
        <f t="shared" si="0"/>
        <v>90</v>
      </c>
      <c r="G40" s="9">
        <v>56</v>
      </c>
      <c r="H40" s="8">
        <f t="shared" si="1"/>
        <v>62.222222222222221</v>
      </c>
      <c r="I40" s="9">
        <v>21</v>
      </c>
      <c r="J40" s="8">
        <f t="shared" si="2"/>
        <v>23.333333333333332</v>
      </c>
      <c r="K40" s="9">
        <v>9</v>
      </c>
      <c r="L40" s="8">
        <f t="shared" si="3"/>
        <v>10</v>
      </c>
      <c r="M40" s="9">
        <v>4</v>
      </c>
      <c r="N40" s="8">
        <f t="shared" si="4"/>
        <v>4.4444444444444446</v>
      </c>
      <c r="O40" s="54">
        <f t="shared" si="7"/>
        <v>77</v>
      </c>
      <c r="P40" s="54"/>
      <c r="AA40" s="9">
        <v>90</v>
      </c>
      <c r="AB40" s="136" t="str">
        <f t="shared" si="5"/>
        <v/>
      </c>
      <c r="AC40" s="136" t="str">
        <f t="shared" si="6"/>
        <v/>
      </c>
    </row>
    <row r="41" spans="1:29" ht="23.1" customHeight="1">
      <c r="A41" s="203"/>
      <c r="B41" s="203"/>
      <c r="C41" s="13"/>
      <c r="D41" s="14" t="s">
        <v>13</v>
      </c>
      <c r="E41" s="11"/>
      <c r="F41" s="10">
        <f t="shared" si="0"/>
        <v>18</v>
      </c>
      <c r="G41" s="9">
        <v>18</v>
      </c>
      <c r="H41" s="8">
        <f t="shared" si="1"/>
        <v>100</v>
      </c>
      <c r="I41" s="9">
        <v>0</v>
      </c>
      <c r="J41" s="8">
        <f t="shared" si="2"/>
        <v>0</v>
      </c>
      <c r="K41" s="9">
        <v>0</v>
      </c>
      <c r="L41" s="8">
        <f t="shared" si="3"/>
        <v>0</v>
      </c>
      <c r="M41" s="9">
        <v>0</v>
      </c>
      <c r="N41" s="8">
        <f t="shared" si="4"/>
        <v>0</v>
      </c>
      <c r="O41" s="54">
        <f t="shared" si="7"/>
        <v>18</v>
      </c>
      <c r="P41" s="54"/>
      <c r="AA41" s="9">
        <v>18</v>
      </c>
      <c r="AB41" s="136" t="str">
        <f t="shared" si="5"/>
        <v/>
      </c>
      <c r="AC41" s="136" t="str">
        <f t="shared" si="6"/>
        <v/>
      </c>
    </row>
    <row r="42" spans="1:29" ht="23.1" customHeight="1">
      <c r="A42" s="203"/>
      <c r="B42" s="203"/>
      <c r="C42" s="13"/>
      <c r="D42" s="14" t="s">
        <v>12</v>
      </c>
      <c r="E42" s="11"/>
      <c r="F42" s="10">
        <f t="shared" si="0"/>
        <v>14</v>
      </c>
      <c r="G42" s="9">
        <v>10</v>
      </c>
      <c r="H42" s="8">
        <f t="shared" si="1"/>
        <v>71.428571428571431</v>
      </c>
      <c r="I42" s="9">
        <v>4</v>
      </c>
      <c r="J42" s="8">
        <f t="shared" si="2"/>
        <v>28.571428571428569</v>
      </c>
      <c r="K42" s="9">
        <v>0</v>
      </c>
      <c r="L42" s="8">
        <f t="shared" si="3"/>
        <v>0</v>
      </c>
      <c r="M42" s="9">
        <v>0</v>
      </c>
      <c r="N42" s="8">
        <f t="shared" si="4"/>
        <v>0</v>
      </c>
      <c r="O42" s="54">
        <f t="shared" si="7"/>
        <v>14</v>
      </c>
      <c r="P42" s="54"/>
      <c r="AA42" s="9">
        <v>14</v>
      </c>
      <c r="AB42" s="136" t="str">
        <f t="shared" si="5"/>
        <v/>
      </c>
      <c r="AC42" s="136" t="str">
        <f t="shared" si="6"/>
        <v/>
      </c>
    </row>
    <row r="43" spans="1:29" ht="23.1" customHeight="1">
      <c r="A43" s="203"/>
      <c r="B43" s="203"/>
      <c r="C43" s="13"/>
      <c r="D43" s="14" t="s">
        <v>11</v>
      </c>
      <c r="E43" s="11"/>
      <c r="F43" s="10">
        <f t="shared" si="0"/>
        <v>36</v>
      </c>
      <c r="G43" s="9">
        <v>33</v>
      </c>
      <c r="H43" s="8">
        <f t="shared" si="1"/>
        <v>91.666666666666657</v>
      </c>
      <c r="I43" s="9">
        <v>1</v>
      </c>
      <c r="J43" s="8">
        <f t="shared" si="2"/>
        <v>2.7777777777777777</v>
      </c>
      <c r="K43" s="9">
        <v>1</v>
      </c>
      <c r="L43" s="8">
        <f t="shared" si="3"/>
        <v>2.7777777777777777</v>
      </c>
      <c r="M43" s="9">
        <v>1</v>
      </c>
      <c r="N43" s="8">
        <f t="shared" si="4"/>
        <v>2.7777777777777777</v>
      </c>
      <c r="O43" s="54">
        <f t="shared" si="7"/>
        <v>34</v>
      </c>
      <c r="P43" s="54"/>
      <c r="AA43" s="9">
        <v>36</v>
      </c>
      <c r="AB43" s="136" t="str">
        <f t="shared" si="5"/>
        <v/>
      </c>
      <c r="AC43" s="136" t="str">
        <f t="shared" si="6"/>
        <v/>
      </c>
    </row>
    <row r="44" spans="1:29" ht="23.1" customHeight="1">
      <c r="A44" s="203"/>
      <c r="B44" s="203"/>
      <c r="C44" s="13"/>
      <c r="D44" s="14" t="s">
        <v>10</v>
      </c>
      <c r="E44" s="11"/>
      <c r="F44" s="10">
        <f t="shared" si="0"/>
        <v>187</v>
      </c>
      <c r="G44" s="9">
        <v>151</v>
      </c>
      <c r="H44" s="8">
        <f t="shared" si="1"/>
        <v>80.748663101604279</v>
      </c>
      <c r="I44" s="9">
        <v>21</v>
      </c>
      <c r="J44" s="8">
        <f t="shared" si="2"/>
        <v>11.229946524064172</v>
      </c>
      <c r="K44" s="9">
        <v>8</v>
      </c>
      <c r="L44" s="8">
        <f t="shared" si="3"/>
        <v>4.2780748663101598</v>
      </c>
      <c r="M44" s="9">
        <v>7</v>
      </c>
      <c r="N44" s="8">
        <f t="shared" si="4"/>
        <v>3.7433155080213902</v>
      </c>
      <c r="O44" s="54">
        <f t="shared" si="7"/>
        <v>172</v>
      </c>
      <c r="P44" s="54"/>
      <c r="AA44" s="9">
        <v>187</v>
      </c>
      <c r="AB44" s="136" t="str">
        <f t="shared" si="5"/>
        <v/>
      </c>
      <c r="AC44" s="136" t="str">
        <f t="shared" si="6"/>
        <v/>
      </c>
    </row>
    <row r="45" spans="1:29" ht="23.1" customHeight="1">
      <c r="A45" s="203"/>
      <c r="B45" s="203"/>
      <c r="C45" s="13"/>
      <c r="D45" s="14" t="s">
        <v>9</v>
      </c>
      <c r="E45" s="11"/>
      <c r="F45" s="10">
        <f t="shared" si="0"/>
        <v>20</v>
      </c>
      <c r="G45" s="9">
        <v>18</v>
      </c>
      <c r="H45" s="8">
        <f t="shared" si="1"/>
        <v>90</v>
      </c>
      <c r="I45" s="9">
        <v>1</v>
      </c>
      <c r="J45" s="8">
        <f t="shared" si="2"/>
        <v>5</v>
      </c>
      <c r="K45" s="9">
        <v>1</v>
      </c>
      <c r="L45" s="8">
        <f t="shared" si="3"/>
        <v>5</v>
      </c>
      <c r="M45" s="9">
        <v>0</v>
      </c>
      <c r="N45" s="8">
        <f t="shared" si="4"/>
        <v>0</v>
      </c>
      <c r="O45" s="54">
        <f t="shared" si="7"/>
        <v>19</v>
      </c>
      <c r="P45" s="54"/>
      <c r="AA45" s="9">
        <v>20</v>
      </c>
      <c r="AB45" s="136" t="str">
        <f t="shared" si="5"/>
        <v/>
      </c>
      <c r="AC45" s="136" t="str">
        <f t="shared" si="6"/>
        <v/>
      </c>
    </row>
    <row r="46" spans="1:29" ht="22.5" customHeight="1">
      <c r="A46" s="203"/>
      <c r="B46" s="203"/>
      <c r="C46" s="13"/>
      <c r="D46" s="14" t="s">
        <v>8</v>
      </c>
      <c r="E46" s="11"/>
      <c r="F46" s="10">
        <f t="shared" si="0"/>
        <v>9</v>
      </c>
      <c r="G46" s="9">
        <v>7</v>
      </c>
      <c r="H46" s="8">
        <f t="shared" si="1"/>
        <v>77.777777777777786</v>
      </c>
      <c r="I46" s="9">
        <v>2</v>
      </c>
      <c r="J46" s="8">
        <f t="shared" si="2"/>
        <v>22.222222222222221</v>
      </c>
      <c r="K46" s="9">
        <v>0</v>
      </c>
      <c r="L46" s="8">
        <f t="shared" si="3"/>
        <v>0</v>
      </c>
      <c r="M46" s="9">
        <v>0</v>
      </c>
      <c r="N46" s="8">
        <f t="shared" si="4"/>
        <v>0</v>
      </c>
      <c r="O46" s="54">
        <f t="shared" si="7"/>
        <v>9</v>
      </c>
      <c r="P46" s="54"/>
      <c r="AA46" s="9">
        <v>9</v>
      </c>
      <c r="AB46" s="136" t="str">
        <f t="shared" si="5"/>
        <v/>
      </c>
      <c r="AC46" s="136" t="str">
        <f t="shared" si="6"/>
        <v/>
      </c>
    </row>
    <row r="47" spans="1:29" ht="22.5" customHeight="1">
      <c r="A47" s="203"/>
      <c r="B47" s="203"/>
      <c r="C47" s="13"/>
      <c r="D47" s="12" t="s">
        <v>7</v>
      </c>
      <c r="E47" s="11"/>
      <c r="F47" s="10">
        <f t="shared" si="0"/>
        <v>17</v>
      </c>
      <c r="G47" s="9">
        <v>12</v>
      </c>
      <c r="H47" s="8">
        <f t="shared" si="1"/>
        <v>70.588235294117652</v>
      </c>
      <c r="I47" s="9">
        <v>5</v>
      </c>
      <c r="J47" s="8">
        <f t="shared" si="2"/>
        <v>29.411764705882355</v>
      </c>
      <c r="K47" s="9">
        <v>0</v>
      </c>
      <c r="L47" s="8">
        <f t="shared" si="3"/>
        <v>0</v>
      </c>
      <c r="M47" s="9">
        <v>0</v>
      </c>
      <c r="N47" s="8">
        <f t="shared" si="4"/>
        <v>0</v>
      </c>
      <c r="O47" s="54">
        <f t="shared" si="7"/>
        <v>17</v>
      </c>
      <c r="P47" s="54"/>
      <c r="AA47" s="9">
        <v>17</v>
      </c>
      <c r="AB47" s="136" t="str">
        <f t="shared" si="5"/>
        <v/>
      </c>
      <c r="AC47" s="136" t="str">
        <f t="shared" si="6"/>
        <v/>
      </c>
    </row>
    <row r="48" spans="1:29" ht="23.1" customHeight="1">
      <c r="A48" s="203"/>
      <c r="B48" s="203"/>
      <c r="C48" s="13"/>
      <c r="D48" s="14" t="s">
        <v>6</v>
      </c>
      <c r="E48" s="11"/>
      <c r="F48" s="10">
        <f t="shared" si="0"/>
        <v>40</v>
      </c>
      <c r="G48" s="9">
        <v>30</v>
      </c>
      <c r="H48" s="8">
        <f t="shared" si="1"/>
        <v>75</v>
      </c>
      <c r="I48" s="9">
        <v>9</v>
      </c>
      <c r="J48" s="8">
        <f t="shared" si="2"/>
        <v>22.5</v>
      </c>
      <c r="K48" s="9">
        <v>1</v>
      </c>
      <c r="L48" s="8">
        <f t="shared" si="3"/>
        <v>2.5</v>
      </c>
      <c r="M48" s="9">
        <v>0</v>
      </c>
      <c r="N48" s="8">
        <f t="shared" si="4"/>
        <v>0</v>
      </c>
      <c r="O48" s="54">
        <f t="shared" si="7"/>
        <v>39</v>
      </c>
      <c r="P48" s="54"/>
      <c r="AA48" s="9">
        <v>40</v>
      </c>
      <c r="AB48" s="136" t="str">
        <f t="shared" si="5"/>
        <v/>
      </c>
      <c r="AC48" s="136" t="str">
        <f t="shared" si="6"/>
        <v/>
      </c>
    </row>
    <row r="49" spans="1:30" ht="23.1" customHeight="1">
      <c r="A49" s="203"/>
      <c r="B49" s="203"/>
      <c r="C49" s="13"/>
      <c r="D49" s="14" t="s">
        <v>5</v>
      </c>
      <c r="E49" s="11"/>
      <c r="F49" s="10">
        <f t="shared" si="0"/>
        <v>28</v>
      </c>
      <c r="G49" s="9">
        <v>22</v>
      </c>
      <c r="H49" s="8">
        <f t="shared" si="1"/>
        <v>78.571428571428569</v>
      </c>
      <c r="I49" s="9">
        <v>1</v>
      </c>
      <c r="J49" s="8">
        <f t="shared" si="2"/>
        <v>3.5714285714285712</v>
      </c>
      <c r="K49" s="9">
        <v>3</v>
      </c>
      <c r="L49" s="8">
        <f t="shared" si="3"/>
        <v>10.714285714285714</v>
      </c>
      <c r="M49" s="9">
        <v>2</v>
      </c>
      <c r="N49" s="8">
        <f t="shared" si="4"/>
        <v>7.1428571428571423</v>
      </c>
      <c r="O49" s="54">
        <f t="shared" si="7"/>
        <v>23</v>
      </c>
      <c r="P49" s="54"/>
      <c r="AA49" s="9">
        <v>28</v>
      </c>
      <c r="AB49" s="136" t="str">
        <f t="shared" si="5"/>
        <v/>
      </c>
      <c r="AC49" s="136" t="str">
        <f t="shared" si="6"/>
        <v/>
      </c>
    </row>
    <row r="50" spans="1:30" ht="23.1" customHeight="1">
      <c r="A50" s="203"/>
      <c r="B50" s="203"/>
      <c r="C50" s="13"/>
      <c r="D50" s="14" t="s">
        <v>4</v>
      </c>
      <c r="E50" s="11"/>
      <c r="F50" s="10">
        <f t="shared" si="0"/>
        <v>21</v>
      </c>
      <c r="G50" s="9">
        <v>18</v>
      </c>
      <c r="H50" s="8">
        <f t="shared" si="1"/>
        <v>85.714285714285708</v>
      </c>
      <c r="I50" s="9">
        <v>2</v>
      </c>
      <c r="J50" s="8">
        <f t="shared" si="2"/>
        <v>9.5238095238095237</v>
      </c>
      <c r="K50" s="9">
        <v>1</v>
      </c>
      <c r="L50" s="8">
        <f t="shared" si="3"/>
        <v>4.7619047619047619</v>
      </c>
      <c r="M50" s="9">
        <v>0</v>
      </c>
      <c r="N50" s="8">
        <f t="shared" si="4"/>
        <v>0</v>
      </c>
      <c r="O50" s="54">
        <f t="shared" si="7"/>
        <v>20</v>
      </c>
      <c r="P50" s="54"/>
      <c r="AA50" s="9">
        <v>21</v>
      </c>
      <c r="AB50" s="136" t="str">
        <f t="shared" si="5"/>
        <v/>
      </c>
      <c r="AC50" s="136" t="str">
        <f t="shared" si="6"/>
        <v/>
      </c>
    </row>
    <row r="51" spans="1:30" ht="23.1" customHeight="1">
      <c r="A51" s="203"/>
      <c r="B51" s="203"/>
      <c r="C51" s="13"/>
      <c r="D51" s="14" t="s">
        <v>3</v>
      </c>
      <c r="E51" s="11"/>
      <c r="F51" s="10">
        <f t="shared" si="0"/>
        <v>176</v>
      </c>
      <c r="G51" s="9">
        <v>143</v>
      </c>
      <c r="H51" s="8">
        <f t="shared" si="1"/>
        <v>81.25</v>
      </c>
      <c r="I51" s="9">
        <v>16</v>
      </c>
      <c r="J51" s="8">
        <f t="shared" si="2"/>
        <v>9.0909090909090917</v>
      </c>
      <c r="K51" s="9">
        <v>14</v>
      </c>
      <c r="L51" s="8">
        <f t="shared" si="3"/>
        <v>7.9545454545454541</v>
      </c>
      <c r="M51" s="9">
        <v>3</v>
      </c>
      <c r="N51" s="8">
        <f t="shared" si="4"/>
        <v>1.7045454545454544</v>
      </c>
      <c r="O51" s="54">
        <f t="shared" si="7"/>
        <v>159</v>
      </c>
      <c r="P51" s="54"/>
      <c r="AA51" s="9">
        <v>176</v>
      </c>
      <c r="AB51" s="136" t="str">
        <f t="shared" si="5"/>
        <v/>
      </c>
      <c r="AC51" s="136" t="str">
        <f t="shared" si="6"/>
        <v/>
      </c>
    </row>
    <row r="52" spans="1:30" ht="23.1" customHeight="1">
      <c r="A52" s="203"/>
      <c r="B52" s="203"/>
      <c r="C52" s="13"/>
      <c r="D52" s="14" t="s">
        <v>2</v>
      </c>
      <c r="E52" s="11"/>
      <c r="F52" s="10">
        <f t="shared" si="0"/>
        <v>21</v>
      </c>
      <c r="G52" s="9">
        <v>21</v>
      </c>
      <c r="H52" s="8">
        <f t="shared" si="1"/>
        <v>100</v>
      </c>
      <c r="I52" s="9">
        <v>0</v>
      </c>
      <c r="J52" s="8">
        <f t="shared" si="2"/>
        <v>0</v>
      </c>
      <c r="K52" s="9">
        <v>0</v>
      </c>
      <c r="L52" s="8">
        <f t="shared" si="3"/>
        <v>0</v>
      </c>
      <c r="M52" s="9">
        <v>0</v>
      </c>
      <c r="N52" s="8">
        <f t="shared" si="4"/>
        <v>0</v>
      </c>
      <c r="O52" s="54">
        <f t="shared" si="7"/>
        <v>21</v>
      </c>
      <c r="P52" s="54"/>
      <c r="AA52" s="9">
        <v>21</v>
      </c>
      <c r="AB52" s="136" t="str">
        <f t="shared" si="5"/>
        <v/>
      </c>
      <c r="AC52" s="136" t="str">
        <f t="shared" si="6"/>
        <v/>
      </c>
    </row>
    <row r="53" spans="1:30" ht="24" customHeight="1" thickBot="1">
      <c r="A53" s="204"/>
      <c r="B53" s="204"/>
      <c r="C53" s="13"/>
      <c r="D53" s="12" t="s">
        <v>1</v>
      </c>
      <c r="E53" s="11"/>
      <c r="F53" s="10">
        <f t="shared" si="0"/>
        <v>55</v>
      </c>
      <c r="G53" s="9">
        <v>45</v>
      </c>
      <c r="H53" s="8">
        <f t="shared" si="1"/>
        <v>81.818181818181827</v>
      </c>
      <c r="I53" s="9">
        <v>5</v>
      </c>
      <c r="J53" s="8">
        <f t="shared" si="2"/>
        <v>9.0909090909090917</v>
      </c>
      <c r="K53" s="9">
        <v>1</v>
      </c>
      <c r="L53" s="8">
        <f t="shared" si="3"/>
        <v>1.8181818181818181</v>
      </c>
      <c r="M53" s="9">
        <v>4</v>
      </c>
      <c r="N53" s="8">
        <f t="shared" si="4"/>
        <v>7.2727272727272725</v>
      </c>
      <c r="O53" s="54">
        <f t="shared" si="7"/>
        <v>50</v>
      </c>
      <c r="P53" s="54"/>
      <c r="AA53" s="9">
        <v>55</v>
      </c>
      <c r="AB53" s="137" t="str">
        <f t="shared" si="5"/>
        <v/>
      </c>
      <c r="AC53" s="137" t="str">
        <f t="shared" si="6"/>
        <v/>
      </c>
    </row>
    <row r="60" spans="1:30">
      <c r="D60" s="164" t="s">
        <v>495</v>
      </c>
      <c r="E60" s="162"/>
      <c r="F60" s="163">
        <v>986</v>
      </c>
      <c r="G60" s="163">
        <v>800</v>
      </c>
      <c r="H60" s="163"/>
      <c r="I60" s="163">
        <v>102</v>
      </c>
      <c r="J60" s="163"/>
      <c r="K60" s="163">
        <v>57</v>
      </c>
      <c r="L60" s="163"/>
      <c r="M60" s="163">
        <v>27</v>
      </c>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986</v>
      </c>
      <c r="G61" s="166">
        <f>IF(G60="","",SUM(G8:G12))</f>
        <v>800</v>
      </c>
      <c r="H61" s="163"/>
      <c r="I61" s="166">
        <f>IF(I60="","",SUM(I8:I12))</f>
        <v>102</v>
      </c>
      <c r="J61" s="163"/>
      <c r="K61" s="166">
        <f>IF(K60="","",SUM(K8:K12))</f>
        <v>57</v>
      </c>
      <c r="L61" s="163"/>
      <c r="M61" s="166">
        <f>IF(M60="","",SUM(M8:M12))</f>
        <v>27</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986</v>
      </c>
      <c r="G62" s="166">
        <f>IF(G60="","",SUM(G13,G38))</f>
        <v>800</v>
      </c>
      <c r="H62" s="163"/>
      <c r="I62" s="166">
        <f>IF(I60="","",SUM(I13,I38))</f>
        <v>102</v>
      </c>
      <c r="J62" s="163"/>
      <c r="K62" s="166">
        <f>IF(K60="","",SUM(K13,K38))</f>
        <v>57</v>
      </c>
      <c r="L62" s="163"/>
      <c r="M62" s="166">
        <f>IF(M60="","",SUM(M13,M38))</f>
        <v>27</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247</v>
      </c>
      <c r="G63" s="166">
        <f>IF(G60="","",SUM(G14:G37))</f>
        <v>211</v>
      </c>
      <c r="H63" s="163"/>
      <c r="I63" s="166">
        <f>IF(I60="","",SUM(I14:I37))</f>
        <v>14</v>
      </c>
      <c r="J63" s="163"/>
      <c r="K63" s="166">
        <f>IF(K60="","",SUM(K14:K37))</f>
        <v>17</v>
      </c>
      <c r="L63" s="163"/>
      <c r="M63" s="166">
        <f>IF(M60="","",SUM(M14:M37))</f>
        <v>5</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739</v>
      </c>
      <c r="G64" s="166">
        <f>IF(G60="","",SUM(G39:G53))</f>
        <v>589</v>
      </c>
      <c r="H64" s="163"/>
      <c r="I64" s="166">
        <f>IF(I60="","",SUM(I39:I53))</f>
        <v>88</v>
      </c>
      <c r="J64" s="163"/>
      <c r="K64" s="166">
        <f>IF(K60="","",SUM(K39:K53))</f>
        <v>40</v>
      </c>
      <c r="L64" s="163"/>
      <c r="M64" s="166">
        <f>IF(M60="","",SUM(M39:M53))</f>
        <v>22</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s="4" customFormat="1">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1" spans="4:30" s="4" customFormat="1">
      <c r="D71" s="5"/>
      <c r="AA71" s="3"/>
      <c r="AB71" s="3"/>
    </row>
    <row r="73" spans="4:30" s="4" customFormat="1">
      <c r="D73" s="5"/>
      <c r="AA73" s="3"/>
      <c r="AB73" s="3"/>
    </row>
    <row r="75" spans="4:30" s="4" customFormat="1">
      <c r="D75" s="5"/>
      <c r="AA75" s="3"/>
      <c r="AB75" s="3"/>
    </row>
    <row r="77" spans="4:30" s="4" customFormat="1">
      <c r="D77" s="5"/>
      <c r="AA77" s="3"/>
      <c r="AB77" s="3"/>
    </row>
    <row r="79" spans="4:30" s="4" customFormat="1" ht="13.5" customHeight="1">
      <c r="D79" s="6"/>
      <c r="AA79" s="3"/>
      <c r="AB79" s="3"/>
    </row>
    <row r="80" spans="4:30" s="4" customFormat="1" ht="13.5" customHeight="1">
      <c r="AA80" s="3"/>
      <c r="AB80" s="3"/>
    </row>
    <row r="81" spans="4:6">
      <c r="D81" s="5"/>
    </row>
    <row r="83" spans="4:6">
      <c r="D83" s="5"/>
    </row>
    <row r="85" spans="4:6">
      <c r="D85" s="5"/>
    </row>
    <row r="87" spans="4:6">
      <c r="D87" s="5"/>
    </row>
    <row r="91" spans="4:6" ht="12.75" customHeight="1"/>
    <row r="92" spans="4:6" ht="12.75" customHeight="1">
      <c r="F92" s="57"/>
    </row>
  </sheetData>
  <mergeCells count="24">
    <mergeCell ref="G3:H4"/>
    <mergeCell ref="I3:J4"/>
    <mergeCell ref="K3:L4"/>
    <mergeCell ref="M3:N4"/>
    <mergeCell ref="G5:G6"/>
    <mergeCell ref="H5:H6"/>
    <mergeCell ref="I5:I6"/>
    <mergeCell ref="J5:J6"/>
    <mergeCell ref="M5:M6"/>
    <mergeCell ref="N5:N6"/>
    <mergeCell ref="K5:K6"/>
    <mergeCell ref="L5:L6"/>
    <mergeCell ref="A3:E6"/>
    <mergeCell ref="F3:F6"/>
    <mergeCell ref="B12:E12"/>
    <mergeCell ref="A13:A53"/>
    <mergeCell ref="B13:B37"/>
    <mergeCell ref="B38:B53"/>
    <mergeCell ref="A7:E7"/>
    <mergeCell ref="A8:A12"/>
    <mergeCell ref="B8:E8"/>
    <mergeCell ref="B9:E9"/>
    <mergeCell ref="B10:E10"/>
    <mergeCell ref="B11:E11"/>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0"/>
  <sheetViews>
    <sheetView showGridLines="0" view="pageBreakPreview" zoomScaleNormal="100" zoomScaleSheetLayoutView="100" workbookViewId="0">
      <selection activeCell="H17" sqref="H17"/>
    </sheetView>
  </sheetViews>
  <sheetFormatPr defaultRowHeight="13.5"/>
  <cols>
    <col min="1" max="2" width="2.625" style="4" customWidth="1"/>
    <col min="3" max="3" width="1.375" style="4" customWidth="1"/>
    <col min="4" max="4" width="27.625" style="4" customWidth="1"/>
    <col min="5" max="5" width="1.375" style="4" customWidth="1"/>
    <col min="6" max="6" width="7.75" style="3" customWidth="1"/>
    <col min="7" max="18" width="8" style="3" customWidth="1"/>
    <col min="19" max="25" width="9" style="3"/>
    <col min="26" max="26" width="9" style="83"/>
    <col min="27" max="27" width="11.25" style="83" customWidth="1"/>
    <col min="28" max="16384" width="9" style="3"/>
  </cols>
  <sheetData>
    <row r="1" spans="1:27" ht="14.25">
      <c r="A1" s="18" t="s">
        <v>553</v>
      </c>
    </row>
    <row r="2" spans="1:27">
      <c r="R2" s="46" t="s">
        <v>157</v>
      </c>
    </row>
    <row r="3" spans="1:27" ht="17.25" customHeight="1">
      <c r="A3" s="280" t="s">
        <v>64</v>
      </c>
      <c r="B3" s="281"/>
      <c r="C3" s="281"/>
      <c r="D3" s="281"/>
      <c r="E3" s="282"/>
      <c r="F3" s="404" t="s">
        <v>138</v>
      </c>
      <c r="G3" s="406" t="s">
        <v>393</v>
      </c>
      <c r="H3" s="367" t="s">
        <v>394</v>
      </c>
      <c r="I3" s="367" t="s">
        <v>392</v>
      </c>
      <c r="J3" s="367" t="s">
        <v>395</v>
      </c>
      <c r="K3" s="367" t="s">
        <v>396</v>
      </c>
      <c r="L3" s="367" t="s">
        <v>397</v>
      </c>
      <c r="M3" s="367" t="s">
        <v>398</v>
      </c>
      <c r="N3" s="367" t="s">
        <v>399</v>
      </c>
      <c r="O3" s="367" t="s">
        <v>400</v>
      </c>
      <c r="P3" s="367" t="s">
        <v>401</v>
      </c>
      <c r="Q3" s="367" t="s">
        <v>402</v>
      </c>
      <c r="R3" s="367" t="s">
        <v>481</v>
      </c>
    </row>
    <row r="4" spans="1:27" ht="17.25" customHeight="1">
      <c r="A4" s="283"/>
      <c r="B4" s="284"/>
      <c r="C4" s="284"/>
      <c r="D4" s="284"/>
      <c r="E4" s="285"/>
      <c r="F4" s="405"/>
      <c r="G4" s="407"/>
      <c r="H4" s="403"/>
      <c r="I4" s="403"/>
      <c r="J4" s="403"/>
      <c r="K4" s="403"/>
      <c r="L4" s="403"/>
      <c r="M4" s="403"/>
      <c r="N4" s="403"/>
      <c r="O4" s="403"/>
      <c r="P4" s="403"/>
      <c r="Q4" s="403"/>
      <c r="R4" s="403"/>
    </row>
    <row r="5" spans="1:27" ht="17.25" customHeight="1" thickBot="1">
      <c r="A5" s="283"/>
      <c r="B5" s="284"/>
      <c r="C5" s="284"/>
      <c r="D5" s="284"/>
      <c r="E5" s="285"/>
      <c r="F5" s="405"/>
      <c r="G5" s="407"/>
      <c r="H5" s="403"/>
      <c r="I5" s="403"/>
      <c r="J5" s="403"/>
      <c r="K5" s="403"/>
      <c r="L5" s="403"/>
      <c r="M5" s="403"/>
      <c r="N5" s="403"/>
      <c r="O5" s="403"/>
      <c r="P5" s="403"/>
      <c r="Q5" s="403"/>
      <c r="R5" s="403"/>
    </row>
    <row r="6" spans="1:27" ht="57.75" customHeight="1" thickBot="1">
      <c r="A6" s="286"/>
      <c r="B6" s="287"/>
      <c r="C6" s="287"/>
      <c r="D6" s="287"/>
      <c r="E6" s="288"/>
      <c r="F6" s="405"/>
      <c r="G6" s="408"/>
      <c r="H6" s="368"/>
      <c r="I6" s="368"/>
      <c r="J6" s="368"/>
      <c r="K6" s="368"/>
      <c r="L6" s="368"/>
      <c r="M6" s="368"/>
      <c r="N6" s="368"/>
      <c r="O6" s="368"/>
      <c r="P6" s="368"/>
      <c r="Q6" s="368"/>
      <c r="R6" s="368"/>
      <c r="Z6" s="157">
        <f>SUM(AA7:AA100,F116:R120)</f>
        <v>0</v>
      </c>
      <c r="AA6" s="91"/>
    </row>
    <row r="7" spans="1:27" ht="12" customHeight="1">
      <c r="A7" s="216" t="s">
        <v>50</v>
      </c>
      <c r="B7" s="217"/>
      <c r="C7" s="217"/>
      <c r="D7" s="217"/>
      <c r="E7" s="218"/>
      <c r="F7" s="93">
        <v>902</v>
      </c>
      <c r="G7" s="68">
        <f t="shared" ref="G7:R7" si="0">SUM(G9,G11,G13,G15,G17)</f>
        <v>659</v>
      </c>
      <c r="H7" s="41">
        <f t="shared" si="0"/>
        <v>812</v>
      </c>
      <c r="I7" s="41">
        <f t="shared" si="0"/>
        <v>309</v>
      </c>
      <c r="J7" s="41">
        <f t="shared" si="0"/>
        <v>86</v>
      </c>
      <c r="K7" s="41">
        <f t="shared" si="0"/>
        <v>512</v>
      </c>
      <c r="L7" s="41">
        <f t="shared" si="0"/>
        <v>329</v>
      </c>
      <c r="M7" s="41">
        <f t="shared" ref="M7:O7" si="1">SUM(M9,M11,M13,M15,M17)</f>
        <v>207</v>
      </c>
      <c r="N7" s="41">
        <f t="shared" si="1"/>
        <v>86</v>
      </c>
      <c r="O7" s="41">
        <f t="shared" si="1"/>
        <v>36</v>
      </c>
      <c r="P7" s="41">
        <f t="shared" si="0"/>
        <v>79</v>
      </c>
      <c r="Q7" s="41">
        <f t="shared" si="0"/>
        <v>5</v>
      </c>
      <c r="R7" s="41">
        <f t="shared" si="0"/>
        <v>12</v>
      </c>
      <c r="Z7" s="151">
        <v>902</v>
      </c>
      <c r="AA7" s="151" t="str">
        <f>IF(F7=Z7,"",1)</f>
        <v/>
      </c>
    </row>
    <row r="8" spans="1:27" ht="12" customHeight="1">
      <c r="A8" s="219"/>
      <c r="B8" s="220"/>
      <c r="C8" s="220"/>
      <c r="D8" s="220"/>
      <c r="E8" s="221"/>
      <c r="F8" s="94"/>
      <c r="G8" s="66">
        <f t="shared" ref="G8:R8" si="2">IF(G7=0,0,G7/$F7)</f>
        <v>0.73059866962305986</v>
      </c>
      <c r="H8" s="37">
        <f t="shared" si="2"/>
        <v>0.90022172949002222</v>
      </c>
      <c r="I8" s="37">
        <f t="shared" si="2"/>
        <v>0.34257206208425722</v>
      </c>
      <c r="J8" s="37">
        <f t="shared" si="2"/>
        <v>9.5343680709534362E-2</v>
      </c>
      <c r="K8" s="37">
        <f t="shared" si="2"/>
        <v>0.56762749445676275</v>
      </c>
      <c r="L8" s="37">
        <f t="shared" si="2"/>
        <v>0.3647450110864745</v>
      </c>
      <c r="M8" s="37">
        <f t="shared" ref="M8:O8" si="3">IF(M7=0,0,M7/$F7)</f>
        <v>0.229490022172949</v>
      </c>
      <c r="N8" s="37">
        <f t="shared" si="3"/>
        <v>9.5343680709534362E-2</v>
      </c>
      <c r="O8" s="37">
        <f t="shared" si="3"/>
        <v>3.9911308203991129E-2</v>
      </c>
      <c r="P8" s="37">
        <f t="shared" si="2"/>
        <v>8.7583148558758317E-2</v>
      </c>
      <c r="Q8" s="37">
        <f t="shared" si="2"/>
        <v>5.5432372505543242E-3</v>
      </c>
      <c r="R8" s="37">
        <f t="shared" si="2"/>
        <v>1.3303769401330377E-2</v>
      </c>
      <c r="Z8" s="152"/>
      <c r="AA8" s="152"/>
    </row>
    <row r="9" spans="1:27" ht="12" customHeight="1">
      <c r="A9" s="205" t="s">
        <v>49</v>
      </c>
      <c r="B9" s="289" t="s">
        <v>48</v>
      </c>
      <c r="C9" s="290"/>
      <c r="D9" s="290"/>
      <c r="E9" s="291"/>
      <c r="F9" s="93">
        <v>259</v>
      </c>
      <c r="G9" s="68">
        <v>149</v>
      </c>
      <c r="H9" s="41">
        <v>209</v>
      </c>
      <c r="I9" s="41">
        <v>43</v>
      </c>
      <c r="J9" s="41">
        <v>6</v>
      </c>
      <c r="K9" s="41">
        <v>99</v>
      </c>
      <c r="L9" s="41">
        <v>65</v>
      </c>
      <c r="M9" s="41">
        <v>52</v>
      </c>
      <c r="N9" s="41">
        <v>13</v>
      </c>
      <c r="O9" s="41">
        <v>15</v>
      </c>
      <c r="P9" s="41">
        <v>14</v>
      </c>
      <c r="Q9" s="41">
        <v>1</v>
      </c>
      <c r="R9" s="41">
        <v>2</v>
      </c>
      <c r="Z9" s="153">
        <v>259</v>
      </c>
      <c r="AA9" s="153" t="str">
        <f>IF(F9=Z9,"",1)</f>
        <v/>
      </c>
    </row>
    <row r="10" spans="1:27" ht="12" customHeight="1">
      <c r="A10" s="206"/>
      <c r="B10" s="292"/>
      <c r="C10" s="293"/>
      <c r="D10" s="293"/>
      <c r="E10" s="294"/>
      <c r="F10" s="94"/>
      <c r="G10" s="66">
        <f t="shared" ref="G10:R10" si="4">IF(G9=0,0,G9/$F9)</f>
        <v>0.57528957528957525</v>
      </c>
      <c r="H10" s="37">
        <f t="shared" si="4"/>
        <v>0.806949806949807</v>
      </c>
      <c r="I10" s="37">
        <f t="shared" si="4"/>
        <v>0.16602316602316602</v>
      </c>
      <c r="J10" s="37">
        <f t="shared" si="4"/>
        <v>2.3166023166023165E-2</v>
      </c>
      <c r="K10" s="37">
        <f t="shared" si="4"/>
        <v>0.38223938223938225</v>
      </c>
      <c r="L10" s="37">
        <f t="shared" si="4"/>
        <v>0.25096525096525096</v>
      </c>
      <c r="M10" s="37">
        <f t="shared" ref="M10:O10" si="5">IF(M9=0,0,M9/$F9)</f>
        <v>0.20077220077220076</v>
      </c>
      <c r="N10" s="37">
        <f t="shared" si="5"/>
        <v>5.019305019305019E-2</v>
      </c>
      <c r="O10" s="37">
        <f t="shared" si="5"/>
        <v>5.7915057915057917E-2</v>
      </c>
      <c r="P10" s="37">
        <f t="shared" si="4"/>
        <v>5.4054054054054057E-2</v>
      </c>
      <c r="Q10" s="37">
        <f t="shared" si="4"/>
        <v>3.8610038610038611E-3</v>
      </c>
      <c r="R10" s="37">
        <f t="shared" si="4"/>
        <v>7.7220077220077222E-3</v>
      </c>
      <c r="Z10" s="152"/>
      <c r="AA10" s="152"/>
    </row>
    <row r="11" spans="1:27" ht="12" customHeight="1">
      <c r="A11" s="206"/>
      <c r="B11" s="289" t="s">
        <v>47</v>
      </c>
      <c r="C11" s="290"/>
      <c r="D11" s="290"/>
      <c r="E11" s="291"/>
      <c r="F11" s="93">
        <v>136</v>
      </c>
      <c r="G11" s="68">
        <v>95</v>
      </c>
      <c r="H11" s="41">
        <v>127</v>
      </c>
      <c r="I11" s="41">
        <v>33</v>
      </c>
      <c r="J11" s="41">
        <v>9</v>
      </c>
      <c r="K11" s="41">
        <v>70</v>
      </c>
      <c r="L11" s="41">
        <v>53</v>
      </c>
      <c r="M11" s="41">
        <v>30</v>
      </c>
      <c r="N11" s="41">
        <v>7</v>
      </c>
      <c r="O11" s="41">
        <v>2</v>
      </c>
      <c r="P11" s="41">
        <v>5</v>
      </c>
      <c r="Q11" s="41">
        <v>0</v>
      </c>
      <c r="R11" s="41">
        <v>2</v>
      </c>
      <c r="Z11" s="153">
        <v>136</v>
      </c>
      <c r="AA11" s="153" t="str">
        <f>IF(F11=Z11,"",1)</f>
        <v/>
      </c>
    </row>
    <row r="12" spans="1:27" ht="12" customHeight="1">
      <c r="A12" s="206"/>
      <c r="B12" s="292"/>
      <c r="C12" s="293"/>
      <c r="D12" s="293"/>
      <c r="E12" s="294"/>
      <c r="F12" s="94"/>
      <c r="G12" s="66">
        <f t="shared" ref="G12:R12" si="6">IF(G11=0,0,G11/$F11)</f>
        <v>0.69852941176470584</v>
      </c>
      <c r="H12" s="37">
        <f t="shared" si="6"/>
        <v>0.93382352941176472</v>
      </c>
      <c r="I12" s="37">
        <f t="shared" si="6"/>
        <v>0.24264705882352941</v>
      </c>
      <c r="J12" s="37">
        <f t="shared" si="6"/>
        <v>6.6176470588235295E-2</v>
      </c>
      <c r="K12" s="37">
        <f t="shared" si="6"/>
        <v>0.51470588235294112</v>
      </c>
      <c r="L12" s="37">
        <f t="shared" si="6"/>
        <v>0.38970588235294118</v>
      </c>
      <c r="M12" s="37">
        <f t="shared" ref="M12:O12" si="7">IF(M11=0,0,M11/$F11)</f>
        <v>0.22058823529411764</v>
      </c>
      <c r="N12" s="37">
        <f t="shared" si="7"/>
        <v>5.1470588235294115E-2</v>
      </c>
      <c r="O12" s="37">
        <f t="shared" si="7"/>
        <v>1.4705882352941176E-2</v>
      </c>
      <c r="P12" s="37">
        <f t="shared" si="6"/>
        <v>3.6764705882352942E-2</v>
      </c>
      <c r="Q12" s="37">
        <f t="shared" si="6"/>
        <v>0</v>
      </c>
      <c r="R12" s="37">
        <f t="shared" si="6"/>
        <v>1.4705882352941176E-2</v>
      </c>
      <c r="Z12" s="152"/>
      <c r="AA12" s="152"/>
    </row>
    <row r="13" spans="1:27" ht="12" customHeight="1">
      <c r="A13" s="206"/>
      <c r="B13" s="289" t="s">
        <v>46</v>
      </c>
      <c r="C13" s="290"/>
      <c r="D13" s="290"/>
      <c r="E13" s="291"/>
      <c r="F13" s="93">
        <v>211</v>
      </c>
      <c r="G13" s="68">
        <v>155</v>
      </c>
      <c r="H13" s="41">
        <v>190</v>
      </c>
      <c r="I13" s="41">
        <v>74</v>
      </c>
      <c r="J13" s="41">
        <v>14</v>
      </c>
      <c r="K13" s="41">
        <v>124</v>
      </c>
      <c r="L13" s="41">
        <v>73</v>
      </c>
      <c r="M13" s="41">
        <v>35</v>
      </c>
      <c r="N13" s="41">
        <v>19</v>
      </c>
      <c r="O13" s="41">
        <v>7</v>
      </c>
      <c r="P13" s="41">
        <v>12</v>
      </c>
      <c r="Q13" s="41">
        <v>3</v>
      </c>
      <c r="R13" s="41">
        <v>7</v>
      </c>
      <c r="Z13" s="153">
        <v>211</v>
      </c>
      <c r="AA13" s="153" t="str">
        <f>IF(F13=Z13,"",1)</f>
        <v/>
      </c>
    </row>
    <row r="14" spans="1:27" ht="12" customHeight="1">
      <c r="A14" s="206"/>
      <c r="B14" s="292"/>
      <c r="C14" s="293"/>
      <c r="D14" s="293"/>
      <c r="E14" s="294"/>
      <c r="F14" s="94"/>
      <c r="G14" s="66">
        <f t="shared" ref="G14:R14" si="8">IF(G13=0,0,G13/$F13)</f>
        <v>0.7345971563981043</v>
      </c>
      <c r="H14" s="37">
        <f t="shared" si="8"/>
        <v>0.90047393364928907</v>
      </c>
      <c r="I14" s="37">
        <f t="shared" si="8"/>
        <v>0.35071090047393366</v>
      </c>
      <c r="J14" s="37">
        <f t="shared" si="8"/>
        <v>6.6350710900473939E-2</v>
      </c>
      <c r="K14" s="37">
        <f t="shared" si="8"/>
        <v>0.58767772511848337</v>
      </c>
      <c r="L14" s="37">
        <f t="shared" si="8"/>
        <v>0.34597156398104267</v>
      </c>
      <c r="M14" s="37">
        <f t="shared" ref="M14:O14" si="9">IF(M13=0,0,M13/$F13)</f>
        <v>0.16587677725118483</v>
      </c>
      <c r="N14" s="37">
        <f t="shared" si="9"/>
        <v>9.004739336492891E-2</v>
      </c>
      <c r="O14" s="37">
        <f t="shared" si="9"/>
        <v>3.3175355450236969E-2</v>
      </c>
      <c r="P14" s="37">
        <f t="shared" si="8"/>
        <v>5.6872037914691941E-2</v>
      </c>
      <c r="Q14" s="37">
        <f t="shared" si="8"/>
        <v>1.4218009478672985E-2</v>
      </c>
      <c r="R14" s="37">
        <f t="shared" si="8"/>
        <v>3.3175355450236969E-2</v>
      </c>
      <c r="Z14" s="152"/>
      <c r="AA14" s="152"/>
    </row>
    <row r="15" spans="1:27" ht="12" customHeight="1">
      <c r="A15" s="206"/>
      <c r="B15" s="289" t="s">
        <v>45</v>
      </c>
      <c r="C15" s="290"/>
      <c r="D15" s="290"/>
      <c r="E15" s="291"/>
      <c r="F15" s="93">
        <v>77</v>
      </c>
      <c r="G15" s="68">
        <v>62</v>
      </c>
      <c r="H15" s="41">
        <v>72</v>
      </c>
      <c r="I15" s="41">
        <v>38</v>
      </c>
      <c r="J15" s="41">
        <v>9</v>
      </c>
      <c r="K15" s="41">
        <v>51</v>
      </c>
      <c r="L15" s="41">
        <v>29</v>
      </c>
      <c r="M15" s="41">
        <v>16</v>
      </c>
      <c r="N15" s="41">
        <v>5</v>
      </c>
      <c r="O15" s="41">
        <v>1</v>
      </c>
      <c r="P15" s="41">
        <v>9</v>
      </c>
      <c r="Q15" s="41">
        <v>0</v>
      </c>
      <c r="R15" s="41">
        <v>1</v>
      </c>
      <c r="Z15" s="153">
        <v>77</v>
      </c>
      <c r="AA15" s="153" t="str">
        <f>IF(F15=Z15,"",1)</f>
        <v/>
      </c>
    </row>
    <row r="16" spans="1:27" ht="12" customHeight="1">
      <c r="A16" s="206"/>
      <c r="B16" s="292"/>
      <c r="C16" s="293"/>
      <c r="D16" s="293"/>
      <c r="E16" s="294"/>
      <c r="F16" s="94"/>
      <c r="G16" s="66">
        <f t="shared" ref="G16:R16" si="10">IF(G15=0,0,G15/$F15)</f>
        <v>0.80519480519480524</v>
      </c>
      <c r="H16" s="37">
        <f t="shared" si="10"/>
        <v>0.93506493506493504</v>
      </c>
      <c r="I16" s="37">
        <f t="shared" si="10"/>
        <v>0.4935064935064935</v>
      </c>
      <c r="J16" s="37">
        <f t="shared" si="10"/>
        <v>0.11688311688311688</v>
      </c>
      <c r="K16" s="37">
        <f t="shared" si="10"/>
        <v>0.66233766233766234</v>
      </c>
      <c r="L16" s="37">
        <f t="shared" si="10"/>
        <v>0.37662337662337664</v>
      </c>
      <c r="M16" s="37">
        <f t="shared" ref="M16:O16" si="11">IF(M15=0,0,M15/$F15)</f>
        <v>0.20779220779220781</v>
      </c>
      <c r="N16" s="37">
        <f t="shared" si="11"/>
        <v>6.4935064935064929E-2</v>
      </c>
      <c r="O16" s="37">
        <f t="shared" si="11"/>
        <v>1.2987012987012988E-2</v>
      </c>
      <c r="P16" s="37">
        <f t="shared" si="10"/>
        <v>0.11688311688311688</v>
      </c>
      <c r="Q16" s="37">
        <f t="shared" si="10"/>
        <v>0</v>
      </c>
      <c r="R16" s="37">
        <f t="shared" si="10"/>
        <v>1.2987012987012988E-2</v>
      </c>
      <c r="Z16" s="152"/>
      <c r="AA16" s="152"/>
    </row>
    <row r="17" spans="1:27" ht="12" customHeight="1">
      <c r="A17" s="206"/>
      <c r="B17" s="289" t="s">
        <v>44</v>
      </c>
      <c r="C17" s="290"/>
      <c r="D17" s="290"/>
      <c r="E17" s="291"/>
      <c r="F17" s="93">
        <v>219</v>
      </c>
      <c r="G17" s="68">
        <v>198</v>
      </c>
      <c r="H17" s="41">
        <v>214</v>
      </c>
      <c r="I17" s="41">
        <v>121</v>
      </c>
      <c r="J17" s="41">
        <v>48</v>
      </c>
      <c r="K17" s="41">
        <v>168</v>
      </c>
      <c r="L17" s="41">
        <v>109</v>
      </c>
      <c r="M17" s="41">
        <v>74</v>
      </c>
      <c r="N17" s="41">
        <v>42</v>
      </c>
      <c r="O17" s="41">
        <v>11</v>
      </c>
      <c r="P17" s="41">
        <v>39</v>
      </c>
      <c r="Q17" s="41">
        <v>1</v>
      </c>
      <c r="R17" s="41">
        <v>0</v>
      </c>
      <c r="Z17" s="153">
        <v>219</v>
      </c>
      <c r="AA17" s="153" t="str">
        <f>IF(F17=Z17,"",1)</f>
        <v/>
      </c>
    </row>
    <row r="18" spans="1:27" ht="12" customHeight="1">
      <c r="A18" s="207"/>
      <c r="B18" s="292"/>
      <c r="C18" s="293"/>
      <c r="D18" s="293"/>
      <c r="E18" s="294"/>
      <c r="F18" s="94"/>
      <c r="G18" s="66">
        <f t="shared" ref="G18:R18" si="12">IF(G17=0,0,G17/$F17)</f>
        <v>0.90410958904109584</v>
      </c>
      <c r="H18" s="37">
        <f t="shared" si="12"/>
        <v>0.97716894977168944</v>
      </c>
      <c r="I18" s="37">
        <f t="shared" si="12"/>
        <v>0.55251141552511418</v>
      </c>
      <c r="J18" s="37">
        <f t="shared" si="12"/>
        <v>0.21917808219178081</v>
      </c>
      <c r="K18" s="37">
        <f t="shared" si="12"/>
        <v>0.76712328767123283</v>
      </c>
      <c r="L18" s="37">
        <f t="shared" si="12"/>
        <v>0.49771689497716892</v>
      </c>
      <c r="M18" s="37">
        <f t="shared" ref="M18:O18" si="13">IF(M17=0,0,M17/$F17)</f>
        <v>0.33789954337899542</v>
      </c>
      <c r="N18" s="37">
        <f t="shared" si="13"/>
        <v>0.19178082191780821</v>
      </c>
      <c r="O18" s="37">
        <f t="shared" si="13"/>
        <v>5.0228310502283102E-2</v>
      </c>
      <c r="P18" s="37">
        <f t="shared" si="12"/>
        <v>0.17808219178082191</v>
      </c>
      <c r="Q18" s="37">
        <f t="shared" si="12"/>
        <v>4.5662100456621002E-3</v>
      </c>
      <c r="R18" s="37">
        <f t="shared" si="12"/>
        <v>0</v>
      </c>
      <c r="Z18" s="154"/>
      <c r="AA18" s="152"/>
    </row>
    <row r="19" spans="1:27" ht="12" customHeight="1">
      <c r="A19" s="202" t="s">
        <v>43</v>
      </c>
      <c r="B19" s="202" t="s">
        <v>42</v>
      </c>
      <c r="C19" s="43"/>
      <c r="D19" s="278" t="s">
        <v>16</v>
      </c>
      <c r="E19" s="42"/>
      <c r="F19" s="93">
        <v>225</v>
      </c>
      <c r="G19" s="68">
        <f t="shared" ref="G19:R19" si="14">SUM(G21,G23,G25,G27,G29,G31,G33,G35,G37,G39,G41,G43,G45,G47,G49,G51,G53,G55,G57,G59,G61,G63,G65,G67)</f>
        <v>184</v>
      </c>
      <c r="H19" s="41">
        <f t="shared" si="14"/>
        <v>204</v>
      </c>
      <c r="I19" s="41">
        <f t="shared" si="14"/>
        <v>86</v>
      </c>
      <c r="J19" s="41">
        <f t="shared" si="14"/>
        <v>15</v>
      </c>
      <c r="K19" s="41">
        <f t="shared" si="14"/>
        <v>132</v>
      </c>
      <c r="L19" s="41">
        <f t="shared" si="14"/>
        <v>74</v>
      </c>
      <c r="M19" s="41">
        <f t="shared" ref="M19:O19" si="15">SUM(M21,M23,M25,M27,M29,M31,M33,M35,M37,M39,M41,M43,M45,M47,M49,M51,M53,M55,M57,M59,M61,M63,M65,M67)</f>
        <v>43</v>
      </c>
      <c r="N19" s="41">
        <f t="shared" si="15"/>
        <v>25</v>
      </c>
      <c r="O19" s="41">
        <f t="shared" si="15"/>
        <v>11</v>
      </c>
      <c r="P19" s="41">
        <f t="shared" si="14"/>
        <v>26</v>
      </c>
      <c r="Q19" s="41">
        <f t="shared" si="14"/>
        <v>1</v>
      </c>
      <c r="R19" s="41">
        <f t="shared" si="14"/>
        <v>4</v>
      </c>
      <c r="Z19" s="153">
        <v>225</v>
      </c>
      <c r="AA19" s="153" t="str">
        <f>IF(F19=Z19,"",1)</f>
        <v/>
      </c>
    </row>
    <row r="20" spans="1:27" ht="12" customHeight="1">
      <c r="A20" s="203"/>
      <c r="B20" s="203"/>
      <c r="C20" s="40"/>
      <c r="D20" s="279"/>
      <c r="E20" s="39"/>
      <c r="F20" s="94"/>
      <c r="G20" s="66">
        <f t="shared" ref="G20:R20" si="16">IF(G19=0,0,G19/$F19)</f>
        <v>0.81777777777777783</v>
      </c>
      <c r="H20" s="37">
        <f t="shared" si="16"/>
        <v>0.90666666666666662</v>
      </c>
      <c r="I20" s="37">
        <f t="shared" si="16"/>
        <v>0.38222222222222224</v>
      </c>
      <c r="J20" s="37">
        <f t="shared" si="16"/>
        <v>6.6666666666666666E-2</v>
      </c>
      <c r="K20" s="37">
        <f t="shared" si="16"/>
        <v>0.58666666666666667</v>
      </c>
      <c r="L20" s="37">
        <f t="shared" si="16"/>
        <v>0.3288888888888889</v>
      </c>
      <c r="M20" s="37">
        <f t="shared" ref="M20:O20" si="17">IF(M19=0,0,M19/$F19)</f>
        <v>0.19111111111111112</v>
      </c>
      <c r="N20" s="37">
        <f t="shared" si="17"/>
        <v>0.1111111111111111</v>
      </c>
      <c r="O20" s="37">
        <f t="shared" si="17"/>
        <v>4.8888888888888891E-2</v>
      </c>
      <c r="P20" s="37">
        <f t="shared" si="16"/>
        <v>0.11555555555555555</v>
      </c>
      <c r="Q20" s="37">
        <f t="shared" si="16"/>
        <v>4.4444444444444444E-3</v>
      </c>
      <c r="R20" s="37">
        <f t="shared" si="16"/>
        <v>1.7777777777777778E-2</v>
      </c>
      <c r="Z20" s="152"/>
      <c r="AA20" s="152"/>
    </row>
    <row r="21" spans="1:27" ht="12" customHeight="1">
      <c r="A21" s="203"/>
      <c r="B21" s="203"/>
      <c r="C21" s="43"/>
      <c r="D21" s="278" t="s">
        <v>339</v>
      </c>
      <c r="E21" s="42"/>
      <c r="F21" s="93">
        <v>26</v>
      </c>
      <c r="G21" s="68">
        <v>23</v>
      </c>
      <c r="H21" s="41">
        <v>25</v>
      </c>
      <c r="I21" s="41">
        <v>9</v>
      </c>
      <c r="J21" s="41">
        <v>2</v>
      </c>
      <c r="K21" s="41">
        <v>15</v>
      </c>
      <c r="L21" s="41">
        <v>9</v>
      </c>
      <c r="M21" s="41">
        <v>4</v>
      </c>
      <c r="N21" s="41">
        <v>3</v>
      </c>
      <c r="O21" s="41">
        <v>0</v>
      </c>
      <c r="P21" s="41">
        <v>1</v>
      </c>
      <c r="Q21" s="41">
        <v>0</v>
      </c>
      <c r="R21" s="41">
        <v>1</v>
      </c>
      <c r="Z21" s="153">
        <v>26</v>
      </c>
      <c r="AA21" s="153" t="str">
        <f>IF(F21=Z21,"",1)</f>
        <v/>
      </c>
    </row>
    <row r="22" spans="1:27" ht="12" customHeight="1">
      <c r="A22" s="203"/>
      <c r="B22" s="203"/>
      <c r="C22" s="40"/>
      <c r="D22" s="279"/>
      <c r="E22" s="39"/>
      <c r="F22" s="94"/>
      <c r="G22" s="66">
        <f t="shared" ref="G22:R22" si="18">IF(G21=0,0,G21/$F21)</f>
        <v>0.88461538461538458</v>
      </c>
      <c r="H22" s="37">
        <f t="shared" si="18"/>
        <v>0.96153846153846156</v>
      </c>
      <c r="I22" s="37">
        <f t="shared" si="18"/>
        <v>0.34615384615384615</v>
      </c>
      <c r="J22" s="37">
        <f t="shared" si="18"/>
        <v>7.6923076923076927E-2</v>
      </c>
      <c r="K22" s="37">
        <f t="shared" si="18"/>
        <v>0.57692307692307687</v>
      </c>
      <c r="L22" s="37">
        <f t="shared" si="18"/>
        <v>0.34615384615384615</v>
      </c>
      <c r="M22" s="37">
        <f t="shared" ref="M22:O22" si="19">IF(M21=0,0,M21/$F21)</f>
        <v>0.15384615384615385</v>
      </c>
      <c r="N22" s="37">
        <f t="shared" si="19"/>
        <v>0.11538461538461539</v>
      </c>
      <c r="O22" s="37">
        <f t="shared" si="19"/>
        <v>0</v>
      </c>
      <c r="P22" s="37">
        <f t="shared" si="18"/>
        <v>3.8461538461538464E-2</v>
      </c>
      <c r="Q22" s="37">
        <f t="shared" si="18"/>
        <v>0</v>
      </c>
      <c r="R22" s="37">
        <f t="shared" si="18"/>
        <v>3.8461538461538464E-2</v>
      </c>
      <c r="Z22" s="152"/>
      <c r="AA22" s="152"/>
    </row>
    <row r="23" spans="1:27" ht="12" customHeight="1">
      <c r="A23" s="203"/>
      <c r="B23" s="203"/>
      <c r="C23" s="43"/>
      <c r="D23" s="295" t="s">
        <v>340</v>
      </c>
      <c r="E23" s="115"/>
      <c r="F23" s="93">
        <v>5</v>
      </c>
      <c r="G23" s="103">
        <v>3</v>
      </c>
      <c r="H23" s="104">
        <v>5</v>
      </c>
      <c r="I23" s="41">
        <v>1</v>
      </c>
      <c r="J23" s="41">
        <v>1</v>
      </c>
      <c r="K23" s="41">
        <v>3</v>
      </c>
      <c r="L23" s="41">
        <v>1</v>
      </c>
      <c r="M23" s="41">
        <v>0</v>
      </c>
      <c r="N23" s="41">
        <v>0</v>
      </c>
      <c r="O23" s="41">
        <v>0</v>
      </c>
      <c r="P23" s="41">
        <v>0</v>
      </c>
      <c r="Q23" s="41">
        <v>0</v>
      </c>
      <c r="R23" s="41">
        <v>0</v>
      </c>
      <c r="Z23" s="153">
        <v>5</v>
      </c>
      <c r="AA23" s="153" t="str">
        <f>IF(F23=Z23,"",1)</f>
        <v/>
      </c>
    </row>
    <row r="24" spans="1:27" ht="12" customHeight="1">
      <c r="A24" s="203"/>
      <c r="B24" s="203"/>
      <c r="C24" s="40"/>
      <c r="D24" s="296"/>
      <c r="E24" s="116"/>
      <c r="F24" s="94"/>
      <c r="G24" s="106">
        <f t="shared" ref="G24:R24" si="20">IF(G23=0,0,G23/$F23)</f>
        <v>0.6</v>
      </c>
      <c r="H24" s="107">
        <f t="shared" si="20"/>
        <v>1</v>
      </c>
      <c r="I24" s="37">
        <f t="shared" si="20"/>
        <v>0.2</v>
      </c>
      <c r="J24" s="37">
        <f t="shared" si="20"/>
        <v>0.2</v>
      </c>
      <c r="K24" s="37">
        <f t="shared" si="20"/>
        <v>0.6</v>
      </c>
      <c r="L24" s="37">
        <f t="shared" si="20"/>
        <v>0.2</v>
      </c>
      <c r="M24" s="37">
        <f t="shared" ref="M24:O24" si="21">IF(M23=0,0,M23/$F23)</f>
        <v>0</v>
      </c>
      <c r="N24" s="37">
        <f t="shared" si="21"/>
        <v>0</v>
      </c>
      <c r="O24" s="37">
        <f t="shared" si="21"/>
        <v>0</v>
      </c>
      <c r="P24" s="37">
        <f t="shared" si="20"/>
        <v>0</v>
      </c>
      <c r="Q24" s="37">
        <f t="shared" si="20"/>
        <v>0</v>
      </c>
      <c r="R24" s="37">
        <f t="shared" si="20"/>
        <v>0</v>
      </c>
      <c r="Z24" s="152"/>
      <c r="AA24" s="152"/>
    </row>
    <row r="25" spans="1:27" ht="12" customHeight="1">
      <c r="A25" s="203"/>
      <c r="B25" s="203"/>
      <c r="C25" s="43"/>
      <c r="D25" s="295" t="s">
        <v>341</v>
      </c>
      <c r="E25" s="115"/>
      <c r="F25" s="93">
        <v>18</v>
      </c>
      <c r="G25" s="103">
        <v>10</v>
      </c>
      <c r="H25" s="104">
        <v>17</v>
      </c>
      <c r="I25" s="41">
        <v>5</v>
      </c>
      <c r="J25" s="41">
        <v>0</v>
      </c>
      <c r="K25" s="41">
        <v>7</v>
      </c>
      <c r="L25" s="41">
        <v>4</v>
      </c>
      <c r="M25" s="41">
        <v>1</v>
      </c>
      <c r="N25" s="41">
        <v>0</v>
      </c>
      <c r="O25" s="41">
        <v>0</v>
      </c>
      <c r="P25" s="41">
        <v>0</v>
      </c>
      <c r="Q25" s="41">
        <v>1</v>
      </c>
      <c r="R25" s="41">
        <v>0</v>
      </c>
      <c r="Z25" s="153">
        <v>18</v>
      </c>
      <c r="AA25" s="153" t="str">
        <f>IF(F25=Z25,"",1)</f>
        <v/>
      </c>
    </row>
    <row r="26" spans="1:27" ht="12" customHeight="1">
      <c r="A26" s="203"/>
      <c r="B26" s="203"/>
      <c r="C26" s="40"/>
      <c r="D26" s="296"/>
      <c r="E26" s="116"/>
      <c r="F26" s="94"/>
      <c r="G26" s="106">
        <f t="shared" ref="G26:R26" si="22">IF(G25=0,0,G25/$F25)</f>
        <v>0.55555555555555558</v>
      </c>
      <c r="H26" s="107">
        <f>IF(H25=0,0,H25/$F25)</f>
        <v>0.94444444444444442</v>
      </c>
      <c r="I26" s="37">
        <f>IF(I25=0,0,I25/$F25)</f>
        <v>0.27777777777777779</v>
      </c>
      <c r="J26" s="37">
        <f t="shared" si="22"/>
        <v>0</v>
      </c>
      <c r="K26" s="37">
        <f t="shared" si="22"/>
        <v>0.3888888888888889</v>
      </c>
      <c r="L26" s="37">
        <f t="shared" si="22"/>
        <v>0.22222222222222221</v>
      </c>
      <c r="M26" s="37">
        <f t="shared" ref="M26:O26" si="23">IF(M25=0,0,M25/$F25)</f>
        <v>5.5555555555555552E-2</v>
      </c>
      <c r="N26" s="37">
        <f t="shared" si="23"/>
        <v>0</v>
      </c>
      <c r="O26" s="37">
        <f t="shared" si="23"/>
        <v>0</v>
      </c>
      <c r="P26" s="37">
        <f t="shared" si="22"/>
        <v>0</v>
      </c>
      <c r="Q26" s="37">
        <f t="shared" si="22"/>
        <v>5.5555555555555552E-2</v>
      </c>
      <c r="R26" s="37">
        <f t="shared" si="22"/>
        <v>0</v>
      </c>
      <c r="Z26" s="152"/>
      <c r="AA26" s="152"/>
    </row>
    <row r="27" spans="1:27" ht="12" customHeight="1">
      <c r="A27" s="203"/>
      <c r="B27" s="203"/>
      <c r="C27" s="43"/>
      <c r="D27" s="278" t="s">
        <v>342</v>
      </c>
      <c r="E27" s="42"/>
      <c r="F27" s="93">
        <v>1</v>
      </c>
      <c r="G27" s="68">
        <v>1</v>
      </c>
      <c r="H27" s="41">
        <v>1</v>
      </c>
      <c r="I27" s="41">
        <v>0</v>
      </c>
      <c r="J27" s="41">
        <v>0</v>
      </c>
      <c r="K27" s="41">
        <v>0</v>
      </c>
      <c r="L27" s="41">
        <v>0</v>
      </c>
      <c r="M27" s="41">
        <v>1</v>
      </c>
      <c r="N27" s="41">
        <v>0</v>
      </c>
      <c r="O27" s="41">
        <v>0</v>
      </c>
      <c r="P27" s="41">
        <v>0</v>
      </c>
      <c r="Q27" s="41">
        <v>0</v>
      </c>
      <c r="R27" s="41">
        <v>0</v>
      </c>
      <c r="Z27" s="153">
        <v>1</v>
      </c>
      <c r="AA27" s="153" t="str">
        <f>IF(F27=Z27,"",1)</f>
        <v/>
      </c>
    </row>
    <row r="28" spans="1:27" ht="12" customHeight="1">
      <c r="A28" s="203"/>
      <c r="B28" s="203"/>
      <c r="C28" s="40"/>
      <c r="D28" s="279"/>
      <c r="E28" s="39"/>
      <c r="F28" s="94"/>
      <c r="G28" s="66">
        <f t="shared" ref="G28:R28" si="24">IF(G27=0,0,G27/$F27)</f>
        <v>1</v>
      </c>
      <c r="H28" s="37">
        <f t="shared" si="24"/>
        <v>1</v>
      </c>
      <c r="I28" s="37">
        <f t="shared" si="24"/>
        <v>0</v>
      </c>
      <c r="J28" s="37">
        <f t="shared" si="24"/>
        <v>0</v>
      </c>
      <c r="K28" s="37">
        <f t="shared" si="24"/>
        <v>0</v>
      </c>
      <c r="L28" s="37">
        <f t="shared" si="24"/>
        <v>0</v>
      </c>
      <c r="M28" s="37">
        <f t="shared" ref="M28:O28" si="25">IF(M27=0,0,M27/$F27)</f>
        <v>1</v>
      </c>
      <c r="N28" s="37">
        <f t="shared" si="25"/>
        <v>0</v>
      </c>
      <c r="O28" s="37">
        <f t="shared" si="25"/>
        <v>0</v>
      </c>
      <c r="P28" s="37">
        <f t="shared" si="24"/>
        <v>0</v>
      </c>
      <c r="Q28" s="37">
        <f t="shared" si="24"/>
        <v>0</v>
      </c>
      <c r="R28" s="37">
        <f t="shared" si="24"/>
        <v>0</v>
      </c>
      <c r="Z28" s="152"/>
      <c r="AA28" s="152"/>
    </row>
    <row r="29" spans="1:27" ht="12" customHeight="1">
      <c r="A29" s="203"/>
      <c r="B29" s="203"/>
      <c r="C29" s="43"/>
      <c r="D29" s="278" t="s">
        <v>343</v>
      </c>
      <c r="E29" s="42"/>
      <c r="F29" s="93">
        <v>5</v>
      </c>
      <c r="G29" s="68">
        <v>5</v>
      </c>
      <c r="H29" s="41">
        <v>5</v>
      </c>
      <c r="I29" s="41">
        <v>2</v>
      </c>
      <c r="J29" s="41">
        <v>0</v>
      </c>
      <c r="K29" s="41">
        <v>5</v>
      </c>
      <c r="L29" s="41">
        <v>1</v>
      </c>
      <c r="M29" s="41">
        <v>0</v>
      </c>
      <c r="N29" s="41">
        <v>0</v>
      </c>
      <c r="O29" s="41">
        <v>0</v>
      </c>
      <c r="P29" s="41">
        <v>1</v>
      </c>
      <c r="Q29" s="41">
        <v>0</v>
      </c>
      <c r="R29" s="41">
        <v>0</v>
      </c>
      <c r="Z29" s="153">
        <v>5</v>
      </c>
      <c r="AA29" s="153" t="str">
        <f>IF(F29=Z29,"",1)</f>
        <v/>
      </c>
    </row>
    <row r="30" spans="1:27" ht="12" customHeight="1">
      <c r="A30" s="203"/>
      <c r="B30" s="203"/>
      <c r="C30" s="40"/>
      <c r="D30" s="279"/>
      <c r="E30" s="39"/>
      <c r="F30" s="94"/>
      <c r="G30" s="66">
        <f t="shared" ref="G30:R30" si="26">IF(G29=0,0,G29/$F29)</f>
        <v>1</v>
      </c>
      <c r="H30" s="37">
        <f t="shared" si="26"/>
        <v>1</v>
      </c>
      <c r="I30" s="37">
        <f t="shared" si="26"/>
        <v>0.4</v>
      </c>
      <c r="J30" s="37">
        <f t="shared" si="26"/>
        <v>0</v>
      </c>
      <c r="K30" s="37">
        <f t="shared" si="26"/>
        <v>1</v>
      </c>
      <c r="L30" s="37">
        <f t="shared" si="26"/>
        <v>0.2</v>
      </c>
      <c r="M30" s="37">
        <f t="shared" ref="M30:O30" si="27">IF(M29=0,0,M29/$F29)</f>
        <v>0</v>
      </c>
      <c r="N30" s="37">
        <f t="shared" si="27"/>
        <v>0</v>
      </c>
      <c r="O30" s="37">
        <f t="shared" si="27"/>
        <v>0</v>
      </c>
      <c r="P30" s="37">
        <f t="shared" si="26"/>
        <v>0.2</v>
      </c>
      <c r="Q30" s="37">
        <f t="shared" si="26"/>
        <v>0</v>
      </c>
      <c r="R30" s="37">
        <f t="shared" si="26"/>
        <v>0</v>
      </c>
      <c r="Z30" s="152"/>
      <c r="AA30" s="152"/>
    </row>
    <row r="31" spans="1:27" ht="12" customHeight="1">
      <c r="A31" s="203"/>
      <c r="B31" s="203"/>
      <c r="C31" s="43"/>
      <c r="D31" s="278" t="s">
        <v>344</v>
      </c>
      <c r="E31" s="42"/>
      <c r="F31" s="93">
        <v>1</v>
      </c>
      <c r="G31" s="68">
        <v>1</v>
      </c>
      <c r="H31" s="41">
        <v>1</v>
      </c>
      <c r="I31" s="41">
        <v>0</v>
      </c>
      <c r="J31" s="41">
        <v>0</v>
      </c>
      <c r="K31" s="41">
        <v>1</v>
      </c>
      <c r="L31" s="41">
        <v>0</v>
      </c>
      <c r="M31" s="41">
        <v>0</v>
      </c>
      <c r="N31" s="41">
        <v>0</v>
      </c>
      <c r="O31" s="41">
        <v>0</v>
      </c>
      <c r="P31" s="41">
        <v>0</v>
      </c>
      <c r="Q31" s="41">
        <v>0</v>
      </c>
      <c r="R31" s="41">
        <v>0</v>
      </c>
      <c r="Z31" s="153">
        <v>1</v>
      </c>
      <c r="AA31" s="153" t="str">
        <f>IF(F31=Z31,"",1)</f>
        <v/>
      </c>
    </row>
    <row r="32" spans="1:27" ht="12" customHeight="1">
      <c r="A32" s="203"/>
      <c r="B32" s="203"/>
      <c r="C32" s="40"/>
      <c r="D32" s="279"/>
      <c r="E32" s="39"/>
      <c r="F32" s="94"/>
      <c r="G32" s="66">
        <f t="shared" ref="G32:R32" si="28">IF(G31=0,0,G31/$F31)</f>
        <v>1</v>
      </c>
      <c r="H32" s="37">
        <f t="shared" si="28"/>
        <v>1</v>
      </c>
      <c r="I32" s="37">
        <f t="shared" si="28"/>
        <v>0</v>
      </c>
      <c r="J32" s="37">
        <f t="shared" si="28"/>
        <v>0</v>
      </c>
      <c r="K32" s="37">
        <f t="shared" si="28"/>
        <v>1</v>
      </c>
      <c r="L32" s="37">
        <f t="shared" si="28"/>
        <v>0</v>
      </c>
      <c r="M32" s="37">
        <f t="shared" ref="M32:O32" si="29">IF(M31=0,0,M31/$F31)</f>
        <v>0</v>
      </c>
      <c r="N32" s="37">
        <f t="shared" si="29"/>
        <v>0</v>
      </c>
      <c r="O32" s="37">
        <f t="shared" si="29"/>
        <v>0</v>
      </c>
      <c r="P32" s="37">
        <f t="shared" si="28"/>
        <v>0</v>
      </c>
      <c r="Q32" s="37">
        <f t="shared" si="28"/>
        <v>0</v>
      </c>
      <c r="R32" s="37">
        <f t="shared" si="28"/>
        <v>0</v>
      </c>
      <c r="Z32" s="152"/>
      <c r="AA32" s="152"/>
    </row>
    <row r="33" spans="1:27" ht="12" customHeight="1">
      <c r="A33" s="203"/>
      <c r="B33" s="203"/>
      <c r="C33" s="43"/>
      <c r="D33" s="278" t="s">
        <v>345</v>
      </c>
      <c r="E33" s="42"/>
      <c r="F33" s="93">
        <v>7</v>
      </c>
      <c r="G33" s="68">
        <v>6</v>
      </c>
      <c r="H33" s="41">
        <v>7</v>
      </c>
      <c r="I33" s="41">
        <v>0</v>
      </c>
      <c r="J33" s="41">
        <v>0</v>
      </c>
      <c r="K33" s="41">
        <v>3</v>
      </c>
      <c r="L33" s="41">
        <v>0</v>
      </c>
      <c r="M33" s="41">
        <v>1</v>
      </c>
      <c r="N33" s="41">
        <v>2</v>
      </c>
      <c r="O33" s="41">
        <v>1</v>
      </c>
      <c r="P33" s="41">
        <v>0</v>
      </c>
      <c r="Q33" s="41">
        <v>0</v>
      </c>
      <c r="R33" s="41">
        <v>0</v>
      </c>
      <c r="Z33" s="153">
        <v>7</v>
      </c>
      <c r="AA33" s="153" t="str">
        <f>IF(F33=Z33,"",1)</f>
        <v/>
      </c>
    </row>
    <row r="34" spans="1:27" ht="12" customHeight="1">
      <c r="A34" s="203"/>
      <c r="B34" s="203"/>
      <c r="C34" s="40"/>
      <c r="D34" s="279"/>
      <c r="E34" s="39"/>
      <c r="F34" s="94"/>
      <c r="G34" s="66">
        <f t="shared" ref="G34:R34" si="30">IF(G33=0,0,G33/$F33)</f>
        <v>0.8571428571428571</v>
      </c>
      <c r="H34" s="37">
        <f t="shared" si="30"/>
        <v>1</v>
      </c>
      <c r="I34" s="37">
        <f t="shared" si="30"/>
        <v>0</v>
      </c>
      <c r="J34" s="37">
        <f t="shared" si="30"/>
        <v>0</v>
      </c>
      <c r="K34" s="37">
        <f t="shared" si="30"/>
        <v>0.42857142857142855</v>
      </c>
      <c r="L34" s="37">
        <f t="shared" si="30"/>
        <v>0</v>
      </c>
      <c r="M34" s="37">
        <f t="shared" ref="M34:O34" si="31">IF(M33=0,0,M33/$F33)</f>
        <v>0.14285714285714285</v>
      </c>
      <c r="N34" s="37">
        <f t="shared" si="31"/>
        <v>0.2857142857142857</v>
      </c>
      <c r="O34" s="37">
        <f t="shared" si="31"/>
        <v>0.14285714285714285</v>
      </c>
      <c r="P34" s="37">
        <f t="shared" si="30"/>
        <v>0</v>
      </c>
      <c r="Q34" s="37">
        <f t="shared" si="30"/>
        <v>0</v>
      </c>
      <c r="R34" s="37">
        <f t="shared" si="30"/>
        <v>0</v>
      </c>
      <c r="Z34" s="152"/>
      <c r="AA34" s="152"/>
    </row>
    <row r="35" spans="1:27" ht="12" customHeight="1">
      <c r="A35" s="203"/>
      <c r="B35" s="203"/>
      <c r="C35" s="43"/>
      <c r="D35" s="278" t="s">
        <v>346</v>
      </c>
      <c r="E35" s="42"/>
      <c r="F35" s="93">
        <v>8</v>
      </c>
      <c r="G35" s="68">
        <v>4</v>
      </c>
      <c r="H35" s="41">
        <v>6</v>
      </c>
      <c r="I35" s="41">
        <v>3</v>
      </c>
      <c r="J35" s="41">
        <v>0</v>
      </c>
      <c r="K35" s="41">
        <v>3</v>
      </c>
      <c r="L35" s="41">
        <v>3</v>
      </c>
      <c r="M35" s="41">
        <v>2</v>
      </c>
      <c r="N35" s="41">
        <v>1</v>
      </c>
      <c r="O35" s="41">
        <v>0</v>
      </c>
      <c r="P35" s="41">
        <v>1</v>
      </c>
      <c r="Q35" s="41">
        <v>0</v>
      </c>
      <c r="R35" s="41">
        <v>1</v>
      </c>
      <c r="Z35" s="153">
        <v>8</v>
      </c>
      <c r="AA35" s="153" t="str">
        <f>IF(F35=Z35,"",1)</f>
        <v/>
      </c>
    </row>
    <row r="36" spans="1:27" ht="12" customHeight="1">
      <c r="A36" s="203"/>
      <c r="B36" s="203"/>
      <c r="C36" s="40"/>
      <c r="D36" s="279"/>
      <c r="E36" s="39"/>
      <c r="F36" s="94"/>
      <c r="G36" s="66">
        <f t="shared" ref="G36:R36" si="32">IF(G35=0,0,G35/$F35)</f>
        <v>0.5</v>
      </c>
      <c r="H36" s="37">
        <f t="shared" si="32"/>
        <v>0.75</v>
      </c>
      <c r="I36" s="37">
        <f t="shared" si="32"/>
        <v>0.375</v>
      </c>
      <c r="J36" s="37">
        <f t="shared" si="32"/>
        <v>0</v>
      </c>
      <c r="K36" s="37">
        <f t="shared" si="32"/>
        <v>0.375</v>
      </c>
      <c r="L36" s="37">
        <f t="shared" si="32"/>
        <v>0.375</v>
      </c>
      <c r="M36" s="37">
        <f t="shared" ref="M36:O36" si="33">IF(M35=0,0,M35/$F35)</f>
        <v>0.25</v>
      </c>
      <c r="N36" s="37">
        <f t="shared" si="33"/>
        <v>0.125</v>
      </c>
      <c r="O36" s="37">
        <f t="shared" si="33"/>
        <v>0</v>
      </c>
      <c r="P36" s="37">
        <f t="shared" si="32"/>
        <v>0.125</v>
      </c>
      <c r="Q36" s="37">
        <f t="shared" si="32"/>
        <v>0</v>
      </c>
      <c r="R36" s="37">
        <f t="shared" si="32"/>
        <v>0.125</v>
      </c>
      <c r="Z36" s="152"/>
      <c r="AA36" s="152"/>
    </row>
    <row r="37" spans="1:27" ht="12" customHeight="1">
      <c r="A37" s="203"/>
      <c r="B37" s="203"/>
      <c r="C37" s="43"/>
      <c r="D37" s="278" t="s">
        <v>347</v>
      </c>
      <c r="E37" s="42"/>
      <c r="F37" s="93">
        <v>1</v>
      </c>
      <c r="G37" s="68">
        <v>1</v>
      </c>
      <c r="H37" s="41">
        <v>1</v>
      </c>
      <c r="I37" s="41">
        <v>0</v>
      </c>
      <c r="J37" s="41">
        <v>0</v>
      </c>
      <c r="K37" s="41">
        <v>1</v>
      </c>
      <c r="L37" s="41">
        <v>0</v>
      </c>
      <c r="M37" s="41">
        <v>0</v>
      </c>
      <c r="N37" s="41">
        <v>0</v>
      </c>
      <c r="O37" s="41">
        <v>0</v>
      </c>
      <c r="P37" s="41">
        <v>0</v>
      </c>
      <c r="Q37" s="41">
        <v>0</v>
      </c>
      <c r="R37" s="41">
        <v>0</v>
      </c>
      <c r="Z37" s="153">
        <v>1</v>
      </c>
      <c r="AA37" s="153" t="str">
        <f>IF(F37=Z37,"",1)</f>
        <v/>
      </c>
    </row>
    <row r="38" spans="1:27" ht="12" customHeight="1">
      <c r="A38" s="203"/>
      <c r="B38" s="203"/>
      <c r="C38" s="40"/>
      <c r="D38" s="279"/>
      <c r="E38" s="39"/>
      <c r="F38" s="94"/>
      <c r="G38" s="66">
        <f t="shared" ref="G38:R38" si="34">IF(G37=0,0,G37/$F37)</f>
        <v>1</v>
      </c>
      <c r="H38" s="37">
        <f t="shared" si="34"/>
        <v>1</v>
      </c>
      <c r="I38" s="37">
        <f t="shared" si="34"/>
        <v>0</v>
      </c>
      <c r="J38" s="37">
        <f t="shared" si="34"/>
        <v>0</v>
      </c>
      <c r="K38" s="37">
        <f t="shared" si="34"/>
        <v>1</v>
      </c>
      <c r="L38" s="37">
        <f t="shared" si="34"/>
        <v>0</v>
      </c>
      <c r="M38" s="37">
        <f t="shared" ref="M38:O38" si="35">IF(M37=0,0,M37/$F37)</f>
        <v>0</v>
      </c>
      <c r="N38" s="37">
        <f t="shared" si="35"/>
        <v>0</v>
      </c>
      <c r="O38" s="37">
        <f t="shared" si="35"/>
        <v>0</v>
      </c>
      <c r="P38" s="37">
        <f t="shared" si="34"/>
        <v>0</v>
      </c>
      <c r="Q38" s="37">
        <f t="shared" si="34"/>
        <v>0</v>
      </c>
      <c r="R38" s="37">
        <f t="shared" si="34"/>
        <v>0</v>
      </c>
      <c r="Z38" s="152"/>
      <c r="AA38" s="152"/>
    </row>
    <row r="39" spans="1:27" ht="12" customHeight="1">
      <c r="A39" s="203"/>
      <c r="B39" s="203"/>
      <c r="C39" s="43"/>
      <c r="D39" s="278" t="s">
        <v>348</v>
      </c>
      <c r="E39" s="42"/>
      <c r="F39" s="93">
        <v>7</v>
      </c>
      <c r="G39" s="68">
        <v>6</v>
      </c>
      <c r="H39" s="41">
        <v>7</v>
      </c>
      <c r="I39" s="41">
        <v>2</v>
      </c>
      <c r="J39" s="41">
        <v>0</v>
      </c>
      <c r="K39" s="41">
        <v>5</v>
      </c>
      <c r="L39" s="41">
        <v>1</v>
      </c>
      <c r="M39" s="41">
        <v>1</v>
      </c>
      <c r="N39" s="41">
        <v>0</v>
      </c>
      <c r="O39" s="41">
        <v>0</v>
      </c>
      <c r="P39" s="41">
        <v>0</v>
      </c>
      <c r="Q39" s="41">
        <v>0</v>
      </c>
      <c r="R39" s="41">
        <v>0</v>
      </c>
      <c r="Z39" s="153">
        <v>7</v>
      </c>
      <c r="AA39" s="153" t="str">
        <f>IF(F39=Z39,"",1)</f>
        <v/>
      </c>
    </row>
    <row r="40" spans="1:27" ht="12" customHeight="1">
      <c r="A40" s="203"/>
      <c r="B40" s="203"/>
      <c r="C40" s="40"/>
      <c r="D40" s="279"/>
      <c r="E40" s="39"/>
      <c r="F40" s="94"/>
      <c r="G40" s="66">
        <f t="shared" ref="G40:R40" si="36">IF(G39=0,0,G39/$F39)</f>
        <v>0.8571428571428571</v>
      </c>
      <c r="H40" s="37">
        <f t="shared" si="36"/>
        <v>1</v>
      </c>
      <c r="I40" s="37">
        <f t="shared" si="36"/>
        <v>0.2857142857142857</v>
      </c>
      <c r="J40" s="37">
        <f t="shared" si="36"/>
        <v>0</v>
      </c>
      <c r="K40" s="37">
        <f t="shared" si="36"/>
        <v>0.7142857142857143</v>
      </c>
      <c r="L40" s="37">
        <f t="shared" si="36"/>
        <v>0.14285714285714285</v>
      </c>
      <c r="M40" s="37">
        <f t="shared" ref="M40:O40" si="37">IF(M39=0,0,M39/$F39)</f>
        <v>0.14285714285714285</v>
      </c>
      <c r="N40" s="37">
        <f t="shared" si="37"/>
        <v>0</v>
      </c>
      <c r="O40" s="37">
        <f t="shared" si="37"/>
        <v>0</v>
      </c>
      <c r="P40" s="37">
        <f t="shared" si="36"/>
        <v>0</v>
      </c>
      <c r="Q40" s="37">
        <f t="shared" si="36"/>
        <v>0</v>
      </c>
      <c r="R40" s="37">
        <f t="shared" si="36"/>
        <v>0</v>
      </c>
      <c r="Z40" s="152"/>
      <c r="AA40" s="152"/>
    </row>
    <row r="41" spans="1:27" ht="12" customHeight="1">
      <c r="A41" s="203"/>
      <c r="B41" s="203"/>
      <c r="C41" s="43"/>
      <c r="D41" s="278" t="s">
        <v>349</v>
      </c>
      <c r="E41" s="42"/>
      <c r="F41" s="93">
        <v>1</v>
      </c>
      <c r="G41" s="68">
        <v>0</v>
      </c>
      <c r="H41" s="41">
        <v>1</v>
      </c>
      <c r="I41" s="41">
        <v>0</v>
      </c>
      <c r="J41" s="41">
        <v>0</v>
      </c>
      <c r="K41" s="41">
        <v>0</v>
      </c>
      <c r="L41" s="41">
        <v>0</v>
      </c>
      <c r="M41" s="41">
        <v>0</v>
      </c>
      <c r="N41" s="41">
        <v>0</v>
      </c>
      <c r="O41" s="41">
        <v>0</v>
      </c>
      <c r="P41" s="41">
        <v>0</v>
      </c>
      <c r="Q41" s="41">
        <v>0</v>
      </c>
      <c r="R41" s="41">
        <v>0</v>
      </c>
      <c r="Z41" s="153">
        <v>1</v>
      </c>
      <c r="AA41" s="153" t="str">
        <f>IF(F41=Z41,"",1)</f>
        <v/>
      </c>
    </row>
    <row r="42" spans="1:27" ht="12" customHeight="1">
      <c r="A42" s="203"/>
      <c r="B42" s="203"/>
      <c r="C42" s="40"/>
      <c r="D42" s="279"/>
      <c r="E42" s="39"/>
      <c r="F42" s="94"/>
      <c r="G42" s="66">
        <f t="shared" ref="G42:R42" si="38">IF(G41=0,0,G41/$F41)</f>
        <v>0</v>
      </c>
      <c r="H42" s="37">
        <f t="shared" si="38"/>
        <v>1</v>
      </c>
      <c r="I42" s="37">
        <f t="shared" si="38"/>
        <v>0</v>
      </c>
      <c r="J42" s="37">
        <f t="shared" si="38"/>
        <v>0</v>
      </c>
      <c r="K42" s="37">
        <f t="shared" si="38"/>
        <v>0</v>
      </c>
      <c r="L42" s="37">
        <f t="shared" si="38"/>
        <v>0</v>
      </c>
      <c r="M42" s="37">
        <f t="shared" si="38"/>
        <v>0</v>
      </c>
      <c r="N42" s="37">
        <f t="shared" si="38"/>
        <v>0</v>
      </c>
      <c r="O42" s="37">
        <f t="shared" si="38"/>
        <v>0</v>
      </c>
      <c r="P42" s="37">
        <f t="shared" si="38"/>
        <v>0</v>
      </c>
      <c r="Q42" s="37">
        <f t="shared" si="38"/>
        <v>0</v>
      </c>
      <c r="R42" s="37">
        <f t="shared" si="38"/>
        <v>0</v>
      </c>
      <c r="Z42" s="152"/>
      <c r="AA42" s="152"/>
    </row>
    <row r="43" spans="1:27" ht="12" customHeight="1">
      <c r="A43" s="203"/>
      <c r="B43" s="203"/>
      <c r="C43" s="43"/>
      <c r="D43" s="278" t="s">
        <v>350</v>
      </c>
      <c r="E43" s="42"/>
      <c r="F43" s="93">
        <v>1</v>
      </c>
      <c r="G43" s="68">
        <v>1</v>
      </c>
      <c r="H43" s="41">
        <v>1</v>
      </c>
      <c r="I43" s="41">
        <v>1</v>
      </c>
      <c r="J43" s="41">
        <v>0</v>
      </c>
      <c r="K43" s="41">
        <v>1</v>
      </c>
      <c r="L43" s="41">
        <v>1</v>
      </c>
      <c r="M43" s="41">
        <v>0</v>
      </c>
      <c r="N43" s="41">
        <v>0</v>
      </c>
      <c r="O43" s="41">
        <v>0</v>
      </c>
      <c r="P43" s="41">
        <v>0</v>
      </c>
      <c r="Q43" s="41">
        <v>0</v>
      </c>
      <c r="R43" s="41">
        <v>0</v>
      </c>
      <c r="Z43" s="153">
        <v>1</v>
      </c>
      <c r="AA43" s="153" t="str">
        <f>IF(F43=Z43,"",1)</f>
        <v/>
      </c>
    </row>
    <row r="44" spans="1:27" ht="12" customHeight="1">
      <c r="A44" s="203"/>
      <c r="B44" s="203"/>
      <c r="C44" s="40"/>
      <c r="D44" s="279"/>
      <c r="E44" s="39"/>
      <c r="F44" s="94"/>
      <c r="G44" s="66">
        <f t="shared" ref="G44:R44" si="39">IF(G43=0,0,G43/$F43)</f>
        <v>1</v>
      </c>
      <c r="H44" s="37">
        <f t="shared" si="39"/>
        <v>1</v>
      </c>
      <c r="I44" s="37">
        <f t="shared" si="39"/>
        <v>1</v>
      </c>
      <c r="J44" s="37">
        <f t="shared" si="39"/>
        <v>0</v>
      </c>
      <c r="K44" s="37">
        <f t="shared" si="39"/>
        <v>1</v>
      </c>
      <c r="L44" s="37">
        <f t="shared" si="39"/>
        <v>1</v>
      </c>
      <c r="M44" s="37">
        <f t="shared" ref="M44:O44" si="40">IF(M43=0,0,M43/$F43)</f>
        <v>0</v>
      </c>
      <c r="N44" s="37">
        <f t="shared" si="40"/>
        <v>0</v>
      </c>
      <c r="O44" s="37">
        <f t="shared" si="40"/>
        <v>0</v>
      </c>
      <c r="P44" s="37">
        <f t="shared" si="39"/>
        <v>0</v>
      </c>
      <c r="Q44" s="37">
        <f t="shared" si="39"/>
        <v>0</v>
      </c>
      <c r="R44" s="37">
        <f t="shared" si="39"/>
        <v>0</v>
      </c>
      <c r="Z44" s="152"/>
      <c r="AA44" s="152"/>
    </row>
    <row r="45" spans="1:27" ht="12" customHeight="1">
      <c r="A45" s="203"/>
      <c r="B45" s="203"/>
      <c r="C45" s="43"/>
      <c r="D45" s="278" t="s">
        <v>351</v>
      </c>
      <c r="E45" s="42"/>
      <c r="F45" s="93">
        <v>7</v>
      </c>
      <c r="G45" s="68">
        <v>4</v>
      </c>
      <c r="H45" s="41">
        <v>6</v>
      </c>
      <c r="I45" s="41">
        <v>4</v>
      </c>
      <c r="J45" s="41">
        <v>0</v>
      </c>
      <c r="K45" s="41">
        <v>4</v>
      </c>
      <c r="L45" s="41">
        <v>2</v>
      </c>
      <c r="M45" s="41">
        <v>2</v>
      </c>
      <c r="N45" s="41">
        <v>0</v>
      </c>
      <c r="O45" s="41">
        <v>0</v>
      </c>
      <c r="P45" s="41">
        <v>2</v>
      </c>
      <c r="Q45" s="41">
        <v>0</v>
      </c>
      <c r="R45" s="41">
        <v>0</v>
      </c>
      <c r="Z45" s="153">
        <v>7</v>
      </c>
      <c r="AA45" s="153" t="str">
        <f>IF(F45=Z45,"",1)</f>
        <v/>
      </c>
    </row>
    <row r="46" spans="1:27" ht="12" customHeight="1">
      <c r="A46" s="203"/>
      <c r="B46" s="203"/>
      <c r="C46" s="40"/>
      <c r="D46" s="279"/>
      <c r="E46" s="39"/>
      <c r="F46" s="94"/>
      <c r="G46" s="66">
        <f t="shared" ref="G46:R46" si="41">IF(G45=0,0,G45/$F45)</f>
        <v>0.5714285714285714</v>
      </c>
      <c r="H46" s="37">
        <f t="shared" si="41"/>
        <v>0.8571428571428571</v>
      </c>
      <c r="I46" s="37">
        <f t="shared" si="41"/>
        <v>0.5714285714285714</v>
      </c>
      <c r="J46" s="37">
        <f t="shared" si="41"/>
        <v>0</v>
      </c>
      <c r="K46" s="37">
        <f t="shared" si="41"/>
        <v>0.5714285714285714</v>
      </c>
      <c r="L46" s="37">
        <f t="shared" si="41"/>
        <v>0.2857142857142857</v>
      </c>
      <c r="M46" s="37">
        <f t="shared" ref="M46:O46" si="42">IF(M45=0,0,M45/$F45)</f>
        <v>0.2857142857142857</v>
      </c>
      <c r="N46" s="37">
        <f t="shared" si="42"/>
        <v>0</v>
      </c>
      <c r="O46" s="37">
        <f t="shared" si="42"/>
        <v>0</v>
      </c>
      <c r="P46" s="37">
        <f t="shared" si="41"/>
        <v>0.2857142857142857</v>
      </c>
      <c r="Q46" s="37">
        <f t="shared" si="41"/>
        <v>0</v>
      </c>
      <c r="R46" s="37">
        <f t="shared" si="41"/>
        <v>0</v>
      </c>
      <c r="Z46" s="152"/>
      <c r="AA46" s="152"/>
    </row>
    <row r="47" spans="1:27" ht="12" customHeight="1">
      <c r="A47" s="203"/>
      <c r="B47" s="203"/>
      <c r="C47" s="43"/>
      <c r="D47" s="278" t="s">
        <v>352</v>
      </c>
      <c r="E47" s="42"/>
      <c r="F47" s="93">
        <v>4</v>
      </c>
      <c r="G47" s="68">
        <v>2</v>
      </c>
      <c r="H47" s="41">
        <v>4</v>
      </c>
      <c r="I47" s="41">
        <v>0</v>
      </c>
      <c r="J47" s="41">
        <v>0</v>
      </c>
      <c r="K47" s="41">
        <v>2</v>
      </c>
      <c r="L47" s="41">
        <v>0</v>
      </c>
      <c r="M47" s="41">
        <v>0</v>
      </c>
      <c r="N47" s="41">
        <v>1</v>
      </c>
      <c r="O47" s="41">
        <v>0</v>
      </c>
      <c r="P47" s="41">
        <v>1</v>
      </c>
      <c r="Q47" s="41">
        <v>0</v>
      </c>
      <c r="R47" s="41">
        <v>0</v>
      </c>
      <c r="Z47" s="153">
        <v>4</v>
      </c>
      <c r="AA47" s="153" t="str">
        <f>IF(F47=Z47,"",1)</f>
        <v/>
      </c>
    </row>
    <row r="48" spans="1:27" ht="12" customHeight="1">
      <c r="A48" s="203"/>
      <c r="B48" s="203"/>
      <c r="C48" s="40"/>
      <c r="D48" s="279"/>
      <c r="E48" s="39"/>
      <c r="F48" s="94"/>
      <c r="G48" s="66">
        <f t="shared" ref="G48:R48" si="43">IF(G47=0,0,G47/$F47)</f>
        <v>0.5</v>
      </c>
      <c r="H48" s="37">
        <f t="shared" si="43"/>
        <v>1</v>
      </c>
      <c r="I48" s="37">
        <f t="shared" si="43"/>
        <v>0</v>
      </c>
      <c r="J48" s="37">
        <f t="shared" si="43"/>
        <v>0</v>
      </c>
      <c r="K48" s="37">
        <f t="shared" si="43"/>
        <v>0.5</v>
      </c>
      <c r="L48" s="37">
        <f t="shared" si="43"/>
        <v>0</v>
      </c>
      <c r="M48" s="37">
        <f t="shared" ref="M48:O48" si="44">IF(M47=0,0,M47/$F47)</f>
        <v>0</v>
      </c>
      <c r="N48" s="37">
        <f t="shared" si="44"/>
        <v>0.25</v>
      </c>
      <c r="O48" s="37">
        <f t="shared" si="44"/>
        <v>0</v>
      </c>
      <c r="P48" s="37">
        <f t="shared" si="43"/>
        <v>0.25</v>
      </c>
      <c r="Q48" s="37">
        <f t="shared" si="43"/>
        <v>0</v>
      </c>
      <c r="R48" s="37">
        <f t="shared" si="43"/>
        <v>0</v>
      </c>
      <c r="Z48" s="152"/>
      <c r="AA48" s="152"/>
    </row>
    <row r="49" spans="1:27" ht="12" customHeight="1">
      <c r="A49" s="203"/>
      <c r="B49" s="203"/>
      <c r="C49" s="43"/>
      <c r="D49" s="278" t="s">
        <v>353</v>
      </c>
      <c r="E49" s="42"/>
      <c r="F49" s="93">
        <v>5</v>
      </c>
      <c r="G49" s="68">
        <v>5</v>
      </c>
      <c r="H49" s="41">
        <v>4</v>
      </c>
      <c r="I49" s="41">
        <v>3</v>
      </c>
      <c r="J49" s="41">
        <v>2</v>
      </c>
      <c r="K49" s="41">
        <v>4</v>
      </c>
      <c r="L49" s="41">
        <v>3</v>
      </c>
      <c r="M49" s="41">
        <v>3</v>
      </c>
      <c r="N49" s="41">
        <v>0</v>
      </c>
      <c r="O49" s="41">
        <v>0</v>
      </c>
      <c r="P49" s="41">
        <v>1</v>
      </c>
      <c r="Q49" s="41">
        <v>0</v>
      </c>
      <c r="R49" s="41">
        <v>0</v>
      </c>
      <c r="Z49" s="153">
        <v>5</v>
      </c>
      <c r="AA49" s="153" t="str">
        <f>IF(F49=Z49,"",1)</f>
        <v/>
      </c>
    </row>
    <row r="50" spans="1:27" ht="12" customHeight="1">
      <c r="A50" s="203"/>
      <c r="B50" s="203"/>
      <c r="C50" s="40"/>
      <c r="D50" s="279"/>
      <c r="E50" s="39"/>
      <c r="F50" s="94"/>
      <c r="G50" s="66">
        <f t="shared" ref="G50:R50" si="45">IF(G49=0,0,G49/$F49)</f>
        <v>1</v>
      </c>
      <c r="H50" s="37">
        <f t="shared" si="45"/>
        <v>0.8</v>
      </c>
      <c r="I50" s="37">
        <f t="shared" si="45"/>
        <v>0.6</v>
      </c>
      <c r="J50" s="37">
        <f t="shared" si="45"/>
        <v>0.4</v>
      </c>
      <c r="K50" s="37">
        <f t="shared" si="45"/>
        <v>0.8</v>
      </c>
      <c r="L50" s="37">
        <f t="shared" si="45"/>
        <v>0.6</v>
      </c>
      <c r="M50" s="37">
        <f t="shared" ref="M50:O50" si="46">IF(M49=0,0,M49/$F49)</f>
        <v>0.6</v>
      </c>
      <c r="N50" s="37">
        <f t="shared" si="46"/>
        <v>0</v>
      </c>
      <c r="O50" s="37">
        <f t="shared" si="46"/>
        <v>0</v>
      </c>
      <c r="P50" s="37">
        <f t="shared" si="45"/>
        <v>0.2</v>
      </c>
      <c r="Q50" s="37">
        <f t="shared" si="45"/>
        <v>0</v>
      </c>
      <c r="R50" s="37">
        <f t="shared" si="45"/>
        <v>0</v>
      </c>
      <c r="Z50" s="152"/>
      <c r="AA50" s="152"/>
    </row>
    <row r="51" spans="1:27" ht="12" customHeight="1">
      <c r="A51" s="203"/>
      <c r="B51" s="203"/>
      <c r="C51" s="43"/>
      <c r="D51" s="278" t="s">
        <v>354</v>
      </c>
      <c r="E51" s="42"/>
      <c r="F51" s="93">
        <v>14</v>
      </c>
      <c r="G51" s="68">
        <v>14</v>
      </c>
      <c r="H51" s="41">
        <v>11</v>
      </c>
      <c r="I51" s="41">
        <v>2</v>
      </c>
      <c r="J51" s="41">
        <v>0</v>
      </c>
      <c r="K51" s="41">
        <v>8</v>
      </c>
      <c r="L51" s="41">
        <v>4</v>
      </c>
      <c r="M51" s="41">
        <v>3</v>
      </c>
      <c r="N51" s="41">
        <v>0</v>
      </c>
      <c r="O51" s="41">
        <v>0</v>
      </c>
      <c r="P51" s="41">
        <v>1</v>
      </c>
      <c r="Q51" s="41">
        <v>0</v>
      </c>
      <c r="R51" s="41">
        <v>0</v>
      </c>
      <c r="Z51" s="153">
        <v>14</v>
      </c>
      <c r="AA51" s="153" t="str">
        <f>IF(F51=Z51,"",1)</f>
        <v/>
      </c>
    </row>
    <row r="52" spans="1:27" ht="12" customHeight="1">
      <c r="A52" s="203"/>
      <c r="B52" s="203"/>
      <c r="C52" s="40"/>
      <c r="D52" s="279"/>
      <c r="E52" s="39"/>
      <c r="F52" s="94"/>
      <c r="G52" s="66">
        <f t="shared" ref="G52:R52" si="47">IF(G51=0,0,G51/$F51)</f>
        <v>1</v>
      </c>
      <c r="H52" s="37">
        <f t="shared" si="47"/>
        <v>0.7857142857142857</v>
      </c>
      <c r="I52" s="37">
        <f t="shared" si="47"/>
        <v>0.14285714285714285</v>
      </c>
      <c r="J52" s="37">
        <f t="shared" si="47"/>
        <v>0</v>
      </c>
      <c r="K52" s="37">
        <f t="shared" si="47"/>
        <v>0.5714285714285714</v>
      </c>
      <c r="L52" s="37">
        <f t="shared" si="47"/>
        <v>0.2857142857142857</v>
      </c>
      <c r="M52" s="37">
        <f t="shared" ref="M52:O52" si="48">IF(M51=0,0,M51/$F51)</f>
        <v>0.21428571428571427</v>
      </c>
      <c r="N52" s="37">
        <f t="shared" si="48"/>
        <v>0</v>
      </c>
      <c r="O52" s="37">
        <f t="shared" si="48"/>
        <v>0</v>
      </c>
      <c r="P52" s="37">
        <f t="shared" si="47"/>
        <v>7.1428571428571425E-2</v>
      </c>
      <c r="Q52" s="37">
        <f t="shared" si="47"/>
        <v>0</v>
      </c>
      <c r="R52" s="37">
        <f t="shared" si="47"/>
        <v>0</v>
      </c>
      <c r="Z52" s="152"/>
      <c r="AA52" s="152"/>
    </row>
    <row r="53" spans="1:27" ht="12" customHeight="1">
      <c r="A53" s="203"/>
      <c r="B53" s="203"/>
      <c r="C53" s="43"/>
      <c r="D53" s="278" t="s">
        <v>355</v>
      </c>
      <c r="E53" s="42"/>
      <c r="F53" s="93">
        <v>4</v>
      </c>
      <c r="G53" s="68">
        <v>4</v>
      </c>
      <c r="H53" s="41">
        <v>4</v>
      </c>
      <c r="I53" s="41">
        <v>1</v>
      </c>
      <c r="J53" s="41">
        <v>0</v>
      </c>
      <c r="K53" s="41">
        <v>2</v>
      </c>
      <c r="L53" s="41">
        <v>0</v>
      </c>
      <c r="M53" s="41">
        <v>1</v>
      </c>
      <c r="N53" s="41">
        <v>0</v>
      </c>
      <c r="O53" s="41">
        <v>0</v>
      </c>
      <c r="P53" s="41">
        <v>0</v>
      </c>
      <c r="Q53" s="41">
        <v>0</v>
      </c>
      <c r="R53" s="41">
        <v>0</v>
      </c>
      <c r="Z53" s="153">
        <v>4</v>
      </c>
      <c r="AA53" s="153" t="str">
        <f>IF(F53=Z53,"",1)</f>
        <v/>
      </c>
    </row>
    <row r="54" spans="1:27" ht="12" customHeight="1">
      <c r="A54" s="203"/>
      <c r="B54" s="203"/>
      <c r="C54" s="40"/>
      <c r="D54" s="279"/>
      <c r="E54" s="39"/>
      <c r="F54" s="94"/>
      <c r="G54" s="66">
        <f t="shared" ref="G54:R54" si="49">IF(G53=0,0,G53/$F53)</f>
        <v>1</v>
      </c>
      <c r="H54" s="37">
        <f t="shared" si="49"/>
        <v>1</v>
      </c>
      <c r="I54" s="37">
        <f t="shared" si="49"/>
        <v>0.25</v>
      </c>
      <c r="J54" s="37">
        <f t="shared" si="49"/>
        <v>0</v>
      </c>
      <c r="K54" s="37">
        <f t="shared" si="49"/>
        <v>0.5</v>
      </c>
      <c r="L54" s="37">
        <f t="shared" si="49"/>
        <v>0</v>
      </c>
      <c r="M54" s="37">
        <f t="shared" ref="M54:O54" si="50">IF(M53=0,0,M53/$F53)</f>
        <v>0.25</v>
      </c>
      <c r="N54" s="37">
        <f t="shared" si="50"/>
        <v>0</v>
      </c>
      <c r="O54" s="37">
        <f t="shared" si="50"/>
        <v>0</v>
      </c>
      <c r="P54" s="37">
        <f t="shared" si="49"/>
        <v>0</v>
      </c>
      <c r="Q54" s="37">
        <f t="shared" si="49"/>
        <v>0</v>
      </c>
      <c r="R54" s="37">
        <f t="shared" si="49"/>
        <v>0</v>
      </c>
      <c r="Z54" s="152"/>
      <c r="AA54" s="152"/>
    </row>
    <row r="55" spans="1:27" ht="12" customHeight="1">
      <c r="A55" s="203"/>
      <c r="B55" s="203"/>
      <c r="C55" s="43"/>
      <c r="D55" s="278" t="s">
        <v>356</v>
      </c>
      <c r="E55" s="42"/>
      <c r="F55" s="93">
        <v>28</v>
      </c>
      <c r="G55" s="68">
        <v>25</v>
      </c>
      <c r="H55" s="41">
        <v>27</v>
      </c>
      <c r="I55" s="41">
        <v>12</v>
      </c>
      <c r="J55" s="41">
        <v>1</v>
      </c>
      <c r="K55" s="41">
        <v>20</v>
      </c>
      <c r="L55" s="41">
        <v>8</v>
      </c>
      <c r="M55" s="41">
        <v>5</v>
      </c>
      <c r="N55" s="41">
        <v>2</v>
      </c>
      <c r="O55" s="41">
        <v>1</v>
      </c>
      <c r="P55" s="41">
        <v>5</v>
      </c>
      <c r="Q55" s="41">
        <v>0</v>
      </c>
      <c r="R55" s="41">
        <v>0</v>
      </c>
      <c r="Z55" s="153">
        <v>28</v>
      </c>
      <c r="AA55" s="153" t="str">
        <f>IF(F55=Z55,"",1)</f>
        <v/>
      </c>
    </row>
    <row r="56" spans="1:27" ht="12" customHeight="1">
      <c r="A56" s="203"/>
      <c r="B56" s="203"/>
      <c r="C56" s="40"/>
      <c r="D56" s="279"/>
      <c r="E56" s="39"/>
      <c r="F56" s="94"/>
      <c r="G56" s="66">
        <f t="shared" ref="G56:R56" si="51">IF(G55=0,0,G55/$F55)</f>
        <v>0.8928571428571429</v>
      </c>
      <c r="H56" s="37">
        <f t="shared" si="51"/>
        <v>0.9642857142857143</v>
      </c>
      <c r="I56" s="37">
        <f t="shared" si="51"/>
        <v>0.42857142857142855</v>
      </c>
      <c r="J56" s="37">
        <f t="shared" si="51"/>
        <v>3.5714285714285712E-2</v>
      </c>
      <c r="K56" s="37">
        <f t="shared" si="51"/>
        <v>0.7142857142857143</v>
      </c>
      <c r="L56" s="37">
        <f t="shared" si="51"/>
        <v>0.2857142857142857</v>
      </c>
      <c r="M56" s="37">
        <f t="shared" ref="M56:O56" si="52">IF(M55=0,0,M55/$F55)</f>
        <v>0.17857142857142858</v>
      </c>
      <c r="N56" s="37">
        <f t="shared" si="52"/>
        <v>7.1428571428571425E-2</v>
      </c>
      <c r="O56" s="37">
        <f t="shared" si="52"/>
        <v>3.5714285714285712E-2</v>
      </c>
      <c r="P56" s="37">
        <f t="shared" si="51"/>
        <v>0.17857142857142858</v>
      </c>
      <c r="Q56" s="37">
        <f t="shared" si="51"/>
        <v>0</v>
      </c>
      <c r="R56" s="37">
        <f t="shared" si="51"/>
        <v>0</v>
      </c>
      <c r="Z56" s="152"/>
      <c r="AA56" s="152"/>
    </row>
    <row r="57" spans="1:27" ht="12" customHeight="1">
      <c r="A57" s="203"/>
      <c r="B57" s="203"/>
      <c r="C57" s="43"/>
      <c r="D57" s="278" t="s">
        <v>357</v>
      </c>
      <c r="E57" s="42"/>
      <c r="F57" s="93">
        <v>8</v>
      </c>
      <c r="G57" s="68">
        <v>7</v>
      </c>
      <c r="H57" s="41">
        <v>7</v>
      </c>
      <c r="I57" s="41">
        <v>5</v>
      </c>
      <c r="J57" s="41">
        <v>1</v>
      </c>
      <c r="K57" s="41">
        <v>5</v>
      </c>
      <c r="L57" s="41">
        <v>2</v>
      </c>
      <c r="M57" s="41">
        <v>3</v>
      </c>
      <c r="N57" s="41">
        <v>1</v>
      </c>
      <c r="O57" s="41">
        <v>0</v>
      </c>
      <c r="P57" s="41">
        <v>0</v>
      </c>
      <c r="Q57" s="41">
        <v>0</v>
      </c>
      <c r="R57" s="41">
        <v>0</v>
      </c>
      <c r="Z57" s="153">
        <v>8</v>
      </c>
      <c r="AA57" s="153" t="str">
        <f>IF(F57=Z57,"",1)</f>
        <v/>
      </c>
    </row>
    <row r="58" spans="1:27" ht="12" customHeight="1">
      <c r="A58" s="203"/>
      <c r="B58" s="203"/>
      <c r="C58" s="40"/>
      <c r="D58" s="279"/>
      <c r="E58" s="39"/>
      <c r="F58" s="94"/>
      <c r="G58" s="66">
        <f t="shared" ref="G58:R58" si="53">IF(G57=0,0,G57/$F57)</f>
        <v>0.875</v>
      </c>
      <c r="H58" s="37">
        <f t="shared" si="53"/>
        <v>0.875</v>
      </c>
      <c r="I58" s="37">
        <f t="shared" si="53"/>
        <v>0.625</v>
      </c>
      <c r="J58" s="37">
        <f t="shared" si="53"/>
        <v>0.125</v>
      </c>
      <c r="K58" s="37">
        <f t="shared" si="53"/>
        <v>0.625</v>
      </c>
      <c r="L58" s="37">
        <f t="shared" si="53"/>
        <v>0.25</v>
      </c>
      <c r="M58" s="37">
        <f t="shared" ref="M58:O58" si="54">IF(M57=0,0,M57/$F57)</f>
        <v>0.375</v>
      </c>
      <c r="N58" s="37">
        <f t="shared" si="54"/>
        <v>0.125</v>
      </c>
      <c r="O58" s="37">
        <f t="shared" si="54"/>
        <v>0</v>
      </c>
      <c r="P58" s="37">
        <f t="shared" si="53"/>
        <v>0</v>
      </c>
      <c r="Q58" s="37">
        <f t="shared" si="53"/>
        <v>0</v>
      </c>
      <c r="R58" s="37">
        <f t="shared" si="53"/>
        <v>0</v>
      </c>
      <c r="Z58" s="152"/>
      <c r="AA58" s="152"/>
    </row>
    <row r="59" spans="1:27" ht="12.75" customHeight="1">
      <c r="A59" s="203"/>
      <c r="B59" s="203"/>
      <c r="C59" s="43"/>
      <c r="D59" s="278" t="s">
        <v>358</v>
      </c>
      <c r="E59" s="42"/>
      <c r="F59" s="93">
        <v>27</v>
      </c>
      <c r="G59" s="68">
        <v>25</v>
      </c>
      <c r="H59" s="41">
        <v>24</v>
      </c>
      <c r="I59" s="41">
        <v>15</v>
      </c>
      <c r="J59" s="41">
        <v>2</v>
      </c>
      <c r="K59" s="41">
        <v>15</v>
      </c>
      <c r="L59" s="41">
        <v>13</v>
      </c>
      <c r="M59" s="41">
        <v>9</v>
      </c>
      <c r="N59" s="41">
        <v>5</v>
      </c>
      <c r="O59" s="41">
        <v>4</v>
      </c>
      <c r="P59" s="41">
        <v>6</v>
      </c>
      <c r="Q59" s="41">
        <v>0</v>
      </c>
      <c r="R59" s="41">
        <v>0</v>
      </c>
      <c r="Z59" s="153">
        <v>27</v>
      </c>
      <c r="AA59" s="153" t="str">
        <f>IF(F59=Z59,"",1)</f>
        <v/>
      </c>
    </row>
    <row r="60" spans="1:27" ht="12.75" customHeight="1">
      <c r="A60" s="203"/>
      <c r="B60" s="203"/>
      <c r="C60" s="40"/>
      <c r="D60" s="279"/>
      <c r="E60" s="39"/>
      <c r="F60" s="94"/>
      <c r="G60" s="66">
        <f t="shared" ref="G60:R60" si="55">IF(G59=0,0,G59/$F59)</f>
        <v>0.92592592592592593</v>
      </c>
      <c r="H60" s="37">
        <f t="shared" si="55"/>
        <v>0.88888888888888884</v>
      </c>
      <c r="I60" s="37">
        <f t="shared" si="55"/>
        <v>0.55555555555555558</v>
      </c>
      <c r="J60" s="37">
        <f t="shared" si="55"/>
        <v>7.407407407407407E-2</v>
      </c>
      <c r="K60" s="37">
        <f t="shared" si="55"/>
        <v>0.55555555555555558</v>
      </c>
      <c r="L60" s="37">
        <f t="shared" si="55"/>
        <v>0.48148148148148145</v>
      </c>
      <c r="M60" s="37">
        <f t="shared" ref="M60:O60" si="56">IF(M59=0,0,M59/$F59)</f>
        <v>0.33333333333333331</v>
      </c>
      <c r="N60" s="37">
        <f t="shared" si="56"/>
        <v>0.18518518518518517</v>
      </c>
      <c r="O60" s="37">
        <f t="shared" si="56"/>
        <v>0.14814814814814814</v>
      </c>
      <c r="P60" s="37">
        <f t="shared" si="55"/>
        <v>0.22222222222222221</v>
      </c>
      <c r="Q60" s="37">
        <f t="shared" si="55"/>
        <v>0</v>
      </c>
      <c r="R60" s="37">
        <f t="shared" si="55"/>
        <v>0</v>
      </c>
      <c r="Z60" s="152"/>
      <c r="AA60" s="152"/>
    </row>
    <row r="61" spans="1:27" ht="12" customHeight="1">
      <c r="A61" s="203"/>
      <c r="B61" s="203"/>
      <c r="C61" s="43"/>
      <c r="D61" s="278" t="s">
        <v>21</v>
      </c>
      <c r="E61" s="42"/>
      <c r="F61" s="93">
        <v>10</v>
      </c>
      <c r="G61" s="68">
        <v>9</v>
      </c>
      <c r="H61" s="41">
        <v>9</v>
      </c>
      <c r="I61" s="41">
        <v>6</v>
      </c>
      <c r="J61" s="41">
        <v>0</v>
      </c>
      <c r="K61" s="41">
        <v>6</v>
      </c>
      <c r="L61" s="41">
        <v>7</v>
      </c>
      <c r="M61" s="41">
        <v>3</v>
      </c>
      <c r="N61" s="41">
        <v>1</v>
      </c>
      <c r="O61" s="41">
        <v>1</v>
      </c>
      <c r="P61" s="41">
        <v>1</v>
      </c>
      <c r="Q61" s="41">
        <v>0</v>
      </c>
      <c r="R61" s="41">
        <v>0</v>
      </c>
      <c r="Z61" s="153">
        <v>10</v>
      </c>
      <c r="AA61" s="153" t="str">
        <f>IF(F61=Z61,"",1)</f>
        <v/>
      </c>
    </row>
    <row r="62" spans="1:27" ht="12" customHeight="1">
      <c r="A62" s="203"/>
      <c r="B62" s="203"/>
      <c r="C62" s="40"/>
      <c r="D62" s="279"/>
      <c r="E62" s="39"/>
      <c r="F62" s="94"/>
      <c r="G62" s="66">
        <f t="shared" ref="G62:R62" si="57">IF(G61=0,0,G61/$F61)</f>
        <v>0.9</v>
      </c>
      <c r="H62" s="37">
        <f t="shared" si="57"/>
        <v>0.9</v>
      </c>
      <c r="I62" s="37">
        <f t="shared" si="57"/>
        <v>0.6</v>
      </c>
      <c r="J62" s="37">
        <f t="shared" si="57"/>
        <v>0</v>
      </c>
      <c r="K62" s="37">
        <f t="shared" si="57"/>
        <v>0.6</v>
      </c>
      <c r="L62" s="37">
        <f t="shared" si="57"/>
        <v>0.7</v>
      </c>
      <c r="M62" s="37">
        <f t="shared" ref="M62:O62" si="58">IF(M61=0,0,M61/$F61)</f>
        <v>0.3</v>
      </c>
      <c r="N62" s="37">
        <f t="shared" si="58"/>
        <v>0.1</v>
      </c>
      <c r="O62" s="37">
        <f t="shared" si="58"/>
        <v>0.1</v>
      </c>
      <c r="P62" s="37">
        <f t="shared" si="57"/>
        <v>0.1</v>
      </c>
      <c r="Q62" s="37">
        <f t="shared" si="57"/>
        <v>0</v>
      </c>
      <c r="R62" s="37">
        <f t="shared" si="57"/>
        <v>0</v>
      </c>
      <c r="Z62" s="152"/>
      <c r="AA62" s="152"/>
    </row>
    <row r="63" spans="1:27" ht="12" customHeight="1">
      <c r="A63" s="203"/>
      <c r="B63" s="203"/>
      <c r="C63" s="43"/>
      <c r="D63" s="278" t="s">
        <v>359</v>
      </c>
      <c r="E63" s="42"/>
      <c r="F63" s="93">
        <v>10</v>
      </c>
      <c r="G63" s="68">
        <v>9</v>
      </c>
      <c r="H63" s="41">
        <v>8</v>
      </c>
      <c r="I63" s="41">
        <v>4</v>
      </c>
      <c r="J63" s="41">
        <v>0</v>
      </c>
      <c r="K63" s="41">
        <v>7</v>
      </c>
      <c r="L63" s="41">
        <v>6</v>
      </c>
      <c r="M63" s="41">
        <v>2</v>
      </c>
      <c r="N63" s="41">
        <v>4</v>
      </c>
      <c r="O63" s="41">
        <v>2</v>
      </c>
      <c r="P63" s="41">
        <v>1</v>
      </c>
      <c r="Q63" s="41">
        <v>0</v>
      </c>
      <c r="R63" s="41">
        <v>0</v>
      </c>
      <c r="Z63" s="153">
        <v>10</v>
      </c>
      <c r="AA63" s="153" t="str">
        <f>IF(F63=Z63,"",1)</f>
        <v/>
      </c>
    </row>
    <row r="64" spans="1:27" ht="12" customHeight="1">
      <c r="A64" s="203"/>
      <c r="B64" s="203"/>
      <c r="C64" s="40"/>
      <c r="D64" s="279"/>
      <c r="E64" s="39"/>
      <c r="F64" s="94"/>
      <c r="G64" s="66">
        <f t="shared" ref="G64:R64" si="59">IF(G63=0,0,G63/$F63)</f>
        <v>0.9</v>
      </c>
      <c r="H64" s="37">
        <f t="shared" si="59"/>
        <v>0.8</v>
      </c>
      <c r="I64" s="37">
        <f t="shared" si="59"/>
        <v>0.4</v>
      </c>
      <c r="J64" s="37">
        <f t="shared" si="59"/>
        <v>0</v>
      </c>
      <c r="K64" s="37">
        <f t="shared" si="59"/>
        <v>0.7</v>
      </c>
      <c r="L64" s="37">
        <f t="shared" si="59"/>
        <v>0.6</v>
      </c>
      <c r="M64" s="37">
        <f t="shared" ref="M64:O64" si="60">IF(M63=0,0,M63/$F63)</f>
        <v>0.2</v>
      </c>
      <c r="N64" s="37">
        <f t="shared" si="60"/>
        <v>0.4</v>
      </c>
      <c r="O64" s="37">
        <f t="shared" si="60"/>
        <v>0.2</v>
      </c>
      <c r="P64" s="37">
        <f t="shared" si="59"/>
        <v>0.1</v>
      </c>
      <c r="Q64" s="37">
        <f t="shared" si="59"/>
        <v>0</v>
      </c>
      <c r="R64" s="37">
        <f t="shared" si="59"/>
        <v>0</v>
      </c>
      <c r="Z64" s="152"/>
      <c r="AA64" s="152"/>
    </row>
    <row r="65" spans="1:27" ht="12" customHeight="1">
      <c r="A65" s="203"/>
      <c r="B65" s="203"/>
      <c r="C65" s="43"/>
      <c r="D65" s="278" t="s">
        <v>360</v>
      </c>
      <c r="E65" s="42"/>
      <c r="F65" s="93">
        <v>21</v>
      </c>
      <c r="G65" s="68">
        <v>15</v>
      </c>
      <c r="H65" s="41">
        <v>18</v>
      </c>
      <c r="I65" s="41">
        <v>8</v>
      </c>
      <c r="J65" s="41">
        <v>5</v>
      </c>
      <c r="K65" s="41">
        <v>12</v>
      </c>
      <c r="L65" s="41">
        <v>7</v>
      </c>
      <c r="M65" s="41">
        <v>2</v>
      </c>
      <c r="N65" s="41">
        <v>4</v>
      </c>
      <c r="O65" s="41">
        <v>0</v>
      </c>
      <c r="P65" s="41">
        <v>4</v>
      </c>
      <c r="Q65" s="41">
        <v>0</v>
      </c>
      <c r="R65" s="41">
        <v>1</v>
      </c>
      <c r="Z65" s="153">
        <v>21</v>
      </c>
      <c r="AA65" s="153" t="str">
        <f>IF(F65=Z65,"",1)</f>
        <v/>
      </c>
    </row>
    <row r="66" spans="1:27" ht="12" customHeight="1">
      <c r="A66" s="203"/>
      <c r="B66" s="203"/>
      <c r="C66" s="40"/>
      <c r="D66" s="279"/>
      <c r="E66" s="39"/>
      <c r="F66" s="94"/>
      <c r="G66" s="66">
        <f t="shared" ref="G66:R66" si="61">IF(G65=0,0,G65/$F65)</f>
        <v>0.7142857142857143</v>
      </c>
      <c r="H66" s="37">
        <f t="shared" si="61"/>
        <v>0.8571428571428571</v>
      </c>
      <c r="I66" s="37">
        <f t="shared" si="61"/>
        <v>0.38095238095238093</v>
      </c>
      <c r="J66" s="37">
        <f t="shared" si="61"/>
        <v>0.23809523809523808</v>
      </c>
      <c r="K66" s="37">
        <f t="shared" si="61"/>
        <v>0.5714285714285714</v>
      </c>
      <c r="L66" s="37">
        <f t="shared" si="61"/>
        <v>0.33333333333333331</v>
      </c>
      <c r="M66" s="37">
        <f t="shared" ref="M66:O66" si="62">IF(M65=0,0,M65/$F65)</f>
        <v>9.5238095238095233E-2</v>
      </c>
      <c r="N66" s="37">
        <f t="shared" si="62"/>
        <v>0.19047619047619047</v>
      </c>
      <c r="O66" s="37">
        <f t="shared" si="62"/>
        <v>0</v>
      </c>
      <c r="P66" s="37">
        <f t="shared" si="61"/>
        <v>0.19047619047619047</v>
      </c>
      <c r="Q66" s="37">
        <f t="shared" si="61"/>
        <v>0</v>
      </c>
      <c r="R66" s="37">
        <f t="shared" si="61"/>
        <v>4.7619047619047616E-2</v>
      </c>
      <c r="Z66" s="152"/>
      <c r="AA66" s="152"/>
    </row>
    <row r="67" spans="1:27" ht="12" customHeight="1">
      <c r="A67" s="203"/>
      <c r="B67" s="203"/>
      <c r="C67" s="43"/>
      <c r="D67" s="278" t="s">
        <v>361</v>
      </c>
      <c r="E67" s="42"/>
      <c r="F67" s="93">
        <v>6</v>
      </c>
      <c r="G67" s="68">
        <v>4</v>
      </c>
      <c r="H67" s="41">
        <v>5</v>
      </c>
      <c r="I67" s="41">
        <v>3</v>
      </c>
      <c r="J67" s="41">
        <v>1</v>
      </c>
      <c r="K67" s="41">
        <v>3</v>
      </c>
      <c r="L67" s="41">
        <v>2</v>
      </c>
      <c r="M67" s="41">
        <v>0</v>
      </c>
      <c r="N67" s="41">
        <v>1</v>
      </c>
      <c r="O67" s="41">
        <v>2</v>
      </c>
      <c r="P67" s="41">
        <v>1</v>
      </c>
      <c r="Q67" s="41">
        <v>0</v>
      </c>
      <c r="R67" s="41">
        <v>1</v>
      </c>
      <c r="Z67" s="153">
        <v>6</v>
      </c>
      <c r="AA67" s="153" t="str">
        <f>IF(F67=Z67,"",1)</f>
        <v/>
      </c>
    </row>
    <row r="68" spans="1:27" ht="12" customHeight="1">
      <c r="A68" s="203"/>
      <c r="B68" s="204"/>
      <c r="C68" s="40"/>
      <c r="D68" s="279"/>
      <c r="E68" s="39"/>
      <c r="F68" s="94"/>
      <c r="G68" s="66">
        <f t="shared" ref="G68:R68" si="63">IF(G67=0,0,G67/$F67)</f>
        <v>0.66666666666666663</v>
      </c>
      <c r="H68" s="37">
        <f t="shared" si="63"/>
        <v>0.83333333333333337</v>
      </c>
      <c r="I68" s="37">
        <f t="shared" si="63"/>
        <v>0.5</v>
      </c>
      <c r="J68" s="37">
        <f t="shared" si="63"/>
        <v>0.16666666666666666</v>
      </c>
      <c r="K68" s="37">
        <f t="shared" si="63"/>
        <v>0.5</v>
      </c>
      <c r="L68" s="37">
        <f t="shared" si="63"/>
        <v>0.33333333333333331</v>
      </c>
      <c r="M68" s="37">
        <f t="shared" ref="M68:O68" si="64">IF(M67=0,0,M67/$F67)</f>
        <v>0</v>
      </c>
      <c r="N68" s="37">
        <f t="shared" si="64"/>
        <v>0.16666666666666666</v>
      </c>
      <c r="O68" s="37">
        <f t="shared" si="64"/>
        <v>0.33333333333333331</v>
      </c>
      <c r="P68" s="37">
        <f t="shared" si="63"/>
        <v>0.16666666666666666</v>
      </c>
      <c r="Q68" s="37">
        <f t="shared" si="63"/>
        <v>0</v>
      </c>
      <c r="R68" s="37">
        <f t="shared" si="63"/>
        <v>0.16666666666666666</v>
      </c>
      <c r="Z68" s="152"/>
      <c r="AA68" s="152"/>
    </row>
    <row r="69" spans="1:27" ht="12" customHeight="1">
      <c r="A69" s="203"/>
      <c r="B69" s="202" t="s">
        <v>17</v>
      </c>
      <c r="C69" s="43"/>
      <c r="D69" s="278" t="s">
        <v>16</v>
      </c>
      <c r="E69" s="42"/>
      <c r="F69" s="93">
        <v>677</v>
      </c>
      <c r="G69" s="68">
        <f>SUM(G99,G97,G95,G93,G91,G89,G87,G85,G83,G81,G79,G77,G75,G73,G71)</f>
        <v>475</v>
      </c>
      <c r="H69" s="41">
        <f t="shared" ref="H69:R69" si="65">SUM(H99,H97,H95,H93,H91,H89,H87,H85,H83,H81,H79,H77,H75,H73,H71)</f>
        <v>608</v>
      </c>
      <c r="I69" s="41">
        <f t="shared" si="65"/>
        <v>223</v>
      </c>
      <c r="J69" s="41">
        <f t="shared" si="65"/>
        <v>71</v>
      </c>
      <c r="K69" s="41">
        <f t="shared" si="65"/>
        <v>380</v>
      </c>
      <c r="L69" s="41">
        <f t="shared" si="65"/>
        <v>255</v>
      </c>
      <c r="M69" s="41">
        <f t="shared" si="65"/>
        <v>164</v>
      </c>
      <c r="N69" s="41">
        <f t="shared" si="65"/>
        <v>61</v>
      </c>
      <c r="O69" s="41">
        <f t="shared" si="65"/>
        <v>25</v>
      </c>
      <c r="P69" s="41">
        <f t="shared" si="65"/>
        <v>53</v>
      </c>
      <c r="Q69" s="41">
        <f t="shared" si="65"/>
        <v>4</v>
      </c>
      <c r="R69" s="41">
        <f t="shared" si="65"/>
        <v>8</v>
      </c>
      <c r="Z69" s="153">
        <v>677</v>
      </c>
      <c r="AA69" s="153" t="str">
        <f>IF(F69=Z69,"",1)</f>
        <v/>
      </c>
    </row>
    <row r="70" spans="1:27" ht="12" customHeight="1">
      <c r="A70" s="203"/>
      <c r="B70" s="203"/>
      <c r="C70" s="40"/>
      <c r="D70" s="279"/>
      <c r="E70" s="39"/>
      <c r="F70" s="94"/>
      <c r="G70" s="66">
        <f t="shared" ref="G70:R70" si="66">IF(G69=0,0,G69/$F69)</f>
        <v>0.7016248153618907</v>
      </c>
      <c r="H70" s="37">
        <f t="shared" si="66"/>
        <v>0.89807976366322007</v>
      </c>
      <c r="I70" s="37">
        <f t="shared" si="66"/>
        <v>0.32939438700147711</v>
      </c>
      <c r="J70" s="37">
        <f t="shared" si="66"/>
        <v>0.10487444608567208</v>
      </c>
      <c r="K70" s="37">
        <f t="shared" si="66"/>
        <v>0.56129985228951251</v>
      </c>
      <c r="L70" s="37">
        <f t="shared" si="66"/>
        <v>0.37666174298375182</v>
      </c>
      <c r="M70" s="37">
        <f t="shared" ref="M70:O70" si="67">IF(M69=0,0,M69/$F69)</f>
        <v>0.24224519940915806</v>
      </c>
      <c r="N70" s="37">
        <f t="shared" si="67"/>
        <v>9.0103397341211228E-2</v>
      </c>
      <c r="O70" s="37">
        <f t="shared" si="67"/>
        <v>3.6927621861152143E-2</v>
      </c>
      <c r="P70" s="37">
        <f t="shared" si="66"/>
        <v>7.8286558345642535E-2</v>
      </c>
      <c r="Q70" s="37">
        <f t="shared" si="66"/>
        <v>5.9084194977843431E-3</v>
      </c>
      <c r="R70" s="37">
        <f t="shared" si="66"/>
        <v>1.1816838995568686E-2</v>
      </c>
      <c r="Z70" s="152"/>
      <c r="AA70" s="152"/>
    </row>
    <row r="71" spans="1:27" ht="12" customHeight="1">
      <c r="A71" s="203"/>
      <c r="B71" s="203"/>
      <c r="C71" s="43"/>
      <c r="D71" s="278" t="s">
        <v>362</v>
      </c>
      <c r="E71" s="42"/>
      <c r="F71" s="93">
        <v>5</v>
      </c>
      <c r="G71" s="68">
        <v>1</v>
      </c>
      <c r="H71" s="41">
        <v>5</v>
      </c>
      <c r="I71" s="41">
        <v>0</v>
      </c>
      <c r="J71" s="41">
        <v>0</v>
      </c>
      <c r="K71" s="41">
        <v>1</v>
      </c>
      <c r="L71" s="41">
        <v>0</v>
      </c>
      <c r="M71" s="41">
        <v>1</v>
      </c>
      <c r="N71" s="41">
        <v>0</v>
      </c>
      <c r="O71" s="41">
        <v>0</v>
      </c>
      <c r="P71" s="41">
        <v>0</v>
      </c>
      <c r="Q71" s="41">
        <v>0</v>
      </c>
      <c r="R71" s="41">
        <v>0</v>
      </c>
      <c r="Z71" s="153">
        <v>5</v>
      </c>
      <c r="AA71" s="153" t="str">
        <f>IF(F71=Z71,"",1)</f>
        <v/>
      </c>
    </row>
    <row r="72" spans="1:27" ht="12" customHeight="1">
      <c r="A72" s="203"/>
      <c r="B72" s="203"/>
      <c r="C72" s="40"/>
      <c r="D72" s="279"/>
      <c r="E72" s="39"/>
      <c r="F72" s="94"/>
      <c r="G72" s="66">
        <f t="shared" ref="G72:R72" si="68">IF(G71=0,0,G71/$F71)</f>
        <v>0.2</v>
      </c>
      <c r="H72" s="37">
        <f t="shared" si="68"/>
        <v>1</v>
      </c>
      <c r="I72" s="37">
        <f t="shared" si="68"/>
        <v>0</v>
      </c>
      <c r="J72" s="37">
        <f t="shared" si="68"/>
        <v>0</v>
      </c>
      <c r="K72" s="37">
        <f t="shared" si="68"/>
        <v>0.2</v>
      </c>
      <c r="L72" s="37">
        <f t="shared" si="68"/>
        <v>0</v>
      </c>
      <c r="M72" s="37">
        <f t="shared" ref="M72:O72" si="69">IF(M71=0,0,M71/$F71)</f>
        <v>0.2</v>
      </c>
      <c r="N72" s="37">
        <f t="shared" si="69"/>
        <v>0</v>
      </c>
      <c r="O72" s="37">
        <f t="shared" si="69"/>
        <v>0</v>
      </c>
      <c r="P72" s="37">
        <f t="shared" si="68"/>
        <v>0</v>
      </c>
      <c r="Q72" s="37">
        <f t="shared" si="68"/>
        <v>0</v>
      </c>
      <c r="R72" s="37">
        <f t="shared" si="68"/>
        <v>0</v>
      </c>
      <c r="Z72" s="152"/>
      <c r="AA72" s="152"/>
    </row>
    <row r="73" spans="1:27" ht="12" customHeight="1">
      <c r="A73" s="203"/>
      <c r="B73" s="203"/>
      <c r="C73" s="43"/>
      <c r="D73" s="278" t="s">
        <v>14</v>
      </c>
      <c r="E73" s="42"/>
      <c r="F73" s="93">
        <v>77</v>
      </c>
      <c r="G73" s="68">
        <v>39</v>
      </c>
      <c r="H73" s="41">
        <v>64</v>
      </c>
      <c r="I73" s="41">
        <v>8</v>
      </c>
      <c r="J73" s="41">
        <v>0</v>
      </c>
      <c r="K73" s="41">
        <v>40</v>
      </c>
      <c r="L73" s="41">
        <v>19</v>
      </c>
      <c r="M73" s="41">
        <v>21</v>
      </c>
      <c r="N73" s="41">
        <v>2</v>
      </c>
      <c r="O73" s="41">
        <v>2</v>
      </c>
      <c r="P73" s="41">
        <v>0</v>
      </c>
      <c r="Q73" s="41">
        <v>0</v>
      </c>
      <c r="R73" s="41">
        <v>3</v>
      </c>
      <c r="Z73" s="153">
        <v>77</v>
      </c>
      <c r="AA73" s="153" t="str">
        <f>IF(F73=Z73,"",1)</f>
        <v/>
      </c>
    </row>
    <row r="74" spans="1:27" ht="12" customHeight="1">
      <c r="A74" s="203"/>
      <c r="B74" s="203"/>
      <c r="C74" s="40"/>
      <c r="D74" s="279"/>
      <c r="E74" s="39"/>
      <c r="F74" s="94"/>
      <c r="G74" s="66">
        <f t="shared" ref="G74:R74" si="70">IF(G73=0,0,G73/$F73)</f>
        <v>0.50649350649350644</v>
      </c>
      <c r="H74" s="37">
        <f t="shared" si="70"/>
        <v>0.83116883116883122</v>
      </c>
      <c r="I74" s="37">
        <f t="shared" si="70"/>
        <v>0.1038961038961039</v>
      </c>
      <c r="J74" s="37">
        <f t="shared" si="70"/>
        <v>0</v>
      </c>
      <c r="K74" s="37">
        <f t="shared" si="70"/>
        <v>0.51948051948051943</v>
      </c>
      <c r="L74" s="37">
        <f t="shared" si="70"/>
        <v>0.24675324675324675</v>
      </c>
      <c r="M74" s="37">
        <f t="shared" ref="M74:O74" si="71">IF(M73=0,0,M73/$F73)</f>
        <v>0.27272727272727271</v>
      </c>
      <c r="N74" s="37">
        <f t="shared" si="71"/>
        <v>2.5974025974025976E-2</v>
      </c>
      <c r="O74" s="37">
        <f t="shared" si="71"/>
        <v>2.5974025974025976E-2</v>
      </c>
      <c r="P74" s="37">
        <f t="shared" si="70"/>
        <v>0</v>
      </c>
      <c r="Q74" s="37">
        <f t="shared" si="70"/>
        <v>0</v>
      </c>
      <c r="R74" s="37">
        <f t="shared" si="70"/>
        <v>3.896103896103896E-2</v>
      </c>
      <c r="Z74" s="152"/>
      <c r="AA74" s="152"/>
    </row>
    <row r="75" spans="1:27" ht="12" customHeight="1">
      <c r="A75" s="203"/>
      <c r="B75" s="203"/>
      <c r="C75" s="43"/>
      <c r="D75" s="278" t="s">
        <v>13</v>
      </c>
      <c r="E75" s="42"/>
      <c r="F75" s="93">
        <v>18</v>
      </c>
      <c r="G75" s="68">
        <v>13</v>
      </c>
      <c r="H75" s="41">
        <v>18</v>
      </c>
      <c r="I75" s="41">
        <v>11</v>
      </c>
      <c r="J75" s="41">
        <v>7</v>
      </c>
      <c r="K75" s="41">
        <v>12</v>
      </c>
      <c r="L75" s="41">
        <v>10</v>
      </c>
      <c r="M75" s="41">
        <v>10</v>
      </c>
      <c r="N75" s="41">
        <v>7</v>
      </c>
      <c r="O75" s="41">
        <v>0</v>
      </c>
      <c r="P75" s="41">
        <v>9</v>
      </c>
      <c r="Q75" s="41">
        <v>0</v>
      </c>
      <c r="R75" s="41">
        <v>0</v>
      </c>
      <c r="Z75" s="153">
        <v>18</v>
      </c>
      <c r="AA75" s="153" t="str">
        <f>IF(F75=Z75,"",1)</f>
        <v/>
      </c>
    </row>
    <row r="76" spans="1:27" ht="12" customHeight="1">
      <c r="A76" s="203"/>
      <c r="B76" s="203"/>
      <c r="C76" s="40"/>
      <c r="D76" s="279"/>
      <c r="E76" s="39"/>
      <c r="F76" s="94"/>
      <c r="G76" s="66">
        <f t="shared" ref="G76:R76" si="72">IF(G75=0,0,G75/$F75)</f>
        <v>0.72222222222222221</v>
      </c>
      <c r="H76" s="37">
        <f t="shared" si="72"/>
        <v>1</v>
      </c>
      <c r="I76" s="37">
        <f t="shared" si="72"/>
        <v>0.61111111111111116</v>
      </c>
      <c r="J76" s="37">
        <f t="shared" si="72"/>
        <v>0.3888888888888889</v>
      </c>
      <c r="K76" s="37">
        <f t="shared" si="72"/>
        <v>0.66666666666666663</v>
      </c>
      <c r="L76" s="37">
        <f t="shared" si="72"/>
        <v>0.55555555555555558</v>
      </c>
      <c r="M76" s="37">
        <f t="shared" ref="M76:O76" si="73">IF(M75=0,0,M75/$F75)</f>
        <v>0.55555555555555558</v>
      </c>
      <c r="N76" s="37">
        <f t="shared" si="73"/>
        <v>0.3888888888888889</v>
      </c>
      <c r="O76" s="37">
        <f t="shared" si="73"/>
        <v>0</v>
      </c>
      <c r="P76" s="37">
        <f t="shared" si="72"/>
        <v>0.5</v>
      </c>
      <c r="Q76" s="37">
        <f t="shared" si="72"/>
        <v>0</v>
      </c>
      <c r="R76" s="37">
        <f t="shared" si="72"/>
        <v>0</v>
      </c>
      <c r="Z76" s="152"/>
      <c r="AA76" s="152"/>
    </row>
    <row r="77" spans="1:27" ht="12" customHeight="1">
      <c r="A77" s="203"/>
      <c r="B77" s="203"/>
      <c r="C77" s="43"/>
      <c r="D77" s="278" t="s">
        <v>12</v>
      </c>
      <c r="E77" s="42"/>
      <c r="F77" s="93">
        <v>14</v>
      </c>
      <c r="G77" s="68">
        <v>11</v>
      </c>
      <c r="H77" s="41">
        <v>13</v>
      </c>
      <c r="I77" s="41">
        <v>4</v>
      </c>
      <c r="J77" s="41">
        <v>5</v>
      </c>
      <c r="K77" s="41">
        <v>9</v>
      </c>
      <c r="L77" s="41">
        <v>7</v>
      </c>
      <c r="M77" s="41">
        <v>5</v>
      </c>
      <c r="N77" s="41">
        <v>9</v>
      </c>
      <c r="O77" s="41">
        <v>2</v>
      </c>
      <c r="P77" s="41">
        <v>3</v>
      </c>
      <c r="Q77" s="41">
        <v>0</v>
      </c>
      <c r="R77" s="41">
        <v>1</v>
      </c>
      <c r="Z77" s="153">
        <v>14</v>
      </c>
      <c r="AA77" s="153" t="str">
        <f>IF(F77=Z77,"",1)</f>
        <v/>
      </c>
    </row>
    <row r="78" spans="1:27" ht="12" customHeight="1">
      <c r="A78" s="203"/>
      <c r="B78" s="203"/>
      <c r="C78" s="40"/>
      <c r="D78" s="279"/>
      <c r="E78" s="39"/>
      <c r="F78" s="94"/>
      <c r="G78" s="66">
        <f t="shared" ref="G78:R78" si="74">IF(G77=0,0,G77/$F77)</f>
        <v>0.7857142857142857</v>
      </c>
      <c r="H78" s="37">
        <f t="shared" si="74"/>
        <v>0.9285714285714286</v>
      </c>
      <c r="I78" s="37">
        <f t="shared" si="74"/>
        <v>0.2857142857142857</v>
      </c>
      <c r="J78" s="37">
        <f t="shared" si="74"/>
        <v>0.35714285714285715</v>
      </c>
      <c r="K78" s="37">
        <f t="shared" si="74"/>
        <v>0.6428571428571429</v>
      </c>
      <c r="L78" s="37">
        <f t="shared" si="74"/>
        <v>0.5</v>
      </c>
      <c r="M78" s="37">
        <f t="shared" ref="M78:O78" si="75">IF(M77=0,0,M77/$F77)</f>
        <v>0.35714285714285715</v>
      </c>
      <c r="N78" s="37">
        <f t="shared" si="75"/>
        <v>0.6428571428571429</v>
      </c>
      <c r="O78" s="37">
        <f t="shared" si="75"/>
        <v>0.14285714285714285</v>
      </c>
      <c r="P78" s="37">
        <f t="shared" si="74"/>
        <v>0.21428571428571427</v>
      </c>
      <c r="Q78" s="37">
        <f t="shared" si="74"/>
        <v>0</v>
      </c>
      <c r="R78" s="37">
        <f t="shared" si="74"/>
        <v>7.1428571428571425E-2</v>
      </c>
      <c r="Z78" s="152"/>
      <c r="AA78" s="152"/>
    </row>
    <row r="79" spans="1:27" ht="12" customHeight="1">
      <c r="A79" s="203"/>
      <c r="B79" s="203"/>
      <c r="C79" s="43"/>
      <c r="D79" s="278" t="s">
        <v>11</v>
      </c>
      <c r="E79" s="42"/>
      <c r="F79" s="93">
        <v>34</v>
      </c>
      <c r="G79" s="68">
        <v>29</v>
      </c>
      <c r="H79" s="41">
        <v>33</v>
      </c>
      <c r="I79" s="41">
        <v>11</v>
      </c>
      <c r="J79" s="41">
        <v>9</v>
      </c>
      <c r="K79" s="41">
        <v>24</v>
      </c>
      <c r="L79" s="41">
        <v>9</v>
      </c>
      <c r="M79" s="41">
        <v>8</v>
      </c>
      <c r="N79" s="41">
        <v>4</v>
      </c>
      <c r="O79" s="41">
        <v>0</v>
      </c>
      <c r="P79" s="41">
        <v>1</v>
      </c>
      <c r="Q79" s="41">
        <v>0</v>
      </c>
      <c r="R79" s="41">
        <v>0</v>
      </c>
      <c r="Z79" s="153">
        <v>34</v>
      </c>
      <c r="AA79" s="153" t="str">
        <f>IF(F79=Z79,"",1)</f>
        <v/>
      </c>
    </row>
    <row r="80" spans="1:27" ht="12" customHeight="1">
      <c r="A80" s="203"/>
      <c r="B80" s="203"/>
      <c r="C80" s="40"/>
      <c r="D80" s="279"/>
      <c r="E80" s="39"/>
      <c r="F80" s="94"/>
      <c r="G80" s="66">
        <f t="shared" ref="G80:R80" si="76">IF(G79=0,0,G79/$F79)</f>
        <v>0.8529411764705882</v>
      </c>
      <c r="H80" s="37">
        <f t="shared" si="76"/>
        <v>0.97058823529411764</v>
      </c>
      <c r="I80" s="37">
        <f t="shared" si="76"/>
        <v>0.3235294117647059</v>
      </c>
      <c r="J80" s="37">
        <f t="shared" si="76"/>
        <v>0.26470588235294118</v>
      </c>
      <c r="K80" s="37">
        <f t="shared" si="76"/>
        <v>0.70588235294117652</v>
      </c>
      <c r="L80" s="37">
        <f t="shared" si="76"/>
        <v>0.26470588235294118</v>
      </c>
      <c r="M80" s="37">
        <f t="shared" ref="M80:O80" si="77">IF(M79=0,0,M79/$F79)</f>
        <v>0.23529411764705882</v>
      </c>
      <c r="N80" s="37">
        <f t="shared" si="77"/>
        <v>0.11764705882352941</v>
      </c>
      <c r="O80" s="37">
        <f t="shared" si="77"/>
        <v>0</v>
      </c>
      <c r="P80" s="37">
        <f t="shared" si="76"/>
        <v>2.9411764705882353E-2</v>
      </c>
      <c r="Q80" s="37">
        <f t="shared" si="76"/>
        <v>0</v>
      </c>
      <c r="R80" s="37">
        <f t="shared" si="76"/>
        <v>0</v>
      </c>
      <c r="Z80" s="152"/>
      <c r="AA80" s="152"/>
    </row>
    <row r="81" spans="1:27" ht="12" customHeight="1">
      <c r="A81" s="203"/>
      <c r="B81" s="203"/>
      <c r="C81" s="43"/>
      <c r="D81" s="278" t="s">
        <v>10</v>
      </c>
      <c r="E81" s="42"/>
      <c r="F81" s="93">
        <v>172</v>
      </c>
      <c r="G81" s="68">
        <v>134</v>
      </c>
      <c r="H81" s="41">
        <v>153</v>
      </c>
      <c r="I81" s="41">
        <v>47</v>
      </c>
      <c r="J81" s="41">
        <v>21</v>
      </c>
      <c r="K81" s="41">
        <v>94</v>
      </c>
      <c r="L81" s="41">
        <v>46</v>
      </c>
      <c r="M81" s="41">
        <v>30</v>
      </c>
      <c r="N81" s="41">
        <v>14</v>
      </c>
      <c r="O81" s="41">
        <v>6</v>
      </c>
      <c r="P81" s="41">
        <v>14</v>
      </c>
      <c r="Q81" s="41">
        <v>1</v>
      </c>
      <c r="R81" s="41">
        <v>0</v>
      </c>
      <c r="Z81" s="153">
        <v>172</v>
      </c>
      <c r="AA81" s="153" t="str">
        <f>IF(F81=Z81,"",1)</f>
        <v/>
      </c>
    </row>
    <row r="82" spans="1:27" ht="12" customHeight="1">
      <c r="A82" s="203"/>
      <c r="B82" s="203"/>
      <c r="C82" s="40"/>
      <c r="D82" s="279"/>
      <c r="E82" s="39"/>
      <c r="F82" s="94"/>
      <c r="G82" s="66">
        <f t="shared" ref="G82:R82" si="78">IF(G81=0,0,G81/$F81)</f>
        <v>0.77906976744186052</v>
      </c>
      <c r="H82" s="37">
        <f t="shared" si="78"/>
        <v>0.88953488372093026</v>
      </c>
      <c r="I82" s="37">
        <f t="shared" si="78"/>
        <v>0.27325581395348836</v>
      </c>
      <c r="J82" s="37">
        <f t="shared" si="78"/>
        <v>0.12209302325581395</v>
      </c>
      <c r="K82" s="37">
        <f t="shared" si="78"/>
        <v>0.54651162790697672</v>
      </c>
      <c r="L82" s="37">
        <f t="shared" si="78"/>
        <v>0.26744186046511625</v>
      </c>
      <c r="M82" s="37">
        <f t="shared" ref="M82:O82" si="79">IF(M81=0,0,M81/$F81)</f>
        <v>0.1744186046511628</v>
      </c>
      <c r="N82" s="37">
        <f t="shared" si="79"/>
        <v>8.1395348837209308E-2</v>
      </c>
      <c r="O82" s="37">
        <f t="shared" si="79"/>
        <v>3.4883720930232558E-2</v>
      </c>
      <c r="P82" s="37">
        <f t="shared" si="78"/>
        <v>8.1395348837209308E-2</v>
      </c>
      <c r="Q82" s="37">
        <f t="shared" si="78"/>
        <v>5.8139534883720929E-3</v>
      </c>
      <c r="R82" s="37">
        <f t="shared" si="78"/>
        <v>0</v>
      </c>
      <c r="Z82" s="152"/>
      <c r="AA82" s="152"/>
    </row>
    <row r="83" spans="1:27" ht="12" customHeight="1">
      <c r="A83" s="203"/>
      <c r="B83" s="203"/>
      <c r="C83" s="43"/>
      <c r="D83" s="278" t="s">
        <v>9</v>
      </c>
      <c r="E83" s="42"/>
      <c r="F83" s="93">
        <v>19</v>
      </c>
      <c r="G83" s="68">
        <v>17</v>
      </c>
      <c r="H83" s="41">
        <v>18</v>
      </c>
      <c r="I83" s="41">
        <v>6</v>
      </c>
      <c r="J83" s="41">
        <v>3</v>
      </c>
      <c r="K83" s="41">
        <v>15</v>
      </c>
      <c r="L83" s="41">
        <v>14</v>
      </c>
      <c r="M83" s="41">
        <v>9</v>
      </c>
      <c r="N83" s="41">
        <v>4</v>
      </c>
      <c r="O83" s="41">
        <v>1</v>
      </c>
      <c r="P83" s="41">
        <v>7</v>
      </c>
      <c r="Q83" s="41">
        <v>0</v>
      </c>
      <c r="R83" s="41">
        <v>0</v>
      </c>
      <c r="Z83" s="153">
        <v>19</v>
      </c>
      <c r="AA83" s="153" t="str">
        <f>IF(F83=Z83,"",1)</f>
        <v/>
      </c>
    </row>
    <row r="84" spans="1:27" ht="12" customHeight="1">
      <c r="A84" s="203"/>
      <c r="B84" s="203"/>
      <c r="C84" s="40"/>
      <c r="D84" s="279"/>
      <c r="E84" s="39"/>
      <c r="F84" s="94"/>
      <c r="G84" s="66">
        <f t="shared" ref="G84:R84" si="80">IF(G83=0,0,G83/$F83)</f>
        <v>0.89473684210526316</v>
      </c>
      <c r="H84" s="37">
        <f t="shared" si="80"/>
        <v>0.94736842105263153</v>
      </c>
      <c r="I84" s="37">
        <f t="shared" si="80"/>
        <v>0.31578947368421051</v>
      </c>
      <c r="J84" s="37">
        <f t="shared" si="80"/>
        <v>0.15789473684210525</v>
      </c>
      <c r="K84" s="37">
        <f t="shared" si="80"/>
        <v>0.78947368421052633</v>
      </c>
      <c r="L84" s="37">
        <f t="shared" si="80"/>
        <v>0.73684210526315785</v>
      </c>
      <c r="M84" s="37">
        <f t="shared" ref="M84:O84" si="81">IF(M83=0,0,M83/$F83)</f>
        <v>0.47368421052631576</v>
      </c>
      <c r="N84" s="37">
        <f t="shared" si="81"/>
        <v>0.21052631578947367</v>
      </c>
      <c r="O84" s="37">
        <f t="shared" si="81"/>
        <v>5.2631578947368418E-2</v>
      </c>
      <c r="P84" s="37">
        <f t="shared" si="80"/>
        <v>0.36842105263157893</v>
      </c>
      <c r="Q84" s="37">
        <f t="shared" si="80"/>
        <v>0</v>
      </c>
      <c r="R84" s="37">
        <f t="shared" si="80"/>
        <v>0</v>
      </c>
      <c r="Z84" s="152"/>
      <c r="AA84" s="152"/>
    </row>
    <row r="85" spans="1:27" ht="12" customHeight="1">
      <c r="A85" s="203"/>
      <c r="B85" s="203"/>
      <c r="C85" s="43"/>
      <c r="D85" s="278" t="s">
        <v>8</v>
      </c>
      <c r="E85" s="42"/>
      <c r="F85" s="93">
        <v>9</v>
      </c>
      <c r="G85" s="68">
        <v>6</v>
      </c>
      <c r="H85" s="41">
        <v>7</v>
      </c>
      <c r="I85" s="41">
        <v>3</v>
      </c>
      <c r="J85" s="41">
        <v>1</v>
      </c>
      <c r="K85" s="41">
        <v>5</v>
      </c>
      <c r="L85" s="41">
        <v>5</v>
      </c>
      <c r="M85" s="41">
        <v>5</v>
      </c>
      <c r="N85" s="41">
        <v>1</v>
      </c>
      <c r="O85" s="41">
        <v>0</v>
      </c>
      <c r="P85" s="41">
        <v>0</v>
      </c>
      <c r="Q85" s="41">
        <v>0</v>
      </c>
      <c r="R85" s="41">
        <v>0</v>
      </c>
      <c r="Z85" s="153">
        <v>9</v>
      </c>
      <c r="AA85" s="153" t="str">
        <f>IF(F85=Z85,"",1)</f>
        <v/>
      </c>
    </row>
    <row r="86" spans="1:27" ht="12" customHeight="1">
      <c r="A86" s="203"/>
      <c r="B86" s="203"/>
      <c r="C86" s="40"/>
      <c r="D86" s="279"/>
      <c r="E86" s="39"/>
      <c r="F86" s="94"/>
      <c r="G86" s="66">
        <f t="shared" ref="G86:R86" si="82">IF(G85=0,0,G85/$F85)</f>
        <v>0.66666666666666663</v>
      </c>
      <c r="H86" s="37">
        <f t="shared" si="82"/>
        <v>0.77777777777777779</v>
      </c>
      <c r="I86" s="37">
        <f t="shared" si="82"/>
        <v>0.33333333333333331</v>
      </c>
      <c r="J86" s="37">
        <f t="shared" si="82"/>
        <v>0.1111111111111111</v>
      </c>
      <c r="K86" s="37">
        <f t="shared" si="82"/>
        <v>0.55555555555555558</v>
      </c>
      <c r="L86" s="37">
        <f t="shared" si="82"/>
        <v>0.55555555555555558</v>
      </c>
      <c r="M86" s="37">
        <f t="shared" ref="M86:O86" si="83">IF(M85=0,0,M85/$F85)</f>
        <v>0.55555555555555558</v>
      </c>
      <c r="N86" s="37">
        <f t="shared" si="83"/>
        <v>0.1111111111111111</v>
      </c>
      <c r="O86" s="37">
        <f t="shared" si="83"/>
        <v>0</v>
      </c>
      <c r="P86" s="37">
        <f t="shared" si="82"/>
        <v>0</v>
      </c>
      <c r="Q86" s="37">
        <f t="shared" si="82"/>
        <v>0</v>
      </c>
      <c r="R86" s="37">
        <f t="shared" si="82"/>
        <v>0</v>
      </c>
      <c r="Z86" s="152"/>
      <c r="AA86" s="152"/>
    </row>
    <row r="87" spans="1:27" ht="13.5" customHeight="1">
      <c r="A87" s="203"/>
      <c r="B87" s="203"/>
      <c r="C87" s="43"/>
      <c r="D87" s="297" t="s">
        <v>128</v>
      </c>
      <c r="E87" s="42"/>
      <c r="F87" s="93">
        <v>17</v>
      </c>
      <c r="G87" s="68">
        <v>14</v>
      </c>
      <c r="H87" s="41">
        <v>14</v>
      </c>
      <c r="I87" s="41">
        <v>5</v>
      </c>
      <c r="J87" s="41">
        <v>4</v>
      </c>
      <c r="K87" s="41">
        <v>13</v>
      </c>
      <c r="L87" s="41">
        <v>8</v>
      </c>
      <c r="M87" s="41">
        <v>5</v>
      </c>
      <c r="N87" s="41">
        <v>5</v>
      </c>
      <c r="O87" s="41">
        <v>2</v>
      </c>
      <c r="P87" s="41">
        <v>3</v>
      </c>
      <c r="Q87" s="41">
        <v>0</v>
      </c>
      <c r="R87" s="41">
        <v>0</v>
      </c>
      <c r="Z87" s="153">
        <v>17</v>
      </c>
      <c r="AA87" s="153" t="str">
        <f>IF(F87=Z87,"",1)</f>
        <v/>
      </c>
    </row>
    <row r="88" spans="1:27" ht="13.5" customHeight="1">
      <c r="A88" s="203"/>
      <c r="B88" s="203"/>
      <c r="C88" s="40"/>
      <c r="D88" s="279"/>
      <c r="E88" s="39"/>
      <c r="F88" s="94"/>
      <c r="G88" s="66">
        <f t="shared" ref="G88:R88" si="84">IF(G87=0,0,G87/$F87)</f>
        <v>0.82352941176470584</v>
      </c>
      <c r="H88" s="37">
        <f t="shared" si="84"/>
        <v>0.82352941176470584</v>
      </c>
      <c r="I88" s="37">
        <f t="shared" si="84"/>
        <v>0.29411764705882354</v>
      </c>
      <c r="J88" s="37">
        <f t="shared" si="84"/>
        <v>0.23529411764705882</v>
      </c>
      <c r="K88" s="37">
        <f t="shared" si="84"/>
        <v>0.76470588235294112</v>
      </c>
      <c r="L88" s="37">
        <f t="shared" si="84"/>
        <v>0.47058823529411764</v>
      </c>
      <c r="M88" s="37">
        <f t="shared" ref="M88:O88" si="85">IF(M87=0,0,M87/$F87)</f>
        <v>0.29411764705882354</v>
      </c>
      <c r="N88" s="37">
        <f t="shared" si="85"/>
        <v>0.29411764705882354</v>
      </c>
      <c r="O88" s="37">
        <f t="shared" si="85"/>
        <v>0.11764705882352941</v>
      </c>
      <c r="P88" s="37">
        <f t="shared" si="84"/>
        <v>0.17647058823529413</v>
      </c>
      <c r="Q88" s="37">
        <f t="shared" si="84"/>
        <v>0</v>
      </c>
      <c r="R88" s="37">
        <f t="shared" si="84"/>
        <v>0</v>
      </c>
      <c r="Z88" s="152"/>
      <c r="AA88" s="152"/>
    </row>
    <row r="89" spans="1:27" ht="12" customHeight="1">
      <c r="A89" s="203"/>
      <c r="B89" s="203"/>
      <c r="C89" s="43"/>
      <c r="D89" s="278" t="s">
        <v>6</v>
      </c>
      <c r="E89" s="42"/>
      <c r="F89" s="93">
        <v>39</v>
      </c>
      <c r="G89" s="68">
        <v>31</v>
      </c>
      <c r="H89" s="41">
        <v>35</v>
      </c>
      <c r="I89" s="41">
        <v>12</v>
      </c>
      <c r="J89" s="41">
        <v>4</v>
      </c>
      <c r="K89" s="41">
        <v>22</v>
      </c>
      <c r="L89" s="41">
        <v>9</v>
      </c>
      <c r="M89" s="41">
        <v>8</v>
      </c>
      <c r="N89" s="41">
        <v>2</v>
      </c>
      <c r="O89" s="41">
        <v>4</v>
      </c>
      <c r="P89" s="41">
        <v>3</v>
      </c>
      <c r="Q89" s="41">
        <v>1</v>
      </c>
      <c r="R89" s="41">
        <v>0</v>
      </c>
      <c r="Z89" s="153">
        <v>39</v>
      </c>
      <c r="AA89" s="153" t="str">
        <f>IF(F89=Z89,"",1)</f>
        <v/>
      </c>
    </row>
    <row r="90" spans="1:27" ht="12" customHeight="1">
      <c r="A90" s="203"/>
      <c r="B90" s="203"/>
      <c r="C90" s="40"/>
      <c r="D90" s="279"/>
      <c r="E90" s="39"/>
      <c r="F90" s="94"/>
      <c r="G90" s="66">
        <f t="shared" ref="G90:R90" si="86">IF(G89=0,0,G89/$F89)</f>
        <v>0.79487179487179482</v>
      </c>
      <c r="H90" s="37">
        <f t="shared" si="86"/>
        <v>0.89743589743589747</v>
      </c>
      <c r="I90" s="37">
        <f t="shared" si="86"/>
        <v>0.30769230769230771</v>
      </c>
      <c r="J90" s="37">
        <f t="shared" si="86"/>
        <v>0.10256410256410256</v>
      </c>
      <c r="K90" s="37">
        <f t="shared" si="86"/>
        <v>0.5641025641025641</v>
      </c>
      <c r="L90" s="37">
        <f t="shared" si="86"/>
        <v>0.23076923076923078</v>
      </c>
      <c r="M90" s="37">
        <f t="shared" ref="M90:O90" si="87">IF(M89=0,0,M89/$F89)</f>
        <v>0.20512820512820512</v>
      </c>
      <c r="N90" s="37">
        <f t="shared" si="87"/>
        <v>5.128205128205128E-2</v>
      </c>
      <c r="O90" s="37">
        <f t="shared" si="87"/>
        <v>0.10256410256410256</v>
      </c>
      <c r="P90" s="37">
        <f t="shared" si="86"/>
        <v>7.6923076923076927E-2</v>
      </c>
      <c r="Q90" s="37">
        <f t="shared" si="86"/>
        <v>2.564102564102564E-2</v>
      </c>
      <c r="R90" s="37">
        <f t="shared" si="86"/>
        <v>0</v>
      </c>
      <c r="Z90" s="152"/>
      <c r="AA90" s="152"/>
    </row>
    <row r="91" spans="1:27" ht="12" customHeight="1">
      <c r="A91" s="203"/>
      <c r="B91" s="203"/>
      <c r="C91" s="43"/>
      <c r="D91" s="278" t="s">
        <v>5</v>
      </c>
      <c r="E91" s="42"/>
      <c r="F91" s="93">
        <v>23</v>
      </c>
      <c r="G91" s="68">
        <v>17</v>
      </c>
      <c r="H91" s="41">
        <v>19</v>
      </c>
      <c r="I91" s="41">
        <v>10</v>
      </c>
      <c r="J91" s="41">
        <v>2</v>
      </c>
      <c r="K91" s="41">
        <v>13</v>
      </c>
      <c r="L91" s="41">
        <v>14</v>
      </c>
      <c r="M91" s="41">
        <v>7</v>
      </c>
      <c r="N91" s="41">
        <v>1</v>
      </c>
      <c r="O91" s="41">
        <v>1</v>
      </c>
      <c r="P91" s="41">
        <v>5</v>
      </c>
      <c r="Q91" s="41">
        <v>0</v>
      </c>
      <c r="R91" s="41">
        <v>0</v>
      </c>
      <c r="Z91" s="153">
        <v>23</v>
      </c>
      <c r="AA91" s="153" t="str">
        <f>IF(F91=Z91,"",1)</f>
        <v/>
      </c>
    </row>
    <row r="92" spans="1:27" ht="12" customHeight="1">
      <c r="A92" s="203"/>
      <c r="B92" s="203"/>
      <c r="C92" s="40"/>
      <c r="D92" s="279"/>
      <c r="E92" s="39"/>
      <c r="F92" s="94"/>
      <c r="G92" s="66">
        <f t="shared" ref="G92:R92" si="88">IF(G91=0,0,G91/$F91)</f>
        <v>0.73913043478260865</v>
      </c>
      <c r="H92" s="37">
        <f t="shared" si="88"/>
        <v>0.82608695652173914</v>
      </c>
      <c r="I92" s="37">
        <f t="shared" si="88"/>
        <v>0.43478260869565216</v>
      </c>
      <c r="J92" s="37">
        <f t="shared" si="88"/>
        <v>8.6956521739130432E-2</v>
      </c>
      <c r="K92" s="37">
        <f t="shared" si="88"/>
        <v>0.56521739130434778</v>
      </c>
      <c r="L92" s="37">
        <f t="shared" si="88"/>
        <v>0.60869565217391308</v>
      </c>
      <c r="M92" s="37">
        <f t="shared" ref="M92:O92" si="89">IF(M91=0,0,M91/$F91)</f>
        <v>0.30434782608695654</v>
      </c>
      <c r="N92" s="37">
        <f t="shared" si="89"/>
        <v>4.3478260869565216E-2</v>
      </c>
      <c r="O92" s="37">
        <f t="shared" si="89"/>
        <v>4.3478260869565216E-2</v>
      </c>
      <c r="P92" s="37">
        <f t="shared" si="88"/>
        <v>0.21739130434782608</v>
      </c>
      <c r="Q92" s="37">
        <f t="shared" si="88"/>
        <v>0</v>
      </c>
      <c r="R92" s="37">
        <f t="shared" si="88"/>
        <v>0</v>
      </c>
      <c r="Z92" s="152"/>
      <c r="AA92" s="152"/>
    </row>
    <row r="93" spans="1:27" ht="12" customHeight="1">
      <c r="A93" s="203"/>
      <c r="B93" s="203"/>
      <c r="C93" s="43"/>
      <c r="D93" s="278" t="s">
        <v>4</v>
      </c>
      <c r="E93" s="42"/>
      <c r="F93" s="93">
        <v>20</v>
      </c>
      <c r="G93" s="68">
        <v>16</v>
      </c>
      <c r="H93" s="41">
        <v>18</v>
      </c>
      <c r="I93" s="41">
        <v>8</v>
      </c>
      <c r="J93" s="41">
        <v>2</v>
      </c>
      <c r="K93" s="41">
        <v>13</v>
      </c>
      <c r="L93" s="41">
        <v>8</v>
      </c>
      <c r="M93" s="41">
        <v>5</v>
      </c>
      <c r="N93" s="41">
        <v>2</v>
      </c>
      <c r="O93" s="41">
        <v>1</v>
      </c>
      <c r="P93" s="41">
        <v>1</v>
      </c>
      <c r="Q93" s="41">
        <v>0</v>
      </c>
      <c r="R93" s="41">
        <v>1</v>
      </c>
      <c r="Z93" s="153">
        <v>20</v>
      </c>
      <c r="AA93" s="153" t="str">
        <f>IF(F93=Z93,"",1)</f>
        <v/>
      </c>
    </row>
    <row r="94" spans="1:27" ht="12" customHeight="1">
      <c r="A94" s="203"/>
      <c r="B94" s="203"/>
      <c r="C94" s="40"/>
      <c r="D94" s="279"/>
      <c r="E94" s="39"/>
      <c r="F94" s="94"/>
      <c r="G94" s="66">
        <f t="shared" ref="G94:R94" si="90">IF(G93=0,0,G93/$F93)</f>
        <v>0.8</v>
      </c>
      <c r="H94" s="37">
        <f t="shared" si="90"/>
        <v>0.9</v>
      </c>
      <c r="I94" s="37">
        <f t="shared" si="90"/>
        <v>0.4</v>
      </c>
      <c r="J94" s="37">
        <f t="shared" si="90"/>
        <v>0.1</v>
      </c>
      <c r="K94" s="37">
        <f t="shared" si="90"/>
        <v>0.65</v>
      </c>
      <c r="L94" s="37">
        <f t="shared" si="90"/>
        <v>0.4</v>
      </c>
      <c r="M94" s="37">
        <f t="shared" ref="M94:O94" si="91">IF(M93=0,0,M93/$F93)</f>
        <v>0.25</v>
      </c>
      <c r="N94" s="37">
        <f t="shared" si="91"/>
        <v>0.1</v>
      </c>
      <c r="O94" s="37">
        <f t="shared" si="91"/>
        <v>0.05</v>
      </c>
      <c r="P94" s="37">
        <f t="shared" si="90"/>
        <v>0.05</v>
      </c>
      <c r="Q94" s="37">
        <f t="shared" si="90"/>
        <v>0</v>
      </c>
      <c r="R94" s="37">
        <f t="shared" si="90"/>
        <v>0.05</v>
      </c>
      <c r="Z94" s="152"/>
      <c r="AA94" s="152"/>
    </row>
    <row r="95" spans="1:27" ht="12" customHeight="1">
      <c r="A95" s="203"/>
      <c r="B95" s="203"/>
      <c r="C95" s="43"/>
      <c r="D95" s="278" t="s">
        <v>3</v>
      </c>
      <c r="E95" s="42"/>
      <c r="F95" s="93">
        <v>159</v>
      </c>
      <c r="G95" s="68">
        <v>89</v>
      </c>
      <c r="H95" s="41">
        <v>146</v>
      </c>
      <c r="I95" s="41">
        <v>71</v>
      </c>
      <c r="J95" s="41">
        <v>9</v>
      </c>
      <c r="K95" s="41">
        <v>75</v>
      </c>
      <c r="L95" s="41">
        <v>78</v>
      </c>
      <c r="M95" s="41">
        <v>33</v>
      </c>
      <c r="N95" s="41">
        <v>3</v>
      </c>
      <c r="O95" s="41">
        <v>4</v>
      </c>
      <c r="P95" s="41">
        <v>3</v>
      </c>
      <c r="Q95" s="41">
        <v>1</v>
      </c>
      <c r="R95" s="41">
        <v>3</v>
      </c>
      <c r="Z95" s="153">
        <v>159</v>
      </c>
      <c r="AA95" s="153" t="str">
        <f>IF(F95=Z95,"",1)</f>
        <v/>
      </c>
    </row>
    <row r="96" spans="1:27" ht="12" customHeight="1">
      <c r="A96" s="203"/>
      <c r="B96" s="203"/>
      <c r="C96" s="40"/>
      <c r="D96" s="279"/>
      <c r="E96" s="39"/>
      <c r="F96" s="94"/>
      <c r="G96" s="66">
        <f t="shared" ref="G96:R96" si="92">IF(G95=0,0,G95/$F95)</f>
        <v>0.55974842767295596</v>
      </c>
      <c r="H96" s="37">
        <f t="shared" si="92"/>
        <v>0.91823899371069184</v>
      </c>
      <c r="I96" s="37">
        <f t="shared" si="92"/>
        <v>0.44654088050314467</v>
      </c>
      <c r="J96" s="37">
        <f t="shared" si="92"/>
        <v>5.6603773584905662E-2</v>
      </c>
      <c r="K96" s="37">
        <f t="shared" si="92"/>
        <v>0.47169811320754718</v>
      </c>
      <c r="L96" s="37">
        <f t="shared" si="92"/>
        <v>0.49056603773584906</v>
      </c>
      <c r="M96" s="37">
        <f t="shared" ref="M96:O96" si="93">IF(M95=0,0,M95/$F95)</f>
        <v>0.20754716981132076</v>
      </c>
      <c r="N96" s="37">
        <f t="shared" si="93"/>
        <v>1.8867924528301886E-2</v>
      </c>
      <c r="O96" s="37">
        <f t="shared" si="93"/>
        <v>2.5157232704402517E-2</v>
      </c>
      <c r="P96" s="37">
        <f t="shared" si="92"/>
        <v>1.8867924528301886E-2</v>
      </c>
      <c r="Q96" s="37">
        <f t="shared" si="92"/>
        <v>6.2893081761006293E-3</v>
      </c>
      <c r="R96" s="37">
        <f t="shared" si="92"/>
        <v>1.8867924528301886E-2</v>
      </c>
      <c r="Z96" s="152"/>
      <c r="AA96" s="152"/>
    </row>
    <row r="97" spans="1:29" ht="12" customHeight="1">
      <c r="A97" s="203"/>
      <c r="B97" s="203"/>
      <c r="C97" s="43"/>
      <c r="D97" s="278" t="s">
        <v>2</v>
      </c>
      <c r="E97" s="42"/>
      <c r="F97" s="93">
        <v>21</v>
      </c>
      <c r="G97" s="68">
        <v>21</v>
      </c>
      <c r="H97" s="41">
        <v>20</v>
      </c>
      <c r="I97" s="41">
        <v>2</v>
      </c>
      <c r="J97" s="41">
        <v>0</v>
      </c>
      <c r="K97" s="41">
        <v>17</v>
      </c>
      <c r="L97" s="41">
        <v>10</v>
      </c>
      <c r="M97" s="41">
        <v>4</v>
      </c>
      <c r="N97" s="41">
        <v>0</v>
      </c>
      <c r="O97" s="41">
        <v>0</v>
      </c>
      <c r="P97" s="41">
        <v>0</v>
      </c>
      <c r="Q97" s="41">
        <v>0</v>
      </c>
      <c r="R97" s="41">
        <v>0</v>
      </c>
      <c r="Z97" s="153">
        <v>21</v>
      </c>
      <c r="AA97" s="153" t="str">
        <f>IF(F97=Z97,"",1)</f>
        <v/>
      </c>
    </row>
    <row r="98" spans="1:29" ht="12" customHeight="1">
      <c r="A98" s="203"/>
      <c r="B98" s="203"/>
      <c r="C98" s="40"/>
      <c r="D98" s="279"/>
      <c r="E98" s="39"/>
      <c r="F98" s="94"/>
      <c r="G98" s="66">
        <f t="shared" ref="G98:R98" si="94">IF(G97=0,0,G97/$F97)</f>
        <v>1</v>
      </c>
      <c r="H98" s="37">
        <f t="shared" si="94"/>
        <v>0.95238095238095233</v>
      </c>
      <c r="I98" s="37">
        <f t="shared" si="94"/>
        <v>9.5238095238095233E-2</v>
      </c>
      <c r="J98" s="37">
        <f t="shared" si="94"/>
        <v>0</v>
      </c>
      <c r="K98" s="37">
        <f t="shared" si="94"/>
        <v>0.80952380952380953</v>
      </c>
      <c r="L98" s="37">
        <f t="shared" si="94"/>
        <v>0.47619047619047616</v>
      </c>
      <c r="M98" s="37">
        <f t="shared" ref="M98:O98" si="95">IF(M97=0,0,M97/$F97)</f>
        <v>0.19047619047619047</v>
      </c>
      <c r="N98" s="37">
        <f t="shared" si="95"/>
        <v>0</v>
      </c>
      <c r="O98" s="37">
        <f t="shared" si="95"/>
        <v>0</v>
      </c>
      <c r="P98" s="37">
        <f t="shared" si="94"/>
        <v>0</v>
      </c>
      <c r="Q98" s="37">
        <f t="shared" si="94"/>
        <v>0</v>
      </c>
      <c r="R98" s="37">
        <f t="shared" si="94"/>
        <v>0</v>
      </c>
      <c r="Z98" s="152"/>
      <c r="AA98" s="152"/>
    </row>
    <row r="99" spans="1:29" ht="12.75" customHeight="1">
      <c r="A99" s="203"/>
      <c r="B99" s="203"/>
      <c r="C99" s="43"/>
      <c r="D99" s="278" t="s">
        <v>1</v>
      </c>
      <c r="E99" s="42"/>
      <c r="F99" s="93">
        <v>50</v>
      </c>
      <c r="G99" s="68">
        <v>37</v>
      </c>
      <c r="H99" s="41">
        <v>45</v>
      </c>
      <c r="I99" s="41">
        <v>25</v>
      </c>
      <c r="J99" s="41">
        <v>4</v>
      </c>
      <c r="K99" s="41">
        <v>27</v>
      </c>
      <c r="L99" s="41">
        <v>18</v>
      </c>
      <c r="M99" s="41">
        <v>13</v>
      </c>
      <c r="N99" s="41">
        <v>7</v>
      </c>
      <c r="O99" s="41">
        <v>2</v>
      </c>
      <c r="P99" s="41">
        <v>4</v>
      </c>
      <c r="Q99" s="41">
        <v>1</v>
      </c>
      <c r="R99" s="41">
        <v>0</v>
      </c>
      <c r="Z99" s="153">
        <v>50</v>
      </c>
      <c r="AA99" s="153" t="str">
        <f>IF(F99=Z99,"",1)</f>
        <v/>
      </c>
    </row>
    <row r="100" spans="1:29" ht="12.75" customHeight="1" thickBot="1">
      <c r="A100" s="204"/>
      <c r="B100" s="204"/>
      <c r="C100" s="40"/>
      <c r="D100" s="279"/>
      <c r="E100" s="39"/>
      <c r="F100" s="125"/>
      <c r="G100" s="66">
        <f t="shared" ref="G100:R100" si="96">IF(G99=0,0,G99/$F99)</f>
        <v>0.74</v>
      </c>
      <c r="H100" s="37">
        <f t="shared" si="96"/>
        <v>0.9</v>
      </c>
      <c r="I100" s="37">
        <f t="shared" si="96"/>
        <v>0.5</v>
      </c>
      <c r="J100" s="37">
        <f t="shared" si="96"/>
        <v>0.08</v>
      </c>
      <c r="K100" s="37">
        <f t="shared" si="96"/>
        <v>0.54</v>
      </c>
      <c r="L100" s="37">
        <f t="shared" si="96"/>
        <v>0.36</v>
      </c>
      <c r="M100" s="37">
        <f t="shared" ref="M100:O100" si="97">IF(M99=0,0,M99/$F99)</f>
        <v>0.26</v>
      </c>
      <c r="N100" s="37">
        <f t="shared" si="97"/>
        <v>0.14000000000000001</v>
      </c>
      <c r="O100" s="37">
        <f t="shared" si="97"/>
        <v>0.04</v>
      </c>
      <c r="P100" s="37">
        <f t="shared" si="96"/>
        <v>0.08</v>
      </c>
      <c r="Q100" s="37">
        <f t="shared" si="96"/>
        <v>0.02</v>
      </c>
      <c r="R100" s="37">
        <f t="shared" si="96"/>
        <v>0</v>
      </c>
      <c r="Z100" s="155"/>
      <c r="AA100" s="156"/>
    </row>
    <row r="110" spans="1:29">
      <c r="D110" s="164" t="s">
        <v>495</v>
      </c>
      <c r="E110" s="162"/>
      <c r="F110" s="163">
        <v>902</v>
      </c>
      <c r="G110" s="163">
        <v>659</v>
      </c>
      <c r="H110" s="163">
        <v>812</v>
      </c>
      <c r="I110" s="163">
        <v>309</v>
      </c>
      <c r="J110" s="163">
        <v>86</v>
      </c>
      <c r="K110" s="163">
        <v>512</v>
      </c>
      <c r="L110" s="163">
        <v>329</v>
      </c>
      <c r="M110" s="163">
        <v>207</v>
      </c>
      <c r="N110" s="163">
        <v>86</v>
      </c>
      <c r="O110" s="163">
        <v>36</v>
      </c>
      <c r="P110" s="163">
        <v>79</v>
      </c>
      <c r="Q110" s="163">
        <v>5</v>
      </c>
      <c r="R110" s="163">
        <v>12</v>
      </c>
      <c r="S110" s="71"/>
      <c r="T110" s="71"/>
      <c r="U110" s="71"/>
      <c r="V110" s="71"/>
      <c r="W110" s="71"/>
      <c r="X110" s="71"/>
      <c r="Y110" s="71"/>
      <c r="Z110" s="71"/>
      <c r="AA110" s="71"/>
      <c r="AB110" s="71"/>
      <c r="AC110" s="71"/>
    </row>
    <row r="111" spans="1:29">
      <c r="D111" s="165" t="s">
        <v>49</v>
      </c>
      <c r="E111" s="162"/>
      <c r="F111" s="166">
        <f>IF(F110="","",SUM(F9,F11,F13,F15,F17))</f>
        <v>902</v>
      </c>
      <c r="G111" s="166">
        <f t="shared" ref="G111:Q111" si="98">IF(G110="","",SUM(G9,G11,G13,G15,G17))</f>
        <v>659</v>
      </c>
      <c r="H111" s="166">
        <f t="shared" si="98"/>
        <v>812</v>
      </c>
      <c r="I111" s="166">
        <f t="shared" si="98"/>
        <v>309</v>
      </c>
      <c r="J111" s="166">
        <f t="shared" si="98"/>
        <v>86</v>
      </c>
      <c r="K111" s="166">
        <f t="shared" si="98"/>
        <v>512</v>
      </c>
      <c r="L111" s="166">
        <f t="shared" si="98"/>
        <v>329</v>
      </c>
      <c r="M111" s="166">
        <f t="shared" si="98"/>
        <v>207</v>
      </c>
      <c r="N111" s="166">
        <f t="shared" si="98"/>
        <v>86</v>
      </c>
      <c r="O111" s="166">
        <f t="shared" si="98"/>
        <v>36</v>
      </c>
      <c r="P111" s="166">
        <f t="shared" si="98"/>
        <v>79</v>
      </c>
      <c r="Q111" s="166">
        <f t="shared" si="98"/>
        <v>5</v>
      </c>
      <c r="R111" s="166">
        <f t="shared" ref="R111" si="99">IF(R110="","",SUM(R9,R11,R13,R15,R17))</f>
        <v>12</v>
      </c>
      <c r="S111" s="71"/>
      <c r="T111" s="74"/>
      <c r="U111" s="71"/>
      <c r="V111" s="74"/>
      <c r="W111" s="71"/>
      <c r="X111" s="74"/>
      <c r="Y111" s="71"/>
      <c r="Z111" s="74"/>
      <c r="AA111" s="71"/>
      <c r="AB111" s="74"/>
      <c r="AC111" s="71"/>
    </row>
    <row r="112" spans="1:29">
      <c r="D112" s="165" t="s">
        <v>43</v>
      </c>
      <c r="E112" s="162"/>
      <c r="F112" s="166">
        <f>IF(F110="","",SUM(F19,F69))</f>
        <v>902</v>
      </c>
      <c r="G112" s="166">
        <f t="shared" ref="G112:Q112" si="100">IF(G110="","",SUM(G19,G69))</f>
        <v>659</v>
      </c>
      <c r="H112" s="166">
        <f t="shared" si="100"/>
        <v>812</v>
      </c>
      <c r="I112" s="166">
        <f t="shared" si="100"/>
        <v>309</v>
      </c>
      <c r="J112" s="166">
        <f t="shared" si="100"/>
        <v>86</v>
      </c>
      <c r="K112" s="166">
        <f t="shared" si="100"/>
        <v>512</v>
      </c>
      <c r="L112" s="166">
        <f t="shared" si="100"/>
        <v>329</v>
      </c>
      <c r="M112" s="166">
        <f t="shared" si="100"/>
        <v>207</v>
      </c>
      <c r="N112" s="166">
        <f t="shared" si="100"/>
        <v>86</v>
      </c>
      <c r="O112" s="166">
        <f t="shared" si="100"/>
        <v>36</v>
      </c>
      <c r="P112" s="166">
        <f t="shared" si="100"/>
        <v>79</v>
      </c>
      <c r="Q112" s="166">
        <f t="shared" si="100"/>
        <v>5</v>
      </c>
      <c r="R112" s="166">
        <f t="shared" ref="R112" si="101">IF(R110="","",SUM(R19,R69))</f>
        <v>12</v>
      </c>
      <c r="S112" s="71"/>
      <c r="T112" s="74"/>
      <c r="U112" s="71"/>
      <c r="V112" s="74"/>
      <c r="W112" s="71"/>
      <c r="X112" s="74"/>
      <c r="Y112" s="71"/>
      <c r="Z112" s="74"/>
      <c r="AA112" s="71"/>
      <c r="AB112" s="74"/>
      <c r="AC112" s="71"/>
    </row>
    <row r="113" spans="4:29">
      <c r="D113" s="167" t="s">
        <v>42</v>
      </c>
      <c r="F113" s="166">
        <f>IF(F110="","",SUM(F21,F23,F25,F27,F29,F31,F33,F35,F37,F39,F41,F43,F45,F47,F49,F51,F53,F55,F57,F59,F61,F63,F65,F67))</f>
        <v>225</v>
      </c>
      <c r="G113" s="166">
        <f t="shared" ref="G113:Q113" si="102">IF(G110="","",SUM(G21,G23,G25,G27,G29,G31,G33,G35,G37,G39,G41,G43,G45,G47,G49,G51,G53,G55,G57,G59,G61,G63,G65,G67))</f>
        <v>184</v>
      </c>
      <c r="H113" s="166">
        <f t="shared" si="102"/>
        <v>204</v>
      </c>
      <c r="I113" s="166">
        <f t="shared" si="102"/>
        <v>86</v>
      </c>
      <c r="J113" s="166">
        <f t="shared" si="102"/>
        <v>15</v>
      </c>
      <c r="K113" s="166">
        <f t="shared" si="102"/>
        <v>132</v>
      </c>
      <c r="L113" s="166">
        <f t="shared" si="102"/>
        <v>74</v>
      </c>
      <c r="M113" s="166">
        <f t="shared" si="102"/>
        <v>43</v>
      </c>
      <c r="N113" s="166">
        <f t="shared" si="102"/>
        <v>25</v>
      </c>
      <c r="O113" s="166">
        <f t="shared" si="102"/>
        <v>11</v>
      </c>
      <c r="P113" s="166">
        <f t="shared" si="102"/>
        <v>26</v>
      </c>
      <c r="Q113" s="166">
        <f t="shared" si="102"/>
        <v>1</v>
      </c>
      <c r="R113" s="166">
        <f t="shared" ref="R113" si="103">IF(R110="","",SUM(R21,R23,R25,R27,R29,R31,R33,R35,R37,R39,R41,R43,R45,R47,R49,R51,R53,R55,R57,R59,R61,R63,R65,R67))</f>
        <v>4</v>
      </c>
      <c r="S113" s="71"/>
      <c r="T113" s="74"/>
      <c r="U113" s="71"/>
      <c r="V113" s="74"/>
      <c r="W113" s="71"/>
      <c r="X113" s="74"/>
      <c r="Y113" s="71"/>
      <c r="Z113" s="74"/>
      <c r="AA113" s="71"/>
      <c r="AB113" s="74"/>
      <c r="AC113" s="71"/>
    </row>
    <row r="114" spans="4:29">
      <c r="D114" s="168" t="s">
        <v>496</v>
      </c>
      <c r="F114" s="166">
        <f>IF(F110="","",SUM(F71,F73,F75,F77,F79,F81,F83,F85,F87,F89,F91,F93,F95,F97,F99))</f>
        <v>677</v>
      </c>
      <c r="G114" s="166">
        <f t="shared" ref="G114:Q114" si="104">IF(G110="","",SUM(G71,G73,G75,G77,G79,G81,G83,G85,G87,G89,G91,G93,G95,G97,G99))</f>
        <v>475</v>
      </c>
      <c r="H114" s="166">
        <f t="shared" si="104"/>
        <v>608</v>
      </c>
      <c r="I114" s="166">
        <f t="shared" si="104"/>
        <v>223</v>
      </c>
      <c r="J114" s="166">
        <f t="shared" si="104"/>
        <v>71</v>
      </c>
      <c r="K114" s="166">
        <f t="shared" si="104"/>
        <v>380</v>
      </c>
      <c r="L114" s="166">
        <f t="shared" si="104"/>
        <v>255</v>
      </c>
      <c r="M114" s="166">
        <f t="shared" si="104"/>
        <v>164</v>
      </c>
      <c r="N114" s="166">
        <f t="shared" si="104"/>
        <v>61</v>
      </c>
      <c r="O114" s="166">
        <f t="shared" si="104"/>
        <v>25</v>
      </c>
      <c r="P114" s="166">
        <f t="shared" si="104"/>
        <v>53</v>
      </c>
      <c r="Q114" s="166">
        <f t="shared" si="104"/>
        <v>4</v>
      </c>
      <c r="R114" s="166">
        <f t="shared" ref="R114" si="105">IF(R110="","",SUM(R71,R73,R75,R77,R79,R81,R83,R85,R87,R89,R91,R93,R95,R97,R99))</f>
        <v>8</v>
      </c>
      <c r="S114" s="71"/>
      <c r="T114" s="74"/>
      <c r="U114" s="71"/>
      <c r="V114" s="74"/>
      <c r="W114" s="71"/>
      <c r="X114" s="74"/>
      <c r="Y114" s="71"/>
      <c r="Z114" s="74"/>
      <c r="AA114" s="71"/>
      <c r="AB114" s="74"/>
      <c r="AC114" s="71"/>
    </row>
    <row r="115" spans="4:29">
      <c r="S115" s="71"/>
      <c r="T115" s="71"/>
      <c r="U115" s="71"/>
      <c r="V115" s="71"/>
      <c r="W115" s="71"/>
      <c r="X115" s="71"/>
      <c r="Y115" s="71"/>
      <c r="Z115" s="71"/>
      <c r="AA115" s="71"/>
      <c r="AB115" s="71"/>
      <c r="AC115" s="71"/>
    </row>
    <row r="116" spans="4:29">
      <c r="D116" s="164" t="s">
        <v>495</v>
      </c>
      <c r="F116" s="163" t="str">
        <f>IF(F110="","",IF(F7=F110,"",1))</f>
        <v/>
      </c>
      <c r="G116" s="163" t="str">
        <f t="shared" ref="G116:Q116" si="106">IF(G110="","",IF(G7=G110,"",1))</f>
        <v/>
      </c>
      <c r="H116" s="163" t="str">
        <f t="shared" si="106"/>
        <v/>
      </c>
      <c r="I116" s="163" t="str">
        <f t="shared" si="106"/>
        <v/>
      </c>
      <c r="J116" s="163" t="str">
        <f t="shared" si="106"/>
        <v/>
      </c>
      <c r="K116" s="163" t="str">
        <f t="shared" si="106"/>
        <v/>
      </c>
      <c r="L116" s="163" t="str">
        <f t="shared" si="106"/>
        <v/>
      </c>
      <c r="M116" s="163" t="str">
        <f t="shared" si="106"/>
        <v/>
      </c>
      <c r="N116" s="163" t="str">
        <f t="shared" si="106"/>
        <v/>
      </c>
      <c r="O116" s="163" t="str">
        <f t="shared" si="106"/>
        <v/>
      </c>
      <c r="P116" s="163" t="str">
        <f t="shared" si="106"/>
        <v/>
      </c>
      <c r="Q116" s="163" t="str">
        <f t="shared" si="106"/>
        <v/>
      </c>
      <c r="R116" s="163" t="str">
        <f t="shared" ref="R116" si="107">IF(R110="","",IF(R7=R110,"",1))</f>
        <v/>
      </c>
      <c r="S116" s="71"/>
      <c r="T116" s="71"/>
      <c r="U116" s="71"/>
      <c r="V116" s="71"/>
      <c r="W116" s="71"/>
      <c r="X116" s="71"/>
      <c r="Y116" s="71"/>
      <c r="Z116" s="71"/>
      <c r="AA116" s="71"/>
      <c r="AB116" s="71"/>
      <c r="AC116" s="71"/>
    </row>
    <row r="117" spans="4:29">
      <c r="D117" s="165" t="s">
        <v>49</v>
      </c>
      <c r="F117" s="163" t="str">
        <f>IF(F110="","",IF(F110=F111,"",1))</f>
        <v/>
      </c>
      <c r="G117" s="163" t="str">
        <f t="shared" ref="G117:Q117" si="108">IF(G110="","",IF(G110=G111,"",1))</f>
        <v/>
      </c>
      <c r="H117" s="163" t="str">
        <f t="shared" si="108"/>
        <v/>
      </c>
      <c r="I117" s="163" t="str">
        <f t="shared" si="108"/>
        <v/>
      </c>
      <c r="J117" s="163" t="str">
        <f t="shared" si="108"/>
        <v/>
      </c>
      <c r="K117" s="163" t="str">
        <f t="shared" si="108"/>
        <v/>
      </c>
      <c r="L117" s="163" t="str">
        <f t="shared" si="108"/>
        <v/>
      </c>
      <c r="M117" s="163" t="str">
        <f t="shared" si="108"/>
        <v/>
      </c>
      <c r="N117" s="163" t="str">
        <f t="shared" si="108"/>
        <v/>
      </c>
      <c r="O117" s="163" t="str">
        <f t="shared" si="108"/>
        <v/>
      </c>
      <c r="P117" s="163" t="str">
        <f t="shared" si="108"/>
        <v/>
      </c>
      <c r="Q117" s="163" t="str">
        <f t="shared" si="108"/>
        <v/>
      </c>
      <c r="R117" s="163" t="str">
        <f t="shared" ref="R117" si="109">IF(R110="","",IF(R110=R111,"",1))</f>
        <v/>
      </c>
      <c r="S117" s="71"/>
      <c r="T117" s="71"/>
      <c r="U117" s="71"/>
      <c r="V117" s="71"/>
      <c r="W117" s="71"/>
      <c r="X117" s="71"/>
      <c r="Y117" s="71"/>
      <c r="Z117" s="71"/>
      <c r="AA117" s="71"/>
      <c r="AB117" s="71"/>
      <c r="AC117" s="71"/>
    </row>
    <row r="118" spans="4:29">
      <c r="D118" s="165" t="s">
        <v>43</v>
      </c>
      <c r="F118" s="163" t="str">
        <f>IF(F110="","",IF(F110=F112,"",1))</f>
        <v/>
      </c>
      <c r="G118" s="163" t="str">
        <f t="shared" ref="G118:Q118" si="110">IF(G110="","",IF(G110=G112,"",1))</f>
        <v/>
      </c>
      <c r="H118" s="163" t="str">
        <f t="shared" si="110"/>
        <v/>
      </c>
      <c r="I118" s="163" t="str">
        <f t="shared" si="110"/>
        <v/>
      </c>
      <c r="J118" s="163" t="str">
        <f t="shared" si="110"/>
        <v/>
      </c>
      <c r="K118" s="163" t="str">
        <f t="shared" si="110"/>
        <v/>
      </c>
      <c r="L118" s="163" t="str">
        <f t="shared" si="110"/>
        <v/>
      </c>
      <c r="M118" s="163" t="str">
        <f t="shared" si="110"/>
        <v/>
      </c>
      <c r="N118" s="163" t="str">
        <f t="shared" si="110"/>
        <v/>
      </c>
      <c r="O118" s="163" t="str">
        <f t="shared" si="110"/>
        <v/>
      </c>
      <c r="P118" s="163" t="str">
        <f t="shared" si="110"/>
        <v/>
      </c>
      <c r="Q118" s="163" t="str">
        <f t="shared" si="110"/>
        <v/>
      </c>
      <c r="R118" s="163" t="str">
        <f t="shared" ref="R118" si="111">IF(R110="","",IF(R110=R112,"",1))</f>
        <v/>
      </c>
      <c r="S118" s="71"/>
      <c r="T118" s="71"/>
      <c r="U118" s="71"/>
      <c r="V118" s="71"/>
      <c r="W118" s="71"/>
      <c r="X118" s="71"/>
      <c r="Y118" s="71"/>
      <c r="Z118" s="71"/>
      <c r="AA118" s="71"/>
      <c r="AB118" s="71"/>
      <c r="AC118" s="71"/>
    </row>
    <row r="119" spans="4:29">
      <c r="D119" s="167" t="s">
        <v>42</v>
      </c>
      <c r="F119" s="163" t="str">
        <f>IF(F110="","",IF(F19=F113,"",1))</f>
        <v/>
      </c>
      <c r="G119" s="163" t="str">
        <f t="shared" ref="G119:Q119" si="112">IF(G110="","",IF(G19=G113,"",1))</f>
        <v/>
      </c>
      <c r="H119" s="163" t="str">
        <f t="shared" si="112"/>
        <v/>
      </c>
      <c r="I119" s="163" t="str">
        <f t="shared" si="112"/>
        <v/>
      </c>
      <c r="J119" s="163" t="str">
        <f t="shared" si="112"/>
        <v/>
      </c>
      <c r="K119" s="163" t="str">
        <f t="shared" si="112"/>
        <v/>
      </c>
      <c r="L119" s="163" t="str">
        <f t="shared" si="112"/>
        <v/>
      </c>
      <c r="M119" s="163" t="str">
        <f t="shared" si="112"/>
        <v/>
      </c>
      <c r="N119" s="163" t="str">
        <f t="shared" si="112"/>
        <v/>
      </c>
      <c r="O119" s="163" t="str">
        <f t="shared" si="112"/>
        <v/>
      </c>
      <c r="P119" s="163" t="str">
        <f t="shared" si="112"/>
        <v/>
      </c>
      <c r="Q119" s="163" t="str">
        <f t="shared" si="112"/>
        <v/>
      </c>
      <c r="R119" s="163" t="str">
        <f t="shared" ref="R119" si="113">IF(R110="","",IF(R19=R113,"",1))</f>
        <v/>
      </c>
      <c r="S119" s="71"/>
      <c r="T119" s="71"/>
      <c r="U119" s="71"/>
      <c r="V119" s="71"/>
      <c r="W119" s="71"/>
      <c r="X119" s="71"/>
      <c r="Y119" s="71"/>
      <c r="Z119" s="71"/>
      <c r="AA119" s="71"/>
      <c r="AB119" s="71"/>
      <c r="AC119" s="71"/>
    </row>
    <row r="120" spans="4:29">
      <c r="D120" s="168" t="s">
        <v>496</v>
      </c>
      <c r="F120" s="163" t="str">
        <f>IF(F110="","",IF(F69=F114,"",1))</f>
        <v/>
      </c>
      <c r="G120" s="163" t="str">
        <f t="shared" ref="G120:Q120" si="114">IF(G110="","",IF(G69=G114,"",1))</f>
        <v/>
      </c>
      <c r="H120" s="163" t="str">
        <f t="shared" si="114"/>
        <v/>
      </c>
      <c r="I120" s="163" t="str">
        <f t="shared" si="114"/>
        <v/>
      </c>
      <c r="J120" s="163" t="str">
        <f t="shared" si="114"/>
        <v/>
      </c>
      <c r="K120" s="163" t="str">
        <f t="shared" si="114"/>
        <v/>
      </c>
      <c r="L120" s="163" t="str">
        <f t="shared" si="114"/>
        <v/>
      </c>
      <c r="M120" s="163" t="str">
        <f t="shared" si="114"/>
        <v/>
      </c>
      <c r="N120" s="163" t="str">
        <f t="shared" si="114"/>
        <v/>
      </c>
      <c r="O120" s="163" t="str">
        <f t="shared" si="114"/>
        <v/>
      </c>
      <c r="P120" s="163" t="str">
        <f t="shared" si="114"/>
        <v/>
      </c>
      <c r="Q120" s="163" t="str">
        <f t="shared" si="114"/>
        <v/>
      </c>
      <c r="R120" s="163" t="str">
        <f t="shared" ref="R120" si="115">IF(R110="","",IF(R69=R114,"",1))</f>
        <v/>
      </c>
      <c r="S120" s="71"/>
      <c r="T120" s="71"/>
      <c r="U120" s="71"/>
      <c r="V120" s="71"/>
      <c r="W120" s="71"/>
      <c r="X120" s="71"/>
      <c r="Y120" s="71"/>
      <c r="Z120" s="71"/>
      <c r="AA120" s="71"/>
      <c r="AB120" s="71"/>
      <c r="AC120" s="71"/>
    </row>
  </sheetData>
  <mergeCells count="65">
    <mergeCell ref="G3:G6"/>
    <mergeCell ref="H3:H6"/>
    <mergeCell ref="I3:I6"/>
    <mergeCell ref="J3:J6"/>
    <mergeCell ref="D57:D58"/>
    <mergeCell ref="D35:D36"/>
    <mergeCell ref="D37:D38"/>
    <mergeCell ref="A7:E8"/>
    <mergeCell ref="D49:D50"/>
    <mergeCell ref="D51:D52"/>
    <mergeCell ref="D53:D54"/>
    <mergeCell ref="D55:D56"/>
    <mergeCell ref="A3:E6"/>
    <mergeCell ref="F3:F6"/>
    <mergeCell ref="A9:A18"/>
    <mergeCell ref="B9:E10"/>
    <mergeCell ref="Q3:Q6"/>
    <mergeCell ref="R3:R6"/>
    <mergeCell ref="L3:L6"/>
    <mergeCell ref="P3:P6"/>
    <mergeCell ref="K3:K6"/>
    <mergeCell ref="M3:M6"/>
    <mergeCell ref="N3:N6"/>
    <mergeCell ref="O3:O6"/>
    <mergeCell ref="B11:E12"/>
    <mergeCell ref="B13:E14"/>
    <mergeCell ref="B15:E16"/>
    <mergeCell ref="B17:E18"/>
    <mergeCell ref="A19:A100"/>
    <mergeCell ref="B19:B68"/>
    <mergeCell ref="D19:D20"/>
    <mergeCell ref="D21:D22"/>
    <mergeCell ref="D23:D24"/>
    <mergeCell ref="D25:D26"/>
    <mergeCell ref="D27:D28"/>
    <mergeCell ref="D29:D30"/>
    <mergeCell ref="D39:D40"/>
    <mergeCell ref="D41:D42"/>
    <mergeCell ref="D43:D44"/>
    <mergeCell ref="D45:D46"/>
    <mergeCell ref="D47:D48"/>
    <mergeCell ref="D31:D32"/>
    <mergeCell ref="D33:D34"/>
    <mergeCell ref="D61:D62"/>
    <mergeCell ref="B69:B100"/>
    <mergeCell ref="D69:D70"/>
    <mergeCell ref="D71:D72"/>
    <mergeCell ref="D73:D74"/>
    <mergeCell ref="D75:D76"/>
    <mergeCell ref="D97:D98"/>
    <mergeCell ref="D99:D100"/>
    <mergeCell ref="D77:D78"/>
    <mergeCell ref="D59:D60"/>
    <mergeCell ref="D79:D80"/>
    <mergeCell ref="D81:D82"/>
    <mergeCell ref="D83:D84"/>
    <mergeCell ref="D63:D64"/>
    <mergeCell ref="D65:D66"/>
    <mergeCell ref="D67:D68"/>
    <mergeCell ref="D95:D96"/>
    <mergeCell ref="D85:D86"/>
    <mergeCell ref="D87:D88"/>
    <mergeCell ref="D89:D90"/>
    <mergeCell ref="D91:D92"/>
    <mergeCell ref="D93:D94"/>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J19" sqref="J19"/>
    </sheetView>
  </sheetViews>
  <sheetFormatPr defaultRowHeight="13.5"/>
  <cols>
    <col min="1" max="2" width="2.625" style="4" customWidth="1"/>
    <col min="3" max="3" width="1.375" style="4" customWidth="1"/>
    <col min="4" max="4" width="27.625" style="4" customWidth="1"/>
    <col min="5" max="5" width="1.375" style="4" customWidth="1"/>
    <col min="6" max="6" width="9.375" style="3" customWidth="1"/>
    <col min="7" max="16" width="9.875" style="3" customWidth="1"/>
    <col min="17" max="26" width="9" style="3"/>
    <col min="27" max="27" width="9" style="83"/>
    <col min="28" max="28" width="11.25" style="83" customWidth="1"/>
    <col min="29" max="16384" width="9" style="3"/>
  </cols>
  <sheetData>
    <row r="1" spans="1:28" ht="14.25">
      <c r="A1" s="18" t="s">
        <v>555</v>
      </c>
    </row>
    <row r="2" spans="1:28">
      <c r="P2" s="46" t="s">
        <v>157</v>
      </c>
    </row>
    <row r="3" spans="1:28" ht="29.25" customHeight="1">
      <c r="A3" s="280" t="s">
        <v>64</v>
      </c>
      <c r="B3" s="281"/>
      <c r="C3" s="281"/>
      <c r="D3" s="281"/>
      <c r="E3" s="282"/>
      <c r="F3" s="404" t="s">
        <v>138</v>
      </c>
      <c r="G3" s="406" t="s">
        <v>423</v>
      </c>
      <c r="H3" s="367" t="s">
        <v>424</v>
      </c>
      <c r="I3" s="367" t="s">
        <v>425</v>
      </c>
      <c r="J3" s="367" t="s">
        <v>426</v>
      </c>
      <c r="K3" s="367" t="s">
        <v>427</v>
      </c>
      <c r="L3" s="367" t="s">
        <v>421</v>
      </c>
      <c r="M3" s="367" t="s">
        <v>422</v>
      </c>
      <c r="N3" s="367" t="s">
        <v>428</v>
      </c>
      <c r="O3" s="367" t="s">
        <v>402</v>
      </c>
      <c r="P3" s="367" t="s">
        <v>480</v>
      </c>
    </row>
    <row r="4" spans="1:28" ht="17.25" customHeight="1">
      <c r="A4" s="283"/>
      <c r="B4" s="284"/>
      <c r="C4" s="284"/>
      <c r="D4" s="284"/>
      <c r="E4" s="285"/>
      <c r="F4" s="405"/>
      <c r="G4" s="407"/>
      <c r="H4" s="403"/>
      <c r="I4" s="403"/>
      <c r="J4" s="403"/>
      <c r="K4" s="403"/>
      <c r="L4" s="403"/>
      <c r="M4" s="403"/>
      <c r="N4" s="403"/>
      <c r="O4" s="403"/>
      <c r="P4" s="403"/>
    </row>
    <row r="5" spans="1:28" ht="17.25" customHeight="1" thickBot="1">
      <c r="A5" s="283"/>
      <c r="B5" s="284"/>
      <c r="C5" s="284"/>
      <c r="D5" s="284"/>
      <c r="E5" s="285"/>
      <c r="F5" s="405"/>
      <c r="G5" s="407"/>
      <c r="H5" s="403"/>
      <c r="I5" s="403"/>
      <c r="J5" s="403"/>
      <c r="K5" s="403"/>
      <c r="L5" s="403"/>
      <c r="M5" s="403"/>
      <c r="N5" s="403"/>
      <c r="O5" s="403"/>
      <c r="P5" s="403"/>
    </row>
    <row r="6" spans="1:28" ht="46.5" customHeight="1" thickBot="1">
      <c r="A6" s="286"/>
      <c r="B6" s="287"/>
      <c r="C6" s="287"/>
      <c r="D6" s="287"/>
      <c r="E6" s="288"/>
      <c r="F6" s="405"/>
      <c r="G6" s="408"/>
      <c r="H6" s="368"/>
      <c r="I6" s="368"/>
      <c r="J6" s="368"/>
      <c r="K6" s="368"/>
      <c r="L6" s="368"/>
      <c r="M6" s="368"/>
      <c r="N6" s="368"/>
      <c r="O6" s="368"/>
      <c r="P6" s="368"/>
      <c r="AA6" s="157">
        <f>SUM(AB7:AB100,F116:R120)</f>
        <v>0</v>
      </c>
      <c r="AB6" s="91"/>
    </row>
    <row r="7" spans="1:28" ht="12" customHeight="1">
      <c r="A7" s="216" t="s">
        <v>50</v>
      </c>
      <c r="B7" s="217"/>
      <c r="C7" s="217"/>
      <c r="D7" s="217"/>
      <c r="E7" s="218"/>
      <c r="F7" s="93">
        <v>986</v>
      </c>
      <c r="G7" s="68">
        <f t="shared" ref="G7:P7" si="0">SUM(G9,G11,G13,G15,G17)</f>
        <v>344</v>
      </c>
      <c r="H7" s="41">
        <f t="shared" si="0"/>
        <v>397</v>
      </c>
      <c r="I7" s="41">
        <f t="shared" si="0"/>
        <v>110</v>
      </c>
      <c r="J7" s="41">
        <f t="shared" si="0"/>
        <v>90</v>
      </c>
      <c r="K7" s="41">
        <f t="shared" si="0"/>
        <v>59</v>
      </c>
      <c r="L7" s="41">
        <f t="shared" si="0"/>
        <v>283</v>
      </c>
      <c r="M7" s="41">
        <f t="shared" si="0"/>
        <v>36</v>
      </c>
      <c r="N7" s="41">
        <f t="shared" si="0"/>
        <v>3</v>
      </c>
      <c r="O7" s="41">
        <f t="shared" si="0"/>
        <v>68</v>
      </c>
      <c r="P7" s="41">
        <f t="shared" si="0"/>
        <v>35</v>
      </c>
      <c r="AA7" s="151">
        <v>986</v>
      </c>
      <c r="AB7" s="151" t="str">
        <f>IF(F7=AA7,"",1)</f>
        <v/>
      </c>
    </row>
    <row r="8" spans="1:28" ht="12" customHeight="1">
      <c r="A8" s="219"/>
      <c r="B8" s="220"/>
      <c r="C8" s="220"/>
      <c r="D8" s="220"/>
      <c r="E8" s="221"/>
      <c r="F8" s="94"/>
      <c r="G8" s="66">
        <f t="shared" ref="G8:P8" si="1">IF(G7=0,0,G7/$F7)</f>
        <v>0.34888438133874239</v>
      </c>
      <c r="H8" s="37">
        <f t="shared" si="1"/>
        <v>0.4026369168356998</v>
      </c>
      <c r="I8" s="37">
        <f t="shared" si="1"/>
        <v>0.11156186612576065</v>
      </c>
      <c r="J8" s="37">
        <f t="shared" si="1"/>
        <v>9.1277890466531439E-2</v>
      </c>
      <c r="K8" s="37">
        <f t="shared" si="1"/>
        <v>5.9837728194726165E-2</v>
      </c>
      <c r="L8" s="37">
        <f t="shared" si="1"/>
        <v>0.2870182555780933</v>
      </c>
      <c r="M8" s="37">
        <f t="shared" si="1"/>
        <v>3.6511156186612576E-2</v>
      </c>
      <c r="N8" s="37">
        <f t="shared" si="1"/>
        <v>3.0425963488843813E-3</v>
      </c>
      <c r="O8" s="37">
        <f t="shared" si="1"/>
        <v>6.8965517241379309E-2</v>
      </c>
      <c r="P8" s="37">
        <f t="shared" si="1"/>
        <v>3.5496957403651115E-2</v>
      </c>
      <c r="AA8" s="152"/>
      <c r="AB8" s="152"/>
    </row>
    <row r="9" spans="1:28" ht="12" customHeight="1">
      <c r="A9" s="205" t="s">
        <v>49</v>
      </c>
      <c r="B9" s="289" t="s">
        <v>48</v>
      </c>
      <c r="C9" s="290"/>
      <c r="D9" s="290"/>
      <c r="E9" s="291"/>
      <c r="F9" s="93">
        <v>324</v>
      </c>
      <c r="G9" s="68">
        <v>79</v>
      </c>
      <c r="H9" s="41">
        <v>84</v>
      </c>
      <c r="I9" s="41">
        <v>30</v>
      </c>
      <c r="J9" s="41">
        <v>26</v>
      </c>
      <c r="K9" s="41">
        <v>14</v>
      </c>
      <c r="L9" s="41">
        <v>139</v>
      </c>
      <c r="M9" s="41">
        <v>12</v>
      </c>
      <c r="N9" s="41">
        <v>1</v>
      </c>
      <c r="O9" s="41">
        <v>13</v>
      </c>
      <c r="P9" s="41">
        <v>20</v>
      </c>
      <c r="AA9" s="153">
        <v>324</v>
      </c>
      <c r="AB9" s="153" t="str">
        <f>IF(F9=AA9,"",1)</f>
        <v/>
      </c>
    </row>
    <row r="10" spans="1:28" ht="12" customHeight="1">
      <c r="A10" s="206"/>
      <c r="B10" s="292"/>
      <c r="C10" s="293"/>
      <c r="D10" s="293"/>
      <c r="E10" s="294"/>
      <c r="F10" s="94"/>
      <c r="G10" s="66">
        <f t="shared" ref="G10:P10" si="2">IF(G9=0,0,G9/$F9)</f>
        <v>0.24382716049382716</v>
      </c>
      <c r="H10" s="37">
        <f t="shared" si="2"/>
        <v>0.25925925925925924</v>
      </c>
      <c r="I10" s="37">
        <f t="shared" si="2"/>
        <v>9.2592592592592587E-2</v>
      </c>
      <c r="J10" s="37">
        <f t="shared" si="2"/>
        <v>8.0246913580246909E-2</v>
      </c>
      <c r="K10" s="37">
        <f t="shared" si="2"/>
        <v>4.3209876543209874E-2</v>
      </c>
      <c r="L10" s="37">
        <f t="shared" si="2"/>
        <v>0.42901234567901236</v>
      </c>
      <c r="M10" s="37">
        <f t="shared" si="2"/>
        <v>3.7037037037037035E-2</v>
      </c>
      <c r="N10" s="37">
        <f t="shared" si="2"/>
        <v>3.0864197530864196E-3</v>
      </c>
      <c r="O10" s="37">
        <f t="shared" si="2"/>
        <v>4.0123456790123455E-2</v>
      </c>
      <c r="P10" s="37">
        <f t="shared" si="2"/>
        <v>6.1728395061728392E-2</v>
      </c>
      <c r="AA10" s="152"/>
      <c r="AB10" s="152"/>
    </row>
    <row r="11" spans="1:28" ht="12" customHeight="1">
      <c r="A11" s="206"/>
      <c r="B11" s="289" t="s">
        <v>47</v>
      </c>
      <c r="C11" s="290"/>
      <c r="D11" s="290"/>
      <c r="E11" s="291"/>
      <c r="F11" s="93">
        <v>144</v>
      </c>
      <c r="G11" s="68">
        <v>45</v>
      </c>
      <c r="H11" s="41">
        <v>55</v>
      </c>
      <c r="I11" s="41">
        <v>11</v>
      </c>
      <c r="J11" s="41">
        <v>12</v>
      </c>
      <c r="K11" s="41">
        <v>8</v>
      </c>
      <c r="L11" s="41">
        <v>54</v>
      </c>
      <c r="M11" s="41">
        <v>8</v>
      </c>
      <c r="N11" s="41">
        <v>1</v>
      </c>
      <c r="O11" s="41">
        <v>9</v>
      </c>
      <c r="P11" s="41">
        <v>2</v>
      </c>
      <c r="AA11" s="153">
        <v>144</v>
      </c>
      <c r="AB11" s="153" t="str">
        <f>IF(F11=AA11,"",1)</f>
        <v/>
      </c>
    </row>
    <row r="12" spans="1:28" ht="12" customHeight="1">
      <c r="A12" s="206"/>
      <c r="B12" s="292"/>
      <c r="C12" s="293"/>
      <c r="D12" s="293"/>
      <c r="E12" s="294"/>
      <c r="F12" s="94"/>
      <c r="G12" s="66">
        <f t="shared" ref="G12:P12" si="3">IF(G11=0,0,G11/$F11)</f>
        <v>0.3125</v>
      </c>
      <c r="H12" s="37">
        <f t="shared" si="3"/>
        <v>0.38194444444444442</v>
      </c>
      <c r="I12" s="37">
        <f t="shared" si="3"/>
        <v>7.6388888888888895E-2</v>
      </c>
      <c r="J12" s="37">
        <f t="shared" si="3"/>
        <v>8.3333333333333329E-2</v>
      </c>
      <c r="K12" s="37">
        <f t="shared" si="3"/>
        <v>5.5555555555555552E-2</v>
      </c>
      <c r="L12" s="37">
        <f t="shared" si="3"/>
        <v>0.375</v>
      </c>
      <c r="M12" s="37">
        <f t="shared" si="3"/>
        <v>5.5555555555555552E-2</v>
      </c>
      <c r="N12" s="37">
        <f t="shared" si="3"/>
        <v>6.9444444444444441E-3</v>
      </c>
      <c r="O12" s="37">
        <f t="shared" si="3"/>
        <v>6.25E-2</v>
      </c>
      <c r="P12" s="37">
        <f t="shared" si="3"/>
        <v>1.3888888888888888E-2</v>
      </c>
      <c r="AA12" s="152"/>
      <c r="AB12" s="152"/>
    </row>
    <row r="13" spans="1:28" ht="12" customHeight="1">
      <c r="A13" s="206"/>
      <c r="B13" s="289" t="s">
        <v>46</v>
      </c>
      <c r="C13" s="290"/>
      <c r="D13" s="290"/>
      <c r="E13" s="291"/>
      <c r="F13" s="93">
        <v>219</v>
      </c>
      <c r="G13" s="68">
        <v>80</v>
      </c>
      <c r="H13" s="41">
        <v>99</v>
      </c>
      <c r="I13" s="41">
        <v>28</v>
      </c>
      <c r="J13" s="41">
        <v>24</v>
      </c>
      <c r="K13" s="41">
        <v>10</v>
      </c>
      <c r="L13" s="41">
        <v>48</v>
      </c>
      <c r="M13" s="41">
        <v>5</v>
      </c>
      <c r="N13" s="41">
        <v>0</v>
      </c>
      <c r="O13" s="41">
        <v>24</v>
      </c>
      <c r="P13" s="41">
        <v>6</v>
      </c>
      <c r="AA13" s="153">
        <v>219</v>
      </c>
      <c r="AB13" s="153" t="str">
        <f>IF(F13=AA13,"",1)</f>
        <v/>
      </c>
    </row>
    <row r="14" spans="1:28" ht="12" customHeight="1">
      <c r="A14" s="206"/>
      <c r="B14" s="292"/>
      <c r="C14" s="293"/>
      <c r="D14" s="293"/>
      <c r="E14" s="294"/>
      <c r="F14" s="94"/>
      <c r="G14" s="66">
        <f t="shared" ref="G14:P14" si="4">IF(G13=0,0,G13/$F13)</f>
        <v>0.36529680365296802</v>
      </c>
      <c r="H14" s="37">
        <f t="shared" si="4"/>
        <v>0.45205479452054792</v>
      </c>
      <c r="I14" s="37">
        <f t="shared" si="4"/>
        <v>0.12785388127853881</v>
      </c>
      <c r="J14" s="37">
        <f t="shared" si="4"/>
        <v>0.1095890410958904</v>
      </c>
      <c r="K14" s="37">
        <f t="shared" si="4"/>
        <v>4.5662100456621002E-2</v>
      </c>
      <c r="L14" s="37">
        <f t="shared" si="4"/>
        <v>0.21917808219178081</v>
      </c>
      <c r="M14" s="37">
        <f t="shared" si="4"/>
        <v>2.2831050228310501E-2</v>
      </c>
      <c r="N14" s="37">
        <f t="shared" si="4"/>
        <v>0</v>
      </c>
      <c r="O14" s="37">
        <f t="shared" si="4"/>
        <v>0.1095890410958904</v>
      </c>
      <c r="P14" s="37">
        <f t="shared" si="4"/>
        <v>2.7397260273972601E-2</v>
      </c>
      <c r="AA14" s="152"/>
      <c r="AB14" s="152"/>
    </row>
    <row r="15" spans="1:28" ht="12" customHeight="1">
      <c r="A15" s="206"/>
      <c r="B15" s="289" t="s">
        <v>45</v>
      </c>
      <c r="C15" s="290"/>
      <c r="D15" s="290"/>
      <c r="E15" s="291"/>
      <c r="F15" s="93">
        <v>78</v>
      </c>
      <c r="G15" s="68">
        <v>30</v>
      </c>
      <c r="H15" s="41">
        <v>40</v>
      </c>
      <c r="I15" s="41">
        <v>10</v>
      </c>
      <c r="J15" s="41">
        <v>8</v>
      </c>
      <c r="K15" s="41">
        <v>6</v>
      </c>
      <c r="L15" s="41">
        <v>14</v>
      </c>
      <c r="M15" s="41">
        <v>2</v>
      </c>
      <c r="N15" s="41">
        <v>1</v>
      </c>
      <c r="O15" s="41">
        <v>7</v>
      </c>
      <c r="P15" s="41">
        <v>2</v>
      </c>
      <c r="AA15" s="153">
        <v>78</v>
      </c>
      <c r="AB15" s="153" t="str">
        <f>IF(F15=AA15,"",1)</f>
        <v/>
      </c>
    </row>
    <row r="16" spans="1:28" ht="12" customHeight="1">
      <c r="A16" s="206"/>
      <c r="B16" s="292"/>
      <c r="C16" s="293"/>
      <c r="D16" s="293"/>
      <c r="E16" s="294"/>
      <c r="F16" s="94"/>
      <c r="G16" s="66">
        <f t="shared" ref="G16:P16" si="5">IF(G15=0,0,G15/$F15)</f>
        <v>0.38461538461538464</v>
      </c>
      <c r="H16" s="37">
        <f t="shared" si="5"/>
        <v>0.51282051282051277</v>
      </c>
      <c r="I16" s="37">
        <f t="shared" si="5"/>
        <v>0.12820512820512819</v>
      </c>
      <c r="J16" s="37">
        <f t="shared" si="5"/>
        <v>0.10256410256410256</v>
      </c>
      <c r="K16" s="37">
        <f t="shared" si="5"/>
        <v>7.6923076923076927E-2</v>
      </c>
      <c r="L16" s="37">
        <f t="shared" si="5"/>
        <v>0.17948717948717949</v>
      </c>
      <c r="M16" s="37">
        <f t="shared" si="5"/>
        <v>2.564102564102564E-2</v>
      </c>
      <c r="N16" s="37">
        <f t="shared" si="5"/>
        <v>1.282051282051282E-2</v>
      </c>
      <c r="O16" s="37">
        <f t="shared" si="5"/>
        <v>8.9743589743589744E-2</v>
      </c>
      <c r="P16" s="37">
        <f t="shared" si="5"/>
        <v>2.564102564102564E-2</v>
      </c>
      <c r="AA16" s="152"/>
      <c r="AB16" s="152"/>
    </row>
    <row r="17" spans="1:28" ht="12" customHeight="1">
      <c r="A17" s="206"/>
      <c r="B17" s="289" t="s">
        <v>44</v>
      </c>
      <c r="C17" s="290"/>
      <c r="D17" s="290"/>
      <c r="E17" s="291"/>
      <c r="F17" s="93">
        <v>221</v>
      </c>
      <c r="G17" s="68">
        <v>110</v>
      </c>
      <c r="H17" s="41">
        <v>119</v>
      </c>
      <c r="I17" s="41">
        <v>31</v>
      </c>
      <c r="J17" s="41">
        <v>20</v>
      </c>
      <c r="K17" s="41">
        <v>21</v>
      </c>
      <c r="L17" s="41">
        <v>28</v>
      </c>
      <c r="M17" s="41">
        <v>9</v>
      </c>
      <c r="N17" s="41">
        <v>0</v>
      </c>
      <c r="O17" s="41">
        <v>15</v>
      </c>
      <c r="P17" s="41">
        <v>5</v>
      </c>
      <c r="AA17" s="153">
        <v>221</v>
      </c>
      <c r="AB17" s="153" t="str">
        <f>IF(F17=AA17,"",1)</f>
        <v/>
      </c>
    </row>
    <row r="18" spans="1:28" ht="12" customHeight="1">
      <c r="A18" s="207"/>
      <c r="B18" s="292"/>
      <c r="C18" s="293"/>
      <c r="D18" s="293"/>
      <c r="E18" s="294"/>
      <c r="F18" s="94"/>
      <c r="G18" s="66">
        <f t="shared" ref="G18:P18" si="6">IF(G17=0,0,G17/$F17)</f>
        <v>0.49773755656108598</v>
      </c>
      <c r="H18" s="37">
        <f t="shared" si="6"/>
        <v>0.53846153846153844</v>
      </c>
      <c r="I18" s="37">
        <f t="shared" si="6"/>
        <v>0.14027149321266968</v>
      </c>
      <c r="J18" s="37">
        <f t="shared" si="6"/>
        <v>9.0497737556561084E-2</v>
      </c>
      <c r="K18" s="37">
        <f t="shared" si="6"/>
        <v>9.5022624434389136E-2</v>
      </c>
      <c r="L18" s="37">
        <f t="shared" si="6"/>
        <v>0.12669683257918551</v>
      </c>
      <c r="M18" s="37">
        <f t="shared" si="6"/>
        <v>4.072398190045249E-2</v>
      </c>
      <c r="N18" s="37">
        <f t="shared" si="6"/>
        <v>0</v>
      </c>
      <c r="O18" s="37">
        <f t="shared" si="6"/>
        <v>6.7873303167420809E-2</v>
      </c>
      <c r="P18" s="37">
        <f t="shared" si="6"/>
        <v>2.2624434389140271E-2</v>
      </c>
      <c r="AA18" s="154"/>
      <c r="AB18" s="152"/>
    </row>
    <row r="19" spans="1:28" ht="12" customHeight="1">
      <c r="A19" s="202" t="s">
        <v>43</v>
      </c>
      <c r="B19" s="202" t="s">
        <v>42</v>
      </c>
      <c r="C19" s="43"/>
      <c r="D19" s="278" t="s">
        <v>16</v>
      </c>
      <c r="E19" s="42"/>
      <c r="F19" s="93">
        <v>247</v>
      </c>
      <c r="G19" s="68">
        <f t="shared" ref="G19:P19" si="7">SUM(G21,G23,G25,G27,G29,G31,G33,G35,G37,G39,G41,G43,G45,G47,G49,G51,G53,G55,G57,G59,G61,G63,G65,G67)</f>
        <v>97</v>
      </c>
      <c r="H19" s="41">
        <f t="shared" si="7"/>
        <v>108</v>
      </c>
      <c r="I19" s="41">
        <f t="shared" si="7"/>
        <v>41</v>
      </c>
      <c r="J19" s="41">
        <f t="shared" si="7"/>
        <v>27</v>
      </c>
      <c r="K19" s="41">
        <f t="shared" si="7"/>
        <v>12</v>
      </c>
      <c r="L19" s="41">
        <f t="shared" si="7"/>
        <v>64</v>
      </c>
      <c r="M19" s="41">
        <f t="shared" si="7"/>
        <v>3</v>
      </c>
      <c r="N19" s="41">
        <f t="shared" si="7"/>
        <v>1</v>
      </c>
      <c r="O19" s="41">
        <f t="shared" si="7"/>
        <v>20</v>
      </c>
      <c r="P19" s="41">
        <f t="shared" si="7"/>
        <v>9</v>
      </c>
      <c r="AA19" s="153">
        <v>247</v>
      </c>
      <c r="AB19" s="153" t="str">
        <f>IF(F19=AA19,"",1)</f>
        <v/>
      </c>
    </row>
    <row r="20" spans="1:28" ht="12" customHeight="1">
      <c r="A20" s="203"/>
      <c r="B20" s="203"/>
      <c r="C20" s="40"/>
      <c r="D20" s="279"/>
      <c r="E20" s="39"/>
      <c r="F20" s="94"/>
      <c r="G20" s="66">
        <f t="shared" ref="G20:P20" si="8">IF(G19=0,0,G19/$F19)</f>
        <v>0.39271255060728744</v>
      </c>
      <c r="H20" s="37">
        <f t="shared" si="8"/>
        <v>0.43724696356275305</v>
      </c>
      <c r="I20" s="37">
        <f t="shared" si="8"/>
        <v>0.16599190283400811</v>
      </c>
      <c r="J20" s="37">
        <f t="shared" si="8"/>
        <v>0.10931174089068826</v>
      </c>
      <c r="K20" s="37">
        <f t="shared" si="8"/>
        <v>4.8582995951417005E-2</v>
      </c>
      <c r="L20" s="37">
        <f t="shared" si="8"/>
        <v>0.25910931174089069</v>
      </c>
      <c r="M20" s="37">
        <f t="shared" si="8"/>
        <v>1.2145748987854251E-2</v>
      </c>
      <c r="N20" s="37">
        <f t="shared" si="8"/>
        <v>4.048582995951417E-3</v>
      </c>
      <c r="O20" s="37">
        <f t="shared" si="8"/>
        <v>8.0971659919028341E-2</v>
      </c>
      <c r="P20" s="37">
        <f t="shared" si="8"/>
        <v>3.643724696356275E-2</v>
      </c>
      <c r="AA20" s="152"/>
      <c r="AB20" s="152"/>
    </row>
    <row r="21" spans="1:28" ht="12" customHeight="1">
      <c r="A21" s="203"/>
      <c r="B21" s="203"/>
      <c r="C21" s="43"/>
      <c r="D21" s="278" t="s">
        <v>41</v>
      </c>
      <c r="E21" s="42"/>
      <c r="F21" s="93">
        <v>28</v>
      </c>
      <c r="G21" s="68">
        <v>13</v>
      </c>
      <c r="H21" s="41">
        <v>15</v>
      </c>
      <c r="I21" s="41">
        <v>6</v>
      </c>
      <c r="J21" s="41">
        <v>5</v>
      </c>
      <c r="K21" s="41">
        <v>1</v>
      </c>
      <c r="L21" s="41">
        <v>7</v>
      </c>
      <c r="M21" s="41">
        <v>0</v>
      </c>
      <c r="N21" s="41">
        <v>0</v>
      </c>
      <c r="O21" s="41">
        <v>1</v>
      </c>
      <c r="P21" s="41">
        <v>2</v>
      </c>
      <c r="AA21" s="153">
        <v>28</v>
      </c>
      <c r="AB21" s="153" t="str">
        <f>IF(F21=AA21,"",1)</f>
        <v/>
      </c>
    </row>
    <row r="22" spans="1:28" ht="12" customHeight="1">
      <c r="A22" s="203"/>
      <c r="B22" s="203"/>
      <c r="C22" s="40"/>
      <c r="D22" s="279"/>
      <c r="E22" s="39"/>
      <c r="F22" s="94"/>
      <c r="G22" s="66">
        <f t="shared" ref="G22:P22" si="9">IF(G21=0,0,G21/$F21)</f>
        <v>0.4642857142857143</v>
      </c>
      <c r="H22" s="37">
        <f t="shared" si="9"/>
        <v>0.5357142857142857</v>
      </c>
      <c r="I22" s="37">
        <f t="shared" si="9"/>
        <v>0.21428571428571427</v>
      </c>
      <c r="J22" s="37">
        <f t="shared" si="9"/>
        <v>0.17857142857142858</v>
      </c>
      <c r="K22" s="37">
        <f t="shared" si="9"/>
        <v>3.5714285714285712E-2</v>
      </c>
      <c r="L22" s="37">
        <f t="shared" si="9"/>
        <v>0.25</v>
      </c>
      <c r="M22" s="37">
        <f t="shared" si="9"/>
        <v>0</v>
      </c>
      <c r="N22" s="37">
        <f t="shared" si="9"/>
        <v>0</v>
      </c>
      <c r="O22" s="37">
        <f t="shared" si="9"/>
        <v>3.5714285714285712E-2</v>
      </c>
      <c r="P22" s="37">
        <f t="shared" si="9"/>
        <v>7.1428571428571425E-2</v>
      </c>
      <c r="AA22" s="152"/>
      <c r="AB22" s="152"/>
    </row>
    <row r="23" spans="1:28" ht="12" customHeight="1">
      <c r="A23" s="203"/>
      <c r="B23" s="203"/>
      <c r="C23" s="43"/>
      <c r="D23" s="295" t="s">
        <v>40</v>
      </c>
      <c r="E23" s="115"/>
      <c r="F23" s="93">
        <v>5</v>
      </c>
      <c r="G23" s="103">
        <v>2</v>
      </c>
      <c r="H23" s="104">
        <v>2</v>
      </c>
      <c r="I23" s="41">
        <v>1</v>
      </c>
      <c r="J23" s="41">
        <v>1</v>
      </c>
      <c r="K23" s="41">
        <v>1</v>
      </c>
      <c r="L23" s="41">
        <v>1</v>
      </c>
      <c r="M23" s="41">
        <v>0</v>
      </c>
      <c r="N23" s="41">
        <v>0</v>
      </c>
      <c r="O23" s="41">
        <v>0</v>
      </c>
      <c r="P23" s="41">
        <v>0</v>
      </c>
      <c r="AA23" s="153">
        <v>5</v>
      </c>
      <c r="AB23" s="153" t="str">
        <f>IF(F23=AA23,"",1)</f>
        <v/>
      </c>
    </row>
    <row r="24" spans="1:28" ht="12" customHeight="1">
      <c r="A24" s="203"/>
      <c r="B24" s="203"/>
      <c r="C24" s="40"/>
      <c r="D24" s="296"/>
      <c r="E24" s="116"/>
      <c r="F24" s="94"/>
      <c r="G24" s="106">
        <f t="shared" ref="G24:P24" si="10">IF(G23=0,0,G23/$F23)</f>
        <v>0.4</v>
      </c>
      <c r="H24" s="107">
        <f t="shared" si="10"/>
        <v>0.4</v>
      </c>
      <c r="I24" s="37">
        <f t="shared" si="10"/>
        <v>0.2</v>
      </c>
      <c r="J24" s="37">
        <f t="shared" si="10"/>
        <v>0.2</v>
      </c>
      <c r="K24" s="37">
        <f t="shared" si="10"/>
        <v>0.2</v>
      </c>
      <c r="L24" s="37">
        <f t="shared" si="10"/>
        <v>0.2</v>
      </c>
      <c r="M24" s="37">
        <f t="shared" si="10"/>
        <v>0</v>
      </c>
      <c r="N24" s="37">
        <f t="shared" si="10"/>
        <v>0</v>
      </c>
      <c r="O24" s="37">
        <f t="shared" si="10"/>
        <v>0</v>
      </c>
      <c r="P24" s="37">
        <f t="shared" si="10"/>
        <v>0</v>
      </c>
      <c r="AA24" s="152"/>
      <c r="AB24" s="152"/>
    </row>
    <row r="25" spans="1:28" ht="12" customHeight="1">
      <c r="A25" s="203"/>
      <c r="B25" s="203"/>
      <c r="C25" s="43"/>
      <c r="D25" s="295" t="s">
        <v>39</v>
      </c>
      <c r="E25" s="115"/>
      <c r="F25" s="93">
        <v>19</v>
      </c>
      <c r="G25" s="103">
        <v>6</v>
      </c>
      <c r="H25" s="104">
        <v>5</v>
      </c>
      <c r="I25" s="41">
        <v>3</v>
      </c>
      <c r="J25" s="41">
        <v>2</v>
      </c>
      <c r="K25" s="41">
        <v>1</v>
      </c>
      <c r="L25" s="41">
        <v>9</v>
      </c>
      <c r="M25" s="41">
        <v>0</v>
      </c>
      <c r="N25" s="41">
        <v>0</v>
      </c>
      <c r="O25" s="41">
        <v>0</v>
      </c>
      <c r="P25" s="41">
        <v>0</v>
      </c>
      <c r="AA25" s="153">
        <v>19</v>
      </c>
      <c r="AB25" s="153" t="str">
        <f>IF(F25=AA25,"",1)</f>
        <v/>
      </c>
    </row>
    <row r="26" spans="1:28" ht="12" customHeight="1">
      <c r="A26" s="203"/>
      <c r="B26" s="203"/>
      <c r="C26" s="40"/>
      <c r="D26" s="296"/>
      <c r="E26" s="116"/>
      <c r="F26" s="94"/>
      <c r="G26" s="106">
        <f t="shared" ref="G26:P26" si="11">IF(G25=0,0,G25/$F25)</f>
        <v>0.31578947368421051</v>
      </c>
      <c r="H26" s="107">
        <f>IF(H25=0,0,H25/$F25)</f>
        <v>0.26315789473684209</v>
      </c>
      <c r="I26" s="37">
        <f>IF(I25=0,0,I25/$F25)</f>
        <v>0.15789473684210525</v>
      </c>
      <c r="J26" s="37">
        <f t="shared" si="11"/>
        <v>0.10526315789473684</v>
      </c>
      <c r="K26" s="37">
        <f t="shared" si="11"/>
        <v>5.2631578947368418E-2</v>
      </c>
      <c r="L26" s="37">
        <f t="shared" si="11"/>
        <v>0.47368421052631576</v>
      </c>
      <c r="M26" s="37">
        <f t="shared" si="11"/>
        <v>0</v>
      </c>
      <c r="N26" s="37">
        <f t="shared" si="11"/>
        <v>0</v>
      </c>
      <c r="O26" s="37">
        <f t="shared" si="11"/>
        <v>0</v>
      </c>
      <c r="P26" s="37">
        <f t="shared" si="11"/>
        <v>0</v>
      </c>
      <c r="AA26" s="152"/>
      <c r="AB26" s="152"/>
    </row>
    <row r="27" spans="1:28" ht="12" customHeight="1">
      <c r="A27" s="203"/>
      <c r="B27" s="203"/>
      <c r="C27" s="43"/>
      <c r="D27" s="278" t="s">
        <v>38</v>
      </c>
      <c r="E27" s="42"/>
      <c r="F27" s="93">
        <v>2</v>
      </c>
      <c r="G27" s="68">
        <v>1</v>
      </c>
      <c r="H27" s="41">
        <v>0</v>
      </c>
      <c r="I27" s="41">
        <v>0</v>
      </c>
      <c r="J27" s="41">
        <v>0</v>
      </c>
      <c r="K27" s="41">
        <v>0</v>
      </c>
      <c r="L27" s="41">
        <v>2</v>
      </c>
      <c r="M27" s="41">
        <v>0</v>
      </c>
      <c r="N27" s="41">
        <v>0</v>
      </c>
      <c r="O27" s="41">
        <v>0</v>
      </c>
      <c r="P27" s="41">
        <v>0</v>
      </c>
      <c r="AA27" s="153">
        <v>2</v>
      </c>
      <c r="AB27" s="153" t="str">
        <f>IF(F27=AA27,"",1)</f>
        <v/>
      </c>
    </row>
    <row r="28" spans="1:28" ht="12" customHeight="1">
      <c r="A28" s="203"/>
      <c r="B28" s="203"/>
      <c r="C28" s="40"/>
      <c r="D28" s="279"/>
      <c r="E28" s="39"/>
      <c r="F28" s="94"/>
      <c r="G28" s="66">
        <f t="shared" ref="G28:P28" si="12">IF(G27=0,0,G27/$F27)</f>
        <v>0.5</v>
      </c>
      <c r="H28" s="37">
        <f t="shared" si="12"/>
        <v>0</v>
      </c>
      <c r="I28" s="37">
        <f t="shared" si="12"/>
        <v>0</v>
      </c>
      <c r="J28" s="37">
        <f t="shared" si="12"/>
        <v>0</v>
      </c>
      <c r="K28" s="37">
        <f t="shared" si="12"/>
        <v>0</v>
      </c>
      <c r="L28" s="37">
        <f t="shared" si="12"/>
        <v>1</v>
      </c>
      <c r="M28" s="37">
        <f t="shared" si="12"/>
        <v>0</v>
      </c>
      <c r="N28" s="37">
        <f t="shared" si="12"/>
        <v>0</v>
      </c>
      <c r="O28" s="37">
        <f t="shared" si="12"/>
        <v>0</v>
      </c>
      <c r="P28" s="37">
        <f t="shared" si="12"/>
        <v>0</v>
      </c>
      <c r="AA28" s="152"/>
      <c r="AB28" s="152"/>
    </row>
    <row r="29" spans="1:28" ht="12" customHeight="1">
      <c r="A29" s="203"/>
      <c r="B29" s="203"/>
      <c r="C29" s="43"/>
      <c r="D29" s="278" t="s">
        <v>37</v>
      </c>
      <c r="E29" s="42"/>
      <c r="F29" s="93">
        <v>7</v>
      </c>
      <c r="G29" s="68">
        <v>6</v>
      </c>
      <c r="H29" s="41">
        <v>2</v>
      </c>
      <c r="I29" s="41">
        <v>3</v>
      </c>
      <c r="J29" s="41">
        <v>0</v>
      </c>
      <c r="K29" s="41">
        <v>0</v>
      </c>
      <c r="L29" s="41">
        <v>1</v>
      </c>
      <c r="M29" s="41">
        <v>0</v>
      </c>
      <c r="N29" s="41">
        <v>0</v>
      </c>
      <c r="O29" s="41">
        <v>1</v>
      </c>
      <c r="P29" s="41">
        <v>0</v>
      </c>
      <c r="AA29" s="153">
        <v>7</v>
      </c>
      <c r="AB29" s="153" t="str">
        <f>IF(F29=AA29,"",1)</f>
        <v/>
      </c>
    </row>
    <row r="30" spans="1:28" ht="12" customHeight="1">
      <c r="A30" s="203"/>
      <c r="B30" s="203"/>
      <c r="C30" s="40"/>
      <c r="D30" s="279"/>
      <c r="E30" s="39"/>
      <c r="F30" s="94"/>
      <c r="G30" s="66">
        <f t="shared" ref="G30:P30" si="13">IF(G29=0,0,G29/$F29)</f>
        <v>0.8571428571428571</v>
      </c>
      <c r="H30" s="37">
        <f t="shared" si="13"/>
        <v>0.2857142857142857</v>
      </c>
      <c r="I30" s="37">
        <f t="shared" si="13"/>
        <v>0.42857142857142855</v>
      </c>
      <c r="J30" s="37">
        <f t="shared" si="13"/>
        <v>0</v>
      </c>
      <c r="K30" s="37">
        <f t="shared" si="13"/>
        <v>0</v>
      </c>
      <c r="L30" s="37">
        <f t="shared" si="13"/>
        <v>0.14285714285714285</v>
      </c>
      <c r="M30" s="37">
        <f t="shared" si="13"/>
        <v>0</v>
      </c>
      <c r="N30" s="37">
        <f t="shared" si="13"/>
        <v>0</v>
      </c>
      <c r="O30" s="37">
        <f t="shared" si="13"/>
        <v>0.14285714285714285</v>
      </c>
      <c r="P30" s="37">
        <f t="shared" si="13"/>
        <v>0</v>
      </c>
      <c r="AA30" s="152"/>
      <c r="AB30" s="152"/>
    </row>
    <row r="31" spans="1:28" ht="12" customHeight="1">
      <c r="A31" s="203"/>
      <c r="B31" s="203"/>
      <c r="C31" s="43"/>
      <c r="D31" s="278" t="s">
        <v>36</v>
      </c>
      <c r="E31" s="42"/>
      <c r="F31" s="93">
        <v>1</v>
      </c>
      <c r="G31" s="68">
        <v>0</v>
      </c>
      <c r="H31" s="41">
        <v>1</v>
      </c>
      <c r="I31" s="41">
        <v>1</v>
      </c>
      <c r="J31" s="41">
        <v>0</v>
      </c>
      <c r="K31" s="41">
        <v>0</v>
      </c>
      <c r="L31" s="41">
        <v>0</v>
      </c>
      <c r="M31" s="41">
        <v>0</v>
      </c>
      <c r="N31" s="41">
        <v>0</v>
      </c>
      <c r="O31" s="41">
        <v>0</v>
      </c>
      <c r="P31" s="41">
        <v>0</v>
      </c>
      <c r="AA31" s="153">
        <v>1</v>
      </c>
      <c r="AB31" s="153" t="str">
        <f>IF(F31=AA31,"",1)</f>
        <v/>
      </c>
    </row>
    <row r="32" spans="1:28" ht="12" customHeight="1">
      <c r="A32" s="203"/>
      <c r="B32" s="203"/>
      <c r="C32" s="40"/>
      <c r="D32" s="279"/>
      <c r="E32" s="39"/>
      <c r="F32" s="94"/>
      <c r="G32" s="66">
        <f t="shared" ref="G32:P32" si="14">IF(G31=0,0,G31/$F31)</f>
        <v>0</v>
      </c>
      <c r="H32" s="37">
        <f t="shared" si="14"/>
        <v>1</v>
      </c>
      <c r="I32" s="37">
        <f t="shared" si="14"/>
        <v>1</v>
      </c>
      <c r="J32" s="37">
        <f t="shared" si="14"/>
        <v>0</v>
      </c>
      <c r="K32" s="37">
        <f t="shared" si="14"/>
        <v>0</v>
      </c>
      <c r="L32" s="37">
        <f t="shared" si="14"/>
        <v>0</v>
      </c>
      <c r="M32" s="37">
        <f t="shared" si="14"/>
        <v>0</v>
      </c>
      <c r="N32" s="37">
        <f t="shared" si="14"/>
        <v>0</v>
      </c>
      <c r="O32" s="37">
        <f t="shared" si="14"/>
        <v>0</v>
      </c>
      <c r="P32" s="37">
        <f t="shared" si="14"/>
        <v>0</v>
      </c>
      <c r="AA32" s="152"/>
      <c r="AB32" s="152"/>
    </row>
    <row r="33" spans="1:28" ht="12" customHeight="1">
      <c r="A33" s="203"/>
      <c r="B33" s="203"/>
      <c r="C33" s="43"/>
      <c r="D33" s="278" t="s">
        <v>35</v>
      </c>
      <c r="E33" s="42"/>
      <c r="F33" s="93">
        <v>7</v>
      </c>
      <c r="G33" s="68">
        <v>1</v>
      </c>
      <c r="H33" s="41">
        <v>3</v>
      </c>
      <c r="I33" s="41">
        <v>1</v>
      </c>
      <c r="J33" s="41">
        <v>1</v>
      </c>
      <c r="K33" s="41">
        <v>0</v>
      </c>
      <c r="L33" s="41">
        <v>1</v>
      </c>
      <c r="M33" s="41">
        <v>0</v>
      </c>
      <c r="N33" s="41">
        <v>0</v>
      </c>
      <c r="O33" s="41">
        <v>3</v>
      </c>
      <c r="P33" s="41">
        <v>0</v>
      </c>
      <c r="AA33" s="153">
        <v>7</v>
      </c>
      <c r="AB33" s="153" t="str">
        <f>IF(F33=AA33,"",1)</f>
        <v/>
      </c>
    </row>
    <row r="34" spans="1:28" ht="12" customHeight="1">
      <c r="A34" s="203"/>
      <c r="B34" s="203"/>
      <c r="C34" s="40"/>
      <c r="D34" s="279"/>
      <c r="E34" s="39"/>
      <c r="F34" s="94"/>
      <c r="G34" s="66">
        <f t="shared" ref="G34:P34" si="15">IF(G33=0,0,G33/$F33)</f>
        <v>0.14285714285714285</v>
      </c>
      <c r="H34" s="37">
        <f t="shared" si="15"/>
        <v>0.42857142857142855</v>
      </c>
      <c r="I34" s="37">
        <f t="shared" si="15"/>
        <v>0.14285714285714285</v>
      </c>
      <c r="J34" s="37">
        <f t="shared" si="15"/>
        <v>0.14285714285714285</v>
      </c>
      <c r="K34" s="37">
        <f t="shared" si="15"/>
        <v>0</v>
      </c>
      <c r="L34" s="37">
        <f t="shared" si="15"/>
        <v>0.14285714285714285</v>
      </c>
      <c r="M34" s="37">
        <f t="shared" si="15"/>
        <v>0</v>
      </c>
      <c r="N34" s="37">
        <f t="shared" si="15"/>
        <v>0</v>
      </c>
      <c r="O34" s="37">
        <f t="shared" si="15"/>
        <v>0.42857142857142855</v>
      </c>
      <c r="P34" s="37">
        <f t="shared" si="15"/>
        <v>0</v>
      </c>
      <c r="AA34" s="152"/>
      <c r="AB34" s="152"/>
    </row>
    <row r="35" spans="1:28" ht="12" customHeight="1">
      <c r="A35" s="203"/>
      <c r="B35" s="203"/>
      <c r="C35" s="43"/>
      <c r="D35" s="278" t="s">
        <v>34</v>
      </c>
      <c r="E35" s="42"/>
      <c r="F35" s="93">
        <v>8</v>
      </c>
      <c r="G35" s="68">
        <v>4</v>
      </c>
      <c r="H35" s="41">
        <v>2</v>
      </c>
      <c r="I35" s="41">
        <v>1</v>
      </c>
      <c r="J35" s="41">
        <v>2</v>
      </c>
      <c r="K35" s="41">
        <v>0</v>
      </c>
      <c r="L35" s="41">
        <v>1</v>
      </c>
      <c r="M35" s="41">
        <v>0</v>
      </c>
      <c r="N35" s="41">
        <v>0</v>
      </c>
      <c r="O35" s="41">
        <v>3</v>
      </c>
      <c r="P35" s="41">
        <v>0</v>
      </c>
      <c r="AA35" s="153">
        <v>8</v>
      </c>
      <c r="AB35" s="153" t="str">
        <f>IF(F35=AA35,"",1)</f>
        <v/>
      </c>
    </row>
    <row r="36" spans="1:28" ht="12" customHeight="1">
      <c r="A36" s="203"/>
      <c r="B36" s="203"/>
      <c r="C36" s="40"/>
      <c r="D36" s="279"/>
      <c r="E36" s="39"/>
      <c r="F36" s="94"/>
      <c r="G36" s="66">
        <f t="shared" ref="G36:P36" si="16">IF(G35=0,0,G35/$F35)</f>
        <v>0.5</v>
      </c>
      <c r="H36" s="37">
        <f t="shared" si="16"/>
        <v>0.25</v>
      </c>
      <c r="I36" s="37">
        <f t="shared" si="16"/>
        <v>0.125</v>
      </c>
      <c r="J36" s="37">
        <f t="shared" si="16"/>
        <v>0.25</v>
      </c>
      <c r="K36" s="37">
        <f t="shared" si="16"/>
        <v>0</v>
      </c>
      <c r="L36" s="37">
        <f t="shared" si="16"/>
        <v>0.125</v>
      </c>
      <c r="M36" s="37">
        <f t="shared" si="16"/>
        <v>0</v>
      </c>
      <c r="N36" s="37">
        <f t="shared" si="16"/>
        <v>0</v>
      </c>
      <c r="O36" s="37">
        <f t="shared" si="16"/>
        <v>0.375</v>
      </c>
      <c r="P36" s="37">
        <f t="shared" si="16"/>
        <v>0</v>
      </c>
      <c r="AA36" s="152"/>
      <c r="AB36" s="152"/>
    </row>
    <row r="37" spans="1:28" ht="12" customHeight="1">
      <c r="A37" s="203"/>
      <c r="B37" s="203"/>
      <c r="C37" s="43"/>
      <c r="D37" s="278" t="s">
        <v>33</v>
      </c>
      <c r="E37" s="42"/>
      <c r="F37" s="93">
        <v>1</v>
      </c>
      <c r="G37" s="68">
        <v>0</v>
      </c>
      <c r="H37" s="41">
        <v>1</v>
      </c>
      <c r="I37" s="41">
        <v>0</v>
      </c>
      <c r="J37" s="41">
        <v>0</v>
      </c>
      <c r="K37" s="41">
        <v>0</v>
      </c>
      <c r="L37" s="41">
        <v>0</v>
      </c>
      <c r="M37" s="41">
        <v>0</v>
      </c>
      <c r="N37" s="41">
        <v>0</v>
      </c>
      <c r="O37" s="41">
        <v>0</v>
      </c>
      <c r="P37" s="41">
        <v>0</v>
      </c>
      <c r="AA37" s="153">
        <v>1</v>
      </c>
      <c r="AB37" s="153" t="str">
        <f>IF(F37=AA37,"",1)</f>
        <v/>
      </c>
    </row>
    <row r="38" spans="1:28" ht="12" customHeight="1">
      <c r="A38" s="203"/>
      <c r="B38" s="203"/>
      <c r="C38" s="40"/>
      <c r="D38" s="279"/>
      <c r="E38" s="39"/>
      <c r="F38" s="94"/>
      <c r="G38" s="66">
        <f t="shared" ref="G38:P38" si="17">IF(G37=0,0,G37/$F37)</f>
        <v>0</v>
      </c>
      <c r="H38" s="37">
        <f t="shared" si="17"/>
        <v>1</v>
      </c>
      <c r="I38" s="37">
        <f t="shared" si="17"/>
        <v>0</v>
      </c>
      <c r="J38" s="37">
        <f t="shared" si="17"/>
        <v>0</v>
      </c>
      <c r="K38" s="37">
        <f t="shared" si="17"/>
        <v>0</v>
      </c>
      <c r="L38" s="37">
        <f t="shared" si="17"/>
        <v>0</v>
      </c>
      <c r="M38" s="37">
        <f t="shared" si="17"/>
        <v>0</v>
      </c>
      <c r="N38" s="37">
        <f t="shared" si="17"/>
        <v>0</v>
      </c>
      <c r="O38" s="37">
        <f t="shared" si="17"/>
        <v>0</v>
      </c>
      <c r="P38" s="37">
        <f t="shared" si="17"/>
        <v>0</v>
      </c>
      <c r="AA38" s="152"/>
      <c r="AB38" s="152"/>
    </row>
    <row r="39" spans="1:28" ht="12" customHeight="1">
      <c r="A39" s="203"/>
      <c r="B39" s="203"/>
      <c r="C39" s="43"/>
      <c r="D39" s="278" t="s">
        <v>32</v>
      </c>
      <c r="E39" s="42"/>
      <c r="F39" s="93">
        <v>7</v>
      </c>
      <c r="G39" s="68">
        <v>2</v>
      </c>
      <c r="H39" s="41">
        <v>6</v>
      </c>
      <c r="I39" s="41">
        <v>0</v>
      </c>
      <c r="J39" s="41">
        <v>0</v>
      </c>
      <c r="K39" s="41">
        <v>0</v>
      </c>
      <c r="L39" s="41">
        <v>1</v>
      </c>
      <c r="M39" s="41">
        <v>0</v>
      </c>
      <c r="N39" s="41">
        <v>0</v>
      </c>
      <c r="O39" s="41">
        <v>1</v>
      </c>
      <c r="P39" s="41">
        <v>0</v>
      </c>
      <c r="AA39" s="153">
        <v>7</v>
      </c>
      <c r="AB39" s="153" t="str">
        <f>IF(F39=AA39,"",1)</f>
        <v/>
      </c>
    </row>
    <row r="40" spans="1:28" ht="12" customHeight="1">
      <c r="A40" s="203"/>
      <c r="B40" s="203"/>
      <c r="C40" s="40"/>
      <c r="D40" s="279"/>
      <c r="E40" s="39"/>
      <c r="F40" s="94"/>
      <c r="G40" s="66">
        <f t="shared" ref="G40:P40" si="18">IF(G39=0,0,G39/$F39)</f>
        <v>0.2857142857142857</v>
      </c>
      <c r="H40" s="37">
        <f t="shared" si="18"/>
        <v>0.8571428571428571</v>
      </c>
      <c r="I40" s="37">
        <f t="shared" si="18"/>
        <v>0</v>
      </c>
      <c r="J40" s="37">
        <f t="shared" si="18"/>
        <v>0</v>
      </c>
      <c r="K40" s="37">
        <f t="shared" si="18"/>
        <v>0</v>
      </c>
      <c r="L40" s="37">
        <f t="shared" si="18"/>
        <v>0.14285714285714285</v>
      </c>
      <c r="M40" s="37">
        <f t="shared" si="18"/>
        <v>0</v>
      </c>
      <c r="N40" s="37">
        <f t="shared" si="18"/>
        <v>0</v>
      </c>
      <c r="O40" s="37">
        <f t="shared" si="18"/>
        <v>0.14285714285714285</v>
      </c>
      <c r="P40" s="37">
        <f t="shared" si="18"/>
        <v>0</v>
      </c>
      <c r="AA40" s="152"/>
      <c r="AB40" s="152"/>
    </row>
    <row r="41" spans="1:28" ht="12" customHeight="1">
      <c r="A41" s="203"/>
      <c r="B41" s="203"/>
      <c r="C41" s="43"/>
      <c r="D41" s="278" t="s">
        <v>31</v>
      </c>
      <c r="E41" s="42"/>
      <c r="F41" s="93">
        <v>1</v>
      </c>
      <c r="G41" s="68">
        <v>0</v>
      </c>
      <c r="H41" s="41">
        <v>0</v>
      </c>
      <c r="I41" s="41">
        <v>0</v>
      </c>
      <c r="J41" s="41">
        <v>0</v>
      </c>
      <c r="K41" s="41">
        <v>0</v>
      </c>
      <c r="L41" s="41">
        <v>1</v>
      </c>
      <c r="M41" s="41">
        <v>0</v>
      </c>
      <c r="N41" s="41">
        <v>0</v>
      </c>
      <c r="O41" s="41">
        <v>0</v>
      </c>
      <c r="P41" s="41">
        <v>0</v>
      </c>
      <c r="AA41" s="153">
        <v>1</v>
      </c>
      <c r="AB41" s="153" t="str">
        <f>IF(F41=AA41,"",1)</f>
        <v/>
      </c>
    </row>
    <row r="42" spans="1:28" ht="12" customHeight="1">
      <c r="A42" s="203"/>
      <c r="B42" s="203"/>
      <c r="C42" s="40"/>
      <c r="D42" s="279"/>
      <c r="E42" s="39"/>
      <c r="F42" s="94"/>
      <c r="G42" s="66">
        <f t="shared" ref="G42:P42" si="19">IF(G41=0,0,G41/$F41)</f>
        <v>0</v>
      </c>
      <c r="H42" s="37">
        <f t="shared" si="19"/>
        <v>0</v>
      </c>
      <c r="I42" s="37">
        <f t="shared" si="19"/>
        <v>0</v>
      </c>
      <c r="J42" s="37">
        <f t="shared" si="19"/>
        <v>0</v>
      </c>
      <c r="K42" s="37">
        <f t="shared" si="19"/>
        <v>0</v>
      </c>
      <c r="L42" s="37">
        <f t="shared" si="19"/>
        <v>1</v>
      </c>
      <c r="M42" s="37">
        <f t="shared" si="19"/>
        <v>0</v>
      </c>
      <c r="N42" s="37">
        <f t="shared" si="19"/>
        <v>0</v>
      </c>
      <c r="O42" s="37">
        <f t="shared" si="19"/>
        <v>0</v>
      </c>
      <c r="P42" s="37">
        <f t="shared" si="19"/>
        <v>0</v>
      </c>
      <c r="AA42" s="152"/>
      <c r="AB42" s="152"/>
    </row>
    <row r="43" spans="1:28" ht="12" customHeight="1">
      <c r="A43" s="203"/>
      <c r="B43" s="203"/>
      <c r="C43" s="43"/>
      <c r="D43" s="278" t="s">
        <v>30</v>
      </c>
      <c r="E43" s="42"/>
      <c r="F43" s="93">
        <v>2</v>
      </c>
      <c r="G43" s="68">
        <v>1</v>
      </c>
      <c r="H43" s="41">
        <v>1</v>
      </c>
      <c r="I43" s="41">
        <v>0</v>
      </c>
      <c r="J43" s="41">
        <v>0</v>
      </c>
      <c r="K43" s="41">
        <v>0</v>
      </c>
      <c r="L43" s="41">
        <v>0</v>
      </c>
      <c r="M43" s="41">
        <v>0</v>
      </c>
      <c r="N43" s="41">
        <v>1</v>
      </c>
      <c r="O43" s="41">
        <v>0</v>
      </c>
      <c r="P43" s="41">
        <v>0</v>
      </c>
      <c r="AA43" s="153">
        <v>2</v>
      </c>
      <c r="AB43" s="153" t="str">
        <f>IF(F43=AA43,"",1)</f>
        <v/>
      </c>
    </row>
    <row r="44" spans="1:28" ht="12" customHeight="1">
      <c r="A44" s="203"/>
      <c r="B44" s="203"/>
      <c r="C44" s="40"/>
      <c r="D44" s="279"/>
      <c r="E44" s="39"/>
      <c r="F44" s="94"/>
      <c r="G44" s="66">
        <f t="shared" ref="G44:P44" si="20">IF(G43=0,0,G43/$F43)</f>
        <v>0.5</v>
      </c>
      <c r="H44" s="37">
        <f t="shared" si="20"/>
        <v>0.5</v>
      </c>
      <c r="I44" s="37">
        <f t="shared" si="20"/>
        <v>0</v>
      </c>
      <c r="J44" s="37">
        <f t="shared" si="20"/>
        <v>0</v>
      </c>
      <c r="K44" s="37">
        <f t="shared" si="20"/>
        <v>0</v>
      </c>
      <c r="L44" s="37">
        <f t="shared" si="20"/>
        <v>0</v>
      </c>
      <c r="M44" s="37">
        <f t="shared" si="20"/>
        <v>0</v>
      </c>
      <c r="N44" s="37">
        <f t="shared" si="20"/>
        <v>0.5</v>
      </c>
      <c r="O44" s="37">
        <f t="shared" si="20"/>
        <v>0</v>
      </c>
      <c r="P44" s="37">
        <f t="shared" si="20"/>
        <v>0</v>
      </c>
      <c r="AA44" s="152"/>
      <c r="AB44" s="152"/>
    </row>
    <row r="45" spans="1:28" ht="12" customHeight="1">
      <c r="A45" s="203"/>
      <c r="B45" s="203"/>
      <c r="C45" s="43"/>
      <c r="D45" s="278" t="s">
        <v>29</v>
      </c>
      <c r="E45" s="42"/>
      <c r="F45" s="93">
        <v>8</v>
      </c>
      <c r="G45" s="68">
        <v>3</v>
      </c>
      <c r="H45" s="41">
        <v>1</v>
      </c>
      <c r="I45" s="41">
        <v>1</v>
      </c>
      <c r="J45" s="41">
        <v>2</v>
      </c>
      <c r="K45" s="41">
        <v>0</v>
      </c>
      <c r="L45" s="41">
        <v>3</v>
      </c>
      <c r="M45" s="41">
        <v>0</v>
      </c>
      <c r="N45" s="41">
        <v>0</v>
      </c>
      <c r="O45" s="41">
        <v>0</v>
      </c>
      <c r="P45" s="41">
        <v>0</v>
      </c>
      <c r="AA45" s="153">
        <v>8</v>
      </c>
      <c r="AB45" s="153" t="str">
        <f>IF(F45=AA45,"",1)</f>
        <v/>
      </c>
    </row>
    <row r="46" spans="1:28" ht="12" customHeight="1">
      <c r="A46" s="203"/>
      <c r="B46" s="203"/>
      <c r="C46" s="40"/>
      <c r="D46" s="279"/>
      <c r="E46" s="39"/>
      <c r="F46" s="94"/>
      <c r="G46" s="66">
        <f t="shared" ref="G46:P46" si="21">IF(G45=0,0,G45/$F45)</f>
        <v>0.375</v>
      </c>
      <c r="H46" s="37">
        <f t="shared" si="21"/>
        <v>0.125</v>
      </c>
      <c r="I46" s="37">
        <f t="shared" si="21"/>
        <v>0.125</v>
      </c>
      <c r="J46" s="37">
        <f t="shared" si="21"/>
        <v>0.25</v>
      </c>
      <c r="K46" s="37">
        <f t="shared" si="21"/>
        <v>0</v>
      </c>
      <c r="L46" s="37">
        <f t="shared" si="21"/>
        <v>0.375</v>
      </c>
      <c r="M46" s="37">
        <f t="shared" si="21"/>
        <v>0</v>
      </c>
      <c r="N46" s="37">
        <f t="shared" si="21"/>
        <v>0</v>
      </c>
      <c r="O46" s="37">
        <f t="shared" si="21"/>
        <v>0</v>
      </c>
      <c r="P46" s="37">
        <f t="shared" si="21"/>
        <v>0</v>
      </c>
      <c r="AA46" s="152"/>
      <c r="AB46" s="152"/>
    </row>
    <row r="47" spans="1:28" ht="12" customHeight="1">
      <c r="A47" s="203"/>
      <c r="B47" s="203"/>
      <c r="C47" s="43"/>
      <c r="D47" s="278" t="s">
        <v>28</v>
      </c>
      <c r="E47" s="42"/>
      <c r="F47" s="93">
        <v>5</v>
      </c>
      <c r="G47" s="68">
        <v>2</v>
      </c>
      <c r="H47" s="41">
        <v>2</v>
      </c>
      <c r="I47" s="41">
        <v>1</v>
      </c>
      <c r="J47" s="41">
        <v>0</v>
      </c>
      <c r="K47" s="41">
        <v>0</v>
      </c>
      <c r="L47" s="41">
        <v>2</v>
      </c>
      <c r="M47" s="41">
        <v>0</v>
      </c>
      <c r="N47" s="41">
        <v>0</v>
      </c>
      <c r="O47" s="41">
        <v>0</v>
      </c>
      <c r="P47" s="41">
        <v>2</v>
      </c>
      <c r="AA47" s="153">
        <v>5</v>
      </c>
      <c r="AB47" s="153" t="str">
        <f>IF(F47=AA47,"",1)</f>
        <v/>
      </c>
    </row>
    <row r="48" spans="1:28" ht="12" customHeight="1">
      <c r="A48" s="203"/>
      <c r="B48" s="203"/>
      <c r="C48" s="40"/>
      <c r="D48" s="279"/>
      <c r="E48" s="39"/>
      <c r="F48" s="94"/>
      <c r="G48" s="66">
        <f t="shared" ref="G48:P48" si="22">IF(G47=0,0,G47/$F47)</f>
        <v>0.4</v>
      </c>
      <c r="H48" s="37">
        <f t="shared" si="22"/>
        <v>0.4</v>
      </c>
      <c r="I48" s="37">
        <f t="shared" si="22"/>
        <v>0.2</v>
      </c>
      <c r="J48" s="37">
        <f t="shared" si="22"/>
        <v>0</v>
      </c>
      <c r="K48" s="37">
        <f t="shared" si="22"/>
        <v>0</v>
      </c>
      <c r="L48" s="37">
        <f t="shared" si="22"/>
        <v>0.4</v>
      </c>
      <c r="M48" s="37">
        <f t="shared" si="22"/>
        <v>0</v>
      </c>
      <c r="N48" s="37">
        <f t="shared" si="22"/>
        <v>0</v>
      </c>
      <c r="O48" s="37">
        <f t="shared" si="22"/>
        <v>0</v>
      </c>
      <c r="P48" s="37">
        <f t="shared" si="22"/>
        <v>0.4</v>
      </c>
      <c r="AA48" s="152"/>
      <c r="AB48" s="152"/>
    </row>
    <row r="49" spans="1:28" ht="12" customHeight="1">
      <c r="A49" s="203"/>
      <c r="B49" s="203"/>
      <c r="C49" s="43"/>
      <c r="D49" s="278" t="s">
        <v>27</v>
      </c>
      <c r="E49" s="42"/>
      <c r="F49" s="93">
        <v>5</v>
      </c>
      <c r="G49" s="68">
        <v>3</v>
      </c>
      <c r="H49" s="41">
        <v>2</v>
      </c>
      <c r="I49" s="41">
        <v>2</v>
      </c>
      <c r="J49" s="41">
        <v>0</v>
      </c>
      <c r="K49" s="41">
        <v>0</v>
      </c>
      <c r="L49" s="41">
        <v>1</v>
      </c>
      <c r="M49" s="41">
        <v>0</v>
      </c>
      <c r="N49" s="41">
        <v>0</v>
      </c>
      <c r="O49" s="41">
        <v>0</v>
      </c>
      <c r="P49" s="41">
        <v>0</v>
      </c>
      <c r="AA49" s="153">
        <v>5</v>
      </c>
      <c r="AB49" s="153" t="str">
        <f>IF(F49=AA49,"",1)</f>
        <v/>
      </c>
    </row>
    <row r="50" spans="1:28" ht="12" customHeight="1">
      <c r="A50" s="203"/>
      <c r="B50" s="203"/>
      <c r="C50" s="40"/>
      <c r="D50" s="279"/>
      <c r="E50" s="39"/>
      <c r="F50" s="94"/>
      <c r="G50" s="66">
        <f t="shared" ref="G50:P50" si="23">IF(G49=0,0,G49/$F49)</f>
        <v>0.6</v>
      </c>
      <c r="H50" s="37">
        <f t="shared" si="23"/>
        <v>0.4</v>
      </c>
      <c r="I50" s="37">
        <f t="shared" si="23"/>
        <v>0.4</v>
      </c>
      <c r="J50" s="37">
        <f t="shared" si="23"/>
        <v>0</v>
      </c>
      <c r="K50" s="37">
        <f t="shared" si="23"/>
        <v>0</v>
      </c>
      <c r="L50" s="37">
        <f t="shared" si="23"/>
        <v>0.2</v>
      </c>
      <c r="M50" s="37">
        <f t="shared" si="23"/>
        <v>0</v>
      </c>
      <c r="N50" s="37">
        <f t="shared" si="23"/>
        <v>0</v>
      </c>
      <c r="O50" s="37">
        <f t="shared" si="23"/>
        <v>0</v>
      </c>
      <c r="P50" s="37">
        <f t="shared" si="23"/>
        <v>0</v>
      </c>
      <c r="AA50" s="152"/>
      <c r="AB50" s="152"/>
    </row>
    <row r="51" spans="1:28" ht="12" customHeight="1">
      <c r="A51" s="203"/>
      <c r="B51" s="203"/>
      <c r="C51" s="43"/>
      <c r="D51" s="278" t="s">
        <v>26</v>
      </c>
      <c r="E51" s="42"/>
      <c r="F51" s="93">
        <v>15</v>
      </c>
      <c r="G51" s="68">
        <v>5</v>
      </c>
      <c r="H51" s="41">
        <v>10</v>
      </c>
      <c r="I51" s="41">
        <v>3</v>
      </c>
      <c r="J51" s="41">
        <v>2</v>
      </c>
      <c r="K51" s="41">
        <v>0</v>
      </c>
      <c r="L51" s="41">
        <v>5</v>
      </c>
      <c r="M51" s="41">
        <v>0</v>
      </c>
      <c r="N51" s="41">
        <v>0</v>
      </c>
      <c r="O51" s="41">
        <v>0</v>
      </c>
      <c r="P51" s="41">
        <v>0</v>
      </c>
      <c r="AA51" s="153">
        <v>15</v>
      </c>
      <c r="AB51" s="153" t="str">
        <f>IF(F51=AA51,"",1)</f>
        <v/>
      </c>
    </row>
    <row r="52" spans="1:28" ht="12" customHeight="1">
      <c r="A52" s="203"/>
      <c r="B52" s="203"/>
      <c r="C52" s="40"/>
      <c r="D52" s="279"/>
      <c r="E52" s="39"/>
      <c r="F52" s="94"/>
      <c r="G52" s="66">
        <f t="shared" ref="G52:P52" si="24">IF(G51=0,0,G51/$F51)</f>
        <v>0.33333333333333331</v>
      </c>
      <c r="H52" s="37">
        <f t="shared" si="24"/>
        <v>0.66666666666666663</v>
      </c>
      <c r="I52" s="37">
        <f t="shared" si="24"/>
        <v>0.2</v>
      </c>
      <c r="J52" s="37">
        <f t="shared" si="24"/>
        <v>0.13333333333333333</v>
      </c>
      <c r="K52" s="37">
        <f t="shared" si="24"/>
        <v>0</v>
      </c>
      <c r="L52" s="37">
        <f t="shared" si="24"/>
        <v>0.33333333333333331</v>
      </c>
      <c r="M52" s="37">
        <f t="shared" si="24"/>
        <v>0</v>
      </c>
      <c r="N52" s="37">
        <f t="shared" si="24"/>
        <v>0</v>
      </c>
      <c r="O52" s="37">
        <f t="shared" si="24"/>
        <v>0</v>
      </c>
      <c r="P52" s="37">
        <f t="shared" si="24"/>
        <v>0</v>
      </c>
      <c r="AA52" s="152"/>
      <c r="AB52" s="152"/>
    </row>
    <row r="53" spans="1:28" ht="12" customHeight="1">
      <c r="A53" s="203"/>
      <c r="B53" s="203"/>
      <c r="C53" s="43"/>
      <c r="D53" s="278" t="s">
        <v>25</v>
      </c>
      <c r="E53" s="42"/>
      <c r="F53" s="93">
        <v>5</v>
      </c>
      <c r="G53" s="68">
        <v>0</v>
      </c>
      <c r="H53" s="41">
        <v>2</v>
      </c>
      <c r="I53" s="41">
        <v>0</v>
      </c>
      <c r="J53" s="41">
        <v>0</v>
      </c>
      <c r="K53" s="41">
        <v>0</v>
      </c>
      <c r="L53" s="41">
        <v>2</v>
      </c>
      <c r="M53" s="41">
        <v>1</v>
      </c>
      <c r="N53" s="41">
        <v>0</v>
      </c>
      <c r="O53" s="41">
        <v>0</v>
      </c>
      <c r="P53" s="41">
        <v>1</v>
      </c>
      <c r="AA53" s="153">
        <v>5</v>
      </c>
      <c r="AB53" s="153" t="str">
        <f>IF(F53=AA53,"",1)</f>
        <v/>
      </c>
    </row>
    <row r="54" spans="1:28" ht="12" customHeight="1">
      <c r="A54" s="203"/>
      <c r="B54" s="203"/>
      <c r="C54" s="40"/>
      <c r="D54" s="279"/>
      <c r="E54" s="39"/>
      <c r="F54" s="94"/>
      <c r="G54" s="66">
        <f t="shared" ref="G54:P54" si="25">IF(G53=0,0,G53/$F53)</f>
        <v>0</v>
      </c>
      <c r="H54" s="37">
        <f t="shared" si="25"/>
        <v>0.4</v>
      </c>
      <c r="I54" s="37">
        <f t="shared" si="25"/>
        <v>0</v>
      </c>
      <c r="J54" s="37">
        <f t="shared" si="25"/>
        <v>0</v>
      </c>
      <c r="K54" s="37">
        <f t="shared" si="25"/>
        <v>0</v>
      </c>
      <c r="L54" s="37">
        <f t="shared" si="25"/>
        <v>0.4</v>
      </c>
      <c r="M54" s="37">
        <f t="shared" si="25"/>
        <v>0.2</v>
      </c>
      <c r="N54" s="37">
        <f t="shared" si="25"/>
        <v>0</v>
      </c>
      <c r="O54" s="37">
        <f t="shared" si="25"/>
        <v>0</v>
      </c>
      <c r="P54" s="37">
        <f t="shared" si="25"/>
        <v>0.2</v>
      </c>
      <c r="AA54" s="152"/>
      <c r="AB54" s="152"/>
    </row>
    <row r="55" spans="1:28" ht="12" customHeight="1">
      <c r="A55" s="203"/>
      <c r="B55" s="203"/>
      <c r="C55" s="43"/>
      <c r="D55" s="278" t="s">
        <v>24</v>
      </c>
      <c r="E55" s="42"/>
      <c r="F55" s="93">
        <v>33</v>
      </c>
      <c r="G55" s="68">
        <v>13</v>
      </c>
      <c r="H55" s="41">
        <v>15</v>
      </c>
      <c r="I55" s="41">
        <v>3</v>
      </c>
      <c r="J55" s="41">
        <v>4</v>
      </c>
      <c r="K55" s="41">
        <v>2</v>
      </c>
      <c r="L55" s="41">
        <v>6</v>
      </c>
      <c r="M55" s="41">
        <v>1</v>
      </c>
      <c r="N55" s="41">
        <v>0</v>
      </c>
      <c r="O55" s="41">
        <v>5</v>
      </c>
      <c r="P55" s="41">
        <v>0</v>
      </c>
      <c r="AA55" s="153">
        <v>33</v>
      </c>
      <c r="AB55" s="153" t="str">
        <f>IF(F55=AA55,"",1)</f>
        <v/>
      </c>
    </row>
    <row r="56" spans="1:28" ht="12" customHeight="1">
      <c r="A56" s="203"/>
      <c r="B56" s="203"/>
      <c r="C56" s="40"/>
      <c r="D56" s="279"/>
      <c r="E56" s="39"/>
      <c r="F56" s="94"/>
      <c r="G56" s="66">
        <f t="shared" ref="G56:P56" si="26">IF(G55=0,0,G55/$F55)</f>
        <v>0.39393939393939392</v>
      </c>
      <c r="H56" s="37">
        <f t="shared" si="26"/>
        <v>0.45454545454545453</v>
      </c>
      <c r="I56" s="37">
        <f t="shared" si="26"/>
        <v>9.0909090909090912E-2</v>
      </c>
      <c r="J56" s="37">
        <f t="shared" si="26"/>
        <v>0.12121212121212122</v>
      </c>
      <c r="K56" s="37">
        <f t="shared" si="26"/>
        <v>6.0606060606060608E-2</v>
      </c>
      <c r="L56" s="37">
        <f t="shared" si="26"/>
        <v>0.18181818181818182</v>
      </c>
      <c r="M56" s="37">
        <f t="shared" si="26"/>
        <v>3.0303030303030304E-2</v>
      </c>
      <c r="N56" s="37">
        <f t="shared" si="26"/>
        <v>0</v>
      </c>
      <c r="O56" s="37">
        <f t="shared" si="26"/>
        <v>0.15151515151515152</v>
      </c>
      <c r="P56" s="37">
        <f t="shared" si="26"/>
        <v>0</v>
      </c>
      <c r="AA56" s="152"/>
      <c r="AB56" s="152"/>
    </row>
    <row r="57" spans="1:28" ht="12" customHeight="1">
      <c r="A57" s="203"/>
      <c r="B57" s="203"/>
      <c r="C57" s="43"/>
      <c r="D57" s="278" t="s">
        <v>23</v>
      </c>
      <c r="E57" s="42"/>
      <c r="F57" s="93">
        <v>8</v>
      </c>
      <c r="G57" s="68">
        <v>3</v>
      </c>
      <c r="H57" s="41">
        <v>4</v>
      </c>
      <c r="I57" s="41">
        <v>1</v>
      </c>
      <c r="J57" s="41">
        <v>0</v>
      </c>
      <c r="K57" s="41">
        <v>0</v>
      </c>
      <c r="L57" s="41">
        <v>2</v>
      </c>
      <c r="M57" s="41">
        <v>0</v>
      </c>
      <c r="N57" s="41">
        <v>0</v>
      </c>
      <c r="O57" s="41">
        <v>0</v>
      </c>
      <c r="P57" s="41">
        <v>0</v>
      </c>
      <c r="AA57" s="153">
        <v>8</v>
      </c>
      <c r="AB57" s="153" t="str">
        <f>IF(F57=AA57,"",1)</f>
        <v/>
      </c>
    </row>
    <row r="58" spans="1:28" ht="12" customHeight="1">
      <c r="A58" s="203"/>
      <c r="B58" s="203"/>
      <c r="C58" s="40"/>
      <c r="D58" s="279"/>
      <c r="E58" s="39"/>
      <c r="F58" s="94"/>
      <c r="G58" s="66">
        <f t="shared" ref="G58:P58" si="27">IF(G57=0,0,G57/$F57)</f>
        <v>0.375</v>
      </c>
      <c r="H58" s="37">
        <f t="shared" si="27"/>
        <v>0.5</v>
      </c>
      <c r="I58" s="37">
        <f t="shared" si="27"/>
        <v>0.125</v>
      </c>
      <c r="J58" s="37">
        <f t="shared" si="27"/>
        <v>0</v>
      </c>
      <c r="K58" s="37">
        <f t="shared" si="27"/>
        <v>0</v>
      </c>
      <c r="L58" s="37">
        <f t="shared" si="27"/>
        <v>0.25</v>
      </c>
      <c r="M58" s="37">
        <f t="shared" si="27"/>
        <v>0</v>
      </c>
      <c r="N58" s="37">
        <f t="shared" si="27"/>
        <v>0</v>
      </c>
      <c r="O58" s="37">
        <f t="shared" si="27"/>
        <v>0</v>
      </c>
      <c r="P58" s="37">
        <f t="shared" si="27"/>
        <v>0</v>
      </c>
      <c r="AA58" s="152"/>
      <c r="AB58" s="152"/>
    </row>
    <row r="59" spans="1:28" ht="12.75" customHeight="1">
      <c r="A59" s="203"/>
      <c r="B59" s="203"/>
      <c r="C59" s="43"/>
      <c r="D59" s="278" t="s">
        <v>22</v>
      </c>
      <c r="E59" s="42"/>
      <c r="F59" s="93">
        <v>28</v>
      </c>
      <c r="G59" s="68">
        <v>10</v>
      </c>
      <c r="H59" s="41">
        <v>11</v>
      </c>
      <c r="I59" s="41">
        <v>6</v>
      </c>
      <c r="J59" s="41">
        <v>3</v>
      </c>
      <c r="K59" s="41">
        <v>0</v>
      </c>
      <c r="L59" s="41">
        <v>5</v>
      </c>
      <c r="M59" s="41">
        <v>0</v>
      </c>
      <c r="N59" s="41">
        <v>0</v>
      </c>
      <c r="O59" s="41">
        <v>6</v>
      </c>
      <c r="P59" s="41">
        <v>2</v>
      </c>
      <c r="AA59" s="153">
        <v>28</v>
      </c>
      <c r="AB59" s="153" t="str">
        <f>IF(F59=AA59,"",1)</f>
        <v/>
      </c>
    </row>
    <row r="60" spans="1:28" ht="12.75" customHeight="1">
      <c r="A60" s="203"/>
      <c r="B60" s="203"/>
      <c r="C60" s="40"/>
      <c r="D60" s="279"/>
      <c r="E60" s="39"/>
      <c r="F60" s="94"/>
      <c r="G60" s="66">
        <f t="shared" ref="G60:P60" si="28">IF(G59=0,0,G59/$F59)</f>
        <v>0.35714285714285715</v>
      </c>
      <c r="H60" s="37">
        <f t="shared" si="28"/>
        <v>0.39285714285714285</v>
      </c>
      <c r="I60" s="37">
        <f t="shared" si="28"/>
        <v>0.21428571428571427</v>
      </c>
      <c r="J60" s="37">
        <f t="shared" si="28"/>
        <v>0.10714285714285714</v>
      </c>
      <c r="K60" s="37">
        <f t="shared" si="28"/>
        <v>0</v>
      </c>
      <c r="L60" s="37">
        <f t="shared" si="28"/>
        <v>0.17857142857142858</v>
      </c>
      <c r="M60" s="37">
        <f t="shared" si="28"/>
        <v>0</v>
      </c>
      <c r="N60" s="37">
        <f t="shared" si="28"/>
        <v>0</v>
      </c>
      <c r="O60" s="37">
        <f t="shared" si="28"/>
        <v>0.21428571428571427</v>
      </c>
      <c r="P60" s="37">
        <f t="shared" si="28"/>
        <v>7.1428571428571425E-2</v>
      </c>
      <c r="AA60" s="152"/>
      <c r="AB60" s="152"/>
    </row>
    <row r="61" spans="1:28" ht="12" customHeight="1">
      <c r="A61" s="203"/>
      <c r="B61" s="203"/>
      <c r="C61" s="43"/>
      <c r="D61" s="278" t="s">
        <v>21</v>
      </c>
      <c r="E61" s="42"/>
      <c r="F61" s="93">
        <v>12</v>
      </c>
      <c r="G61" s="68">
        <v>5</v>
      </c>
      <c r="H61" s="41">
        <v>3</v>
      </c>
      <c r="I61" s="41">
        <v>1</v>
      </c>
      <c r="J61" s="41">
        <v>1</v>
      </c>
      <c r="K61" s="41">
        <v>2</v>
      </c>
      <c r="L61" s="41">
        <v>3</v>
      </c>
      <c r="M61" s="41">
        <v>1</v>
      </c>
      <c r="N61" s="41">
        <v>0</v>
      </c>
      <c r="O61" s="41">
        <v>0</v>
      </c>
      <c r="P61" s="41">
        <v>1</v>
      </c>
      <c r="AA61" s="153">
        <v>12</v>
      </c>
      <c r="AB61" s="153" t="str">
        <f>IF(F61=AA61,"",1)</f>
        <v/>
      </c>
    </row>
    <row r="62" spans="1:28" ht="12" customHeight="1">
      <c r="A62" s="203"/>
      <c r="B62" s="203"/>
      <c r="C62" s="40"/>
      <c r="D62" s="279"/>
      <c r="E62" s="39"/>
      <c r="F62" s="94"/>
      <c r="G62" s="66">
        <f t="shared" ref="G62:P62" si="29">IF(G61=0,0,G61/$F61)</f>
        <v>0.41666666666666669</v>
      </c>
      <c r="H62" s="37">
        <f t="shared" si="29"/>
        <v>0.25</v>
      </c>
      <c r="I62" s="37">
        <f t="shared" si="29"/>
        <v>8.3333333333333329E-2</v>
      </c>
      <c r="J62" s="37">
        <f t="shared" si="29"/>
        <v>8.3333333333333329E-2</v>
      </c>
      <c r="K62" s="37">
        <f t="shared" si="29"/>
        <v>0.16666666666666666</v>
      </c>
      <c r="L62" s="37">
        <f t="shared" si="29"/>
        <v>0.25</v>
      </c>
      <c r="M62" s="37">
        <f t="shared" si="29"/>
        <v>8.3333333333333329E-2</v>
      </c>
      <c r="N62" s="37">
        <f t="shared" si="29"/>
        <v>0</v>
      </c>
      <c r="O62" s="37">
        <f t="shared" si="29"/>
        <v>0</v>
      </c>
      <c r="P62" s="37">
        <f t="shared" si="29"/>
        <v>8.3333333333333329E-2</v>
      </c>
      <c r="AA62" s="152"/>
      <c r="AB62" s="152"/>
    </row>
    <row r="63" spans="1:28" ht="12" customHeight="1">
      <c r="A63" s="203"/>
      <c r="B63" s="203"/>
      <c r="C63" s="43"/>
      <c r="D63" s="278" t="s">
        <v>20</v>
      </c>
      <c r="E63" s="42"/>
      <c r="F63" s="93">
        <v>11</v>
      </c>
      <c r="G63" s="68">
        <v>5</v>
      </c>
      <c r="H63" s="41">
        <v>5</v>
      </c>
      <c r="I63" s="41">
        <v>2</v>
      </c>
      <c r="J63" s="41">
        <v>0</v>
      </c>
      <c r="K63" s="41">
        <v>0</v>
      </c>
      <c r="L63" s="41">
        <v>5</v>
      </c>
      <c r="M63" s="41">
        <v>0</v>
      </c>
      <c r="N63" s="41">
        <v>0</v>
      </c>
      <c r="O63" s="41">
        <v>0</v>
      </c>
      <c r="P63" s="41">
        <v>0</v>
      </c>
      <c r="AA63" s="153">
        <v>11</v>
      </c>
      <c r="AB63" s="153" t="str">
        <f>IF(F63=AA63,"",1)</f>
        <v/>
      </c>
    </row>
    <row r="64" spans="1:28" ht="12" customHeight="1">
      <c r="A64" s="203"/>
      <c r="B64" s="203"/>
      <c r="C64" s="40"/>
      <c r="D64" s="279"/>
      <c r="E64" s="39"/>
      <c r="F64" s="94"/>
      <c r="G64" s="66">
        <f t="shared" ref="G64:P64" si="30">IF(G63=0,0,G63/$F63)</f>
        <v>0.45454545454545453</v>
      </c>
      <c r="H64" s="37">
        <f t="shared" si="30"/>
        <v>0.45454545454545453</v>
      </c>
      <c r="I64" s="37">
        <f t="shared" si="30"/>
        <v>0.18181818181818182</v>
      </c>
      <c r="J64" s="37">
        <f t="shared" si="30"/>
        <v>0</v>
      </c>
      <c r="K64" s="37">
        <f t="shared" si="30"/>
        <v>0</v>
      </c>
      <c r="L64" s="37">
        <f t="shared" si="30"/>
        <v>0.45454545454545453</v>
      </c>
      <c r="M64" s="37">
        <f t="shared" si="30"/>
        <v>0</v>
      </c>
      <c r="N64" s="37">
        <f t="shared" si="30"/>
        <v>0</v>
      </c>
      <c r="O64" s="37">
        <f t="shared" si="30"/>
        <v>0</v>
      </c>
      <c r="P64" s="37">
        <f t="shared" si="30"/>
        <v>0</v>
      </c>
      <c r="AA64" s="152"/>
      <c r="AB64" s="152"/>
    </row>
    <row r="65" spans="1:28" ht="12" customHeight="1">
      <c r="A65" s="203"/>
      <c r="B65" s="203"/>
      <c r="C65" s="43"/>
      <c r="D65" s="278" t="s">
        <v>19</v>
      </c>
      <c r="E65" s="42"/>
      <c r="F65" s="93">
        <v>21</v>
      </c>
      <c r="G65" s="68">
        <v>9</v>
      </c>
      <c r="H65" s="41">
        <v>12</v>
      </c>
      <c r="I65" s="41">
        <v>5</v>
      </c>
      <c r="J65" s="41">
        <v>3</v>
      </c>
      <c r="K65" s="41">
        <v>5</v>
      </c>
      <c r="L65" s="41">
        <v>2</v>
      </c>
      <c r="M65" s="41">
        <v>0</v>
      </c>
      <c r="N65" s="41">
        <v>0</v>
      </c>
      <c r="O65" s="41">
        <v>0</v>
      </c>
      <c r="P65" s="41">
        <v>1</v>
      </c>
      <c r="AA65" s="153">
        <v>21</v>
      </c>
      <c r="AB65" s="153" t="str">
        <f>IF(F65=AA65,"",1)</f>
        <v/>
      </c>
    </row>
    <row r="66" spans="1:28" ht="12" customHeight="1">
      <c r="A66" s="203"/>
      <c r="B66" s="203"/>
      <c r="C66" s="40"/>
      <c r="D66" s="279"/>
      <c r="E66" s="39"/>
      <c r="F66" s="94"/>
      <c r="G66" s="66">
        <f t="shared" ref="G66:P66" si="31">IF(G65=0,0,G65/$F65)</f>
        <v>0.42857142857142855</v>
      </c>
      <c r="H66" s="37">
        <f t="shared" si="31"/>
        <v>0.5714285714285714</v>
      </c>
      <c r="I66" s="37">
        <f t="shared" si="31"/>
        <v>0.23809523809523808</v>
      </c>
      <c r="J66" s="37">
        <f t="shared" si="31"/>
        <v>0.14285714285714285</v>
      </c>
      <c r="K66" s="37">
        <f t="shared" si="31"/>
        <v>0.23809523809523808</v>
      </c>
      <c r="L66" s="37">
        <f t="shared" si="31"/>
        <v>9.5238095238095233E-2</v>
      </c>
      <c r="M66" s="37">
        <f t="shared" si="31"/>
        <v>0</v>
      </c>
      <c r="N66" s="37">
        <f t="shared" si="31"/>
        <v>0</v>
      </c>
      <c r="O66" s="37">
        <f t="shared" si="31"/>
        <v>0</v>
      </c>
      <c r="P66" s="37">
        <f t="shared" si="31"/>
        <v>4.7619047619047616E-2</v>
      </c>
      <c r="AA66" s="152"/>
      <c r="AB66" s="152"/>
    </row>
    <row r="67" spans="1:28" ht="12" customHeight="1">
      <c r="A67" s="203"/>
      <c r="B67" s="203"/>
      <c r="C67" s="43"/>
      <c r="D67" s="278" t="s">
        <v>18</v>
      </c>
      <c r="E67" s="42"/>
      <c r="F67" s="93">
        <v>8</v>
      </c>
      <c r="G67" s="68">
        <v>3</v>
      </c>
      <c r="H67" s="41">
        <v>3</v>
      </c>
      <c r="I67" s="41">
        <v>0</v>
      </c>
      <c r="J67" s="41">
        <v>1</v>
      </c>
      <c r="K67" s="41">
        <v>0</v>
      </c>
      <c r="L67" s="41">
        <v>4</v>
      </c>
      <c r="M67" s="41">
        <v>0</v>
      </c>
      <c r="N67" s="41">
        <v>0</v>
      </c>
      <c r="O67" s="41">
        <v>0</v>
      </c>
      <c r="P67" s="41">
        <v>0</v>
      </c>
      <c r="AA67" s="153">
        <v>8</v>
      </c>
      <c r="AB67" s="153" t="str">
        <f>IF(F67=AA67,"",1)</f>
        <v/>
      </c>
    </row>
    <row r="68" spans="1:28" ht="12" customHeight="1">
      <c r="A68" s="203"/>
      <c r="B68" s="204"/>
      <c r="C68" s="40"/>
      <c r="D68" s="279"/>
      <c r="E68" s="39"/>
      <c r="F68" s="94"/>
      <c r="G68" s="66">
        <f t="shared" ref="G68:P68" si="32">IF(G67=0,0,G67/$F67)</f>
        <v>0.375</v>
      </c>
      <c r="H68" s="37">
        <f t="shared" si="32"/>
        <v>0.375</v>
      </c>
      <c r="I68" s="37">
        <f t="shared" si="32"/>
        <v>0</v>
      </c>
      <c r="J68" s="37">
        <f t="shared" si="32"/>
        <v>0.125</v>
      </c>
      <c r="K68" s="37">
        <f t="shared" si="32"/>
        <v>0</v>
      </c>
      <c r="L68" s="37">
        <f t="shared" si="32"/>
        <v>0.5</v>
      </c>
      <c r="M68" s="37">
        <f t="shared" si="32"/>
        <v>0</v>
      </c>
      <c r="N68" s="37">
        <f t="shared" si="32"/>
        <v>0</v>
      </c>
      <c r="O68" s="37">
        <f t="shared" si="32"/>
        <v>0</v>
      </c>
      <c r="P68" s="37">
        <f t="shared" si="32"/>
        <v>0</v>
      </c>
      <c r="AA68" s="152"/>
      <c r="AB68" s="152"/>
    </row>
    <row r="69" spans="1:28" ht="12" customHeight="1">
      <c r="A69" s="203"/>
      <c r="B69" s="202" t="s">
        <v>17</v>
      </c>
      <c r="C69" s="43"/>
      <c r="D69" s="278" t="s">
        <v>16</v>
      </c>
      <c r="E69" s="42"/>
      <c r="F69" s="93">
        <v>739</v>
      </c>
      <c r="G69" s="68">
        <f t="shared" ref="G69:P69" si="33">SUM(G71,G73,G75,G77,G79,G81,G83,G85,G87,G89,G91,G93,G95,G97,G99)</f>
        <v>247</v>
      </c>
      <c r="H69" s="41">
        <f t="shared" si="33"/>
        <v>289</v>
      </c>
      <c r="I69" s="41">
        <f t="shared" si="33"/>
        <v>69</v>
      </c>
      <c r="J69" s="41">
        <f t="shared" si="33"/>
        <v>63</v>
      </c>
      <c r="K69" s="41">
        <f t="shared" si="33"/>
        <v>47</v>
      </c>
      <c r="L69" s="41">
        <f t="shared" si="33"/>
        <v>219</v>
      </c>
      <c r="M69" s="41">
        <f t="shared" si="33"/>
        <v>33</v>
      </c>
      <c r="N69" s="41">
        <f t="shared" si="33"/>
        <v>2</v>
      </c>
      <c r="O69" s="41">
        <f t="shared" si="33"/>
        <v>48</v>
      </c>
      <c r="P69" s="41">
        <f t="shared" si="33"/>
        <v>26</v>
      </c>
      <c r="AA69" s="153">
        <v>739</v>
      </c>
      <c r="AB69" s="153" t="str">
        <f>IF(F69=AA69,"",1)</f>
        <v/>
      </c>
    </row>
    <row r="70" spans="1:28" ht="12" customHeight="1">
      <c r="A70" s="203"/>
      <c r="B70" s="203"/>
      <c r="C70" s="40"/>
      <c r="D70" s="279"/>
      <c r="E70" s="39"/>
      <c r="F70" s="94"/>
      <c r="G70" s="66">
        <f t="shared" ref="G70:P70" si="34">IF(G69=0,0,G69/$F69)</f>
        <v>0.33423545331529092</v>
      </c>
      <c r="H70" s="37">
        <f t="shared" si="34"/>
        <v>0.39106901217861978</v>
      </c>
      <c r="I70" s="37">
        <f t="shared" si="34"/>
        <v>9.336941813261164E-2</v>
      </c>
      <c r="J70" s="37">
        <f t="shared" si="34"/>
        <v>8.5250338294993233E-2</v>
      </c>
      <c r="K70" s="37">
        <f t="shared" si="34"/>
        <v>6.359945872801083E-2</v>
      </c>
      <c r="L70" s="37">
        <f t="shared" si="34"/>
        <v>0.29634641407307172</v>
      </c>
      <c r="M70" s="37">
        <f t="shared" si="34"/>
        <v>4.4654939106901215E-2</v>
      </c>
      <c r="N70" s="37">
        <f t="shared" si="34"/>
        <v>2.7063599458728013E-3</v>
      </c>
      <c r="O70" s="37">
        <f t="shared" si="34"/>
        <v>6.4952638700947224E-2</v>
      </c>
      <c r="P70" s="37">
        <f t="shared" si="34"/>
        <v>3.5182679296346414E-2</v>
      </c>
      <c r="AA70" s="152"/>
      <c r="AB70" s="152"/>
    </row>
    <row r="71" spans="1:28" ht="12" customHeight="1">
      <c r="A71" s="203"/>
      <c r="B71" s="203"/>
      <c r="C71" s="43"/>
      <c r="D71" s="278" t="s">
        <v>129</v>
      </c>
      <c r="E71" s="42"/>
      <c r="F71" s="93">
        <v>7</v>
      </c>
      <c r="G71" s="68">
        <v>1</v>
      </c>
      <c r="H71" s="41">
        <v>1</v>
      </c>
      <c r="I71" s="41">
        <v>1</v>
      </c>
      <c r="J71" s="41">
        <v>0</v>
      </c>
      <c r="K71" s="41">
        <v>0</v>
      </c>
      <c r="L71" s="41">
        <v>3</v>
      </c>
      <c r="M71" s="41">
        <v>0</v>
      </c>
      <c r="N71" s="41">
        <v>0</v>
      </c>
      <c r="O71" s="41">
        <v>0</v>
      </c>
      <c r="P71" s="41">
        <v>3</v>
      </c>
      <c r="AA71" s="153">
        <v>7</v>
      </c>
      <c r="AB71" s="153" t="str">
        <f>IF(F71=AA71,"",1)</f>
        <v/>
      </c>
    </row>
    <row r="72" spans="1:28" ht="12" customHeight="1">
      <c r="A72" s="203"/>
      <c r="B72" s="203"/>
      <c r="C72" s="40"/>
      <c r="D72" s="279"/>
      <c r="E72" s="39"/>
      <c r="F72" s="94"/>
      <c r="G72" s="66">
        <f t="shared" ref="G72:P72" si="35">IF(G71=0,0,G71/$F71)</f>
        <v>0.14285714285714285</v>
      </c>
      <c r="H72" s="37">
        <f t="shared" si="35"/>
        <v>0.14285714285714285</v>
      </c>
      <c r="I72" s="37">
        <f t="shared" si="35"/>
        <v>0.14285714285714285</v>
      </c>
      <c r="J72" s="37">
        <f t="shared" si="35"/>
        <v>0</v>
      </c>
      <c r="K72" s="37">
        <f t="shared" si="35"/>
        <v>0</v>
      </c>
      <c r="L72" s="37">
        <f t="shared" si="35"/>
        <v>0.42857142857142855</v>
      </c>
      <c r="M72" s="37">
        <f t="shared" si="35"/>
        <v>0</v>
      </c>
      <c r="N72" s="37">
        <f t="shared" si="35"/>
        <v>0</v>
      </c>
      <c r="O72" s="37">
        <f t="shared" si="35"/>
        <v>0</v>
      </c>
      <c r="P72" s="37">
        <f t="shared" si="35"/>
        <v>0.42857142857142855</v>
      </c>
      <c r="AA72" s="152"/>
      <c r="AB72" s="152"/>
    </row>
    <row r="73" spans="1:28" ht="12" customHeight="1">
      <c r="A73" s="203"/>
      <c r="B73" s="203"/>
      <c r="C73" s="43"/>
      <c r="D73" s="278" t="s">
        <v>14</v>
      </c>
      <c r="E73" s="42"/>
      <c r="F73" s="93">
        <v>90</v>
      </c>
      <c r="G73" s="68">
        <v>20</v>
      </c>
      <c r="H73" s="41">
        <v>36</v>
      </c>
      <c r="I73" s="41">
        <v>7</v>
      </c>
      <c r="J73" s="41">
        <v>8</v>
      </c>
      <c r="K73" s="41">
        <v>4</v>
      </c>
      <c r="L73" s="41">
        <v>28</v>
      </c>
      <c r="M73" s="41">
        <v>8</v>
      </c>
      <c r="N73" s="41">
        <v>0</v>
      </c>
      <c r="O73" s="41">
        <v>6</v>
      </c>
      <c r="P73" s="41">
        <v>1</v>
      </c>
      <c r="AA73" s="153">
        <v>90</v>
      </c>
      <c r="AB73" s="153" t="str">
        <f>IF(F73=AA73,"",1)</f>
        <v/>
      </c>
    </row>
    <row r="74" spans="1:28" ht="12" customHeight="1">
      <c r="A74" s="203"/>
      <c r="B74" s="203"/>
      <c r="C74" s="40"/>
      <c r="D74" s="279"/>
      <c r="E74" s="39"/>
      <c r="F74" s="94"/>
      <c r="G74" s="66">
        <f t="shared" ref="G74:P74" si="36">IF(G73=0,0,G73/$F73)</f>
        <v>0.22222222222222221</v>
      </c>
      <c r="H74" s="37">
        <f t="shared" si="36"/>
        <v>0.4</v>
      </c>
      <c r="I74" s="37">
        <f t="shared" si="36"/>
        <v>7.7777777777777779E-2</v>
      </c>
      <c r="J74" s="37">
        <f t="shared" si="36"/>
        <v>8.8888888888888892E-2</v>
      </c>
      <c r="K74" s="37">
        <f t="shared" si="36"/>
        <v>4.4444444444444446E-2</v>
      </c>
      <c r="L74" s="37">
        <f t="shared" si="36"/>
        <v>0.31111111111111112</v>
      </c>
      <c r="M74" s="37">
        <f t="shared" si="36"/>
        <v>8.8888888888888892E-2</v>
      </c>
      <c r="N74" s="37">
        <f t="shared" si="36"/>
        <v>0</v>
      </c>
      <c r="O74" s="37">
        <f t="shared" si="36"/>
        <v>6.6666666666666666E-2</v>
      </c>
      <c r="P74" s="37">
        <f t="shared" si="36"/>
        <v>1.1111111111111112E-2</v>
      </c>
      <c r="AA74" s="152"/>
      <c r="AB74" s="152"/>
    </row>
    <row r="75" spans="1:28" ht="12" customHeight="1">
      <c r="A75" s="203"/>
      <c r="B75" s="203"/>
      <c r="C75" s="43"/>
      <c r="D75" s="278" t="s">
        <v>13</v>
      </c>
      <c r="E75" s="42"/>
      <c r="F75" s="93">
        <v>18</v>
      </c>
      <c r="G75" s="68">
        <v>7</v>
      </c>
      <c r="H75" s="41">
        <v>7</v>
      </c>
      <c r="I75" s="41">
        <v>1</v>
      </c>
      <c r="J75" s="41">
        <v>0</v>
      </c>
      <c r="K75" s="41">
        <v>0</v>
      </c>
      <c r="L75" s="41">
        <v>9</v>
      </c>
      <c r="M75" s="41">
        <v>0</v>
      </c>
      <c r="N75" s="41">
        <v>0</v>
      </c>
      <c r="O75" s="41">
        <v>1</v>
      </c>
      <c r="P75" s="41">
        <v>1</v>
      </c>
      <c r="AA75" s="153">
        <v>18</v>
      </c>
      <c r="AB75" s="153" t="str">
        <f>IF(F75=AA75,"",1)</f>
        <v/>
      </c>
    </row>
    <row r="76" spans="1:28" ht="12" customHeight="1">
      <c r="A76" s="203"/>
      <c r="B76" s="203"/>
      <c r="C76" s="40"/>
      <c r="D76" s="279"/>
      <c r="E76" s="39"/>
      <c r="F76" s="94"/>
      <c r="G76" s="66">
        <f t="shared" ref="G76:P76" si="37">IF(G75=0,0,G75/$F75)</f>
        <v>0.3888888888888889</v>
      </c>
      <c r="H76" s="37">
        <f t="shared" si="37"/>
        <v>0.3888888888888889</v>
      </c>
      <c r="I76" s="37">
        <f t="shared" si="37"/>
        <v>5.5555555555555552E-2</v>
      </c>
      <c r="J76" s="37">
        <f t="shared" si="37"/>
        <v>0</v>
      </c>
      <c r="K76" s="37">
        <f t="shared" si="37"/>
        <v>0</v>
      </c>
      <c r="L76" s="37">
        <f t="shared" si="37"/>
        <v>0.5</v>
      </c>
      <c r="M76" s="37">
        <f t="shared" si="37"/>
        <v>0</v>
      </c>
      <c r="N76" s="37">
        <f t="shared" si="37"/>
        <v>0</v>
      </c>
      <c r="O76" s="37">
        <f t="shared" si="37"/>
        <v>5.5555555555555552E-2</v>
      </c>
      <c r="P76" s="37">
        <f t="shared" si="37"/>
        <v>5.5555555555555552E-2</v>
      </c>
      <c r="AA76" s="152"/>
      <c r="AB76" s="152"/>
    </row>
    <row r="77" spans="1:28" ht="12" customHeight="1">
      <c r="A77" s="203"/>
      <c r="B77" s="203"/>
      <c r="C77" s="43"/>
      <c r="D77" s="278" t="s">
        <v>12</v>
      </c>
      <c r="E77" s="42"/>
      <c r="F77" s="93">
        <v>14</v>
      </c>
      <c r="G77" s="68">
        <v>5</v>
      </c>
      <c r="H77" s="41">
        <v>8</v>
      </c>
      <c r="I77" s="41">
        <v>3</v>
      </c>
      <c r="J77" s="41">
        <v>0</v>
      </c>
      <c r="K77" s="41">
        <v>0</v>
      </c>
      <c r="L77" s="41">
        <v>1</v>
      </c>
      <c r="M77" s="41">
        <v>0</v>
      </c>
      <c r="N77" s="41">
        <v>0</v>
      </c>
      <c r="O77" s="41">
        <v>3</v>
      </c>
      <c r="P77" s="41">
        <v>1</v>
      </c>
      <c r="AA77" s="153">
        <v>14</v>
      </c>
      <c r="AB77" s="153" t="str">
        <f>IF(F77=AA77,"",1)</f>
        <v/>
      </c>
    </row>
    <row r="78" spans="1:28" ht="12" customHeight="1">
      <c r="A78" s="203"/>
      <c r="B78" s="203"/>
      <c r="C78" s="40"/>
      <c r="D78" s="279"/>
      <c r="E78" s="39"/>
      <c r="F78" s="94"/>
      <c r="G78" s="66">
        <f t="shared" ref="G78:P78" si="38">IF(G77=0,0,G77/$F77)</f>
        <v>0.35714285714285715</v>
      </c>
      <c r="H78" s="37">
        <f t="shared" si="38"/>
        <v>0.5714285714285714</v>
      </c>
      <c r="I78" s="37">
        <f t="shared" si="38"/>
        <v>0.21428571428571427</v>
      </c>
      <c r="J78" s="37">
        <f t="shared" si="38"/>
        <v>0</v>
      </c>
      <c r="K78" s="37">
        <f t="shared" si="38"/>
        <v>0</v>
      </c>
      <c r="L78" s="37">
        <f t="shared" si="38"/>
        <v>7.1428571428571425E-2</v>
      </c>
      <c r="M78" s="37">
        <f t="shared" si="38"/>
        <v>0</v>
      </c>
      <c r="N78" s="37">
        <f t="shared" si="38"/>
        <v>0</v>
      </c>
      <c r="O78" s="37">
        <f t="shared" si="38"/>
        <v>0.21428571428571427</v>
      </c>
      <c r="P78" s="37">
        <f t="shared" si="38"/>
        <v>7.1428571428571425E-2</v>
      </c>
      <c r="AA78" s="152"/>
      <c r="AB78" s="152"/>
    </row>
    <row r="79" spans="1:28" ht="12" customHeight="1">
      <c r="A79" s="203"/>
      <c r="B79" s="203"/>
      <c r="C79" s="43"/>
      <c r="D79" s="278" t="s">
        <v>11</v>
      </c>
      <c r="E79" s="42"/>
      <c r="F79" s="93">
        <v>36</v>
      </c>
      <c r="G79" s="68">
        <v>20</v>
      </c>
      <c r="H79" s="41">
        <v>10</v>
      </c>
      <c r="I79" s="41">
        <v>5</v>
      </c>
      <c r="J79" s="41">
        <v>4</v>
      </c>
      <c r="K79" s="41">
        <v>1</v>
      </c>
      <c r="L79" s="41">
        <v>7</v>
      </c>
      <c r="M79" s="41">
        <v>1</v>
      </c>
      <c r="N79" s="41">
        <v>0</v>
      </c>
      <c r="O79" s="41">
        <v>0</v>
      </c>
      <c r="P79" s="41">
        <v>2</v>
      </c>
      <c r="AA79" s="153">
        <v>36</v>
      </c>
      <c r="AB79" s="153" t="str">
        <f>IF(F79=AA79,"",1)</f>
        <v/>
      </c>
    </row>
    <row r="80" spans="1:28" ht="12" customHeight="1">
      <c r="A80" s="203"/>
      <c r="B80" s="203"/>
      <c r="C80" s="40"/>
      <c r="D80" s="279"/>
      <c r="E80" s="39"/>
      <c r="F80" s="94"/>
      <c r="G80" s="66">
        <f t="shared" ref="G80:P80" si="39">IF(G79=0,0,G79/$F79)</f>
        <v>0.55555555555555558</v>
      </c>
      <c r="H80" s="37">
        <f t="shared" si="39"/>
        <v>0.27777777777777779</v>
      </c>
      <c r="I80" s="37">
        <f t="shared" si="39"/>
        <v>0.1388888888888889</v>
      </c>
      <c r="J80" s="37">
        <f t="shared" si="39"/>
        <v>0.1111111111111111</v>
      </c>
      <c r="K80" s="37">
        <f t="shared" si="39"/>
        <v>2.7777777777777776E-2</v>
      </c>
      <c r="L80" s="37">
        <f t="shared" si="39"/>
        <v>0.19444444444444445</v>
      </c>
      <c r="M80" s="37">
        <f t="shared" si="39"/>
        <v>2.7777777777777776E-2</v>
      </c>
      <c r="N80" s="37">
        <f t="shared" si="39"/>
        <v>0</v>
      </c>
      <c r="O80" s="37">
        <f t="shared" si="39"/>
        <v>0</v>
      </c>
      <c r="P80" s="37">
        <f t="shared" si="39"/>
        <v>5.5555555555555552E-2</v>
      </c>
      <c r="AA80" s="152"/>
      <c r="AB80" s="152"/>
    </row>
    <row r="81" spans="1:28" ht="12" customHeight="1">
      <c r="A81" s="203"/>
      <c r="B81" s="203"/>
      <c r="C81" s="43"/>
      <c r="D81" s="278" t="s">
        <v>10</v>
      </c>
      <c r="E81" s="42"/>
      <c r="F81" s="93">
        <v>187</v>
      </c>
      <c r="G81" s="68">
        <v>71</v>
      </c>
      <c r="H81" s="41">
        <v>77</v>
      </c>
      <c r="I81" s="41">
        <v>18</v>
      </c>
      <c r="J81" s="41">
        <v>9</v>
      </c>
      <c r="K81" s="41">
        <v>14</v>
      </c>
      <c r="L81" s="41">
        <v>47</v>
      </c>
      <c r="M81" s="41">
        <v>11</v>
      </c>
      <c r="N81" s="41">
        <v>0</v>
      </c>
      <c r="O81" s="41">
        <v>5</v>
      </c>
      <c r="P81" s="41">
        <v>9</v>
      </c>
      <c r="AA81" s="153">
        <v>187</v>
      </c>
      <c r="AB81" s="153" t="str">
        <f>IF(F81=AA81,"",1)</f>
        <v/>
      </c>
    </row>
    <row r="82" spans="1:28" ht="12" customHeight="1">
      <c r="A82" s="203"/>
      <c r="B82" s="203"/>
      <c r="C82" s="40"/>
      <c r="D82" s="279"/>
      <c r="E82" s="39"/>
      <c r="F82" s="94"/>
      <c r="G82" s="66">
        <f t="shared" ref="G82:P82" si="40">IF(G81=0,0,G81/$F81)</f>
        <v>0.37967914438502676</v>
      </c>
      <c r="H82" s="37">
        <f t="shared" si="40"/>
        <v>0.41176470588235292</v>
      </c>
      <c r="I82" s="37">
        <f t="shared" si="40"/>
        <v>9.6256684491978606E-2</v>
      </c>
      <c r="J82" s="37">
        <f t="shared" si="40"/>
        <v>4.8128342245989303E-2</v>
      </c>
      <c r="K82" s="37">
        <f t="shared" si="40"/>
        <v>7.4866310160427801E-2</v>
      </c>
      <c r="L82" s="37">
        <f t="shared" si="40"/>
        <v>0.25133689839572193</v>
      </c>
      <c r="M82" s="37">
        <f t="shared" si="40"/>
        <v>5.8823529411764705E-2</v>
      </c>
      <c r="N82" s="37">
        <f t="shared" si="40"/>
        <v>0</v>
      </c>
      <c r="O82" s="37">
        <f t="shared" si="40"/>
        <v>2.6737967914438502E-2</v>
      </c>
      <c r="P82" s="37">
        <f t="shared" si="40"/>
        <v>4.8128342245989303E-2</v>
      </c>
      <c r="AA82" s="152"/>
      <c r="AB82" s="152"/>
    </row>
    <row r="83" spans="1:28" ht="12" customHeight="1">
      <c r="A83" s="203"/>
      <c r="B83" s="203"/>
      <c r="C83" s="43"/>
      <c r="D83" s="278" t="s">
        <v>9</v>
      </c>
      <c r="E83" s="42"/>
      <c r="F83" s="93">
        <v>20</v>
      </c>
      <c r="G83" s="68">
        <v>6</v>
      </c>
      <c r="H83" s="41">
        <v>12</v>
      </c>
      <c r="I83" s="41">
        <v>1</v>
      </c>
      <c r="J83" s="41">
        <v>0</v>
      </c>
      <c r="K83" s="41">
        <v>0</v>
      </c>
      <c r="L83" s="41">
        <v>4</v>
      </c>
      <c r="M83" s="41">
        <v>1</v>
      </c>
      <c r="N83" s="41">
        <v>0</v>
      </c>
      <c r="O83" s="41">
        <v>0</v>
      </c>
      <c r="P83" s="41">
        <v>0</v>
      </c>
      <c r="AA83" s="153">
        <v>20</v>
      </c>
      <c r="AB83" s="153" t="str">
        <f>IF(F83=AA83,"",1)</f>
        <v/>
      </c>
    </row>
    <row r="84" spans="1:28" ht="12" customHeight="1">
      <c r="A84" s="203"/>
      <c r="B84" s="203"/>
      <c r="C84" s="40"/>
      <c r="D84" s="279"/>
      <c r="E84" s="39"/>
      <c r="F84" s="94"/>
      <c r="G84" s="66">
        <f t="shared" ref="G84:P84" si="41">IF(G83=0,0,G83/$F83)</f>
        <v>0.3</v>
      </c>
      <c r="H84" s="37">
        <f t="shared" si="41"/>
        <v>0.6</v>
      </c>
      <c r="I84" s="37">
        <f t="shared" si="41"/>
        <v>0.05</v>
      </c>
      <c r="J84" s="37">
        <f t="shared" si="41"/>
        <v>0</v>
      </c>
      <c r="K84" s="37">
        <f t="shared" si="41"/>
        <v>0</v>
      </c>
      <c r="L84" s="37">
        <f t="shared" si="41"/>
        <v>0.2</v>
      </c>
      <c r="M84" s="37">
        <f t="shared" si="41"/>
        <v>0.05</v>
      </c>
      <c r="N84" s="37">
        <f t="shared" si="41"/>
        <v>0</v>
      </c>
      <c r="O84" s="37">
        <f t="shared" si="41"/>
        <v>0</v>
      </c>
      <c r="P84" s="37">
        <f t="shared" si="41"/>
        <v>0</v>
      </c>
      <c r="AA84" s="152"/>
      <c r="AB84" s="152"/>
    </row>
    <row r="85" spans="1:28" ht="12" customHeight="1">
      <c r="A85" s="203"/>
      <c r="B85" s="203"/>
      <c r="C85" s="43"/>
      <c r="D85" s="278" t="s">
        <v>8</v>
      </c>
      <c r="E85" s="42"/>
      <c r="F85" s="93">
        <v>9</v>
      </c>
      <c r="G85" s="68">
        <v>4</v>
      </c>
      <c r="H85" s="41">
        <v>6</v>
      </c>
      <c r="I85" s="41">
        <v>2</v>
      </c>
      <c r="J85" s="41">
        <v>2</v>
      </c>
      <c r="K85" s="41">
        <v>0</v>
      </c>
      <c r="L85" s="41">
        <v>1</v>
      </c>
      <c r="M85" s="41">
        <v>0</v>
      </c>
      <c r="N85" s="41">
        <v>0</v>
      </c>
      <c r="O85" s="41">
        <v>0</v>
      </c>
      <c r="P85" s="41">
        <v>0</v>
      </c>
      <c r="AA85" s="153">
        <v>9</v>
      </c>
      <c r="AB85" s="153" t="str">
        <f>IF(F85=AA85,"",1)</f>
        <v/>
      </c>
    </row>
    <row r="86" spans="1:28" ht="12" customHeight="1">
      <c r="A86" s="203"/>
      <c r="B86" s="203"/>
      <c r="C86" s="40"/>
      <c r="D86" s="279"/>
      <c r="E86" s="39"/>
      <c r="F86" s="94"/>
      <c r="G86" s="66">
        <f t="shared" ref="G86:P86" si="42">IF(G85=0,0,G85/$F85)</f>
        <v>0.44444444444444442</v>
      </c>
      <c r="H86" s="37">
        <f t="shared" si="42"/>
        <v>0.66666666666666663</v>
      </c>
      <c r="I86" s="37">
        <f t="shared" si="42"/>
        <v>0.22222222222222221</v>
      </c>
      <c r="J86" s="37">
        <f t="shared" si="42"/>
        <v>0.22222222222222221</v>
      </c>
      <c r="K86" s="37">
        <f t="shared" si="42"/>
        <v>0</v>
      </c>
      <c r="L86" s="37">
        <f t="shared" si="42"/>
        <v>0.1111111111111111</v>
      </c>
      <c r="M86" s="37">
        <f t="shared" si="42"/>
        <v>0</v>
      </c>
      <c r="N86" s="37">
        <f t="shared" si="42"/>
        <v>0</v>
      </c>
      <c r="O86" s="37">
        <f t="shared" si="42"/>
        <v>0</v>
      </c>
      <c r="P86" s="37">
        <f t="shared" si="42"/>
        <v>0</v>
      </c>
      <c r="AA86" s="152"/>
      <c r="AB86" s="152"/>
    </row>
    <row r="87" spans="1:28" ht="13.5" customHeight="1">
      <c r="A87" s="203"/>
      <c r="B87" s="203"/>
      <c r="C87" s="43"/>
      <c r="D87" s="297" t="s">
        <v>128</v>
      </c>
      <c r="E87" s="42"/>
      <c r="F87" s="93">
        <v>17</v>
      </c>
      <c r="G87" s="68">
        <v>4</v>
      </c>
      <c r="H87" s="41">
        <v>9</v>
      </c>
      <c r="I87" s="41">
        <v>0</v>
      </c>
      <c r="J87" s="41">
        <v>3</v>
      </c>
      <c r="K87" s="41">
        <v>0</v>
      </c>
      <c r="L87" s="41">
        <v>5</v>
      </c>
      <c r="M87" s="41">
        <v>1</v>
      </c>
      <c r="N87" s="41">
        <v>0</v>
      </c>
      <c r="O87" s="41">
        <v>3</v>
      </c>
      <c r="P87" s="41">
        <v>0</v>
      </c>
      <c r="AA87" s="153">
        <v>17</v>
      </c>
      <c r="AB87" s="153" t="str">
        <f>IF(F87=AA87,"",1)</f>
        <v/>
      </c>
    </row>
    <row r="88" spans="1:28" ht="13.5" customHeight="1">
      <c r="A88" s="203"/>
      <c r="B88" s="203"/>
      <c r="C88" s="40"/>
      <c r="D88" s="279"/>
      <c r="E88" s="39"/>
      <c r="F88" s="94"/>
      <c r="G88" s="66">
        <f t="shared" ref="G88:P88" si="43">IF(G87=0,0,G87/$F87)</f>
        <v>0.23529411764705882</v>
      </c>
      <c r="H88" s="37">
        <f t="shared" si="43"/>
        <v>0.52941176470588236</v>
      </c>
      <c r="I88" s="37">
        <f t="shared" si="43"/>
        <v>0</v>
      </c>
      <c r="J88" s="37">
        <f t="shared" si="43"/>
        <v>0.17647058823529413</v>
      </c>
      <c r="K88" s="37">
        <f t="shared" si="43"/>
        <v>0</v>
      </c>
      <c r="L88" s="37">
        <f t="shared" si="43"/>
        <v>0.29411764705882354</v>
      </c>
      <c r="M88" s="37">
        <f t="shared" si="43"/>
        <v>5.8823529411764705E-2</v>
      </c>
      <c r="N88" s="37">
        <f t="shared" si="43"/>
        <v>0</v>
      </c>
      <c r="O88" s="37">
        <f t="shared" si="43"/>
        <v>0.17647058823529413</v>
      </c>
      <c r="P88" s="37">
        <f t="shared" si="43"/>
        <v>0</v>
      </c>
      <c r="AA88" s="152"/>
      <c r="AB88" s="152"/>
    </row>
    <row r="89" spans="1:28" ht="12" customHeight="1">
      <c r="A89" s="203"/>
      <c r="B89" s="203"/>
      <c r="C89" s="43"/>
      <c r="D89" s="278" t="s">
        <v>6</v>
      </c>
      <c r="E89" s="42"/>
      <c r="F89" s="93">
        <v>40</v>
      </c>
      <c r="G89" s="68">
        <v>19</v>
      </c>
      <c r="H89" s="41">
        <v>17</v>
      </c>
      <c r="I89" s="41">
        <v>8</v>
      </c>
      <c r="J89" s="41">
        <v>5</v>
      </c>
      <c r="K89" s="41">
        <v>5</v>
      </c>
      <c r="L89" s="41">
        <v>7</v>
      </c>
      <c r="M89" s="41">
        <v>1</v>
      </c>
      <c r="N89" s="41">
        <v>1</v>
      </c>
      <c r="O89" s="41">
        <v>2</v>
      </c>
      <c r="P89" s="41">
        <v>2</v>
      </c>
      <c r="AA89" s="153">
        <v>40</v>
      </c>
      <c r="AB89" s="153" t="str">
        <f>IF(F89=AA89,"",1)</f>
        <v/>
      </c>
    </row>
    <row r="90" spans="1:28" ht="12" customHeight="1">
      <c r="A90" s="203"/>
      <c r="B90" s="203"/>
      <c r="C90" s="40"/>
      <c r="D90" s="279"/>
      <c r="E90" s="39"/>
      <c r="F90" s="94"/>
      <c r="G90" s="66">
        <f t="shared" ref="G90:P90" si="44">IF(G89=0,0,G89/$F89)</f>
        <v>0.47499999999999998</v>
      </c>
      <c r="H90" s="37">
        <f t="shared" si="44"/>
        <v>0.42499999999999999</v>
      </c>
      <c r="I90" s="37">
        <f t="shared" si="44"/>
        <v>0.2</v>
      </c>
      <c r="J90" s="37">
        <f t="shared" si="44"/>
        <v>0.125</v>
      </c>
      <c r="K90" s="37">
        <f t="shared" si="44"/>
        <v>0.125</v>
      </c>
      <c r="L90" s="37">
        <f t="shared" si="44"/>
        <v>0.17499999999999999</v>
      </c>
      <c r="M90" s="37">
        <f t="shared" si="44"/>
        <v>2.5000000000000001E-2</v>
      </c>
      <c r="N90" s="37">
        <f t="shared" si="44"/>
        <v>2.5000000000000001E-2</v>
      </c>
      <c r="O90" s="37">
        <f t="shared" si="44"/>
        <v>0.05</v>
      </c>
      <c r="P90" s="37">
        <f t="shared" si="44"/>
        <v>0.05</v>
      </c>
      <c r="AA90" s="152"/>
      <c r="AB90" s="152"/>
    </row>
    <row r="91" spans="1:28" ht="12" customHeight="1">
      <c r="A91" s="203"/>
      <c r="B91" s="203"/>
      <c r="C91" s="43"/>
      <c r="D91" s="278" t="s">
        <v>5</v>
      </c>
      <c r="E91" s="42"/>
      <c r="F91" s="93">
        <v>28</v>
      </c>
      <c r="G91" s="68">
        <v>9</v>
      </c>
      <c r="H91" s="41">
        <v>10</v>
      </c>
      <c r="I91" s="41">
        <v>4</v>
      </c>
      <c r="J91" s="41">
        <v>2</v>
      </c>
      <c r="K91" s="41">
        <v>3</v>
      </c>
      <c r="L91" s="41">
        <v>8</v>
      </c>
      <c r="M91" s="41">
        <v>2</v>
      </c>
      <c r="N91" s="41">
        <v>0</v>
      </c>
      <c r="O91" s="41">
        <v>5</v>
      </c>
      <c r="P91" s="41">
        <v>4</v>
      </c>
      <c r="AA91" s="153">
        <v>28</v>
      </c>
      <c r="AB91" s="153" t="str">
        <f>IF(F91=AA91,"",1)</f>
        <v/>
      </c>
    </row>
    <row r="92" spans="1:28" ht="12" customHeight="1">
      <c r="A92" s="203"/>
      <c r="B92" s="203"/>
      <c r="C92" s="40"/>
      <c r="D92" s="279"/>
      <c r="E92" s="39"/>
      <c r="F92" s="94"/>
      <c r="G92" s="66">
        <f t="shared" ref="G92:P92" si="45">IF(G91=0,0,G91/$F91)</f>
        <v>0.32142857142857145</v>
      </c>
      <c r="H92" s="37">
        <f t="shared" si="45"/>
        <v>0.35714285714285715</v>
      </c>
      <c r="I92" s="37">
        <f t="shared" si="45"/>
        <v>0.14285714285714285</v>
      </c>
      <c r="J92" s="37">
        <f t="shared" si="45"/>
        <v>7.1428571428571425E-2</v>
      </c>
      <c r="K92" s="37">
        <f t="shared" si="45"/>
        <v>0.10714285714285714</v>
      </c>
      <c r="L92" s="37">
        <f t="shared" si="45"/>
        <v>0.2857142857142857</v>
      </c>
      <c r="M92" s="37">
        <f t="shared" si="45"/>
        <v>7.1428571428571425E-2</v>
      </c>
      <c r="N92" s="37">
        <f t="shared" si="45"/>
        <v>0</v>
      </c>
      <c r="O92" s="37">
        <f t="shared" si="45"/>
        <v>0.17857142857142858</v>
      </c>
      <c r="P92" s="37">
        <f t="shared" si="45"/>
        <v>0.14285714285714285</v>
      </c>
      <c r="AA92" s="152"/>
      <c r="AB92" s="152"/>
    </row>
    <row r="93" spans="1:28" ht="12" customHeight="1">
      <c r="A93" s="203"/>
      <c r="B93" s="203"/>
      <c r="C93" s="43"/>
      <c r="D93" s="278" t="s">
        <v>4</v>
      </c>
      <c r="E93" s="42"/>
      <c r="F93" s="93">
        <v>21</v>
      </c>
      <c r="G93" s="68">
        <v>7</v>
      </c>
      <c r="H93" s="41">
        <v>6</v>
      </c>
      <c r="I93" s="41">
        <v>1</v>
      </c>
      <c r="J93" s="41">
        <v>3</v>
      </c>
      <c r="K93" s="41">
        <v>3</v>
      </c>
      <c r="L93" s="41">
        <v>5</v>
      </c>
      <c r="M93" s="41">
        <v>0</v>
      </c>
      <c r="N93" s="41">
        <v>0</v>
      </c>
      <c r="O93" s="41">
        <v>3</v>
      </c>
      <c r="P93" s="41">
        <v>0</v>
      </c>
      <c r="AA93" s="153">
        <v>21</v>
      </c>
      <c r="AB93" s="153" t="str">
        <f>IF(F93=AA93,"",1)</f>
        <v/>
      </c>
    </row>
    <row r="94" spans="1:28" ht="12" customHeight="1">
      <c r="A94" s="203"/>
      <c r="B94" s="203"/>
      <c r="C94" s="40"/>
      <c r="D94" s="279"/>
      <c r="E94" s="39"/>
      <c r="F94" s="94"/>
      <c r="G94" s="66">
        <f t="shared" ref="G94:P94" si="46">IF(G93=0,0,G93/$F93)</f>
        <v>0.33333333333333331</v>
      </c>
      <c r="H94" s="37">
        <f t="shared" si="46"/>
        <v>0.2857142857142857</v>
      </c>
      <c r="I94" s="37">
        <f t="shared" si="46"/>
        <v>4.7619047619047616E-2</v>
      </c>
      <c r="J94" s="37">
        <f t="shared" si="46"/>
        <v>0.14285714285714285</v>
      </c>
      <c r="K94" s="37">
        <f t="shared" si="46"/>
        <v>0.14285714285714285</v>
      </c>
      <c r="L94" s="37">
        <f t="shared" si="46"/>
        <v>0.23809523809523808</v>
      </c>
      <c r="M94" s="37">
        <f t="shared" si="46"/>
        <v>0</v>
      </c>
      <c r="N94" s="37">
        <f t="shared" si="46"/>
        <v>0</v>
      </c>
      <c r="O94" s="37">
        <f t="shared" si="46"/>
        <v>0.14285714285714285</v>
      </c>
      <c r="P94" s="37">
        <f t="shared" si="46"/>
        <v>0</v>
      </c>
      <c r="AA94" s="152"/>
      <c r="AB94" s="152"/>
    </row>
    <row r="95" spans="1:28" ht="12" customHeight="1">
      <c r="A95" s="203"/>
      <c r="B95" s="203"/>
      <c r="C95" s="43"/>
      <c r="D95" s="278" t="s">
        <v>3</v>
      </c>
      <c r="E95" s="42"/>
      <c r="F95" s="93">
        <v>176</v>
      </c>
      <c r="G95" s="68">
        <v>44</v>
      </c>
      <c r="H95" s="41">
        <v>52</v>
      </c>
      <c r="I95" s="41">
        <v>12</v>
      </c>
      <c r="J95" s="41">
        <v>19</v>
      </c>
      <c r="K95" s="41">
        <v>11</v>
      </c>
      <c r="L95" s="41">
        <v>76</v>
      </c>
      <c r="M95" s="41">
        <v>4</v>
      </c>
      <c r="N95" s="41">
        <v>1</v>
      </c>
      <c r="O95" s="41">
        <v>14</v>
      </c>
      <c r="P95" s="41">
        <v>3</v>
      </c>
      <c r="AA95" s="153">
        <v>176</v>
      </c>
      <c r="AB95" s="153" t="str">
        <f>IF(F95=AA95,"",1)</f>
        <v/>
      </c>
    </row>
    <row r="96" spans="1:28" ht="12" customHeight="1">
      <c r="A96" s="203"/>
      <c r="B96" s="203"/>
      <c r="C96" s="40"/>
      <c r="D96" s="279"/>
      <c r="E96" s="39"/>
      <c r="F96" s="94"/>
      <c r="G96" s="66">
        <f t="shared" ref="G96:P96" si="47">IF(G95=0,0,G95/$F95)</f>
        <v>0.25</v>
      </c>
      <c r="H96" s="37">
        <f t="shared" si="47"/>
        <v>0.29545454545454547</v>
      </c>
      <c r="I96" s="37">
        <f t="shared" si="47"/>
        <v>6.8181818181818177E-2</v>
      </c>
      <c r="J96" s="37">
        <f t="shared" si="47"/>
        <v>0.10795454545454546</v>
      </c>
      <c r="K96" s="37">
        <f t="shared" si="47"/>
        <v>6.25E-2</v>
      </c>
      <c r="L96" s="37">
        <f t="shared" si="47"/>
        <v>0.43181818181818182</v>
      </c>
      <c r="M96" s="37">
        <f t="shared" si="47"/>
        <v>2.2727272727272728E-2</v>
      </c>
      <c r="N96" s="37">
        <f t="shared" si="47"/>
        <v>5.681818181818182E-3</v>
      </c>
      <c r="O96" s="37">
        <f t="shared" si="47"/>
        <v>7.9545454545454544E-2</v>
      </c>
      <c r="P96" s="37">
        <f t="shared" si="47"/>
        <v>1.7045454545454544E-2</v>
      </c>
      <c r="AA96" s="152"/>
      <c r="AB96" s="152"/>
    </row>
    <row r="97" spans="1:30" ht="12" customHeight="1">
      <c r="A97" s="203"/>
      <c r="B97" s="203"/>
      <c r="C97" s="43"/>
      <c r="D97" s="278" t="s">
        <v>2</v>
      </c>
      <c r="E97" s="42"/>
      <c r="F97" s="93">
        <v>21</v>
      </c>
      <c r="G97" s="68">
        <v>11</v>
      </c>
      <c r="H97" s="41">
        <v>17</v>
      </c>
      <c r="I97" s="41">
        <v>1</v>
      </c>
      <c r="J97" s="41">
        <v>2</v>
      </c>
      <c r="K97" s="41">
        <v>0</v>
      </c>
      <c r="L97" s="41">
        <v>3</v>
      </c>
      <c r="M97" s="41">
        <v>0</v>
      </c>
      <c r="N97" s="41">
        <v>0</v>
      </c>
      <c r="O97" s="41">
        <v>1</v>
      </c>
      <c r="P97" s="41">
        <v>0</v>
      </c>
      <c r="AA97" s="153">
        <v>21</v>
      </c>
      <c r="AB97" s="153" t="str">
        <f>IF(F97=AA97,"",1)</f>
        <v/>
      </c>
    </row>
    <row r="98" spans="1:30" ht="12" customHeight="1">
      <c r="A98" s="203"/>
      <c r="B98" s="203"/>
      <c r="C98" s="40"/>
      <c r="D98" s="279"/>
      <c r="E98" s="39"/>
      <c r="F98" s="94"/>
      <c r="G98" s="66">
        <f t="shared" ref="G98:P98" si="48">IF(G97=0,0,G97/$F97)</f>
        <v>0.52380952380952384</v>
      </c>
      <c r="H98" s="37">
        <f t="shared" si="48"/>
        <v>0.80952380952380953</v>
      </c>
      <c r="I98" s="37">
        <f t="shared" si="48"/>
        <v>4.7619047619047616E-2</v>
      </c>
      <c r="J98" s="37">
        <f t="shared" si="48"/>
        <v>9.5238095238095233E-2</v>
      </c>
      <c r="K98" s="37">
        <f t="shared" si="48"/>
        <v>0</v>
      </c>
      <c r="L98" s="37">
        <f t="shared" si="48"/>
        <v>0.14285714285714285</v>
      </c>
      <c r="M98" s="37">
        <f t="shared" si="48"/>
        <v>0</v>
      </c>
      <c r="N98" s="37">
        <f t="shared" si="48"/>
        <v>0</v>
      </c>
      <c r="O98" s="37">
        <f t="shared" si="48"/>
        <v>4.7619047619047616E-2</v>
      </c>
      <c r="P98" s="37">
        <f t="shared" si="48"/>
        <v>0</v>
      </c>
      <c r="AA98" s="152"/>
      <c r="AB98" s="152"/>
    </row>
    <row r="99" spans="1:30" ht="12.75" customHeight="1">
      <c r="A99" s="203"/>
      <c r="B99" s="203"/>
      <c r="C99" s="43"/>
      <c r="D99" s="278" t="s">
        <v>1</v>
      </c>
      <c r="E99" s="42"/>
      <c r="F99" s="93">
        <v>55</v>
      </c>
      <c r="G99" s="68">
        <v>19</v>
      </c>
      <c r="H99" s="41">
        <v>21</v>
      </c>
      <c r="I99" s="41">
        <v>5</v>
      </c>
      <c r="J99" s="41">
        <v>6</v>
      </c>
      <c r="K99" s="41">
        <v>6</v>
      </c>
      <c r="L99" s="41">
        <v>15</v>
      </c>
      <c r="M99" s="41">
        <v>4</v>
      </c>
      <c r="N99" s="41">
        <v>0</v>
      </c>
      <c r="O99" s="41">
        <v>5</v>
      </c>
      <c r="P99" s="41">
        <v>0</v>
      </c>
      <c r="AA99" s="153">
        <v>55</v>
      </c>
      <c r="AB99" s="153" t="str">
        <f>IF(F99=AA99,"",1)</f>
        <v/>
      </c>
    </row>
    <row r="100" spans="1:30" ht="12.75" customHeight="1" thickBot="1">
      <c r="A100" s="204"/>
      <c r="B100" s="204"/>
      <c r="C100" s="40"/>
      <c r="D100" s="279"/>
      <c r="E100" s="39"/>
      <c r="F100" s="125"/>
      <c r="G100" s="66">
        <f t="shared" ref="G100:P100" si="49">IF(G99=0,0,G99/$F99)</f>
        <v>0.34545454545454546</v>
      </c>
      <c r="H100" s="37">
        <f t="shared" si="49"/>
        <v>0.38181818181818183</v>
      </c>
      <c r="I100" s="37">
        <f t="shared" si="49"/>
        <v>9.0909090909090912E-2</v>
      </c>
      <c r="J100" s="37">
        <f t="shared" si="49"/>
        <v>0.10909090909090909</v>
      </c>
      <c r="K100" s="37">
        <f t="shared" si="49"/>
        <v>0.10909090909090909</v>
      </c>
      <c r="L100" s="37">
        <f t="shared" si="49"/>
        <v>0.27272727272727271</v>
      </c>
      <c r="M100" s="37">
        <f t="shared" si="49"/>
        <v>7.2727272727272724E-2</v>
      </c>
      <c r="N100" s="37">
        <f t="shared" si="49"/>
        <v>0</v>
      </c>
      <c r="O100" s="37">
        <f t="shared" si="49"/>
        <v>9.0909090909090912E-2</v>
      </c>
      <c r="P100" s="37">
        <f t="shared" si="49"/>
        <v>0</v>
      </c>
      <c r="AA100" s="155"/>
      <c r="AB100" s="156"/>
    </row>
    <row r="110" spans="1:30">
      <c r="D110" s="164" t="s">
        <v>495</v>
      </c>
      <c r="E110" s="162"/>
      <c r="F110" s="163">
        <v>986</v>
      </c>
      <c r="G110" s="163">
        <v>344</v>
      </c>
      <c r="H110" s="163">
        <v>397</v>
      </c>
      <c r="I110" s="163">
        <v>110</v>
      </c>
      <c r="J110" s="163">
        <v>90</v>
      </c>
      <c r="K110" s="163">
        <v>59</v>
      </c>
      <c r="L110" s="163">
        <v>283</v>
      </c>
      <c r="M110" s="163">
        <v>36</v>
      </c>
      <c r="N110" s="163">
        <v>3</v>
      </c>
      <c r="O110" s="163">
        <v>68</v>
      </c>
      <c r="P110" s="163">
        <v>35</v>
      </c>
      <c r="Q110" s="163"/>
      <c r="R110" s="163"/>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0">IF(G110="","",SUM(G9,G11,G13,G15,G17))</f>
        <v>344</v>
      </c>
      <c r="H111" s="166">
        <f t="shared" si="50"/>
        <v>397</v>
      </c>
      <c r="I111" s="166">
        <f t="shared" si="50"/>
        <v>110</v>
      </c>
      <c r="J111" s="166">
        <f t="shared" si="50"/>
        <v>90</v>
      </c>
      <c r="K111" s="166">
        <f t="shared" si="50"/>
        <v>59</v>
      </c>
      <c r="L111" s="166">
        <f t="shared" si="50"/>
        <v>283</v>
      </c>
      <c r="M111" s="166">
        <f t="shared" si="50"/>
        <v>36</v>
      </c>
      <c r="N111" s="166">
        <f t="shared" si="50"/>
        <v>3</v>
      </c>
      <c r="O111" s="166">
        <f t="shared" si="50"/>
        <v>68</v>
      </c>
      <c r="P111" s="166">
        <f t="shared" si="50"/>
        <v>35</v>
      </c>
      <c r="Q111" s="166" t="str">
        <f t="shared" si="50"/>
        <v/>
      </c>
      <c r="R111" s="166" t="str">
        <f t="shared" si="50"/>
        <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1">IF(G110="","",SUM(G19,G69))</f>
        <v>344</v>
      </c>
      <c r="H112" s="166">
        <f t="shared" si="51"/>
        <v>397</v>
      </c>
      <c r="I112" s="166">
        <f t="shared" si="51"/>
        <v>110</v>
      </c>
      <c r="J112" s="166">
        <f t="shared" si="51"/>
        <v>90</v>
      </c>
      <c r="K112" s="166">
        <f t="shared" si="51"/>
        <v>59</v>
      </c>
      <c r="L112" s="166">
        <f t="shared" si="51"/>
        <v>283</v>
      </c>
      <c r="M112" s="166">
        <f t="shared" si="51"/>
        <v>36</v>
      </c>
      <c r="N112" s="166">
        <f t="shared" si="51"/>
        <v>3</v>
      </c>
      <c r="O112" s="166">
        <f t="shared" si="51"/>
        <v>68</v>
      </c>
      <c r="P112" s="166">
        <f t="shared" si="51"/>
        <v>35</v>
      </c>
      <c r="Q112" s="166" t="str">
        <f t="shared" si="51"/>
        <v/>
      </c>
      <c r="R112" s="166" t="str">
        <f t="shared" si="51"/>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2">IF(G110="","",SUM(G21,G23,G25,G27,G29,G31,G33,G35,G37,G39,G41,G43,G45,G47,G49,G51,G53,G55,G57,G59,G61,G63,G65,G67))</f>
        <v>97</v>
      </c>
      <c r="H113" s="166">
        <f t="shared" si="52"/>
        <v>108</v>
      </c>
      <c r="I113" s="166">
        <f t="shared" si="52"/>
        <v>41</v>
      </c>
      <c r="J113" s="166">
        <f t="shared" si="52"/>
        <v>27</v>
      </c>
      <c r="K113" s="166">
        <f t="shared" si="52"/>
        <v>12</v>
      </c>
      <c r="L113" s="166">
        <f t="shared" si="52"/>
        <v>64</v>
      </c>
      <c r="M113" s="166">
        <f t="shared" si="52"/>
        <v>3</v>
      </c>
      <c r="N113" s="166">
        <f t="shared" si="52"/>
        <v>1</v>
      </c>
      <c r="O113" s="166">
        <f t="shared" si="52"/>
        <v>20</v>
      </c>
      <c r="P113" s="166">
        <f t="shared" si="52"/>
        <v>9</v>
      </c>
      <c r="Q113" s="166" t="str">
        <f t="shared" si="52"/>
        <v/>
      </c>
      <c r="R113" s="166" t="str">
        <f t="shared" si="52"/>
        <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3">IF(G110="","",SUM(G71,G73,G75,G77,G79,G81,G83,G85,G87,G89,G91,G93,G95,G97,G99))</f>
        <v>247</v>
      </c>
      <c r="H114" s="166">
        <f t="shared" si="53"/>
        <v>289</v>
      </c>
      <c r="I114" s="166">
        <f t="shared" si="53"/>
        <v>69</v>
      </c>
      <c r="J114" s="166">
        <f t="shared" si="53"/>
        <v>63</v>
      </c>
      <c r="K114" s="166">
        <f t="shared" si="53"/>
        <v>47</v>
      </c>
      <c r="L114" s="166">
        <f t="shared" si="53"/>
        <v>219</v>
      </c>
      <c r="M114" s="166">
        <f t="shared" si="53"/>
        <v>33</v>
      </c>
      <c r="N114" s="166">
        <f t="shared" si="53"/>
        <v>2</v>
      </c>
      <c r="O114" s="166">
        <f t="shared" si="53"/>
        <v>48</v>
      </c>
      <c r="P114" s="166">
        <f t="shared" si="53"/>
        <v>26</v>
      </c>
      <c r="Q114" s="166" t="str">
        <f t="shared" si="53"/>
        <v/>
      </c>
      <c r="R114" s="166" t="str">
        <f t="shared" si="53"/>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4">IF(G110="","",IF(G7=G110,"",1))</f>
        <v/>
      </c>
      <c r="H116" s="163" t="str">
        <f t="shared" si="54"/>
        <v/>
      </c>
      <c r="I116" s="163" t="str">
        <f t="shared" si="54"/>
        <v/>
      </c>
      <c r="J116" s="163" t="str">
        <f t="shared" si="54"/>
        <v/>
      </c>
      <c r="K116" s="163" t="str">
        <f t="shared" si="54"/>
        <v/>
      </c>
      <c r="L116" s="163" t="str">
        <f t="shared" si="54"/>
        <v/>
      </c>
      <c r="M116" s="163" t="str">
        <f t="shared" si="54"/>
        <v/>
      </c>
      <c r="N116" s="163" t="str">
        <f t="shared" si="54"/>
        <v/>
      </c>
      <c r="O116" s="163" t="str">
        <f t="shared" si="54"/>
        <v/>
      </c>
      <c r="P116" s="163" t="str">
        <f t="shared" si="54"/>
        <v/>
      </c>
      <c r="Q116" s="163" t="str">
        <f t="shared" si="54"/>
        <v/>
      </c>
      <c r="R116" s="163" t="str">
        <f t="shared" si="5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5">IF(G110="","",IF(G110=G111,"",1))</f>
        <v/>
      </c>
      <c r="H117" s="163" t="str">
        <f t="shared" si="55"/>
        <v/>
      </c>
      <c r="I117" s="163" t="str">
        <f t="shared" si="55"/>
        <v/>
      </c>
      <c r="J117" s="163" t="str">
        <f t="shared" si="55"/>
        <v/>
      </c>
      <c r="K117" s="163" t="str">
        <f t="shared" si="55"/>
        <v/>
      </c>
      <c r="L117" s="163" t="str">
        <f t="shared" si="55"/>
        <v/>
      </c>
      <c r="M117" s="163" t="str">
        <f t="shared" si="55"/>
        <v/>
      </c>
      <c r="N117" s="163" t="str">
        <f t="shared" si="55"/>
        <v/>
      </c>
      <c r="O117" s="163" t="str">
        <f t="shared" si="55"/>
        <v/>
      </c>
      <c r="P117" s="163" t="str">
        <f t="shared" si="55"/>
        <v/>
      </c>
      <c r="Q117" s="163" t="str">
        <f t="shared" si="55"/>
        <v/>
      </c>
      <c r="R117" s="163" t="str">
        <f t="shared" si="5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6">IF(G110="","",IF(G110=G112,"",1))</f>
        <v/>
      </c>
      <c r="H118" s="163" t="str">
        <f t="shared" si="56"/>
        <v/>
      </c>
      <c r="I118" s="163" t="str">
        <f t="shared" si="56"/>
        <v/>
      </c>
      <c r="J118" s="163" t="str">
        <f t="shared" si="56"/>
        <v/>
      </c>
      <c r="K118" s="163" t="str">
        <f t="shared" si="56"/>
        <v/>
      </c>
      <c r="L118" s="163" t="str">
        <f t="shared" si="56"/>
        <v/>
      </c>
      <c r="M118" s="163" t="str">
        <f t="shared" si="56"/>
        <v/>
      </c>
      <c r="N118" s="163" t="str">
        <f t="shared" si="56"/>
        <v/>
      </c>
      <c r="O118" s="163" t="str">
        <f t="shared" si="56"/>
        <v/>
      </c>
      <c r="P118" s="163" t="str">
        <f t="shared" si="56"/>
        <v/>
      </c>
      <c r="Q118" s="163" t="str">
        <f t="shared" si="56"/>
        <v/>
      </c>
      <c r="R118" s="163" t="str">
        <f t="shared" si="5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7">IF(G110="","",IF(G19=G113,"",1))</f>
        <v/>
      </c>
      <c r="H119" s="163" t="str">
        <f t="shared" si="57"/>
        <v/>
      </c>
      <c r="I119" s="163" t="str">
        <f t="shared" si="57"/>
        <v/>
      </c>
      <c r="J119" s="163" t="str">
        <f t="shared" si="57"/>
        <v/>
      </c>
      <c r="K119" s="163" t="str">
        <f t="shared" si="57"/>
        <v/>
      </c>
      <c r="L119" s="163" t="str">
        <f t="shared" si="57"/>
        <v/>
      </c>
      <c r="M119" s="163" t="str">
        <f t="shared" si="57"/>
        <v/>
      </c>
      <c r="N119" s="163" t="str">
        <f t="shared" si="57"/>
        <v/>
      </c>
      <c r="O119" s="163" t="str">
        <f t="shared" si="57"/>
        <v/>
      </c>
      <c r="P119" s="163" t="str">
        <f t="shared" si="57"/>
        <v/>
      </c>
      <c r="Q119" s="163" t="str">
        <f t="shared" si="57"/>
        <v/>
      </c>
      <c r="R119" s="163" t="str">
        <f t="shared" si="5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58">IF(G110="","",IF(G69=G114,"",1))</f>
        <v/>
      </c>
      <c r="H120" s="163" t="str">
        <f t="shared" si="58"/>
        <v/>
      </c>
      <c r="I120" s="163" t="str">
        <f t="shared" si="58"/>
        <v/>
      </c>
      <c r="J120" s="163" t="str">
        <f t="shared" si="58"/>
        <v/>
      </c>
      <c r="K120" s="163" t="str">
        <f t="shared" si="58"/>
        <v/>
      </c>
      <c r="L120" s="163" t="str">
        <f t="shared" si="58"/>
        <v/>
      </c>
      <c r="M120" s="163" t="str">
        <f t="shared" si="58"/>
        <v/>
      </c>
      <c r="N120" s="163" t="str">
        <f t="shared" si="58"/>
        <v/>
      </c>
      <c r="O120" s="163" t="str">
        <f t="shared" si="58"/>
        <v/>
      </c>
      <c r="P120" s="163" t="str">
        <f t="shared" si="58"/>
        <v/>
      </c>
      <c r="Q120" s="163" t="str">
        <f t="shared" si="58"/>
        <v/>
      </c>
      <c r="R120" s="163" t="str">
        <f t="shared" si="58"/>
        <v/>
      </c>
      <c r="S120" s="71"/>
      <c r="T120" s="71"/>
      <c r="U120" s="71"/>
      <c r="V120" s="71"/>
      <c r="W120" s="71"/>
      <c r="X120" s="71"/>
      <c r="Y120" s="71"/>
      <c r="Z120" s="71"/>
      <c r="AA120" s="71"/>
      <c r="AB120" s="71"/>
      <c r="AC120" s="71"/>
      <c r="AD120" s="71"/>
    </row>
  </sheetData>
  <mergeCells count="63">
    <mergeCell ref="D95:D96"/>
    <mergeCell ref="D97:D98"/>
    <mergeCell ref="D85:D86"/>
    <mergeCell ref="D87:D88"/>
    <mergeCell ref="D89:D90"/>
    <mergeCell ref="D91:D92"/>
    <mergeCell ref="D93:D9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45:D46"/>
    <mergeCell ref="D47:D48"/>
    <mergeCell ref="D49:D50"/>
    <mergeCell ref="D51:D52"/>
    <mergeCell ref="D53:D5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A7:E8"/>
    <mergeCell ref="A9:A18"/>
    <mergeCell ref="B9:E10"/>
    <mergeCell ref="B11:E12"/>
    <mergeCell ref="B13:E14"/>
    <mergeCell ref="B15:E16"/>
    <mergeCell ref="B17:E18"/>
    <mergeCell ref="P3:P6"/>
    <mergeCell ref="A3:E6"/>
    <mergeCell ref="F3:F6"/>
    <mergeCell ref="G3:G6"/>
    <mergeCell ref="H3:H6"/>
    <mergeCell ref="I3:I6"/>
    <mergeCell ref="J3:J6"/>
    <mergeCell ref="K3:K6"/>
    <mergeCell ref="L3:L6"/>
    <mergeCell ref="M3:M6"/>
    <mergeCell ref="N3:N6"/>
    <mergeCell ref="O3:O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H19" sqref="H19"/>
    </sheetView>
  </sheetViews>
  <sheetFormatPr defaultRowHeight="13.5"/>
  <cols>
    <col min="1" max="2" width="2.625" style="119" customWidth="1"/>
    <col min="3" max="3" width="1.375" style="119" customWidth="1"/>
    <col min="4" max="4" width="27.625" style="119" customWidth="1"/>
    <col min="5" max="5" width="1.375" style="119" customWidth="1"/>
    <col min="6" max="6" width="11.625" style="100" customWidth="1"/>
    <col min="7" max="12" width="15.125" style="100" customWidth="1"/>
    <col min="13" max="14" width="11.625" style="100" customWidth="1"/>
    <col min="15" max="26" width="9" style="100"/>
    <col min="27" max="27" width="9" style="83"/>
    <col min="28" max="28" width="11.25" style="83" customWidth="1"/>
    <col min="29" max="16384" width="9" style="100"/>
  </cols>
  <sheetData>
    <row r="1" spans="1:28" ht="14.25">
      <c r="A1" s="118" t="s">
        <v>554</v>
      </c>
    </row>
    <row r="2" spans="1:28">
      <c r="G2" s="120"/>
      <c r="H2" s="120"/>
      <c r="I2" s="120"/>
      <c r="J2" s="120"/>
      <c r="K2" s="120"/>
      <c r="L2" s="121" t="s">
        <v>157</v>
      </c>
    </row>
    <row r="3" spans="1:28" ht="14.25" customHeight="1">
      <c r="A3" s="338" t="s">
        <v>64</v>
      </c>
      <c r="B3" s="339"/>
      <c r="C3" s="339"/>
      <c r="D3" s="339"/>
      <c r="E3" s="340"/>
      <c r="F3" s="375" t="s">
        <v>138</v>
      </c>
      <c r="G3" s="337" t="s">
        <v>432</v>
      </c>
      <c r="H3" s="337" t="s">
        <v>429</v>
      </c>
      <c r="I3" s="337" t="s">
        <v>433</v>
      </c>
      <c r="J3" s="337" t="s">
        <v>430</v>
      </c>
      <c r="K3" s="337" t="s">
        <v>431</v>
      </c>
      <c r="L3" s="337" t="s">
        <v>317</v>
      </c>
    </row>
    <row r="4" spans="1:28" ht="14.25" customHeight="1">
      <c r="A4" s="341"/>
      <c r="B4" s="342"/>
      <c r="C4" s="342"/>
      <c r="D4" s="342"/>
      <c r="E4" s="343"/>
      <c r="F4" s="379"/>
      <c r="G4" s="300"/>
      <c r="H4" s="300"/>
      <c r="I4" s="300"/>
      <c r="J4" s="300"/>
      <c r="K4" s="300"/>
      <c r="L4" s="300"/>
    </row>
    <row r="5" spans="1:28" ht="14.25" customHeight="1" thickBot="1">
      <c r="A5" s="341"/>
      <c r="B5" s="342"/>
      <c r="C5" s="342"/>
      <c r="D5" s="342"/>
      <c r="E5" s="343"/>
      <c r="F5" s="379"/>
      <c r="G5" s="300"/>
      <c r="H5" s="300"/>
      <c r="I5" s="300"/>
      <c r="J5" s="300"/>
      <c r="K5" s="300"/>
      <c r="L5" s="300"/>
    </row>
    <row r="6" spans="1:28" ht="14.25" customHeight="1" thickBot="1">
      <c r="A6" s="344"/>
      <c r="B6" s="345"/>
      <c r="C6" s="345"/>
      <c r="D6" s="345"/>
      <c r="E6" s="346"/>
      <c r="F6" s="379"/>
      <c r="G6" s="301"/>
      <c r="H6" s="301"/>
      <c r="I6" s="301"/>
      <c r="J6" s="301"/>
      <c r="K6" s="301"/>
      <c r="L6" s="301"/>
      <c r="AA6" s="157">
        <f>SUM(AB7:AB100,F116:R120)</f>
        <v>3</v>
      </c>
      <c r="AB6" s="91"/>
    </row>
    <row r="7" spans="1:28" ht="12" customHeight="1">
      <c r="A7" s="322" t="s">
        <v>50</v>
      </c>
      <c r="B7" s="323"/>
      <c r="C7" s="323"/>
      <c r="D7" s="323"/>
      <c r="E7" s="324"/>
      <c r="F7" s="104">
        <v>986</v>
      </c>
      <c r="G7" s="104">
        <f>SUM(G9,G11,G13,G15,G17)</f>
        <v>105</v>
      </c>
      <c r="H7" s="104">
        <f t="shared" ref="H7:K7" si="0">SUM(H9,H11,H13,H15,H17)</f>
        <v>43</v>
      </c>
      <c r="I7" s="104">
        <f t="shared" si="0"/>
        <v>11</v>
      </c>
      <c r="J7" s="104">
        <f t="shared" si="0"/>
        <v>20</v>
      </c>
      <c r="K7" s="104">
        <f t="shared" si="0"/>
        <v>823</v>
      </c>
      <c r="L7" s="104">
        <f t="shared" ref="L7" si="1">SUM(L9,L11,L13,L15,L17)</f>
        <v>12</v>
      </c>
      <c r="M7" s="120"/>
      <c r="N7" s="120"/>
      <c r="O7" s="120"/>
      <c r="P7" s="120"/>
      <c r="Q7" s="120"/>
      <c r="R7" s="120"/>
      <c r="S7" s="120"/>
      <c r="T7" s="120"/>
      <c r="U7" s="120"/>
      <c r="V7" s="120"/>
      <c r="W7" s="120"/>
      <c r="AA7" s="151">
        <v>986</v>
      </c>
      <c r="AB7" s="151" t="str">
        <f>IF(F7=AA7,"",1)</f>
        <v/>
      </c>
    </row>
    <row r="8" spans="1:28" ht="12" customHeight="1">
      <c r="A8" s="325"/>
      <c r="B8" s="326"/>
      <c r="C8" s="326"/>
      <c r="D8" s="326"/>
      <c r="E8" s="327"/>
      <c r="F8" s="117"/>
      <c r="G8" s="107">
        <f t="shared" ref="G8:J8" si="2">IF(G7=0,0,G7/$F7)</f>
        <v>0.10649087221095335</v>
      </c>
      <c r="H8" s="107">
        <f t="shared" si="2"/>
        <v>4.3610547667342799E-2</v>
      </c>
      <c r="I8" s="107">
        <f t="shared" si="2"/>
        <v>1.1156186612576065E-2</v>
      </c>
      <c r="J8" s="107">
        <f t="shared" si="2"/>
        <v>2.0283975659229209E-2</v>
      </c>
      <c r="K8" s="107">
        <f>IF(K7=0,0,K7/$F7)</f>
        <v>0.83468559837728196</v>
      </c>
      <c r="L8" s="107">
        <f t="shared" ref="L8" si="3">IF(L7=0,0,L7/$F7)</f>
        <v>1.2170385395537525E-2</v>
      </c>
      <c r="AA8" s="152"/>
      <c r="AB8" s="152"/>
    </row>
    <row r="9" spans="1:28" ht="12" customHeight="1">
      <c r="A9" s="331" t="s">
        <v>49</v>
      </c>
      <c r="B9" s="356" t="s">
        <v>48</v>
      </c>
      <c r="C9" s="357"/>
      <c r="D9" s="357"/>
      <c r="E9" s="358"/>
      <c r="F9" s="104">
        <v>324</v>
      </c>
      <c r="G9" s="104">
        <v>10</v>
      </c>
      <c r="H9" s="104">
        <v>6</v>
      </c>
      <c r="I9" s="104">
        <v>3</v>
      </c>
      <c r="J9" s="104">
        <v>4</v>
      </c>
      <c r="K9" s="104">
        <v>296</v>
      </c>
      <c r="L9" s="104">
        <v>9</v>
      </c>
      <c r="AA9" s="153">
        <v>324</v>
      </c>
      <c r="AB9" s="153" t="str">
        <f>IF(F9=AA9,"",1)</f>
        <v/>
      </c>
    </row>
    <row r="10" spans="1:28" ht="12" customHeight="1">
      <c r="A10" s="332"/>
      <c r="B10" s="359"/>
      <c r="C10" s="360"/>
      <c r="D10" s="360"/>
      <c r="E10" s="361"/>
      <c r="F10" s="117"/>
      <c r="G10" s="107">
        <f t="shared" ref="G10:K10" si="4">IF(G9=0,0,G9/$F9)</f>
        <v>3.0864197530864196E-2</v>
      </c>
      <c r="H10" s="107">
        <f t="shared" si="4"/>
        <v>1.8518518518518517E-2</v>
      </c>
      <c r="I10" s="107">
        <f t="shared" si="4"/>
        <v>9.2592592592592587E-3</v>
      </c>
      <c r="J10" s="107">
        <f t="shared" si="4"/>
        <v>1.2345679012345678E-2</v>
      </c>
      <c r="K10" s="107">
        <f t="shared" si="4"/>
        <v>0.9135802469135802</v>
      </c>
      <c r="L10" s="107">
        <f t="shared" ref="L10" si="5">IF(L9=0,0,L9/$F9)</f>
        <v>2.7777777777777776E-2</v>
      </c>
      <c r="AA10" s="152"/>
      <c r="AB10" s="152"/>
    </row>
    <row r="11" spans="1:28" ht="12" customHeight="1">
      <c r="A11" s="332"/>
      <c r="B11" s="356" t="s">
        <v>47</v>
      </c>
      <c r="C11" s="357"/>
      <c r="D11" s="357"/>
      <c r="E11" s="358"/>
      <c r="F11" s="104">
        <v>144</v>
      </c>
      <c r="G11" s="104">
        <v>5</v>
      </c>
      <c r="H11" s="104">
        <v>4</v>
      </c>
      <c r="I11" s="104">
        <v>0</v>
      </c>
      <c r="J11" s="104">
        <v>3</v>
      </c>
      <c r="K11" s="104">
        <v>133</v>
      </c>
      <c r="L11" s="104">
        <v>0</v>
      </c>
      <c r="AA11" s="153">
        <v>144</v>
      </c>
      <c r="AB11" s="153" t="str">
        <f>IF(F11=AA11,"",1)</f>
        <v/>
      </c>
    </row>
    <row r="12" spans="1:28" ht="12" customHeight="1">
      <c r="A12" s="332"/>
      <c r="B12" s="359"/>
      <c r="C12" s="360"/>
      <c r="D12" s="360"/>
      <c r="E12" s="361"/>
      <c r="F12" s="117"/>
      <c r="G12" s="107">
        <f t="shared" ref="G12:K12" si="6">IF(G11=0,0,G11/$F11)</f>
        <v>3.4722222222222224E-2</v>
      </c>
      <c r="H12" s="107">
        <f t="shared" si="6"/>
        <v>2.7777777777777776E-2</v>
      </c>
      <c r="I12" s="107">
        <f t="shared" si="6"/>
        <v>0</v>
      </c>
      <c r="J12" s="107">
        <f t="shared" si="6"/>
        <v>2.0833333333333332E-2</v>
      </c>
      <c r="K12" s="107">
        <f t="shared" si="6"/>
        <v>0.92361111111111116</v>
      </c>
      <c r="L12" s="107">
        <f t="shared" ref="L12" si="7">IF(L11=0,0,L11/$F11)</f>
        <v>0</v>
      </c>
      <c r="AA12" s="152"/>
      <c r="AB12" s="152"/>
    </row>
    <row r="13" spans="1:28" ht="12" customHeight="1">
      <c r="A13" s="332"/>
      <c r="B13" s="356" t="s">
        <v>46</v>
      </c>
      <c r="C13" s="357"/>
      <c r="D13" s="357"/>
      <c r="E13" s="358"/>
      <c r="F13" s="104">
        <v>219</v>
      </c>
      <c r="G13" s="104">
        <v>27</v>
      </c>
      <c r="H13" s="104">
        <v>10</v>
      </c>
      <c r="I13" s="104">
        <v>1</v>
      </c>
      <c r="J13" s="104">
        <v>4</v>
      </c>
      <c r="K13" s="104">
        <v>181</v>
      </c>
      <c r="L13" s="104">
        <v>2</v>
      </c>
      <c r="AA13" s="153">
        <v>219</v>
      </c>
      <c r="AB13" s="153" t="str">
        <f>IF(F13=AA13,"",1)</f>
        <v/>
      </c>
    </row>
    <row r="14" spans="1:28" ht="12" customHeight="1">
      <c r="A14" s="332"/>
      <c r="B14" s="359"/>
      <c r="C14" s="360"/>
      <c r="D14" s="360"/>
      <c r="E14" s="361"/>
      <c r="F14" s="117"/>
      <c r="G14" s="107">
        <f t="shared" ref="G14:J14" si="8">IF(G13=0,0,G13/$F13)</f>
        <v>0.12328767123287671</v>
      </c>
      <c r="H14" s="107">
        <f t="shared" si="8"/>
        <v>4.5662100456621002E-2</v>
      </c>
      <c r="I14" s="107">
        <f t="shared" si="8"/>
        <v>4.5662100456621002E-3</v>
      </c>
      <c r="J14" s="107">
        <f t="shared" si="8"/>
        <v>1.8264840182648401E-2</v>
      </c>
      <c r="K14" s="107">
        <f>IF(K13=0,0,K13/$F13)</f>
        <v>0.82648401826484019</v>
      </c>
      <c r="L14" s="107">
        <f t="shared" ref="L14" si="9">IF(L13=0,0,L13/$F13)</f>
        <v>9.1324200913242004E-3</v>
      </c>
      <c r="AA14" s="152"/>
      <c r="AB14" s="152"/>
    </row>
    <row r="15" spans="1:28" ht="12" customHeight="1">
      <c r="A15" s="332"/>
      <c r="B15" s="356" t="s">
        <v>45</v>
      </c>
      <c r="C15" s="357"/>
      <c r="D15" s="357"/>
      <c r="E15" s="358"/>
      <c r="F15" s="104">
        <v>78</v>
      </c>
      <c r="G15" s="104">
        <v>12</v>
      </c>
      <c r="H15" s="104">
        <v>2</v>
      </c>
      <c r="I15" s="104">
        <v>0</v>
      </c>
      <c r="J15" s="104">
        <v>4</v>
      </c>
      <c r="K15" s="104">
        <v>61</v>
      </c>
      <c r="L15" s="104">
        <v>0</v>
      </c>
      <c r="AA15" s="153">
        <v>78</v>
      </c>
      <c r="AB15" s="153" t="str">
        <f>IF(F15=AA15,"",1)</f>
        <v/>
      </c>
    </row>
    <row r="16" spans="1:28" ht="12" customHeight="1">
      <c r="A16" s="332"/>
      <c r="B16" s="359"/>
      <c r="C16" s="360"/>
      <c r="D16" s="360"/>
      <c r="E16" s="361"/>
      <c r="F16" s="117"/>
      <c r="G16" s="107">
        <f t="shared" ref="G16:K16" si="10">IF(G15=0,0,G15/$F15)</f>
        <v>0.15384615384615385</v>
      </c>
      <c r="H16" s="107">
        <f t="shared" si="10"/>
        <v>2.564102564102564E-2</v>
      </c>
      <c r="I16" s="107">
        <f t="shared" si="10"/>
        <v>0</v>
      </c>
      <c r="J16" s="107">
        <f t="shared" si="10"/>
        <v>5.128205128205128E-2</v>
      </c>
      <c r="K16" s="107">
        <f t="shared" si="10"/>
        <v>0.78205128205128205</v>
      </c>
      <c r="L16" s="107">
        <f t="shared" ref="L16" si="11">IF(L15=0,0,L15/$F15)</f>
        <v>0</v>
      </c>
      <c r="AA16" s="152"/>
      <c r="AB16" s="152"/>
    </row>
    <row r="17" spans="1:28" ht="12" customHeight="1">
      <c r="A17" s="332"/>
      <c r="B17" s="356" t="s">
        <v>44</v>
      </c>
      <c r="C17" s="357"/>
      <c r="D17" s="357"/>
      <c r="E17" s="358"/>
      <c r="F17" s="104">
        <v>221</v>
      </c>
      <c r="G17" s="104">
        <v>51</v>
      </c>
      <c r="H17" s="104">
        <v>21</v>
      </c>
      <c r="I17" s="104">
        <v>7</v>
      </c>
      <c r="J17" s="104">
        <v>5</v>
      </c>
      <c r="K17" s="104">
        <v>152</v>
      </c>
      <c r="L17" s="104">
        <v>1</v>
      </c>
      <c r="AA17" s="153">
        <v>221</v>
      </c>
      <c r="AB17" s="153" t="str">
        <f>IF(F17=AA17,"",1)</f>
        <v/>
      </c>
    </row>
    <row r="18" spans="1:28" ht="12" customHeight="1">
      <c r="A18" s="333"/>
      <c r="B18" s="359"/>
      <c r="C18" s="360"/>
      <c r="D18" s="360"/>
      <c r="E18" s="361"/>
      <c r="F18" s="117"/>
      <c r="G18" s="107">
        <f t="shared" ref="G18:K18" si="12">IF(G17=0,0,G17/$F17)</f>
        <v>0.23076923076923078</v>
      </c>
      <c r="H18" s="107">
        <f t="shared" si="12"/>
        <v>9.5022624434389136E-2</v>
      </c>
      <c r="I18" s="107">
        <f t="shared" si="12"/>
        <v>3.1674208144796379E-2</v>
      </c>
      <c r="J18" s="107">
        <f t="shared" si="12"/>
        <v>2.2624434389140271E-2</v>
      </c>
      <c r="K18" s="107">
        <f t="shared" si="12"/>
        <v>0.68778280542986425</v>
      </c>
      <c r="L18" s="107">
        <f t="shared" ref="L18" si="13">IF(L17=0,0,L17/$F17)</f>
        <v>4.5248868778280547E-3</v>
      </c>
      <c r="AA18" s="154"/>
      <c r="AB18" s="152"/>
    </row>
    <row r="19" spans="1:28" ht="12" customHeight="1">
      <c r="A19" s="315" t="s">
        <v>43</v>
      </c>
      <c r="B19" s="315" t="s">
        <v>42</v>
      </c>
      <c r="C19" s="123"/>
      <c r="D19" s="295" t="s">
        <v>16</v>
      </c>
      <c r="E19" s="115"/>
      <c r="F19" s="104">
        <v>247</v>
      </c>
      <c r="G19" s="104">
        <f t="shared" ref="G19:K19" si="14">SUM(G21,G23,G25,G27,G29,G31,G33,G35,G37,G39,G41,G43,G45,G47,G49,G51,G53,G55,G57,G59,G61,G63,G65,G67)</f>
        <v>44</v>
      </c>
      <c r="H19" s="104">
        <f>SUM(H21,H23,H25,H27,H29,H31,H33,H35,H37,H39,H41,H43,H45,H47,H49,H51,H53,H55,H57,H59,H61,H63,H65,H67)</f>
        <v>11</v>
      </c>
      <c r="I19" s="104">
        <f>SUM(I21,I23,I25,I27,I29,I31,I33,I35,I37,I39,I41,I43,I45,I47,I49,I51,I53,I55,I57,I59,I61,I63,I65,I67)</f>
        <v>3</v>
      </c>
      <c r="J19" s="104">
        <f t="shared" si="14"/>
        <v>12</v>
      </c>
      <c r="K19" s="104">
        <f t="shared" si="14"/>
        <v>186</v>
      </c>
      <c r="L19" s="104">
        <f t="shared" ref="L19" si="15">SUM(L21,L23,L25,L27,L29,L31,L33,L35,L37,L39,L41,L43,L45,L47,L49,L51,L53,L55,L57,L59,L61,L63,L65,L67)</f>
        <v>1</v>
      </c>
      <c r="AA19" s="153">
        <v>247</v>
      </c>
      <c r="AB19" s="153" t="str">
        <f>IF(F19=AA19,"",1)</f>
        <v/>
      </c>
    </row>
    <row r="20" spans="1:28" ht="12" customHeight="1">
      <c r="A20" s="316"/>
      <c r="B20" s="316"/>
      <c r="C20" s="124"/>
      <c r="D20" s="296"/>
      <c r="E20" s="116"/>
      <c r="F20" s="117"/>
      <c r="G20" s="107">
        <f t="shared" ref="G20:K20" si="16">IF(G19=0,0,G19/$F19)</f>
        <v>0.17813765182186234</v>
      </c>
      <c r="H20" s="107">
        <f t="shared" si="16"/>
        <v>4.4534412955465584E-2</v>
      </c>
      <c r="I20" s="107">
        <f t="shared" si="16"/>
        <v>1.2145748987854251E-2</v>
      </c>
      <c r="J20" s="107">
        <f t="shared" si="16"/>
        <v>4.8582995951417005E-2</v>
      </c>
      <c r="K20" s="107">
        <f t="shared" si="16"/>
        <v>0.75303643724696356</v>
      </c>
      <c r="L20" s="107">
        <f t="shared" ref="L20" si="17">IF(L19=0,0,L19/$F19)</f>
        <v>4.048582995951417E-3</v>
      </c>
      <c r="AA20" s="152"/>
      <c r="AB20" s="152"/>
    </row>
    <row r="21" spans="1:28" ht="12" customHeight="1">
      <c r="A21" s="316"/>
      <c r="B21" s="316"/>
      <c r="C21" s="123"/>
      <c r="D21" s="295" t="s">
        <v>41</v>
      </c>
      <c r="E21" s="115"/>
      <c r="F21" s="104">
        <v>28</v>
      </c>
      <c r="G21" s="104">
        <v>7</v>
      </c>
      <c r="H21" s="104">
        <v>3</v>
      </c>
      <c r="I21" s="104">
        <v>0</v>
      </c>
      <c r="J21" s="104">
        <v>1</v>
      </c>
      <c r="K21" s="104">
        <v>19</v>
      </c>
      <c r="L21" s="104">
        <v>0</v>
      </c>
      <c r="AA21" s="153">
        <v>28</v>
      </c>
      <c r="AB21" s="153" t="str">
        <f>IF(F21=AA21,"",1)</f>
        <v/>
      </c>
    </row>
    <row r="22" spans="1:28" ht="12" customHeight="1">
      <c r="A22" s="316"/>
      <c r="B22" s="316"/>
      <c r="C22" s="124"/>
      <c r="D22" s="296"/>
      <c r="E22" s="116"/>
      <c r="F22" s="117"/>
      <c r="G22" s="107">
        <f t="shared" ref="G22:K22" si="18">IF(G21=0,0,G21/$F21)</f>
        <v>0.25</v>
      </c>
      <c r="H22" s="107">
        <f t="shared" si="18"/>
        <v>0.10714285714285714</v>
      </c>
      <c r="I22" s="107">
        <f t="shared" si="18"/>
        <v>0</v>
      </c>
      <c r="J22" s="107">
        <f t="shared" si="18"/>
        <v>3.5714285714285712E-2</v>
      </c>
      <c r="K22" s="107">
        <f t="shared" si="18"/>
        <v>0.6785714285714286</v>
      </c>
      <c r="L22" s="107">
        <f t="shared" ref="L22" si="19">IF(L21=0,0,L21/$F21)</f>
        <v>0</v>
      </c>
      <c r="AA22" s="152"/>
      <c r="AB22" s="152"/>
    </row>
    <row r="23" spans="1:28" ht="12" customHeight="1">
      <c r="A23" s="316"/>
      <c r="B23" s="316"/>
      <c r="C23" s="123"/>
      <c r="D23" s="295" t="s">
        <v>40</v>
      </c>
      <c r="E23" s="115"/>
      <c r="F23" s="104">
        <v>5</v>
      </c>
      <c r="G23" s="104">
        <v>1</v>
      </c>
      <c r="H23" s="104">
        <v>0</v>
      </c>
      <c r="I23" s="104">
        <v>0</v>
      </c>
      <c r="J23" s="104">
        <v>0</v>
      </c>
      <c r="K23" s="104">
        <v>4</v>
      </c>
      <c r="L23" s="104">
        <v>0</v>
      </c>
      <c r="AA23" s="153">
        <v>5</v>
      </c>
      <c r="AB23" s="153" t="str">
        <f>IF(F23=AA23,"",1)</f>
        <v/>
      </c>
    </row>
    <row r="24" spans="1:28" ht="12" customHeight="1">
      <c r="A24" s="316"/>
      <c r="B24" s="316"/>
      <c r="C24" s="124"/>
      <c r="D24" s="296"/>
      <c r="E24" s="116"/>
      <c r="F24" s="117"/>
      <c r="G24" s="107">
        <f t="shared" ref="G24:K24" si="20">IF(G23=0,0,G23/$F23)</f>
        <v>0.2</v>
      </c>
      <c r="H24" s="107">
        <f t="shared" si="20"/>
        <v>0</v>
      </c>
      <c r="I24" s="107">
        <f t="shared" si="20"/>
        <v>0</v>
      </c>
      <c r="J24" s="107">
        <f t="shared" si="20"/>
        <v>0</v>
      </c>
      <c r="K24" s="107">
        <f t="shared" si="20"/>
        <v>0.8</v>
      </c>
      <c r="L24" s="107">
        <f t="shared" ref="L24" si="21">IF(L23=0,0,L23/$F23)</f>
        <v>0</v>
      </c>
      <c r="AA24" s="152"/>
      <c r="AB24" s="152"/>
    </row>
    <row r="25" spans="1:28" ht="12" customHeight="1">
      <c r="A25" s="316"/>
      <c r="B25" s="316"/>
      <c r="C25" s="123"/>
      <c r="D25" s="295" t="s">
        <v>39</v>
      </c>
      <c r="E25" s="115"/>
      <c r="F25" s="104">
        <v>19</v>
      </c>
      <c r="G25" s="104">
        <v>0</v>
      </c>
      <c r="H25" s="104">
        <v>0</v>
      </c>
      <c r="I25" s="104">
        <v>0</v>
      </c>
      <c r="J25" s="104">
        <v>1</v>
      </c>
      <c r="K25" s="104">
        <v>18</v>
      </c>
      <c r="L25" s="104">
        <v>0</v>
      </c>
      <c r="AA25" s="153">
        <v>19</v>
      </c>
      <c r="AB25" s="153" t="str">
        <f>IF(F25=AA25,"",1)</f>
        <v/>
      </c>
    </row>
    <row r="26" spans="1:28" ht="12" customHeight="1">
      <c r="A26" s="316"/>
      <c r="B26" s="316"/>
      <c r="C26" s="124"/>
      <c r="D26" s="296"/>
      <c r="E26" s="116"/>
      <c r="F26" s="117"/>
      <c r="G26" s="107">
        <f t="shared" ref="G26:K26" si="22">IF(G25=0,0,G25/$F25)</f>
        <v>0</v>
      </c>
      <c r="H26" s="107">
        <f>IF(H25=0,0,H25/$F25)</f>
        <v>0</v>
      </c>
      <c r="I26" s="107">
        <f>IF(I25=0,0,I25/$F25)</f>
        <v>0</v>
      </c>
      <c r="J26" s="107">
        <f t="shared" si="22"/>
        <v>5.2631578947368418E-2</v>
      </c>
      <c r="K26" s="107">
        <f t="shared" si="22"/>
        <v>0.94736842105263153</v>
      </c>
      <c r="L26" s="107">
        <f t="shared" ref="L26" si="23">IF(L25=0,0,L25/$F25)</f>
        <v>0</v>
      </c>
      <c r="AA26" s="152"/>
      <c r="AB26" s="152"/>
    </row>
    <row r="27" spans="1:28" ht="12" customHeight="1">
      <c r="A27" s="316"/>
      <c r="B27" s="316"/>
      <c r="C27" s="123"/>
      <c r="D27" s="295" t="s">
        <v>38</v>
      </c>
      <c r="E27" s="115"/>
      <c r="F27" s="104">
        <v>2</v>
      </c>
      <c r="G27" s="104">
        <v>0</v>
      </c>
      <c r="H27" s="104">
        <v>0</v>
      </c>
      <c r="I27" s="104">
        <v>0</v>
      </c>
      <c r="J27" s="104">
        <v>1</v>
      </c>
      <c r="K27" s="104">
        <v>1</v>
      </c>
      <c r="L27" s="104">
        <v>0</v>
      </c>
      <c r="AA27" s="153">
        <v>2</v>
      </c>
      <c r="AB27" s="153" t="str">
        <f>IF(F27=AA27,"",1)</f>
        <v/>
      </c>
    </row>
    <row r="28" spans="1:28" ht="12" customHeight="1">
      <c r="A28" s="316"/>
      <c r="B28" s="316"/>
      <c r="C28" s="124"/>
      <c r="D28" s="296"/>
      <c r="E28" s="116"/>
      <c r="F28" s="117"/>
      <c r="G28" s="107">
        <f t="shared" ref="G28:K28" si="24">IF(G27=0,0,G27/$F27)</f>
        <v>0</v>
      </c>
      <c r="H28" s="107">
        <f t="shared" si="24"/>
        <v>0</v>
      </c>
      <c r="I28" s="107">
        <f t="shared" si="24"/>
        <v>0</v>
      </c>
      <c r="J28" s="107">
        <f t="shared" si="24"/>
        <v>0.5</v>
      </c>
      <c r="K28" s="107">
        <f t="shared" si="24"/>
        <v>0.5</v>
      </c>
      <c r="L28" s="107">
        <f t="shared" ref="L28" si="25">IF(L27=0,0,L27/$F27)</f>
        <v>0</v>
      </c>
      <c r="AA28" s="152"/>
      <c r="AB28" s="152"/>
    </row>
    <row r="29" spans="1:28" ht="12" customHeight="1">
      <c r="A29" s="316"/>
      <c r="B29" s="316"/>
      <c r="C29" s="123"/>
      <c r="D29" s="295" t="s">
        <v>37</v>
      </c>
      <c r="E29" s="115"/>
      <c r="F29" s="104">
        <v>7</v>
      </c>
      <c r="G29" s="104">
        <v>1</v>
      </c>
      <c r="H29" s="104">
        <v>1</v>
      </c>
      <c r="I29" s="104">
        <v>1</v>
      </c>
      <c r="J29" s="104">
        <v>0</v>
      </c>
      <c r="K29" s="104">
        <v>6</v>
      </c>
      <c r="L29" s="104">
        <v>0</v>
      </c>
      <c r="AA29" s="153">
        <v>7</v>
      </c>
      <c r="AB29" s="153" t="str">
        <f>IF(F29=AA29,"",1)</f>
        <v/>
      </c>
    </row>
    <row r="30" spans="1:28" ht="12" customHeight="1">
      <c r="A30" s="316"/>
      <c r="B30" s="316"/>
      <c r="C30" s="124"/>
      <c r="D30" s="296"/>
      <c r="E30" s="116"/>
      <c r="F30" s="117"/>
      <c r="G30" s="107">
        <f t="shared" ref="G30:K30" si="26">IF(G29=0,0,G29/$F29)</f>
        <v>0.14285714285714285</v>
      </c>
      <c r="H30" s="107">
        <f t="shared" si="26"/>
        <v>0.14285714285714285</v>
      </c>
      <c r="I30" s="107">
        <f t="shared" si="26"/>
        <v>0.14285714285714285</v>
      </c>
      <c r="J30" s="107">
        <f t="shared" si="26"/>
        <v>0</v>
      </c>
      <c r="K30" s="107">
        <f t="shared" si="26"/>
        <v>0.8571428571428571</v>
      </c>
      <c r="L30" s="107">
        <f t="shared" ref="L30" si="27">IF(L29=0,0,L29/$F29)</f>
        <v>0</v>
      </c>
      <c r="AA30" s="152"/>
      <c r="AB30" s="152"/>
    </row>
    <row r="31" spans="1:28" ht="12" customHeight="1">
      <c r="A31" s="316"/>
      <c r="B31" s="316"/>
      <c r="C31" s="123"/>
      <c r="D31" s="295" t="s">
        <v>36</v>
      </c>
      <c r="E31" s="115"/>
      <c r="F31" s="104">
        <v>1</v>
      </c>
      <c r="G31" s="104">
        <v>0</v>
      </c>
      <c r="H31" s="104">
        <v>0</v>
      </c>
      <c r="I31" s="104">
        <v>0</v>
      </c>
      <c r="J31" s="104">
        <v>1</v>
      </c>
      <c r="K31" s="104">
        <v>0</v>
      </c>
      <c r="L31" s="104">
        <v>0</v>
      </c>
      <c r="AA31" s="153">
        <v>1</v>
      </c>
      <c r="AB31" s="153" t="str">
        <f>IF(F31=AA31,"",1)</f>
        <v/>
      </c>
    </row>
    <row r="32" spans="1:28" ht="12" customHeight="1">
      <c r="A32" s="316"/>
      <c r="B32" s="316"/>
      <c r="C32" s="124"/>
      <c r="D32" s="296"/>
      <c r="E32" s="116"/>
      <c r="F32" s="117"/>
      <c r="G32" s="107">
        <f t="shared" ref="G32:K32" si="28">IF(G31=0,0,G31/$F31)</f>
        <v>0</v>
      </c>
      <c r="H32" s="107">
        <f t="shared" si="28"/>
        <v>0</v>
      </c>
      <c r="I32" s="107">
        <f t="shared" si="28"/>
        <v>0</v>
      </c>
      <c r="J32" s="107">
        <f t="shared" si="28"/>
        <v>1</v>
      </c>
      <c r="K32" s="107">
        <f t="shared" si="28"/>
        <v>0</v>
      </c>
      <c r="L32" s="107">
        <f t="shared" ref="L32" si="29">IF(L31=0,0,L31/$F31)</f>
        <v>0</v>
      </c>
      <c r="AA32" s="152"/>
      <c r="AB32" s="152"/>
    </row>
    <row r="33" spans="1:28" ht="12" customHeight="1">
      <c r="A33" s="316"/>
      <c r="B33" s="316"/>
      <c r="C33" s="123"/>
      <c r="D33" s="295" t="s">
        <v>35</v>
      </c>
      <c r="E33" s="115"/>
      <c r="F33" s="104">
        <v>7</v>
      </c>
      <c r="G33" s="104">
        <v>1</v>
      </c>
      <c r="H33" s="104">
        <v>1</v>
      </c>
      <c r="I33" s="104">
        <v>2</v>
      </c>
      <c r="J33" s="104">
        <v>1</v>
      </c>
      <c r="K33" s="104">
        <v>3</v>
      </c>
      <c r="L33" s="104">
        <v>0</v>
      </c>
      <c r="AA33" s="153">
        <v>7</v>
      </c>
      <c r="AB33" s="153" t="str">
        <f>IF(F33=AA33,"",1)</f>
        <v/>
      </c>
    </row>
    <row r="34" spans="1:28" ht="12" customHeight="1">
      <c r="A34" s="316"/>
      <c r="B34" s="316"/>
      <c r="C34" s="124"/>
      <c r="D34" s="296"/>
      <c r="E34" s="116"/>
      <c r="F34" s="117"/>
      <c r="G34" s="107">
        <f t="shared" ref="G34:K34" si="30">IF(G33=0,0,G33/$F33)</f>
        <v>0.14285714285714285</v>
      </c>
      <c r="H34" s="107">
        <f t="shared" si="30"/>
        <v>0.14285714285714285</v>
      </c>
      <c r="I34" s="107">
        <f t="shared" si="30"/>
        <v>0.2857142857142857</v>
      </c>
      <c r="J34" s="107">
        <f t="shared" si="30"/>
        <v>0.14285714285714285</v>
      </c>
      <c r="K34" s="107">
        <f t="shared" si="30"/>
        <v>0.42857142857142855</v>
      </c>
      <c r="L34" s="107">
        <f t="shared" ref="L34" si="31">IF(L33=0,0,L33/$F33)</f>
        <v>0</v>
      </c>
      <c r="AA34" s="152"/>
      <c r="AB34" s="152"/>
    </row>
    <row r="35" spans="1:28" ht="12" customHeight="1">
      <c r="A35" s="316"/>
      <c r="B35" s="316"/>
      <c r="C35" s="123"/>
      <c r="D35" s="295" t="s">
        <v>34</v>
      </c>
      <c r="E35" s="115"/>
      <c r="F35" s="104">
        <v>8</v>
      </c>
      <c r="G35" s="104">
        <v>0</v>
      </c>
      <c r="H35" s="104">
        <v>0</v>
      </c>
      <c r="I35" s="104">
        <v>0</v>
      </c>
      <c r="J35" s="104">
        <v>1</v>
      </c>
      <c r="K35" s="104">
        <v>7</v>
      </c>
      <c r="L35" s="104">
        <v>0</v>
      </c>
      <c r="AA35" s="153">
        <v>8</v>
      </c>
      <c r="AB35" s="153" t="str">
        <f>IF(F35=AA35,"",1)</f>
        <v/>
      </c>
    </row>
    <row r="36" spans="1:28" ht="12" customHeight="1">
      <c r="A36" s="316"/>
      <c r="B36" s="316"/>
      <c r="C36" s="124"/>
      <c r="D36" s="296"/>
      <c r="E36" s="116"/>
      <c r="F36" s="117"/>
      <c r="G36" s="107">
        <f t="shared" ref="G36:K36" si="32">IF(G35=0,0,G35/$F35)</f>
        <v>0</v>
      </c>
      <c r="H36" s="107">
        <f t="shared" si="32"/>
        <v>0</v>
      </c>
      <c r="I36" s="107">
        <f t="shared" si="32"/>
        <v>0</v>
      </c>
      <c r="J36" s="107">
        <f t="shared" si="32"/>
        <v>0.125</v>
      </c>
      <c r="K36" s="107">
        <f t="shared" si="32"/>
        <v>0.875</v>
      </c>
      <c r="L36" s="107">
        <f t="shared" ref="L36" si="33">IF(L35=0,0,L35/$F35)</f>
        <v>0</v>
      </c>
      <c r="AA36" s="152"/>
      <c r="AB36" s="152"/>
    </row>
    <row r="37" spans="1:28" ht="12" customHeight="1">
      <c r="A37" s="316"/>
      <c r="B37" s="316"/>
      <c r="C37" s="123"/>
      <c r="D37" s="295" t="s">
        <v>33</v>
      </c>
      <c r="E37" s="115"/>
      <c r="F37" s="104">
        <v>1</v>
      </c>
      <c r="G37" s="104">
        <v>0</v>
      </c>
      <c r="H37" s="104">
        <v>0</v>
      </c>
      <c r="I37" s="104">
        <v>0</v>
      </c>
      <c r="J37" s="104">
        <v>0</v>
      </c>
      <c r="K37" s="104">
        <v>1</v>
      </c>
      <c r="L37" s="104">
        <v>0</v>
      </c>
      <c r="AA37" s="153">
        <v>1</v>
      </c>
      <c r="AB37" s="153" t="str">
        <f>IF(F37=AA37,"",1)</f>
        <v/>
      </c>
    </row>
    <row r="38" spans="1:28" ht="12" customHeight="1">
      <c r="A38" s="316"/>
      <c r="B38" s="316"/>
      <c r="C38" s="124"/>
      <c r="D38" s="296"/>
      <c r="E38" s="116"/>
      <c r="F38" s="117"/>
      <c r="G38" s="107">
        <f t="shared" ref="G38:K38" si="34">IF(G37=0,0,G37/$F37)</f>
        <v>0</v>
      </c>
      <c r="H38" s="107">
        <f t="shared" si="34"/>
        <v>0</v>
      </c>
      <c r="I38" s="107">
        <f t="shared" si="34"/>
        <v>0</v>
      </c>
      <c r="J38" s="107">
        <f t="shared" si="34"/>
        <v>0</v>
      </c>
      <c r="K38" s="107">
        <f t="shared" si="34"/>
        <v>1</v>
      </c>
      <c r="L38" s="107">
        <f t="shared" ref="L38" si="35">IF(L37=0,0,L37/$F37)</f>
        <v>0</v>
      </c>
      <c r="AA38" s="152"/>
      <c r="AB38" s="152"/>
    </row>
    <row r="39" spans="1:28" ht="12" customHeight="1">
      <c r="A39" s="316"/>
      <c r="B39" s="316"/>
      <c r="C39" s="123"/>
      <c r="D39" s="295" t="s">
        <v>32</v>
      </c>
      <c r="E39" s="115"/>
      <c r="F39" s="104">
        <v>7</v>
      </c>
      <c r="G39" s="104">
        <v>0</v>
      </c>
      <c r="H39" s="104">
        <v>0</v>
      </c>
      <c r="I39" s="104">
        <v>0</v>
      </c>
      <c r="J39" s="104">
        <v>1</v>
      </c>
      <c r="K39" s="104">
        <v>6</v>
      </c>
      <c r="L39" s="104">
        <v>0</v>
      </c>
      <c r="AA39" s="153">
        <v>7</v>
      </c>
      <c r="AB39" s="153" t="str">
        <f>IF(F39=AA39,"",1)</f>
        <v/>
      </c>
    </row>
    <row r="40" spans="1:28" ht="12" customHeight="1">
      <c r="A40" s="316"/>
      <c r="B40" s="316"/>
      <c r="C40" s="124"/>
      <c r="D40" s="296"/>
      <c r="E40" s="116"/>
      <c r="F40" s="117"/>
      <c r="G40" s="107">
        <f t="shared" ref="G40:K40" si="36">IF(G39=0,0,G39/$F39)</f>
        <v>0</v>
      </c>
      <c r="H40" s="107">
        <f t="shared" si="36"/>
        <v>0</v>
      </c>
      <c r="I40" s="107">
        <f t="shared" si="36"/>
        <v>0</v>
      </c>
      <c r="J40" s="107">
        <f t="shared" si="36"/>
        <v>0.14285714285714285</v>
      </c>
      <c r="K40" s="107">
        <f t="shared" si="36"/>
        <v>0.8571428571428571</v>
      </c>
      <c r="L40" s="107">
        <f t="shared" ref="L40" si="37">IF(L39=0,0,L39/$F39)</f>
        <v>0</v>
      </c>
      <c r="AA40" s="152"/>
      <c r="AB40" s="152"/>
    </row>
    <row r="41" spans="1:28" ht="12" customHeight="1">
      <c r="A41" s="316"/>
      <c r="B41" s="316"/>
      <c r="C41" s="123"/>
      <c r="D41" s="295" t="s">
        <v>31</v>
      </c>
      <c r="E41" s="115"/>
      <c r="F41" s="104">
        <v>1</v>
      </c>
      <c r="G41" s="104">
        <v>0</v>
      </c>
      <c r="H41" s="104">
        <v>0</v>
      </c>
      <c r="I41" s="104">
        <v>0</v>
      </c>
      <c r="J41" s="104">
        <v>0</v>
      </c>
      <c r="K41" s="104">
        <v>1</v>
      </c>
      <c r="L41" s="104">
        <v>0</v>
      </c>
      <c r="AA41" s="153">
        <v>1</v>
      </c>
      <c r="AB41" s="153" t="str">
        <f>IF(F41=AA41,"",1)</f>
        <v/>
      </c>
    </row>
    <row r="42" spans="1:28" ht="12" customHeight="1">
      <c r="A42" s="316"/>
      <c r="B42" s="316"/>
      <c r="C42" s="124"/>
      <c r="D42" s="296"/>
      <c r="E42" s="116"/>
      <c r="F42" s="117"/>
      <c r="G42" s="107">
        <f t="shared" ref="G42:K42" si="38">IF(G41=0,0,G41/$F41)</f>
        <v>0</v>
      </c>
      <c r="H42" s="107">
        <f t="shared" si="38"/>
        <v>0</v>
      </c>
      <c r="I42" s="107">
        <f t="shared" si="38"/>
        <v>0</v>
      </c>
      <c r="J42" s="107">
        <f t="shared" si="38"/>
        <v>0</v>
      </c>
      <c r="K42" s="107">
        <f t="shared" si="38"/>
        <v>1</v>
      </c>
      <c r="L42" s="107">
        <f t="shared" ref="L42" si="39">IF(L41=0,0,L41/$F41)</f>
        <v>0</v>
      </c>
      <c r="AA42" s="152"/>
      <c r="AB42" s="152"/>
    </row>
    <row r="43" spans="1:28" ht="12" customHeight="1">
      <c r="A43" s="316"/>
      <c r="B43" s="316"/>
      <c r="C43" s="123"/>
      <c r="D43" s="295" t="s">
        <v>30</v>
      </c>
      <c r="E43" s="115"/>
      <c r="F43" s="104">
        <v>2</v>
      </c>
      <c r="G43" s="104">
        <v>0</v>
      </c>
      <c r="H43" s="104">
        <v>0</v>
      </c>
      <c r="I43" s="104">
        <v>0</v>
      </c>
      <c r="J43" s="104">
        <v>0</v>
      </c>
      <c r="K43" s="104">
        <v>2</v>
      </c>
      <c r="L43" s="104">
        <v>0</v>
      </c>
      <c r="AA43" s="153">
        <v>2</v>
      </c>
      <c r="AB43" s="153" t="str">
        <f>IF(F43=AA43,"",1)</f>
        <v/>
      </c>
    </row>
    <row r="44" spans="1:28" ht="12" customHeight="1">
      <c r="A44" s="316"/>
      <c r="B44" s="316"/>
      <c r="C44" s="124"/>
      <c r="D44" s="296"/>
      <c r="E44" s="116"/>
      <c r="F44" s="117"/>
      <c r="G44" s="107">
        <f t="shared" ref="G44:K44" si="40">IF(G43=0,0,G43/$F43)</f>
        <v>0</v>
      </c>
      <c r="H44" s="107">
        <f t="shared" si="40"/>
        <v>0</v>
      </c>
      <c r="I44" s="107">
        <f t="shared" si="40"/>
        <v>0</v>
      </c>
      <c r="J44" s="107">
        <f t="shared" si="40"/>
        <v>0</v>
      </c>
      <c r="K44" s="107">
        <f t="shared" si="40"/>
        <v>1</v>
      </c>
      <c r="L44" s="107">
        <f t="shared" ref="L44" si="41">IF(L43=0,0,L43/$F43)</f>
        <v>0</v>
      </c>
      <c r="AA44" s="152"/>
      <c r="AB44" s="152"/>
    </row>
    <row r="45" spans="1:28" ht="12" customHeight="1">
      <c r="A45" s="316"/>
      <c r="B45" s="316"/>
      <c r="C45" s="123"/>
      <c r="D45" s="295" t="s">
        <v>29</v>
      </c>
      <c r="E45" s="115"/>
      <c r="F45" s="104">
        <v>8</v>
      </c>
      <c r="G45" s="104">
        <v>1</v>
      </c>
      <c r="H45" s="104">
        <v>1</v>
      </c>
      <c r="I45" s="104">
        <v>0</v>
      </c>
      <c r="J45" s="104">
        <v>0</v>
      </c>
      <c r="K45" s="104">
        <v>6</v>
      </c>
      <c r="L45" s="104">
        <v>0</v>
      </c>
      <c r="AA45" s="153">
        <v>8</v>
      </c>
      <c r="AB45" s="153" t="str">
        <f>IF(F45=AA45,"",1)</f>
        <v/>
      </c>
    </row>
    <row r="46" spans="1:28" ht="12" customHeight="1">
      <c r="A46" s="316"/>
      <c r="B46" s="316"/>
      <c r="C46" s="124"/>
      <c r="D46" s="296"/>
      <c r="E46" s="116"/>
      <c r="F46" s="117"/>
      <c r="G46" s="107">
        <f t="shared" ref="G46:K46" si="42">IF(G45=0,0,G45/$F45)</f>
        <v>0.125</v>
      </c>
      <c r="H46" s="107">
        <f t="shared" si="42"/>
        <v>0.125</v>
      </c>
      <c r="I46" s="107">
        <f t="shared" si="42"/>
        <v>0</v>
      </c>
      <c r="J46" s="107">
        <f t="shared" si="42"/>
        <v>0</v>
      </c>
      <c r="K46" s="107">
        <f t="shared" si="42"/>
        <v>0.75</v>
      </c>
      <c r="L46" s="107">
        <f t="shared" ref="L46" si="43">IF(L45=0,0,L45/$F45)</f>
        <v>0</v>
      </c>
      <c r="AA46" s="152"/>
      <c r="AB46" s="152"/>
    </row>
    <row r="47" spans="1:28" ht="12" customHeight="1">
      <c r="A47" s="316"/>
      <c r="B47" s="316"/>
      <c r="C47" s="123"/>
      <c r="D47" s="295" t="s">
        <v>28</v>
      </c>
      <c r="E47" s="115"/>
      <c r="F47" s="104">
        <v>5</v>
      </c>
      <c r="G47" s="104">
        <v>1</v>
      </c>
      <c r="H47" s="104">
        <v>0</v>
      </c>
      <c r="I47" s="104">
        <v>0</v>
      </c>
      <c r="J47" s="104">
        <v>0</v>
      </c>
      <c r="K47" s="104">
        <v>4</v>
      </c>
      <c r="L47" s="104">
        <v>0</v>
      </c>
      <c r="AA47" s="153">
        <v>5</v>
      </c>
      <c r="AB47" s="153" t="str">
        <f>IF(F47=AA47,"",1)</f>
        <v/>
      </c>
    </row>
    <row r="48" spans="1:28" ht="12" customHeight="1">
      <c r="A48" s="316"/>
      <c r="B48" s="316"/>
      <c r="C48" s="124"/>
      <c r="D48" s="296"/>
      <c r="E48" s="116"/>
      <c r="F48" s="117"/>
      <c r="G48" s="107">
        <f t="shared" ref="G48:K48" si="44">IF(G47=0,0,G47/$F47)</f>
        <v>0.2</v>
      </c>
      <c r="H48" s="107">
        <f t="shared" si="44"/>
        <v>0</v>
      </c>
      <c r="I48" s="107">
        <f t="shared" si="44"/>
        <v>0</v>
      </c>
      <c r="J48" s="107">
        <f t="shared" si="44"/>
        <v>0</v>
      </c>
      <c r="K48" s="107">
        <f t="shared" si="44"/>
        <v>0.8</v>
      </c>
      <c r="L48" s="107">
        <f t="shared" ref="L48" si="45">IF(L47=0,0,L47/$F47)</f>
        <v>0</v>
      </c>
      <c r="AA48" s="152"/>
      <c r="AB48" s="152"/>
    </row>
    <row r="49" spans="1:28" ht="12" customHeight="1">
      <c r="A49" s="316"/>
      <c r="B49" s="316"/>
      <c r="C49" s="123"/>
      <c r="D49" s="295" t="s">
        <v>27</v>
      </c>
      <c r="E49" s="115"/>
      <c r="F49" s="104">
        <v>5</v>
      </c>
      <c r="G49" s="104">
        <v>0</v>
      </c>
      <c r="H49" s="104">
        <v>0</v>
      </c>
      <c r="I49" s="104">
        <v>0</v>
      </c>
      <c r="J49" s="104">
        <v>0</v>
      </c>
      <c r="K49" s="104">
        <v>5</v>
      </c>
      <c r="L49" s="104">
        <v>0</v>
      </c>
      <c r="AA49" s="153">
        <v>5</v>
      </c>
      <c r="AB49" s="153" t="str">
        <f>IF(F49=AA49,"",1)</f>
        <v/>
      </c>
    </row>
    <row r="50" spans="1:28" ht="12" customHeight="1">
      <c r="A50" s="316"/>
      <c r="B50" s="316"/>
      <c r="C50" s="124"/>
      <c r="D50" s="296"/>
      <c r="E50" s="116"/>
      <c r="F50" s="117"/>
      <c r="G50" s="107">
        <f t="shared" ref="G50:K50" si="46">IF(G49=0,0,G49/$F49)</f>
        <v>0</v>
      </c>
      <c r="H50" s="107">
        <f t="shared" si="46"/>
        <v>0</v>
      </c>
      <c r="I50" s="107">
        <f t="shared" si="46"/>
        <v>0</v>
      </c>
      <c r="J50" s="107">
        <f t="shared" si="46"/>
        <v>0</v>
      </c>
      <c r="K50" s="107">
        <f t="shared" si="46"/>
        <v>1</v>
      </c>
      <c r="L50" s="107">
        <f t="shared" ref="L50" si="47">IF(L49=0,0,L49/$F49)</f>
        <v>0</v>
      </c>
      <c r="AA50" s="152"/>
      <c r="AB50" s="152"/>
    </row>
    <row r="51" spans="1:28" ht="12" customHeight="1">
      <c r="A51" s="316"/>
      <c r="B51" s="316"/>
      <c r="C51" s="123"/>
      <c r="D51" s="295" t="s">
        <v>26</v>
      </c>
      <c r="E51" s="115"/>
      <c r="F51" s="104">
        <v>15</v>
      </c>
      <c r="G51" s="104">
        <v>1</v>
      </c>
      <c r="H51" s="104">
        <v>0</v>
      </c>
      <c r="I51" s="104">
        <v>0</v>
      </c>
      <c r="J51" s="104">
        <v>1</v>
      </c>
      <c r="K51" s="104">
        <v>13</v>
      </c>
      <c r="L51" s="104">
        <v>0</v>
      </c>
      <c r="AA51" s="153">
        <v>15</v>
      </c>
      <c r="AB51" s="153" t="str">
        <f>IF(F51=AA51,"",1)</f>
        <v/>
      </c>
    </row>
    <row r="52" spans="1:28" ht="12" customHeight="1">
      <c r="A52" s="316"/>
      <c r="B52" s="316"/>
      <c r="C52" s="124"/>
      <c r="D52" s="296"/>
      <c r="E52" s="116"/>
      <c r="F52" s="117"/>
      <c r="G52" s="107">
        <f t="shared" ref="G52:K52" si="48">IF(G51=0,0,G51/$F51)</f>
        <v>6.6666666666666666E-2</v>
      </c>
      <c r="H52" s="107">
        <f t="shared" si="48"/>
        <v>0</v>
      </c>
      <c r="I52" s="107">
        <f t="shared" si="48"/>
        <v>0</v>
      </c>
      <c r="J52" s="107">
        <f t="shared" si="48"/>
        <v>6.6666666666666666E-2</v>
      </c>
      <c r="K52" s="107">
        <f t="shared" si="48"/>
        <v>0.8666666666666667</v>
      </c>
      <c r="L52" s="107">
        <f t="shared" ref="L52" si="49">IF(L51=0,0,L51/$F51)</f>
        <v>0</v>
      </c>
      <c r="AA52" s="152"/>
      <c r="AB52" s="152"/>
    </row>
    <row r="53" spans="1:28" ht="12" customHeight="1">
      <c r="A53" s="316"/>
      <c r="B53" s="316"/>
      <c r="C53" s="123"/>
      <c r="D53" s="295" t="s">
        <v>25</v>
      </c>
      <c r="E53" s="115"/>
      <c r="F53" s="104">
        <v>5</v>
      </c>
      <c r="G53" s="104">
        <v>0</v>
      </c>
      <c r="H53" s="104">
        <v>0</v>
      </c>
      <c r="I53" s="104">
        <v>0</v>
      </c>
      <c r="J53" s="104">
        <v>0</v>
      </c>
      <c r="K53" s="104">
        <v>5</v>
      </c>
      <c r="L53" s="104">
        <v>0</v>
      </c>
      <c r="AA53" s="153">
        <v>5</v>
      </c>
      <c r="AB53" s="153" t="str">
        <f>IF(F53=AA53,"",1)</f>
        <v/>
      </c>
    </row>
    <row r="54" spans="1:28" ht="12" customHeight="1">
      <c r="A54" s="316"/>
      <c r="B54" s="316"/>
      <c r="C54" s="124"/>
      <c r="D54" s="296"/>
      <c r="E54" s="116"/>
      <c r="F54" s="117"/>
      <c r="G54" s="107">
        <f t="shared" ref="G54:K54" si="50">IF(G53=0,0,G53/$F53)</f>
        <v>0</v>
      </c>
      <c r="H54" s="107">
        <f t="shared" si="50"/>
        <v>0</v>
      </c>
      <c r="I54" s="107">
        <f t="shared" si="50"/>
        <v>0</v>
      </c>
      <c r="J54" s="107">
        <f t="shared" si="50"/>
        <v>0</v>
      </c>
      <c r="K54" s="107">
        <f t="shared" si="50"/>
        <v>1</v>
      </c>
      <c r="L54" s="107">
        <f t="shared" ref="L54" si="51">IF(L53=0,0,L53/$F53)</f>
        <v>0</v>
      </c>
      <c r="AA54" s="152"/>
      <c r="AB54" s="152"/>
    </row>
    <row r="55" spans="1:28" ht="12" customHeight="1">
      <c r="A55" s="316"/>
      <c r="B55" s="316"/>
      <c r="C55" s="123"/>
      <c r="D55" s="295" t="s">
        <v>24</v>
      </c>
      <c r="E55" s="115"/>
      <c r="F55" s="104">
        <v>33</v>
      </c>
      <c r="G55" s="104">
        <v>3</v>
      </c>
      <c r="H55" s="104">
        <v>1</v>
      </c>
      <c r="I55" s="104">
        <v>0</v>
      </c>
      <c r="J55" s="104">
        <v>2</v>
      </c>
      <c r="K55" s="104">
        <v>27</v>
      </c>
      <c r="L55" s="104">
        <v>1</v>
      </c>
      <c r="AA55" s="153">
        <v>33</v>
      </c>
      <c r="AB55" s="153" t="str">
        <f>IF(F55=AA55,"",1)</f>
        <v/>
      </c>
    </row>
    <row r="56" spans="1:28" ht="12" customHeight="1">
      <c r="A56" s="316"/>
      <c r="B56" s="316"/>
      <c r="C56" s="124"/>
      <c r="D56" s="296"/>
      <c r="E56" s="116"/>
      <c r="F56" s="117"/>
      <c r="G56" s="107">
        <f t="shared" ref="G56:K56" si="52">IF(G55=0,0,G55/$F55)</f>
        <v>9.0909090909090912E-2</v>
      </c>
      <c r="H56" s="107">
        <f t="shared" si="52"/>
        <v>3.0303030303030304E-2</v>
      </c>
      <c r="I56" s="107">
        <f t="shared" si="52"/>
        <v>0</v>
      </c>
      <c r="J56" s="107">
        <f t="shared" si="52"/>
        <v>6.0606060606060608E-2</v>
      </c>
      <c r="K56" s="107">
        <f t="shared" si="52"/>
        <v>0.81818181818181823</v>
      </c>
      <c r="L56" s="107">
        <f t="shared" ref="L56" si="53">IF(L55=0,0,L55/$F55)</f>
        <v>3.0303030303030304E-2</v>
      </c>
      <c r="AA56" s="152"/>
      <c r="AB56" s="152"/>
    </row>
    <row r="57" spans="1:28" ht="12" customHeight="1">
      <c r="A57" s="316"/>
      <c r="B57" s="316"/>
      <c r="C57" s="123"/>
      <c r="D57" s="295" t="s">
        <v>23</v>
      </c>
      <c r="E57" s="115"/>
      <c r="F57" s="104">
        <v>8</v>
      </c>
      <c r="G57" s="104">
        <v>1</v>
      </c>
      <c r="H57" s="104">
        <v>0</v>
      </c>
      <c r="I57" s="104">
        <v>0</v>
      </c>
      <c r="J57" s="104">
        <v>0</v>
      </c>
      <c r="K57" s="104">
        <v>7</v>
      </c>
      <c r="L57" s="104">
        <v>0</v>
      </c>
      <c r="AA57" s="153">
        <v>8</v>
      </c>
      <c r="AB57" s="153" t="str">
        <f>IF(F57=AA57,"",1)</f>
        <v/>
      </c>
    </row>
    <row r="58" spans="1:28" ht="12" customHeight="1">
      <c r="A58" s="316"/>
      <c r="B58" s="316"/>
      <c r="C58" s="124"/>
      <c r="D58" s="296"/>
      <c r="E58" s="116"/>
      <c r="F58" s="117"/>
      <c r="G58" s="107">
        <f t="shared" ref="G58:K58" si="54">IF(G57=0,0,G57/$F57)</f>
        <v>0.125</v>
      </c>
      <c r="H58" s="107">
        <f t="shared" si="54"/>
        <v>0</v>
      </c>
      <c r="I58" s="107">
        <f t="shared" si="54"/>
        <v>0</v>
      </c>
      <c r="J58" s="107">
        <f t="shared" si="54"/>
        <v>0</v>
      </c>
      <c r="K58" s="107">
        <f t="shared" si="54"/>
        <v>0.875</v>
      </c>
      <c r="L58" s="107">
        <f t="shared" ref="L58" si="55">IF(L57=0,0,L57/$F57)</f>
        <v>0</v>
      </c>
      <c r="AA58" s="152"/>
      <c r="AB58" s="152"/>
    </row>
    <row r="59" spans="1:28" ht="12.75" customHeight="1">
      <c r="A59" s="316"/>
      <c r="B59" s="316"/>
      <c r="C59" s="123"/>
      <c r="D59" s="295" t="s">
        <v>22</v>
      </c>
      <c r="E59" s="115"/>
      <c r="F59" s="104">
        <v>28</v>
      </c>
      <c r="G59" s="104">
        <v>12</v>
      </c>
      <c r="H59" s="104">
        <v>1</v>
      </c>
      <c r="I59" s="104">
        <v>0</v>
      </c>
      <c r="J59" s="104">
        <v>0</v>
      </c>
      <c r="K59" s="104">
        <v>16</v>
      </c>
      <c r="L59" s="104">
        <v>0</v>
      </c>
      <c r="AA59" s="153">
        <v>28</v>
      </c>
      <c r="AB59" s="153" t="str">
        <f>IF(F59=AA59,"",1)</f>
        <v/>
      </c>
    </row>
    <row r="60" spans="1:28" ht="12.75" customHeight="1">
      <c r="A60" s="316"/>
      <c r="B60" s="316"/>
      <c r="C60" s="124"/>
      <c r="D60" s="296"/>
      <c r="E60" s="116"/>
      <c r="F60" s="117"/>
      <c r="G60" s="107">
        <f t="shared" ref="G60:K60" si="56">IF(G59=0,0,G59/$F59)</f>
        <v>0.42857142857142855</v>
      </c>
      <c r="H60" s="107">
        <f t="shared" si="56"/>
        <v>3.5714285714285712E-2</v>
      </c>
      <c r="I60" s="107">
        <f t="shared" si="56"/>
        <v>0</v>
      </c>
      <c r="J60" s="107">
        <f t="shared" si="56"/>
        <v>0</v>
      </c>
      <c r="K60" s="107">
        <f t="shared" si="56"/>
        <v>0.5714285714285714</v>
      </c>
      <c r="L60" s="107">
        <f t="shared" ref="L60" si="57">IF(L59=0,0,L59/$F59)</f>
        <v>0</v>
      </c>
      <c r="AA60" s="152"/>
      <c r="AB60" s="152"/>
    </row>
    <row r="61" spans="1:28" ht="12" customHeight="1">
      <c r="A61" s="316"/>
      <c r="B61" s="316"/>
      <c r="C61" s="123"/>
      <c r="D61" s="295" t="s">
        <v>21</v>
      </c>
      <c r="E61" s="115"/>
      <c r="F61" s="104">
        <v>12</v>
      </c>
      <c r="G61" s="104">
        <v>1</v>
      </c>
      <c r="H61" s="104">
        <v>0</v>
      </c>
      <c r="I61" s="104">
        <v>0</v>
      </c>
      <c r="J61" s="104">
        <v>1</v>
      </c>
      <c r="K61" s="104">
        <v>10</v>
      </c>
      <c r="L61" s="104">
        <v>0</v>
      </c>
      <c r="AA61" s="153">
        <v>12</v>
      </c>
      <c r="AB61" s="153" t="str">
        <f>IF(F61=AA61,"",1)</f>
        <v/>
      </c>
    </row>
    <row r="62" spans="1:28" ht="12" customHeight="1">
      <c r="A62" s="316"/>
      <c r="B62" s="316"/>
      <c r="C62" s="124"/>
      <c r="D62" s="296"/>
      <c r="E62" s="116"/>
      <c r="F62" s="117"/>
      <c r="G62" s="107">
        <f t="shared" ref="G62:K62" si="58">IF(G61=0,0,G61/$F61)</f>
        <v>8.3333333333333329E-2</v>
      </c>
      <c r="H62" s="107">
        <f t="shared" si="58"/>
        <v>0</v>
      </c>
      <c r="I62" s="107">
        <f t="shared" si="58"/>
        <v>0</v>
      </c>
      <c r="J62" s="107">
        <f t="shared" si="58"/>
        <v>8.3333333333333329E-2</v>
      </c>
      <c r="K62" s="107">
        <f t="shared" si="58"/>
        <v>0.83333333333333337</v>
      </c>
      <c r="L62" s="107">
        <f t="shared" ref="L62" si="59">IF(L61=0,0,L61/$F61)</f>
        <v>0</v>
      </c>
      <c r="AA62" s="152"/>
      <c r="AB62" s="152"/>
    </row>
    <row r="63" spans="1:28" ht="12" customHeight="1">
      <c r="A63" s="316"/>
      <c r="B63" s="316"/>
      <c r="C63" s="123"/>
      <c r="D63" s="295" t="s">
        <v>20</v>
      </c>
      <c r="E63" s="115"/>
      <c r="F63" s="104">
        <v>11</v>
      </c>
      <c r="G63" s="104">
        <v>8</v>
      </c>
      <c r="H63" s="104">
        <v>2</v>
      </c>
      <c r="I63" s="104">
        <v>0</v>
      </c>
      <c r="J63" s="104">
        <v>0</v>
      </c>
      <c r="K63" s="104">
        <v>3</v>
      </c>
      <c r="L63" s="104">
        <v>0</v>
      </c>
      <c r="AA63" s="153">
        <v>11</v>
      </c>
      <c r="AB63" s="153" t="str">
        <f>IF(F63=AA63,"",1)</f>
        <v/>
      </c>
    </row>
    <row r="64" spans="1:28" ht="12" customHeight="1">
      <c r="A64" s="316"/>
      <c r="B64" s="316"/>
      <c r="C64" s="124"/>
      <c r="D64" s="296"/>
      <c r="E64" s="116"/>
      <c r="F64" s="117"/>
      <c r="G64" s="107">
        <f t="shared" ref="G64:K64" si="60">IF(G63=0,0,G63/$F63)</f>
        <v>0.72727272727272729</v>
      </c>
      <c r="H64" s="107">
        <f t="shared" si="60"/>
        <v>0.18181818181818182</v>
      </c>
      <c r="I64" s="107">
        <f t="shared" si="60"/>
        <v>0</v>
      </c>
      <c r="J64" s="107">
        <f t="shared" si="60"/>
        <v>0</v>
      </c>
      <c r="K64" s="107">
        <f t="shared" si="60"/>
        <v>0.27272727272727271</v>
      </c>
      <c r="L64" s="107">
        <f t="shared" ref="L64" si="61">IF(L63=0,0,L63/$F63)</f>
        <v>0</v>
      </c>
      <c r="AA64" s="152"/>
      <c r="AB64" s="152"/>
    </row>
    <row r="65" spans="1:28" ht="12" customHeight="1">
      <c r="A65" s="316"/>
      <c r="B65" s="316"/>
      <c r="C65" s="123"/>
      <c r="D65" s="295" t="s">
        <v>19</v>
      </c>
      <c r="E65" s="115"/>
      <c r="F65" s="104">
        <v>21</v>
      </c>
      <c r="G65" s="104">
        <v>4</v>
      </c>
      <c r="H65" s="104">
        <v>0</v>
      </c>
      <c r="I65" s="104">
        <v>0</v>
      </c>
      <c r="J65" s="104">
        <v>1</v>
      </c>
      <c r="K65" s="104">
        <v>16</v>
      </c>
      <c r="L65" s="104">
        <v>0</v>
      </c>
      <c r="AA65" s="153">
        <v>21</v>
      </c>
      <c r="AB65" s="153" t="str">
        <f>IF(F65=AA65,"",1)</f>
        <v/>
      </c>
    </row>
    <row r="66" spans="1:28" ht="12" customHeight="1">
      <c r="A66" s="316"/>
      <c r="B66" s="316"/>
      <c r="C66" s="124"/>
      <c r="D66" s="296"/>
      <c r="E66" s="116"/>
      <c r="F66" s="117"/>
      <c r="G66" s="107">
        <f t="shared" ref="G66:K66" si="62">IF(G65=0,0,G65/$F65)</f>
        <v>0.19047619047619047</v>
      </c>
      <c r="H66" s="107">
        <f t="shared" si="62"/>
        <v>0</v>
      </c>
      <c r="I66" s="107">
        <f t="shared" si="62"/>
        <v>0</v>
      </c>
      <c r="J66" s="107">
        <f t="shared" si="62"/>
        <v>4.7619047619047616E-2</v>
      </c>
      <c r="K66" s="107">
        <f t="shared" si="62"/>
        <v>0.76190476190476186</v>
      </c>
      <c r="L66" s="107">
        <f t="shared" ref="L66" si="63">IF(L65=0,0,L65/$F65)</f>
        <v>0</v>
      </c>
      <c r="AA66" s="152"/>
      <c r="AB66" s="152"/>
    </row>
    <row r="67" spans="1:28" ht="12" customHeight="1">
      <c r="A67" s="316"/>
      <c r="B67" s="316"/>
      <c r="C67" s="123"/>
      <c r="D67" s="295" t="s">
        <v>18</v>
      </c>
      <c r="E67" s="115"/>
      <c r="F67" s="104">
        <v>8</v>
      </c>
      <c r="G67" s="104">
        <v>2</v>
      </c>
      <c r="H67" s="104">
        <v>1</v>
      </c>
      <c r="I67" s="104">
        <v>0</v>
      </c>
      <c r="J67" s="104">
        <v>0</v>
      </c>
      <c r="K67" s="104">
        <v>6</v>
      </c>
      <c r="L67" s="104">
        <v>0</v>
      </c>
      <c r="AA67" s="153">
        <v>8</v>
      </c>
      <c r="AB67" s="153" t="str">
        <f>IF(F67=AA67,"",1)</f>
        <v/>
      </c>
    </row>
    <row r="68" spans="1:28" ht="12" customHeight="1">
      <c r="A68" s="316"/>
      <c r="B68" s="317"/>
      <c r="C68" s="124"/>
      <c r="D68" s="296"/>
      <c r="E68" s="116"/>
      <c r="F68" s="117"/>
      <c r="G68" s="107">
        <f t="shared" ref="G68:K68" si="64">IF(G67=0,0,G67/$F67)</f>
        <v>0.25</v>
      </c>
      <c r="H68" s="107">
        <f t="shared" si="64"/>
        <v>0.125</v>
      </c>
      <c r="I68" s="107">
        <f t="shared" si="64"/>
        <v>0</v>
      </c>
      <c r="J68" s="107">
        <f t="shared" si="64"/>
        <v>0</v>
      </c>
      <c r="K68" s="107">
        <f t="shared" si="64"/>
        <v>0.75</v>
      </c>
      <c r="L68" s="107">
        <f t="shared" ref="L68" si="65">IF(L67=0,0,L67/$F67)</f>
        <v>0</v>
      </c>
      <c r="AA68" s="152"/>
      <c r="AB68" s="152"/>
    </row>
    <row r="69" spans="1:28" ht="12" customHeight="1">
      <c r="A69" s="316"/>
      <c r="B69" s="315" t="s">
        <v>17</v>
      </c>
      <c r="C69" s="123"/>
      <c r="D69" s="295" t="s">
        <v>16</v>
      </c>
      <c r="E69" s="115"/>
      <c r="F69" s="104">
        <v>739</v>
      </c>
      <c r="G69" s="104">
        <f>SUM(G71,G73,G75,G77,G79,G81,G83,G85,G87,G89,G91,G93,G95,G97,G99)</f>
        <v>61</v>
      </c>
      <c r="H69" s="104">
        <f t="shared" ref="H69:K69" si="66">SUM(H71,H73,H75,H77,H79,H81,H83,H85,H87,H89,H91,H93,H95,H97,H99)</f>
        <v>32</v>
      </c>
      <c r="I69" s="104">
        <f t="shared" si="66"/>
        <v>8</v>
      </c>
      <c r="J69" s="104">
        <f t="shared" si="66"/>
        <v>8</v>
      </c>
      <c r="K69" s="104">
        <f t="shared" si="66"/>
        <v>637</v>
      </c>
      <c r="L69" s="104">
        <f t="shared" ref="L69" si="67">SUM(L71,L73,L75,L77,L79,L81,L83,L85,L87,L89,L91,L93,L95,L97,L99)</f>
        <v>11</v>
      </c>
      <c r="AA69" s="153">
        <v>739</v>
      </c>
      <c r="AB69" s="153" t="str">
        <f>IF(F69=AA69,"",1)</f>
        <v/>
      </c>
    </row>
    <row r="70" spans="1:28" ht="12" customHeight="1">
      <c r="A70" s="316"/>
      <c r="B70" s="316"/>
      <c r="C70" s="124"/>
      <c r="D70" s="296"/>
      <c r="E70" s="116"/>
      <c r="F70" s="117"/>
      <c r="G70" s="107">
        <f t="shared" ref="G70:K70" si="68">IF(G69=0,0,G69/$F69)</f>
        <v>8.2543978349120431E-2</v>
      </c>
      <c r="H70" s="107">
        <f t="shared" si="68"/>
        <v>4.3301759133964821E-2</v>
      </c>
      <c r="I70" s="107">
        <f t="shared" si="68"/>
        <v>1.0825439783491205E-2</v>
      </c>
      <c r="J70" s="107">
        <f t="shared" si="68"/>
        <v>1.0825439783491205E-2</v>
      </c>
      <c r="K70" s="107">
        <f t="shared" si="68"/>
        <v>0.8619756427604871</v>
      </c>
      <c r="L70" s="107">
        <f t="shared" ref="L70" si="69">IF(L69=0,0,L69/$F69)</f>
        <v>1.4884979702300407E-2</v>
      </c>
      <c r="AA70" s="152"/>
      <c r="AB70" s="152"/>
    </row>
    <row r="71" spans="1:28" ht="12" customHeight="1">
      <c r="A71" s="316"/>
      <c r="B71" s="316"/>
      <c r="C71" s="123"/>
      <c r="D71" s="295" t="s">
        <v>129</v>
      </c>
      <c r="E71" s="115"/>
      <c r="F71" s="104">
        <v>7</v>
      </c>
      <c r="G71" s="104">
        <v>0</v>
      </c>
      <c r="H71" s="104">
        <v>1</v>
      </c>
      <c r="I71" s="104">
        <v>0</v>
      </c>
      <c r="J71" s="104">
        <v>0</v>
      </c>
      <c r="K71" s="104">
        <v>5</v>
      </c>
      <c r="L71" s="104">
        <v>1</v>
      </c>
      <c r="AA71" s="153">
        <v>7</v>
      </c>
      <c r="AB71" s="153" t="str">
        <f>IF(F71=AA71,"",1)</f>
        <v/>
      </c>
    </row>
    <row r="72" spans="1:28" ht="12" customHeight="1">
      <c r="A72" s="316"/>
      <c r="B72" s="316"/>
      <c r="C72" s="124"/>
      <c r="D72" s="296"/>
      <c r="E72" s="116"/>
      <c r="F72" s="117"/>
      <c r="G72" s="107">
        <f t="shared" ref="G72:K72" si="70">IF(G71=0,0,G71/$F71)</f>
        <v>0</v>
      </c>
      <c r="H72" s="107">
        <f t="shared" si="70"/>
        <v>0.14285714285714285</v>
      </c>
      <c r="I72" s="107">
        <f t="shared" si="70"/>
        <v>0</v>
      </c>
      <c r="J72" s="107">
        <f t="shared" si="70"/>
        <v>0</v>
      </c>
      <c r="K72" s="107">
        <f t="shared" si="70"/>
        <v>0.7142857142857143</v>
      </c>
      <c r="L72" s="107">
        <f t="shared" ref="L72" si="71">IF(L71=0,0,L71/$F71)</f>
        <v>0.14285714285714285</v>
      </c>
      <c r="AA72" s="152"/>
      <c r="AB72" s="152"/>
    </row>
    <row r="73" spans="1:28" ht="12" customHeight="1">
      <c r="A73" s="316"/>
      <c r="B73" s="316"/>
      <c r="C73" s="123"/>
      <c r="D73" s="295" t="s">
        <v>14</v>
      </c>
      <c r="E73" s="115"/>
      <c r="F73" s="104">
        <v>90</v>
      </c>
      <c r="G73" s="104">
        <v>4</v>
      </c>
      <c r="H73" s="104">
        <v>4</v>
      </c>
      <c r="I73" s="104">
        <v>1</v>
      </c>
      <c r="J73" s="104">
        <v>1</v>
      </c>
      <c r="K73" s="104">
        <v>80</v>
      </c>
      <c r="L73" s="104">
        <v>1</v>
      </c>
      <c r="AA73" s="153">
        <v>90</v>
      </c>
      <c r="AB73" s="153" t="str">
        <f>IF(F73=AA73,"",1)</f>
        <v/>
      </c>
    </row>
    <row r="74" spans="1:28" ht="12" customHeight="1">
      <c r="A74" s="316"/>
      <c r="B74" s="316"/>
      <c r="C74" s="124"/>
      <c r="D74" s="296"/>
      <c r="E74" s="116"/>
      <c r="F74" s="117"/>
      <c r="G74" s="107">
        <f t="shared" ref="G74:K74" si="72">IF(G73=0,0,G73/$F73)</f>
        <v>4.4444444444444446E-2</v>
      </c>
      <c r="H74" s="107">
        <f t="shared" si="72"/>
        <v>4.4444444444444446E-2</v>
      </c>
      <c r="I74" s="107">
        <f t="shared" si="72"/>
        <v>1.1111111111111112E-2</v>
      </c>
      <c r="J74" s="107">
        <f t="shared" si="72"/>
        <v>1.1111111111111112E-2</v>
      </c>
      <c r="K74" s="107">
        <f t="shared" si="72"/>
        <v>0.88888888888888884</v>
      </c>
      <c r="L74" s="107">
        <f t="shared" ref="L74" si="73">IF(L73=0,0,L73/$F73)</f>
        <v>1.1111111111111112E-2</v>
      </c>
      <c r="AA74" s="152"/>
      <c r="AB74" s="152"/>
    </row>
    <row r="75" spans="1:28" ht="12" customHeight="1">
      <c r="A75" s="316"/>
      <c r="B75" s="316"/>
      <c r="C75" s="123"/>
      <c r="D75" s="295" t="s">
        <v>13</v>
      </c>
      <c r="E75" s="115"/>
      <c r="F75" s="104">
        <v>18</v>
      </c>
      <c r="G75" s="104">
        <v>7</v>
      </c>
      <c r="H75" s="104">
        <v>0</v>
      </c>
      <c r="I75" s="104">
        <v>0</v>
      </c>
      <c r="J75" s="104">
        <v>1</v>
      </c>
      <c r="K75" s="104">
        <v>10</v>
      </c>
      <c r="L75" s="104">
        <v>0</v>
      </c>
      <c r="AA75" s="153">
        <v>18</v>
      </c>
      <c r="AB75" s="153" t="str">
        <f>IF(F75=AA75,"",1)</f>
        <v/>
      </c>
    </row>
    <row r="76" spans="1:28" ht="12" customHeight="1">
      <c r="A76" s="316"/>
      <c r="B76" s="316"/>
      <c r="C76" s="124"/>
      <c r="D76" s="296"/>
      <c r="E76" s="116"/>
      <c r="F76" s="117"/>
      <c r="G76" s="107">
        <f t="shared" ref="G76:K76" si="74">IF(G75=0,0,G75/$F75)</f>
        <v>0.3888888888888889</v>
      </c>
      <c r="H76" s="107">
        <f t="shared" si="74"/>
        <v>0</v>
      </c>
      <c r="I76" s="107">
        <f t="shared" si="74"/>
        <v>0</v>
      </c>
      <c r="J76" s="107">
        <f t="shared" si="74"/>
        <v>5.5555555555555552E-2</v>
      </c>
      <c r="K76" s="107">
        <f t="shared" si="74"/>
        <v>0.55555555555555558</v>
      </c>
      <c r="L76" s="107">
        <f t="shared" ref="L76" si="75">IF(L75=0,0,L75/$F75)</f>
        <v>0</v>
      </c>
      <c r="AA76" s="152"/>
      <c r="AB76" s="152"/>
    </row>
    <row r="77" spans="1:28" ht="12" customHeight="1">
      <c r="A77" s="316"/>
      <c r="B77" s="316"/>
      <c r="C77" s="123"/>
      <c r="D77" s="295" t="s">
        <v>12</v>
      </c>
      <c r="E77" s="115"/>
      <c r="F77" s="104">
        <v>14</v>
      </c>
      <c r="G77" s="104">
        <v>11</v>
      </c>
      <c r="H77" s="104">
        <v>3</v>
      </c>
      <c r="I77" s="104">
        <v>3</v>
      </c>
      <c r="J77" s="104">
        <v>0</v>
      </c>
      <c r="K77" s="104">
        <v>3</v>
      </c>
      <c r="L77" s="104">
        <v>0</v>
      </c>
      <c r="AA77" s="153">
        <v>14</v>
      </c>
      <c r="AB77" s="153" t="str">
        <f>IF(F77=AA77,"",1)</f>
        <v/>
      </c>
    </row>
    <row r="78" spans="1:28" ht="12" customHeight="1">
      <c r="A78" s="316"/>
      <c r="B78" s="316"/>
      <c r="C78" s="124"/>
      <c r="D78" s="296"/>
      <c r="E78" s="116"/>
      <c r="F78" s="117"/>
      <c r="G78" s="107">
        <f t="shared" ref="G78:K78" si="76">IF(G77=0,0,G77/$F77)</f>
        <v>0.7857142857142857</v>
      </c>
      <c r="H78" s="107">
        <f t="shared" si="76"/>
        <v>0.21428571428571427</v>
      </c>
      <c r="I78" s="107">
        <f t="shared" si="76"/>
        <v>0.21428571428571427</v>
      </c>
      <c r="J78" s="107">
        <f t="shared" si="76"/>
        <v>0</v>
      </c>
      <c r="K78" s="107">
        <f t="shared" si="76"/>
        <v>0.21428571428571427</v>
      </c>
      <c r="L78" s="107">
        <f t="shared" ref="L78" si="77">IF(L77=0,0,L77/$F77)</f>
        <v>0</v>
      </c>
      <c r="AA78" s="152"/>
      <c r="AB78" s="152"/>
    </row>
    <row r="79" spans="1:28" ht="12" customHeight="1">
      <c r="A79" s="316"/>
      <c r="B79" s="316"/>
      <c r="C79" s="123"/>
      <c r="D79" s="295" t="s">
        <v>11</v>
      </c>
      <c r="E79" s="115"/>
      <c r="F79" s="104">
        <v>36</v>
      </c>
      <c r="G79" s="104">
        <v>3</v>
      </c>
      <c r="H79" s="104">
        <v>1</v>
      </c>
      <c r="I79" s="104">
        <v>0</v>
      </c>
      <c r="J79" s="104">
        <v>2</v>
      </c>
      <c r="K79" s="104">
        <v>31</v>
      </c>
      <c r="L79" s="104">
        <v>0</v>
      </c>
      <c r="AA79" s="153">
        <v>36</v>
      </c>
      <c r="AB79" s="153" t="str">
        <f>IF(F79=AA79,"",1)</f>
        <v/>
      </c>
    </row>
    <row r="80" spans="1:28" ht="12" customHeight="1">
      <c r="A80" s="316"/>
      <c r="B80" s="316"/>
      <c r="C80" s="124"/>
      <c r="D80" s="296"/>
      <c r="E80" s="116"/>
      <c r="F80" s="117"/>
      <c r="G80" s="107">
        <f t="shared" ref="G80:K80" si="78">IF(G79=0,0,G79/$F79)</f>
        <v>8.3333333333333329E-2</v>
      </c>
      <c r="H80" s="107">
        <f t="shared" si="78"/>
        <v>2.7777777777777776E-2</v>
      </c>
      <c r="I80" s="107">
        <f t="shared" si="78"/>
        <v>0</v>
      </c>
      <c r="J80" s="107">
        <f t="shared" si="78"/>
        <v>5.5555555555555552E-2</v>
      </c>
      <c r="K80" s="107">
        <f t="shared" si="78"/>
        <v>0.86111111111111116</v>
      </c>
      <c r="L80" s="107">
        <f t="shared" ref="L80" si="79">IF(L79=0,0,L79/$F79)</f>
        <v>0</v>
      </c>
      <c r="AA80" s="152"/>
      <c r="AB80" s="152"/>
    </row>
    <row r="81" spans="1:28" ht="12" customHeight="1">
      <c r="A81" s="316"/>
      <c r="B81" s="316"/>
      <c r="C81" s="123"/>
      <c r="D81" s="295" t="s">
        <v>10</v>
      </c>
      <c r="E81" s="115"/>
      <c r="F81" s="104">
        <v>187</v>
      </c>
      <c r="G81" s="104">
        <v>10</v>
      </c>
      <c r="H81" s="104">
        <v>10</v>
      </c>
      <c r="I81" s="104">
        <v>0</v>
      </c>
      <c r="J81" s="104">
        <v>1</v>
      </c>
      <c r="K81" s="104">
        <v>165</v>
      </c>
      <c r="L81" s="104">
        <v>4</v>
      </c>
      <c r="AA81" s="153">
        <v>187</v>
      </c>
      <c r="AB81" s="153" t="str">
        <f>IF(F81=AA81,"",1)</f>
        <v/>
      </c>
    </row>
    <row r="82" spans="1:28" ht="12" customHeight="1">
      <c r="A82" s="316"/>
      <c r="B82" s="316"/>
      <c r="C82" s="124"/>
      <c r="D82" s="296"/>
      <c r="E82" s="116"/>
      <c r="F82" s="117"/>
      <c r="G82" s="107">
        <f t="shared" ref="G82:K82" si="80">IF(G81=0,0,G81/$F81)</f>
        <v>5.3475935828877004E-2</v>
      </c>
      <c r="H82" s="107">
        <f t="shared" si="80"/>
        <v>5.3475935828877004E-2</v>
      </c>
      <c r="I82" s="107">
        <f t="shared" si="80"/>
        <v>0</v>
      </c>
      <c r="J82" s="107">
        <f t="shared" si="80"/>
        <v>5.3475935828877002E-3</v>
      </c>
      <c r="K82" s="107">
        <f t="shared" si="80"/>
        <v>0.88235294117647056</v>
      </c>
      <c r="L82" s="107">
        <f t="shared" ref="L82" si="81">IF(L81=0,0,L81/$F81)</f>
        <v>2.1390374331550801E-2</v>
      </c>
      <c r="AA82" s="152"/>
      <c r="AB82" s="152"/>
    </row>
    <row r="83" spans="1:28" ht="12" customHeight="1">
      <c r="A83" s="316"/>
      <c r="B83" s="316"/>
      <c r="C83" s="123"/>
      <c r="D83" s="295" t="s">
        <v>9</v>
      </c>
      <c r="E83" s="115"/>
      <c r="F83" s="104">
        <v>20</v>
      </c>
      <c r="G83" s="104">
        <v>5</v>
      </c>
      <c r="H83" s="104">
        <v>4</v>
      </c>
      <c r="I83" s="104">
        <v>1</v>
      </c>
      <c r="J83" s="104">
        <v>0</v>
      </c>
      <c r="K83" s="104">
        <v>14</v>
      </c>
      <c r="L83" s="104">
        <v>0</v>
      </c>
      <c r="AA83" s="153">
        <v>20</v>
      </c>
      <c r="AB83" s="153" t="str">
        <f>IF(F83=AA83,"",1)</f>
        <v/>
      </c>
    </row>
    <row r="84" spans="1:28" ht="12" customHeight="1">
      <c r="A84" s="316"/>
      <c r="B84" s="316"/>
      <c r="C84" s="124"/>
      <c r="D84" s="296"/>
      <c r="E84" s="116"/>
      <c r="F84" s="117"/>
      <c r="G84" s="107">
        <f t="shared" ref="G84:K84" si="82">IF(G83=0,0,G83/$F83)</f>
        <v>0.25</v>
      </c>
      <c r="H84" s="107">
        <f t="shared" si="82"/>
        <v>0.2</v>
      </c>
      <c r="I84" s="107">
        <f t="shared" si="82"/>
        <v>0.05</v>
      </c>
      <c r="J84" s="107">
        <f t="shared" si="82"/>
        <v>0</v>
      </c>
      <c r="K84" s="107">
        <f t="shared" si="82"/>
        <v>0.7</v>
      </c>
      <c r="L84" s="107">
        <f t="shared" ref="L84" si="83">IF(L83=0,0,L83/$F83)</f>
        <v>0</v>
      </c>
      <c r="AA84" s="152"/>
      <c r="AB84" s="152"/>
    </row>
    <row r="85" spans="1:28" ht="12" customHeight="1">
      <c r="A85" s="316"/>
      <c r="B85" s="316"/>
      <c r="C85" s="123"/>
      <c r="D85" s="295" t="s">
        <v>8</v>
      </c>
      <c r="E85" s="115"/>
      <c r="F85" s="104">
        <v>9</v>
      </c>
      <c r="G85" s="104">
        <v>0</v>
      </c>
      <c r="H85" s="104">
        <v>0</v>
      </c>
      <c r="I85" s="104">
        <v>0</v>
      </c>
      <c r="J85" s="104">
        <v>0</v>
      </c>
      <c r="K85" s="104">
        <v>9</v>
      </c>
      <c r="L85" s="104">
        <v>0</v>
      </c>
      <c r="AA85" s="153">
        <v>9</v>
      </c>
      <c r="AB85" s="153" t="str">
        <f>IF(F85=AA85,"",1)</f>
        <v/>
      </c>
    </row>
    <row r="86" spans="1:28" ht="12" customHeight="1">
      <c r="A86" s="316"/>
      <c r="B86" s="316"/>
      <c r="C86" s="124"/>
      <c r="D86" s="296"/>
      <c r="E86" s="116"/>
      <c r="F86" s="117"/>
      <c r="G86" s="107">
        <f t="shared" ref="G86:K86" si="84">IF(G85=0,0,G85/$F85)</f>
        <v>0</v>
      </c>
      <c r="H86" s="107">
        <f t="shared" si="84"/>
        <v>0</v>
      </c>
      <c r="I86" s="107">
        <f t="shared" si="84"/>
        <v>0</v>
      </c>
      <c r="J86" s="107">
        <f t="shared" si="84"/>
        <v>0</v>
      </c>
      <c r="K86" s="107">
        <f t="shared" si="84"/>
        <v>1</v>
      </c>
      <c r="L86" s="107">
        <f t="shared" ref="L86" si="85">IF(L85=0,0,L85/$F85)</f>
        <v>0</v>
      </c>
      <c r="AA86" s="152"/>
      <c r="AB86" s="152"/>
    </row>
    <row r="87" spans="1:28" ht="13.5" customHeight="1">
      <c r="A87" s="316"/>
      <c r="B87" s="316"/>
      <c r="C87" s="123"/>
      <c r="D87" s="362" t="s">
        <v>128</v>
      </c>
      <c r="E87" s="115"/>
      <c r="F87" s="104">
        <v>17</v>
      </c>
      <c r="G87" s="104">
        <v>3</v>
      </c>
      <c r="H87" s="104">
        <v>3</v>
      </c>
      <c r="I87" s="104">
        <v>0</v>
      </c>
      <c r="J87" s="104">
        <v>0</v>
      </c>
      <c r="K87" s="104">
        <v>12</v>
      </c>
      <c r="L87" s="104">
        <v>0</v>
      </c>
      <c r="AA87" s="153">
        <v>17</v>
      </c>
      <c r="AB87" s="153" t="str">
        <f>IF(F87=AA87,"",1)</f>
        <v/>
      </c>
    </row>
    <row r="88" spans="1:28" ht="13.5" customHeight="1">
      <c r="A88" s="316"/>
      <c r="B88" s="316"/>
      <c r="C88" s="124"/>
      <c r="D88" s="296"/>
      <c r="E88" s="116"/>
      <c r="F88" s="117"/>
      <c r="G88" s="107">
        <f t="shared" ref="G88:K88" si="86">IF(G87=0,0,G87/$F87)</f>
        <v>0.17647058823529413</v>
      </c>
      <c r="H88" s="107">
        <f t="shared" si="86"/>
        <v>0.17647058823529413</v>
      </c>
      <c r="I88" s="107">
        <f t="shared" si="86"/>
        <v>0</v>
      </c>
      <c r="J88" s="107">
        <f t="shared" si="86"/>
        <v>0</v>
      </c>
      <c r="K88" s="107">
        <f t="shared" si="86"/>
        <v>0.70588235294117652</v>
      </c>
      <c r="L88" s="107">
        <f t="shared" ref="L88" si="87">IF(L87=0,0,L87/$F87)</f>
        <v>0</v>
      </c>
      <c r="AA88" s="152"/>
      <c r="AB88" s="152"/>
    </row>
    <row r="89" spans="1:28" ht="12" customHeight="1">
      <c r="A89" s="316"/>
      <c r="B89" s="316"/>
      <c r="C89" s="123"/>
      <c r="D89" s="295" t="s">
        <v>6</v>
      </c>
      <c r="E89" s="115"/>
      <c r="F89" s="104">
        <v>40</v>
      </c>
      <c r="G89" s="104">
        <v>0</v>
      </c>
      <c r="H89" s="104">
        <v>1</v>
      </c>
      <c r="I89" s="104">
        <v>0</v>
      </c>
      <c r="J89" s="104">
        <v>0</v>
      </c>
      <c r="K89" s="104">
        <v>38</v>
      </c>
      <c r="L89" s="104">
        <v>1</v>
      </c>
      <c r="AA89" s="153">
        <v>40</v>
      </c>
      <c r="AB89" s="153" t="str">
        <f>IF(F89=AA89,"",1)</f>
        <v/>
      </c>
    </row>
    <row r="90" spans="1:28" ht="12" customHeight="1">
      <c r="A90" s="316"/>
      <c r="B90" s="316"/>
      <c r="C90" s="124"/>
      <c r="D90" s="296"/>
      <c r="E90" s="116"/>
      <c r="F90" s="117"/>
      <c r="G90" s="107">
        <f t="shared" ref="G90:K90" si="88">IF(G89=0,0,G89/$F89)</f>
        <v>0</v>
      </c>
      <c r="H90" s="107">
        <f t="shared" si="88"/>
        <v>2.5000000000000001E-2</v>
      </c>
      <c r="I90" s="107">
        <f t="shared" si="88"/>
        <v>0</v>
      </c>
      <c r="J90" s="107">
        <f t="shared" si="88"/>
        <v>0</v>
      </c>
      <c r="K90" s="107">
        <f t="shared" si="88"/>
        <v>0.95</v>
      </c>
      <c r="L90" s="107">
        <f t="shared" ref="L90" si="89">IF(L89=0,0,L89/$F89)</f>
        <v>2.5000000000000001E-2</v>
      </c>
      <c r="AA90" s="152"/>
      <c r="AB90" s="152"/>
    </row>
    <row r="91" spans="1:28" ht="12" customHeight="1">
      <c r="A91" s="316"/>
      <c r="B91" s="316"/>
      <c r="C91" s="123"/>
      <c r="D91" s="295" t="s">
        <v>5</v>
      </c>
      <c r="E91" s="115"/>
      <c r="F91" s="104">
        <v>28</v>
      </c>
      <c r="G91" s="104">
        <v>1</v>
      </c>
      <c r="H91" s="104">
        <v>1</v>
      </c>
      <c r="I91" s="104">
        <v>0</v>
      </c>
      <c r="J91" s="104">
        <v>0</v>
      </c>
      <c r="K91" s="104">
        <v>24</v>
      </c>
      <c r="L91" s="104">
        <v>2</v>
      </c>
      <c r="AA91" s="153">
        <v>28</v>
      </c>
      <c r="AB91" s="153" t="str">
        <f>IF(F91=AA91,"",1)</f>
        <v/>
      </c>
    </row>
    <row r="92" spans="1:28" ht="12" customHeight="1">
      <c r="A92" s="316"/>
      <c r="B92" s="316"/>
      <c r="C92" s="124"/>
      <c r="D92" s="296"/>
      <c r="E92" s="116"/>
      <c r="F92" s="117"/>
      <c r="G92" s="107">
        <f t="shared" ref="G92:K92" si="90">IF(G91=0,0,G91/$F91)</f>
        <v>3.5714285714285712E-2</v>
      </c>
      <c r="H92" s="107">
        <f t="shared" si="90"/>
        <v>3.5714285714285712E-2</v>
      </c>
      <c r="I92" s="107">
        <f t="shared" si="90"/>
        <v>0</v>
      </c>
      <c r="J92" s="107">
        <f t="shared" si="90"/>
        <v>0</v>
      </c>
      <c r="K92" s="107">
        <f t="shared" si="90"/>
        <v>0.8571428571428571</v>
      </c>
      <c r="L92" s="107">
        <f t="shared" ref="L92" si="91">IF(L91=0,0,L91/$F91)</f>
        <v>7.1428571428571425E-2</v>
      </c>
      <c r="AA92" s="152"/>
      <c r="AB92" s="152"/>
    </row>
    <row r="93" spans="1:28" ht="12" customHeight="1">
      <c r="A93" s="316"/>
      <c r="B93" s="316"/>
      <c r="C93" s="123"/>
      <c r="D93" s="295" t="s">
        <v>4</v>
      </c>
      <c r="E93" s="115"/>
      <c r="F93" s="104">
        <v>21</v>
      </c>
      <c r="G93" s="104">
        <v>8</v>
      </c>
      <c r="H93" s="104">
        <v>0</v>
      </c>
      <c r="I93" s="104">
        <v>2</v>
      </c>
      <c r="J93" s="104">
        <v>0</v>
      </c>
      <c r="K93" s="104">
        <v>13</v>
      </c>
      <c r="L93" s="104">
        <v>0</v>
      </c>
      <c r="AA93" s="153">
        <v>21</v>
      </c>
      <c r="AB93" s="153" t="str">
        <f>IF(F93=AA93,"",1)</f>
        <v/>
      </c>
    </row>
    <row r="94" spans="1:28" ht="12" customHeight="1">
      <c r="A94" s="316"/>
      <c r="B94" s="316"/>
      <c r="C94" s="124"/>
      <c r="D94" s="296"/>
      <c r="E94" s="116"/>
      <c r="F94" s="117"/>
      <c r="G94" s="107">
        <f t="shared" ref="G94:K94" si="92">IF(G93=0,0,G93/$F93)</f>
        <v>0.38095238095238093</v>
      </c>
      <c r="H94" s="107">
        <f t="shared" si="92"/>
        <v>0</v>
      </c>
      <c r="I94" s="107">
        <f t="shared" si="92"/>
        <v>9.5238095238095233E-2</v>
      </c>
      <c r="J94" s="107">
        <f t="shared" si="92"/>
        <v>0</v>
      </c>
      <c r="K94" s="107">
        <f t="shared" si="92"/>
        <v>0.61904761904761907</v>
      </c>
      <c r="L94" s="107">
        <f t="shared" ref="L94" si="93">IF(L93=0,0,L93/$F93)</f>
        <v>0</v>
      </c>
      <c r="AA94" s="152"/>
      <c r="AB94" s="152"/>
    </row>
    <row r="95" spans="1:28" ht="12" customHeight="1">
      <c r="A95" s="316"/>
      <c r="B95" s="316"/>
      <c r="C95" s="123"/>
      <c r="D95" s="295" t="s">
        <v>3</v>
      </c>
      <c r="E95" s="115"/>
      <c r="F95" s="104">
        <v>176</v>
      </c>
      <c r="G95" s="104">
        <v>2</v>
      </c>
      <c r="H95" s="104">
        <v>1</v>
      </c>
      <c r="I95" s="104">
        <v>0</v>
      </c>
      <c r="J95" s="104">
        <v>2</v>
      </c>
      <c r="K95" s="104">
        <v>169</v>
      </c>
      <c r="L95" s="104">
        <v>2</v>
      </c>
      <c r="AA95" s="153">
        <v>176</v>
      </c>
      <c r="AB95" s="153" t="str">
        <f>IF(F95=AA95,"",1)</f>
        <v/>
      </c>
    </row>
    <row r="96" spans="1:28" ht="12" customHeight="1">
      <c r="A96" s="316"/>
      <c r="B96" s="316"/>
      <c r="C96" s="124"/>
      <c r="D96" s="296"/>
      <c r="E96" s="116"/>
      <c r="F96" s="117"/>
      <c r="G96" s="107">
        <f t="shared" ref="G96:K96" si="94">IF(G95=0,0,G95/$F95)</f>
        <v>1.1363636363636364E-2</v>
      </c>
      <c r="H96" s="107">
        <f t="shared" si="94"/>
        <v>5.681818181818182E-3</v>
      </c>
      <c r="I96" s="107">
        <f t="shared" si="94"/>
        <v>0</v>
      </c>
      <c r="J96" s="107">
        <f t="shared" si="94"/>
        <v>1.1363636363636364E-2</v>
      </c>
      <c r="K96" s="107">
        <f t="shared" si="94"/>
        <v>0.96022727272727271</v>
      </c>
      <c r="L96" s="107">
        <f t="shared" ref="L96" si="95">IF(L95=0,0,L95/$F95)</f>
        <v>1.1363636363636364E-2</v>
      </c>
      <c r="AA96" s="152"/>
      <c r="AB96" s="152"/>
    </row>
    <row r="97" spans="1:30" ht="12" customHeight="1">
      <c r="A97" s="316"/>
      <c r="B97" s="316"/>
      <c r="C97" s="123"/>
      <c r="D97" s="295" t="s">
        <v>2</v>
      </c>
      <c r="E97" s="115"/>
      <c r="F97" s="104">
        <v>21</v>
      </c>
      <c r="G97" s="104">
        <v>0</v>
      </c>
      <c r="H97" s="104">
        <v>1</v>
      </c>
      <c r="I97" s="104">
        <v>0</v>
      </c>
      <c r="J97" s="104">
        <v>0</v>
      </c>
      <c r="K97" s="104">
        <v>20</v>
      </c>
      <c r="L97" s="104">
        <v>0</v>
      </c>
      <c r="AA97" s="153">
        <v>21</v>
      </c>
      <c r="AB97" s="153" t="str">
        <f>IF(F97=AA97,"",1)</f>
        <v/>
      </c>
    </row>
    <row r="98" spans="1:30" ht="12" customHeight="1">
      <c r="A98" s="316"/>
      <c r="B98" s="316"/>
      <c r="C98" s="124"/>
      <c r="D98" s="296"/>
      <c r="E98" s="116"/>
      <c r="F98" s="117"/>
      <c r="G98" s="107">
        <f t="shared" ref="G98:K98" si="96">IF(G97=0,0,G97/$F97)</f>
        <v>0</v>
      </c>
      <c r="H98" s="107">
        <f t="shared" si="96"/>
        <v>4.7619047619047616E-2</v>
      </c>
      <c r="I98" s="107">
        <f t="shared" si="96"/>
        <v>0</v>
      </c>
      <c r="J98" s="107">
        <f t="shared" si="96"/>
        <v>0</v>
      </c>
      <c r="K98" s="107">
        <f t="shared" si="96"/>
        <v>0.95238095238095233</v>
      </c>
      <c r="L98" s="107">
        <f t="shared" ref="L98" si="97">IF(L97=0,0,L97/$F97)</f>
        <v>0</v>
      </c>
      <c r="AA98" s="152"/>
      <c r="AB98" s="152"/>
    </row>
    <row r="99" spans="1:30" ht="12.75" customHeight="1">
      <c r="A99" s="316"/>
      <c r="B99" s="316"/>
      <c r="C99" s="123"/>
      <c r="D99" s="295" t="s">
        <v>1</v>
      </c>
      <c r="E99" s="115"/>
      <c r="F99" s="104">
        <v>55</v>
      </c>
      <c r="G99" s="104">
        <v>7</v>
      </c>
      <c r="H99" s="104">
        <v>2</v>
      </c>
      <c r="I99" s="104">
        <v>1</v>
      </c>
      <c r="J99" s="104">
        <v>1</v>
      </c>
      <c r="K99" s="104">
        <v>44</v>
      </c>
      <c r="L99" s="104">
        <v>0</v>
      </c>
      <c r="AA99" s="153">
        <v>55</v>
      </c>
      <c r="AB99" s="153" t="str">
        <f>IF(F99=AA99,"",1)</f>
        <v/>
      </c>
    </row>
    <row r="100" spans="1:30" ht="12.75" customHeight="1" thickBot="1">
      <c r="A100" s="317"/>
      <c r="B100" s="317"/>
      <c r="C100" s="124"/>
      <c r="D100" s="296"/>
      <c r="E100" s="116"/>
      <c r="F100" s="126"/>
      <c r="G100" s="107">
        <f t="shared" ref="G100:K100" si="98">IF(G99=0,0,G99/$F99)</f>
        <v>0.12727272727272726</v>
      </c>
      <c r="H100" s="107">
        <f t="shared" si="98"/>
        <v>3.6363636363636362E-2</v>
      </c>
      <c r="I100" s="107">
        <f t="shared" si="98"/>
        <v>1.8181818181818181E-2</v>
      </c>
      <c r="J100" s="107">
        <f t="shared" si="98"/>
        <v>1.8181818181818181E-2</v>
      </c>
      <c r="K100" s="107">
        <f t="shared" si="98"/>
        <v>0.8</v>
      </c>
      <c r="L100" s="107">
        <f t="shared" ref="L100" si="99">IF(L99=0,0,L99/$F99)</f>
        <v>0</v>
      </c>
      <c r="AA100" s="155"/>
      <c r="AB100" s="156"/>
    </row>
    <row r="110" spans="1:30">
      <c r="D110" s="189" t="s">
        <v>495</v>
      </c>
      <c r="E110" s="190"/>
      <c r="F110" s="191">
        <v>986</v>
      </c>
      <c r="G110" s="191">
        <v>105</v>
      </c>
      <c r="H110" s="191">
        <v>43</v>
      </c>
      <c r="I110" s="191">
        <v>11</v>
      </c>
      <c r="J110" s="191">
        <v>21</v>
      </c>
      <c r="K110" s="191">
        <v>823</v>
      </c>
      <c r="L110" s="191">
        <v>12</v>
      </c>
      <c r="M110" s="191"/>
      <c r="N110" s="191"/>
      <c r="O110" s="191"/>
      <c r="P110" s="191"/>
      <c r="Q110" s="191"/>
      <c r="R110" s="191"/>
      <c r="S110" s="83"/>
      <c r="T110" s="83"/>
      <c r="U110" s="83"/>
      <c r="V110" s="83"/>
      <c r="W110" s="83"/>
      <c r="X110" s="83"/>
      <c r="Y110" s="83"/>
      <c r="Z110" s="83"/>
      <c r="AC110" s="83"/>
      <c r="AD110" s="83"/>
    </row>
    <row r="111" spans="1:30">
      <c r="D111" s="192" t="s">
        <v>49</v>
      </c>
      <c r="E111" s="190"/>
      <c r="F111" s="193">
        <f>IF(F110="","",SUM(F9,F11,F13,F15,F17))</f>
        <v>986</v>
      </c>
      <c r="G111" s="193">
        <f t="shared" ref="G111:R111" si="100">IF(G110="","",SUM(G9,G11,G13,G15,G17))</f>
        <v>105</v>
      </c>
      <c r="H111" s="193">
        <f t="shared" si="100"/>
        <v>43</v>
      </c>
      <c r="I111" s="193">
        <f t="shared" si="100"/>
        <v>11</v>
      </c>
      <c r="J111" s="193">
        <f t="shared" si="100"/>
        <v>20</v>
      </c>
      <c r="K111" s="193">
        <f t="shared" si="100"/>
        <v>823</v>
      </c>
      <c r="L111" s="193">
        <f t="shared" si="100"/>
        <v>12</v>
      </c>
      <c r="M111" s="193" t="str">
        <f t="shared" si="100"/>
        <v/>
      </c>
      <c r="N111" s="193" t="str">
        <f t="shared" si="100"/>
        <v/>
      </c>
      <c r="O111" s="193" t="str">
        <f t="shared" si="100"/>
        <v/>
      </c>
      <c r="P111" s="193" t="str">
        <f t="shared" si="100"/>
        <v/>
      </c>
      <c r="Q111" s="193" t="str">
        <f t="shared" si="100"/>
        <v/>
      </c>
      <c r="R111" s="193" t="str">
        <f t="shared" si="100"/>
        <v/>
      </c>
      <c r="S111" s="194"/>
      <c r="T111" s="83"/>
      <c r="U111" s="194"/>
      <c r="V111" s="83"/>
      <c r="W111" s="194"/>
      <c r="X111" s="83"/>
      <c r="Y111" s="194"/>
      <c r="Z111" s="83"/>
      <c r="AA111" s="194"/>
      <c r="AC111" s="194"/>
      <c r="AD111" s="83"/>
    </row>
    <row r="112" spans="1:30">
      <c r="D112" s="192" t="s">
        <v>43</v>
      </c>
      <c r="E112" s="190"/>
      <c r="F112" s="193">
        <f>IF(F110="","",SUM(F19,F69))</f>
        <v>986</v>
      </c>
      <c r="G112" s="193">
        <f t="shared" ref="G112:R112" si="101">IF(G110="","",SUM(G19,G69))</f>
        <v>105</v>
      </c>
      <c r="H112" s="193">
        <f t="shared" si="101"/>
        <v>43</v>
      </c>
      <c r="I112" s="193">
        <f t="shared" si="101"/>
        <v>11</v>
      </c>
      <c r="J112" s="193">
        <f t="shared" si="101"/>
        <v>20</v>
      </c>
      <c r="K112" s="193">
        <f t="shared" si="101"/>
        <v>823</v>
      </c>
      <c r="L112" s="193">
        <f t="shared" si="101"/>
        <v>12</v>
      </c>
      <c r="M112" s="193" t="str">
        <f t="shared" si="101"/>
        <v/>
      </c>
      <c r="N112" s="193" t="str">
        <f t="shared" si="101"/>
        <v/>
      </c>
      <c r="O112" s="193" t="str">
        <f t="shared" si="101"/>
        <v/>
      </c>
      <c r="P112" s="193" t="str">
        <f t="shared" si="101"/>
        <v/>
      </c>
      <c r="Q112" s="193" t="str">
        <f t="shared" si="101"/>
        <v/>
      </c>
      <c r="R112" s="193" t="str">
        <f t="shared" si="101"/>
        <v/>
      </c>
      <c r="S112" s="194"/>
      <c r="T112" s="83"/>
      <c r="U112" s="194"/>
      <c r="V112" s="83"/>
      <c r="W112" s="194"/>
      <c r="X112" s="83"/>
      <c r="Y112" s="194"/>
      <c r="Z112" s="83"/>
      <c r="AA112" s="194"/>
      <c r="AC112" s="194"/>
      <c r="AD112" s="83"/>
    </row>
    <row r="113" spans="4:30">
      <c r="D113" s="195" t="s">
        <v>42</v>
      </c>
      <c r="F113" s="193">
        <f>IF(F110="","",SUM(F21,F23,F25,F27,F29,F31,F33,F35,F37,F39,F41,F43,F45,F47,F49,F51,F53,F55,F57,F59,F61,F63,F65,F67))</f>
        <v>247</v>
      </c>
      <c r="G113" s="193">
        <f t="shared" ref="G113:R113" si="102">IF(G110="","",SUM(G21,G23,G25,G27,G29,G31,G33,G35,G37,G39,G41,G43,G45,G47,G49,G51,G53,G55,G57,G59,G61,G63,G65,G67))</f>
        <v>44</v>
      </c>
      <c r="H113" s="193">
        <f t="shared" si="102"/>
        <v>11</v>
      </c>
      <c r="I113" s="193">
        <f t="shared" si="102"/>
        <v>3</v>
      </c>
      <c r="J113" s="193">
        <f t="shared" si="102"/>
        <v>12</v>
      </c>
      <c r="K113" s="193">
        <f t="shared" si="102"/>
        <v>186</v>
      </c>
      <c r="L113" s="193">
        <f t="shared" si="102"/>
        <v>1</v>
      </c>
      <c r="M113" s="193" t="str">
        <f t="shared" si="102"/>
        <v/>
      </c>
      <c r="N113" s="193" t="str">
        <f t="shared" si="102"/>
        <v/>
      </c>
      <c r="O113" s="193" t="str">
        <f t="shared" si="102"/>
        <v/>
      </c>
      <c r="P113" s="193" t="str">
        <f t="shared" si="102"/>
        <v/>
      </c>
      <c r="Q113" s="193" t="str">
        <f t="shared" si="102"/>
        <v/>
      </c>
      <c r="R113" s="193" t="str">
        <f t="shared" si="102"/>
        <v/>
      </c>
      <c r="S113" s="194"/>
      <c r="T113" s="83"/>
      <c r="U113" s="194"/>
      <c r="V113" s="83"/>
      <c r="W113" s="194"/>
      <c r="X113" s="83"/>
      <c r="Y113" s="194"/>
      <c r="Z113" s="83"/>
      <c r="AA113" s="194"/>
      <c r="AC113" s="194"/>
      <c r="AD113" s="83"/>
    </row>
    <row r="114" spans="4:30">
      <c r="D114" s="196" t="s">
        <v>496</v>
      </c>
      <c r="F114" s="193">
        <f>IF(F110="","",SUM(F71,F73,F75,F77,F79,F81,F83,F85,F87,F89,F91,F93,F95,F97,F99))</f>
        <v>739</v>
      </c>
      <c r="G114" s="193">
        <f t="shared" ref="G114:R114" si="103">IF(G110="","",SUM(G71,G73,G75,G77,G79,G81,G83,G85,G87,G89,G91,G93,G95,G97,G99))</f>
        <v>61</v>
      </c>
      <c r="H114" s="193">
        <f t="shared" si="103"/>
        <v>32</v>
      </c>
      <c r="I114" s="193">
        <f t="shared" si="103"/>
        <v>8</v>
      </c>
      <c r="J114" s="193">
        <f t="shared" si="103"/>
        <v>8</v>
      </c>
      <c r="K114" s="193">
        <f t="shared" si="103"/>
        <v>637</v>
      </c>
      <c r="L114" s="193">
        <f t="shared" si="103"/>
        <v>11</v>
      </c>
      <c r="M114" s="193" t="str">
        <f t="shared" si="103"/>
        <v/>
      </c>
      <c r="N114" s="193" t="str">
        <f t="shared" si="103"/>
        <v/>
      </c>
      <c r="O114" s="193" t="str">
        <f t="shared" si="103"/>
        <v/>
      </c>
      <c r="P114" s="193" t="str">
        <f t="shared" si="103"/>
        <v/>
      </c>
      <c r="Q114" s="193" t="str">
        <f t="shared" si="103"/>
        <v/>
      </c>
      <c r="R114" s="193" t="str">
        <f t="shared" si="103"/>
        <v/>
      </c>
      <c r="S114" s="194"/>
      <c r="T114" s="83"/>
      <c r="U114" s="194"/>
      <c r="V114" s="83"/>
      <c r="W114" s="194"/>
      <c r="X114" s="83"/>
      <c r="Y114" s="194"/>
      <c r="Z114" s="83"/>
      <c r="AA114" s="194"/>
      <c r="AC114" s="194"/>
      <c r="AD114" s="83"/>
    </row>
    <row r="115" spans="4:30">
      <c r="S115" s="83"/>
      <c r="T115" s="83"/>
      <c r="U115" s="83"/>
      <c r="V115" s="83"/>
      <c r="W115" s="83"/>
      <c r="X115" s="83"/>
      <c r="Y115" s="83"/>
      <c r="Z115" s="83"/>
      <c r="AC115" s="83"/>
      <c r="AD115" s="83"/>
    </row>
    <row r="116" spans="4:30">
      <c r="D116" s="189" t="s">
        <v>495</v>
      </c>
      <c r="F116" s="191" t="str">
        <f>IF(F110="","",IF(F7=F110,"",1))</f>
        <v/>
      </c>
      <c r="G116" s="191" t="str">
        <f t="shared" ref="G116:R116" si="104">IF(G110="","",IF(G7=G110,"",1))</f>
        <v/>
      </c>
      <c r="H116" s="191" t="str">
        <f t="shared" si="104"/>
        <v/>
      </c>
      <c r="I116" s="191" t="str">
        <f t="shared" si="104"/>
        <v/>
      </c>
      <c r="J116" s="191">
        <f t="shared" si="104"/>
        <v>1</v>
      </c>
      <c r="K116" s="191" t="str">
        <f t="shared" si="104"/>
        <v/>
      </c>
      <c r="L116" s="191" t="str">
        <f t="shared" si="104"/>
        <v/>
      </c>
      <c r="M116" s="191" t="str">
        <f t="shared" si="104"/>
        <v/>
      </c>
      <c r="N116" s="191" t="str">
        <f t="shared" si="104"/>
        <v/>
      </c>
      <c r="O116" s="191" t="str">
        <f t="shared" si="104"/>
        <v/>
      </c>
      <c r="P116" s="191" t="str">
        <f t="shared" si="104"/>
        <v/>
      </c>
      <c r="Q116" s="191" t="str">
        <f t="shared" si="104"/>
        <v/>
      </c>
      <c r="R116" s="191" t="str">
        <f t="shared" si="104"/>
        <v/>
      </c>
      <c r="S116" s="83"/>
      <c r="T116" s="83"/>
      <c r="U116" s="83"/>
      <c r="V116" s="83"/>
      <c r="W116" s="83"/>
      <c r="X116" s="83"/>
      <c r="Y116" s="83"/>
      <c r="Z116" s="83"/>
      <c r="AC116" s="83"/>
      <c r="AD116" s="83"/>
    </row>
    <row r="117" spans="4:30">
      <c r="D117" s="192" t="s">
        <v>49</v>
      </c>
      <c r="F117" s="191" t="str">
        <f>IF(F110="","",IF(F110=F111,"",1))</f>
        <v/>
      </c>
      <c r="G117" s="191" t="str">
        <f t="shared" ref="G117:R117" si="105">IF(G110="","",IF(G110=G111,"",1))</f>
        <v/>
      </c>
      <c r="H117" s="191" t="str">
        <f t="shared" si="105"/>
        <v/>
      </c>
      <c r="I117" s="191" t="str">
        <f t="shared" si="105"/>
        <v/>
      </c>
      <c r="J117" s="191">
        <f t="shared" si="105"/>
        <v>1</v>
      </c>
      <c r="K117" s="191" t="str">
        <f t="shared" si="105"/>
        <v/>
      </c>
      <c r="L117" s="191" t="str">
        <f t="shared" si="105"/>
        <v/>
      </c>
      <c r="M117" s="191" t="str">
        <f t="shared" si="105"/>
        <v/>
      </c>
      <c r="N117" s="191" t="str">
        <f t="shared" si="105"/>
        <v/>
      </c>
      <c r="O117" s="191" t="str">
        <f t="shared" si="105"/>
        <v/>
      </c>
      <c r="P117" s="191" t="str">
        <f t="shared" si="105"/>
        <v/>
      </c>
      <c r="Q117" s="191" t="str">
        <f t="shared" si="105"/>
        <v/>
      </c>
      <c r="R117" s="191" t="str">
        <f t="shared" si="105"/>
        <v/>
      </c>
      <c r="S117" s="83"/>
      <c r="T117" s="83"/>
      <c r="U117" s="83"/>
      <c r="V117" s="83"/>
      <c r="W117" s="83"/>
      <c r="X117" s="83"/>
      <c r="Y117" s="83"/>
      <c r="Z117" s="83"/>
      <c r="AC117" s="83"/>
      <c r="AD117" s="83"/>
    </row>
    <row r="118" spans="4:30">
      <c r="D118" s="192" t="s">
        <v>43</v>
      </c>
      <c r="F118" s="191" t="str">
        <f>IF(F110="","",IF(F110=F112,"",1))</f>
        <v/>
      </c>
      <c r="G118" s="191" t="str">
        <f t="shared" ref="G118:R118" si="106">IF(G110="","",IF(G110=G112,"",1))</f>
        <v/>
      </c>
      <c r="H118" s="191" t="str">
        <f t="shared" si="106"/>
        <v/>
      </c>
      <c r="I118" s="191" t="str">
        <f t="shared" si="106"/>
        <v/>
      </c>
      <c r="J118" s="191">
        <f t="shared" si="106"/>
        <v>1</v>
      </c>
      <c r="K118" s="191" t="str">
        <f t="shared" si="106"/>
        <v/>
      </c>
      <c r="L118" s="191" t="str">
        <f t="shared" si="106"/>
        <v/>
      </c>
      <c r="M118" s="191" t="str">
        <f t="shared" si="106"/>
        <v/>
      </c>
      <c r="N118" s="191" t="str">
        <f t="shared" si="106"/>
        <v/>
      </c>
      <c r="O118" s="191" t="str">
        <f t="shared" si="106"/>
        <v/>
      </c>
      <c r="P118" s="191" t="str">
        <f t="shared" si="106"/>
        <v/>
      </c>
      <c r="Q118" s="191" t="str">
        <f t="shared" si="106"/>
        <v/>
      </c>
      <c r="R118" s="191" t="str">
        <f t="shared" si="106"/>
        <v/>
      </c>
      <c r="S118" s="83"/>
      <c r="T118" s="83"/>
      <c r="U118" s="83"/>
      <c r="V118" s="83"/>
      <c r="W118" s="83"/>
      <c r="X118" s="83"/>
      <c r="Y118" s="83"/>
      <c r="Z118" s="83"/>
      <c r="AC118" s="83"/>
      <c r="AD118" s="83"/>
    </row>
    <row r="119" spans="4:30">
      <c r="D119" s="195" t="s">
        <v>42</v>
      </c>
      <c r="F119" s="191" t="str">
        <f>IF(F110="","",IF(F19=F113,"",1))</f>
        <v/>
      </c>
      <c r="G119" s="191" t="str">
        <f t="shared" ref="G119:R119" si="107">IF(G110="","",IF(G19=G113,"",1))</f>
        <v/>
      </c>
      <c r="H119" s="191" t="str">
        <f t="shared" si="107"/>
        <v/>
      </c>
      <c r="I119" s="191" t="str">
        <f t="shared" si="107"/>
        <v/>
      </c>
      <c r="J119" s="191" t="str">
        <f t="shared" si="107"/>
        <v/>
      </c>
      <c r="K119" s="191" t="str">
        <f t="shared" si="107"/>
        <v/>
      </c>
      <c r="L119" s="191" t="str">
        <f t="shared" si="107"/>
        <v/>
      </c>
      <c r="M119" s="191" t="str">
        <f t="shared" si="107"/>
        <v/>
      </c>
      <c r="N119" s="191" t="str">
        <f t="shared" si="107"/>
        <v/>
      </c>
      <c r="O119" s="191" t="str">
        <f t="shared" si="107"/>
        <v/>
      </c>
      <c r="P119" s="191" t="str">
        <f t="shared" si="107"/>
        <v/>
      </c>
      <c r="Q119" s="191" t="str">
        <f t="shared" si="107"/>
        <v/>
      </c>
      <c r="R119" s="191" t="str">
        <f t="shared" si="107"/>
        <v/>
      </c>
      <c r="S119" s="83"/>
      <c r="T119" s="83"/>
      <c r="U119" s="83"/>
      <c r="V119" s="83"/>
      <c r="W119" s="83"/>
      <c r="X119" s="83"/>
      <c r="Y119" s="83"/>
      <c r="Z119" s="83"/>
      <c r="AC119" s="83"/>
      <c r="AD119" s="83"/>
    </row>
    <row r="120" spans="4:30">
      <c r="D120" s="196" t="s">
        <v>496</v>
      </c>
      <c r="F120" s="191" t="str">
        <f>IF(F110="","",IF(F69=F114,"",1))</f>
        <v/>
      </c>
      <c r="G120" s="191" t="str">
        <f t="shared" ref="G120:R120" si="108">IF(G110="","",IF(G69=G114,"",1))</f>
        <v/>
      </c>
      <c r="H120" s="191" t="str">
        <f t="shared" si="108"/>
        <v/>
      </c>
      <c r="I120" s="191" t="str">
        <f t="shared" si="108"/>
        <v/>
      </c>
      <c r="J120" s="191" t="str">
        <f t="shared" si="108"/>
        <v/>
      </c>
      <c r="K120" s="191" t="str">
        <f t="shared" si="108"/>
        <v/>
      </c>
      <c r="L120" s="191" t="str">
        <f t="shared" si="108"/>
        <v/>
      </c>
      <c r="M120" s="191" t="str">
        <f t="shared" si="108"/>
        <v/>
      </c>
      <c r="N120" s="191" t="str">
        <f t="shared" si="108"/>
        <v/>
      </c>
      <c r="O120" s="191" t="str">
        <f t="shared" si="108"/>
        <v/>
      </c>
      <c r="P120" s="191" t="str">
        <f t="shared" si="108"/>
        <v/>
      </c>
      <c r="Q120" s="191" t="str">
        <f t="shared" si="108"/>
        <v/>
      </c>
      <c r="R120" s="191" t="str">
        <f t="shared" si="108"/>
        <v/>
      </c>
      <c r="S120" s="83"/>
      <c r="T120" s="83"/>
      <c r="U120" s="83"/>
      <c r="V120" s="83"/>
      <c r="W120" s="83"/>
      <c r="X120" s="83"/>
      <c r="Y120" s="83"/>
      <c r="Z120" s="83"/>
      <c r="AC120" s="83"/>
      <c r="AD120" s="83"/>
    </row>
  </sheetData>
  <mergeCells count="59">
    <mergeCell ref="D97:D98"/>
    <mergeCell ref="B69:B100"/>
    <mergeCell ref="D69:D70"/>
    <mergeCell ref="D71:D72"/>
    <mergeCell ref="D73:D74"/>
    <mergeCell ref="D75:D76"/>
    <mergeCell ref="D77:D78"/>
    <mergeCell ref="D79:D80"/>
    <mergeCell ref="D81:D82"/>
    <mergeCell ref="D83:D84"/>
    <mergeCell ref="D85:D86"/>
    <mergeCell ref="D99:D100"/>
    <mergeCell ref="D87:D88"/>
    <mergeCell ref="D89:D90"/>
    <mergeCell ref="D91:D92"/>
    <mergeCell ref="D93:D94"/>
    <mergeCell ref="D95:D96"/>
    <mergeCell ref="D67:D68"/>
    <mergeCell ref="D45:D46"/>
    <mergeCell ref="D47:D48"/>
    <mergeCell ref="D49:D50"/>
    <mergeCell ref="D51:D52"/>
    <mergeCell ref="D53:D54"/>
    <mergeCell ref="D55:D56"/>
    <mergeCell ref="D57:D58"/>
    <mergeCell ref="D59:D60"/>
    <mergeCell ref="D61:D62"/>
    <mergeCell ref="D63:D64"/>
    <mergeCell ref="D65:D66"/>
    <mergeCell ref="D43:D44"/>
    <mergeCell ref="B17:E18"/>
    <mergeCell ref="A19:A100"/>
    <mergeCell ref="B19:B68"/>
    <mergeCell ref="D19:D20"/>
    <mergeCell ref="D21:D22"/>
    <mergeCell ref="D23:D24"/>
    <mergeCell ref="D25:D26"/>
    <mergeCell ref="D27:D28"/>
    <mergeCell ref="D29:D30"/>
    <mergeCell ref="D31:D32"/>
    <mergeCell ref="D33:D34"/>
    <mergeCell ref="D35:D36"/>
    <mergeCell ref="D37:D38"/>
    <mergeCell ref="D39:D40"/>
    <mergeCell ref="D41:D42"/>
    <mergeCell ref="K3:K6"/>
    <mergeCell ref="L3:L6"/>
    <mergeCell ref="A7:E8"/>
    <mergeCell ref="A9:A18"/>
    <mergeCell ref="B9:E10"/>
    <mergeCell ref="B11:E12"/>
    <mergeCell ref="B13:E14"/>
    <mergeCell ref="B15:E16"/>
    <mergeCell ref="A3:E6"/>
    <mergeCell ref="F3:F6"/>
    <mergeCell ref="G3:G6"/>
    <mergeCell ref="H3:H6"/>
    <mergeCell ref="I3:I6"/>
    <mergeCell ref="J3:J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I13" sqref="I13"/>
    </sheetView>
  </sheetViews>
  <sheetFormatPr defaultRowHeight="13.5"/>
  <cols>
    <col min="1" max="2" width="2.625" style="4" customWidth="1"/>
    <col min="3" max="3" width="1.375" style="4" customWidth="1"/>
    <col min="4" max="4" width="27.625" style="4" customWidth="1"/>
    <col min="5" max="5" width="1.375" style="4" customWidth="1"/>
    <col min="6" max="6" width="7.75" style="3" customWidth="1"/>
    <col min="7" max="17" width="9.125" style="3" customWidth="1"/>
    <col min="18" max="19" width="7.75" style="3" customWidth="1"/>
    <col min="20" max="26" width="9" style="3"/>
    <col min="27" max="27" width="9" style="83"/>
    <col min="28" max="28" width="11.25" style="83" customWidth="1"/>
    <col min="29" max="16384" width="9" style="3"/>
  </cols>
  <sheetData>
    <row r="1" spans="1:28" ht="14.25">
      <c r="A1" s="18" t="s">
        <v>556</v>
      </c>
    </row>
    <row r="2" spans="1:28">
      <c r="Q2" s="46" t="s">
        <v>157</v>
      </c>
    </row>
    <row r="3" spans="1:28" ht="17.25" customHeight="1">
      <c r="A3" s="280" t="s">
        <v>64</v>
      </c>
      <c r="B3" s="281"/>
      <c r="C3" s="281"/>
      <c r="D3" s="281"/>
      <c r="E3" s="282"/>
      <c r="F3" s="404" t="s">
        <v>138</v>
      </c>
      <c r="G3" s="406" t="s">
        <v>436</v>
      </c>
      <c r="H3" s="367" t="s">
        <v>439</v>
      </c>
      <c r="I3" s="367" t="s">
        <v>437</v>
      </c>
      <c r="J3" s="367" t="s">
        <v>440</v>
      </c>
      <c r="K3" s="367" t="s">
        <v>441</v>
      </c>
      <c r="L3" s="367" t="s">
        <v>442</v>
      </c>
      <c r="M3" s="367" t="s">
        <v>443</v>
      </c>
      <c r="N3" s="367" t="s">
        <v>444</v>
      </c>
      <c r="O3" s="367" t="s">
        <v>445</v>
      </c>
      <c r="P3" s="367" t="s">
        <v>438</v>
      </c>
      <c r="Q3" s="367" t="s">
        <v>434</v>
      </c>
    </row>
    <row r="4" spans="1:28" ht="17.25" customHeight="1">
      <c r="A4" s="283"/>
      <c r="B4" s="284"/>
      <c r="C4" s="284"/>
      <c r="D4" s="284"/>
      <c r="E4" s="285"/>
      <c r="F4" s="405"/>
      <c r="G4" s="407"/>
      <c r="H4" s="403"/>
      <c r="I4" s="403"/>
      <c r="J4" s="403"/>
      <c r="K4" s="403"/>
      <c r="L4" s="403"/>
      <c r="M4" s="403"/>
      <c r="N4" s="403"/>
      <c r="O4" s="403"/>
      <c r="P4" s="403"/>
      <c r="Q4" s="403"/>
    </row>
    <row r="5" spans="1:28" ht="17.25" customHeight="1" thickBot="1">
      <c r="A5" s="283"/>
      <c r="B5" s="284"/>
      <c r="C5" s="284"/>
      <c r="D5" s="284"/>
      <c r="E5" s="285"/>
      <c r="F5" s="405"/>
      <c r="G5" s="407"/>
      <c r="H5" s="403"/>
      <c r="I5" s="403"/>
      <c r="J5" s="403"/>
      <c r="K5" s="403"/>
      <c r="L5" s="403"/>
      <c r="M5" s="403"/>
      <c r="N5" s="403"/>
      <c r="O5" s="403"/>
      <c r="P5" s="403"/>
      <c r="Q5" s="403"/>
    </row>
    <row r="6" spans="1:28" ht="41.25" customHeight="1" thickBot="1">
      <c r="A6" s="286"/>
      <c r="B6" s="287"/>
      <c r="C6" s="287"/>
      <c r="D6" s="287"/>
      <c r="E6" s="288"/>
      <c r="F6" s="405"/>
      <c r="G6" s="408"/>
      <c r="H6" s="368"/>
      <c r="I6" s="368"/>
      <c r="J6" s="368"/>
      <c r="K6" s="368"/>
      <c r="L6" s="368"/>
      <c r="M6" s="368"/>
      <c r="N6" s="368"/>
      <c r="O6" s="368"/>
      <c r="P6" s="368"/>
      <c r="Q6" s="368"/>
      <c r="AA6" s="157">
        <f>SUM(AB7:AB100,F116:R120)</f>
        <v>0</v>
      </c>
      <c r="AB6" s="91"/>
    </row>
    <row r="7" spans="1:28" ht="12" customHeight="1">
      <c r="A7" s="216" t="s">
        <v>50</v>
      </c>
      <c r="B7" s="217"/>
      <c r="C7" s="217"/>
      <c r="D7" s="217"/>
      <c r="E7" s="218"/>
      <c r="F7" s="93">
        <v>131</v>
      </c>
      <c r="G7" s="68">
        <f t="shared" ref="G7:P7" si="0">SUM(G9,G11,G13,G15,G17)</f>
        <v>31</v>
      </c>
      <c r="H7" s="41">
        <f t="shared" si="0"/>
        <v>6</v>
      </c>
      <c r="I7" s="41">
        <f t="shared" si="0"/>
        <v>35</v>
      </c>
      <c r="J7" s="41">
        <f t="shared" si="0"/>
        <v>3</v>
      </c>
      <c r="K7" s="41">
        <f t="shared" si="0"/>
        <v>39</v>
      </c>
      <c r="L7" s="41">
        <f t="shared" si="0"/>
        <v>5</v>
      </c>
      <c r="M7" s="41">
        <f t="shared" si="0"/>
        <v>6</v>
      </c>
      <c r="N7" s="41">
        <f t="shared" si="0"/>
        <v>22</v>
      </c>
      <c r="O7" s="41">
        <f t="shared" si="0"/>
        <v>110</v>
      </c>
      <c r="P7" s="41">
        <f t="shared" si="0"/>
        <v>7</v>
      </c>
      <c r="Q7" s="41">
        <f t="shared" ref="Q7" si="1">SUM(Q9,Q11,Q13,Q15,Q17)</f>
        <v>1</v>
      </c>
      <c r="AA7" s="151">
        <v>131</v>
      </c>
      <c r="AB7" s="151" t="str">
        <f>IF(F7=AA7,"",1)</f>
        <v/>
      </c>
    </row>
    <row r="8" spans="1:28" ht="12" customHeight="1">
      <c r="A8" s="219"/>
      <c r="B8" s="220"/>
      <c r="C8" s="220"/>
      <c r="D8" s="220"/>
      <c r="E8" s="221"/>
      <c r="F8" s="94"/>
      <c r="G8" s="66">
        <f t="shared" ref="G8:P8" si="2">IF(G7=0,0,G7/$F7)</f>
        <v>0.23664122137404581</v>
      </c>
      <c r="H8" s="37">
        <f t="shared" si="2"/>
        <v>4.5801526717557252E-2</v>
      </c>
      <c r="I8" s="37">
        <f t="shared" si="2"/>
        <v>0.26717557251908397</v>
      </c>
      <c r="J8" s="37">
        <f t="shared" si="2"/>
        <v>2.2900763358778626E-2</v>
      </c>
      <c r="K8" s="37">
        <f t="shared" si="2"/>
        <v>0.29770992366412213</v>
      </c>
      <c r="L8" s="37">
        <f t="shared" si="2"/>
        <v>3.8167938931297711E-2</v>
      </c>
      <c r="M8" s="37">
        <f t="shared" si="2"/>
        <v>4.5801526717557252E-2</v>
      </c>
      <c r="N8" s="37">
        <f t="shared" si="2"/>
        <v>0.16793893129770993</v>
      </c>
      <c r="O8" s="37">
        <f t="shared" si="2"/>
        <v>0.83969465648854957</v>
      </c>
      <c r="P8" s="37">
        <f t="shared" si="2"/>
        <v>5.3435114503816793E-2</v>
      </c>
      <c r="Q8" s="37">
        <f t="shared" ref="Q8" si="3">IF(Q7=0,0,Q7/$F7)</f>
        <v>7.6335877862595417E-3</v>
      </c>
      <c r="AA8" s="152"/>
      <c r="AB8" s="152"/>
    </row>
    <row r="9" spans="1:28" ht="12" customHeight="1">
      <c r="A9" s="205" t="s">
        <v>49</v>
      </c>
      <c r="B9" s="289" t="s">
        <v>48</v>
      </c>
      <c r="C9" s="290"/>
      <c r="D9" s="290"/>
      <c r="E9" s="291"/>
      <c r="F9" s="93">
        <v>15</v>
      </c>
      <c r="G9" s="68">
        <v>1</v>
      </c>
      <c r="H9" s="41">
        <v>0</v>
      </c>
      <c r="I9" s="41">
        <v>4</v>
      </c>
      <c r="J9" s="41">
        <v>1</v>
      </c>
      <c r="K9" s="41">
        <v>6</v>
      </c>
      <c r="L9" s="41">
        <v>0</v>
      </c>
      <c r="M9" s="41">
        <v>1</v>
      </c>
      <c r="N9" s="41">
        <v>4</v>
      </c>
      <c r="O9" s="41">
        <v>11</v>
      </c>
      <c r="P9" s="41">
        <v>1</v>
      </c>
      <c r="Q9" s="41">
        <v>0</v>
      </c>
      <c r="AA9" s="153">
        <v>15</v>
      </c>
      <c r="AB9" s="153" t="str">
        <f>IF(F9=AA9,"",1)</f>
        <v/>
      </c>
    </row>
    <row r="10" spans="1:28" ht="12" customHeight="1">
      <c r="A10" s="206"/>
      <c r="B10" s="292"/>
      <c r="C10" s="293"/>
      <c r="D10" s="293"/>
      <c r="E10" s="294"/>
      <c r="F10" s="94"/>
      <c r="G10" s="66">
        <f t="shared" ref="G10:P10" si="4">IF(G9=0,0,G9/$F9)</f>
        <v>6.6666666666666666E-2</v>
      </c>
      <c r="H10" s="37">
        <f t="shared" si="4"/>
        <v>0</v>
      </c>
      <c r="I10" s="37">
        <f t="shared" si="4"/>
        <v>0.26666666666666666</v>
      </c>
      <c r="J10" s="37">
        <f t="shared" si="4"/>
        <v>6.6666666666666666E-2</v>
      </c>
      <c r="K10" s="37">
        <f t="shared" si="4"/>
        <v>0.4</v>
      </c>
      <c r="L10" s="37">
        <f t="shared" si="4"/>
        <v>0</v>
      </c>
      <c r="M10" s="37">
        <f t="shared" si="4"/>
        <v>6.6666666666666666E-2</v>
      </c>
      <c r="N10" s="37">
        <f t="shared" si="4"/>
        <v>0.26666666666666666</v>
      </c>
      <c r="O10" s="37">
        <f t="shared" si="4"/>
        <v>0.73333333333333328</v>
      </c>
      <c r="P10" s="37">
        <f t="shared" si="4"/>
        <v>6.6666666666666666E-2</v>
      </c>
      <c r="Q10" s="37">
        <f t="shared" ref="Q10" si="5">IF(Q9=0,0,Q9/$F9)</f>
        <v>0</v>
      </c>
      <c r="AA10" s="152"/>
      <c r="AB10" s="152"/>
    </row>
    <row r="11" spans="1:28" ht="12" customHeight="1">
      <c r="A11" s="206"/>
      <c r="B11" s="289" t="s">
        <v>47</v>
      </c>
      <c r="C11" s="290"/>
      <c r="D11" s="290"/>
      <c r="E11" s="291"/>
      <c r="F11" s="93">
        <v>8</v>
      </c>
      <c r="G11" s="68">
        <v>1</v>
      </c>
      <c r="H11" s="41">
        <v>0</v>
      </c>
      <c r="I11" s="41">
        <v>1</v>
      </c>
      <c r="J11" s="41">
        <v>0</v>
      </c>
      <c r="K11" s="41">
        <v>4</v>
      </c>
      <c r="L11" s="41">
        <v>0</v>
      </c>
      <c r="M11" s="41">
        <v>0</v>
      </c>
      <c r="N11" s="41">
        <v>2</v>
      </c>
      <c r="O11" s="41">
        <v>5</v>
      </c>
      <c r="P11" s="41">
        <v>2</v>
      </c>
      <c r="Q11" s="41">
        <v>0</v>
      </c>
      <c r="AA11" s="153">
        <v>8</v>
      </c>
      <c r="AB11" s="153" t="str">
        <f>IF(F11=AA11,"",1)</f>
        <v/>
      </c>
    </row>
    <row r="12" spans="1:28" ht="12" customHeight="1">
      <c r="A12" s="206"/>
      <c r="B12" s="292"/>
      <c r="C12" s="293"/>
      <c r="D12" s="293"/>
      <c r="E12" s="294"/>
      <c r="F12" s="94"/>
      <c r="G12" s="66">
        <f t="shared" ref="G12:P12" si="6">IF(G11=0,0,G11/$F11)</f>
        <v>0.125</v>
      </c>
      <c r="H12" s="37">
        <f t="shared" si="6"/>
        <v>0</v>
      </c>
      <c r="I12" s="37">
        <f t="shared" si="6"/>
        <v>0.125</v>
      </c>
      <c r="J12" s="37">
        <f t="shared" si="6"/>
        <v>0</v>
      </c>
      <c r="K12" s="37">
        <f t="shared" si="6"/>
        <v>0.5</v>
      </c>
      <c r="L12" s="37">
        <f t="shared" si="6"/>
        <v>0</v>
      </c>
      <c r="M12" s="37">
        <f t="shared" si="6"/>
        <v>0</v>
      </c>
      <c r="N12" s="37">
        <f t="shared" si="6"/>
        <v>0.25</v>
      </c>
      <c r="O12" s="37">
        <f t="shared" si="6"/>
        <v>0.625</v>
      </c>
      <c r="P12" s="37">
        <f t="shared" si="6"/>
        <v>0.25</v>
      </c>
      <c r="Q12" s="37">
        <f t="shared" ref="Q12" si="7">IF(Q11=0,0,Q11/$F11)</f>
        <v>0</v>
      </c>
      <c r="AA12" s="152"/>
      <c r="AB12" s="152"/>
    </row>
    <row r="13" spans="1:28" ht="12" customHeight="1">
      <c r="A13" s="206"/>
      <c r="B13" s="289" t="s">
        <v>46</v>
      </c>
      <c r="C13" s="290"/>
      <c r="D13" s="290"/>
      <c r="E13" s="291"/>
      <c r="F13" s="93">
        <v>32</v>
      </c>
      <c r="G13" s="68">
        <v>6</v>
      </c>
      <c r="H13" s="41">
        <v>3</v>
      </c>
      <c r="I13" s="41">
        <v>6</v>
      </c>
      <c r="J13" s="41">
        <v>0</v>
      </c>
      <c r="K13" s="41">
        <v>5</v>
      </c>
      <c r="L13" s="41">
        <v>3</v>
      </c>
      <c r="M13" s="41">
        <v>1</v>
      </c>
      <c r="N13" s="41">
        <v>0</v>
      </c>
      <c r="O13" s="41">
        <v>28</v>
      </c>
      <c r="P13" s="41">
        <v>2</v>
      </c>
      <c r="Q13" s="41">
        <v>1</v>
      </c>
      <c r="AA13" s="153">
        <v>32</v>
      </c>
      <c r="AB13" s="153" t="str">
        <f>IF(F13=AA13,"",1)</f>
        <v/>
      </c>
    </row>
    <row r="14" spans="1:28" ht="12" customHeight="1">
      <c r="A14" s="206"/>
      <c r="B14" s="292"/>
      <c r="C14" s="293"/>
      <c r="D14" s="293"/>
      <c r="E14" s="294"/>
      <c r="F14" s="94"/>
      <c r="G14" s="66">
        <f t="shared" ref="G14:P14" si="8">IF(G13=0,0,G13/$F13)</f>
        <v>0.1875</v>
      </c>
      <c r="H14" s="37">
        <f t="shared" si="8"/>
        <v>9.375E-2</v>
      </c>
      <c r="I14" s="37">
        <f t="shared" si="8"/>
        <v>0.1875</v>
      </c>
      <c r="J14" s="37">
        <f t="shared" si="8"/>
        <v>0</v>
      </c>
      <c r="K14" s="37">
        <f t="shared" si="8"/>
        <v>0.15625</v>
      </c>
      <c r="L14" s="37">
        <f t="shared" si="8"/>
        <v>9.375E-2</v>
      </c>
      <c r="M14" s="37">
        <f t="shared" si="8"/>
        <v>3.125E-2</v>
      </c>
      <c r="N14" s="37">
        <f t="shared" si="8"/>
        <v>0</v>
      </c>
      <c r="O14" s="37">
        <f t="shared" si="8"/>
        <v>0.875</v>
      </c>
      <c r="P14" s="37">
        <f t="shared" si="8"/>
        <v>6.25E-2</v>
      </c>
      <c r="Q14" s="37">
        <f t="shared" ref="Q14" si="9">IF(Q13=0,0,Q13/$F13)</f>
        <v>3.125E-2</v>
      </c>
      <c r="AA14" s="152"/>
      <c r="AB14" s="152"/>
    </row>
    <row r="15" spans="1:28" ht="12" customHeight="1">
      <c r="A15" s="206"/>
      <c r="B15" s="289" t="s">
        <v>45</v>
      </c>
      <c r="C15" s="290"/>
      <c r="D15" s="290"/>
      <c r="E15" s="291"/>
      <c r="F15" s="93">
        <v>13</v>
      </c>
      <c r="G15" s="68">
        <v>2</v>
      </c>
      <c r="H15" s="41">
        <v>1</v>
      </c>
      <c r="I15" s="41">
        <v>2</v>
      </c>
      <c r="J15" s="41">
        <v>0</v>
      </c>
      <c r="K15" s="41">
        <v>3</v>
      </c>
      <c r="L15" s="41">
        <v>0</v>
      </c>
      <c r="M15" s="41">
        <v>0</v>
      </c>
      <c r="N15" s="41">
        <v>2</v>
      </c>
      <c r="O15" s="41">
        <v>13</v>
      </c>
      <c r="P15" s="41">
        <v>0</v>
      </c>
      <c r="Q15" s="41">
        <v>0</v>
      </c>
      <c r="AA15" s="153">
        <v>13</v>
      </c>
      <c r="AB15" s="153" t="str">
        <f>IF(F15=AA15,"",1)</f>
        <v/>
      </c>
    </row>
    <row r="16" spans="1:28" ht="12" customHeight="1">
      <c r="A16" s="206"/>
      <c r="B16" s="292"/>
      <c r="C16" s="293"/>
      <c r="D16" s="293"/>
      <c r="E16" s="294"/>
      <c r="F16" s="94"/>
      <c r="G16" s="66">
        <f t="shared" ref="G16:P16" si="10">IF(G15=0,0,G15/$F15)</f>
        <v>0.15384615384615385</v>
      </c>
      <c r="H16" s="37">
        <f t="shared" si="10"/>
        <v>7.6923076923076927E-2</v>
      </c>
      <c r="I16" s="37">
        <f t="shared" si="10"/>
        <v>0.15384615384615385</v>
      </c>
      <c r="J16" s="37">
        <f t="shared" si="10"/>
        <v>0</v>
      </c>
      <c r="K16" s="37">
        <f t="shared" si="10"/>
        <v>0.23076923076923078</v>
      </c>
      <c r="L16" s="37">
        <f t="shared" si="10"/>
        <v>0</v>
      </c>
      <c r="M16" s="37">
        <f t="shared" si="10"/>
        <v>0</v>
      </c>
      <c r="N16" s="37">
        <f t="shared" si="10"/>
        <v>0.15384615384615385</v>
      </c>
      <c r="O16" s="37">
        <f t="shared" si="10"/>
        <v>1</v>
      </c>
      <c r="P16" s="37">
        <f t="shared" si="10"/>
        <v>0</v>
      </c>
      <c r="Q16" s="37">
        <f t="shared" ref="Q16" si="11">IF(Q15=0,0,Q15/$F15)</f>
        <v>0</v>
      </c>
      <c r="AA16" s="152"/>
      <c r="AB16" s="152"/>
    </row>
    <row r="17" spans="1:28" ht="12" customHeight="1">
      <c r="A17" s="206"/>
      <c r="B17" s="289" t="s">
        <v>44</v>
      </c>
      <c r="C17" s="290"/>
      <c r="D17" s="290"/>
      <c r="E17" s="291"/>
      <c r="F17" s="93">
        <v>63</v>
      </c>
      <c r="G17" s="68">
        <v>21</v>
      </c>
      <c r="H17" s="41">
        <v>2</v>
      </c>
      <c r="I17" s="41">
        <v>22</v>
      </c>
      <c r="J17" s="41">
        <v>2</v>
      </c>
      <c r="K17" s="41">
        <v>21</v>
      </c>
      <c r="L17" s="41">
        <v>2</v>
      </c>
      <c r="M17" s="41">
        <v>4</v>
      </c>
      <c r="N17" s="41">
        <v>14</v>
      </c>
      <c r="O17" s="41">
        <v>53</v>
      </c>
      <c r="P17" s="41">
        <v>2</v>
      </c>
      <c r="Q17" s="41">
        <v>0</v>
      </c>
      <c r="AA17" s="153">
        <v>63</v>
      </c>
      <c r="AB17" s="153" t="str">
        <f>IF(F17=AA17,"",1)</f>
        <v/>
      </c>
    </row>
    <row r="18" spans="1:28" ht="12" customHeight="1">
      <c r="A18" s="207"/>
      <c r="B18" s="292"/>
      <c r="C18" s="293"/>
      <c r="D18" s="293"/>
      <c r="E18" s="294"/>
      <c r="F18" s="94"/>
      <c r="G18" s="66">
        <f t="shared" ref="G18:P18" si="12">IF(G17=0,0,G17/$F17)</f>
        <v>0.33333333333333331</v>
      </c>
      <c r="H18" s="37">
        <f t="shared" si="12"/>
        <v>3.1746031746031744E-2</v>
      </c>
      <c r="I18" s="37">
        <f t="shared" si="12"/>
        <v>0.34920634920634919</v>
      </c>
      <c r="J18" s="37">
        <f t="shared" si="12"/>
        <v>3.1746031746031744E-2</v>
      </c>
      <c r="K18" s="37">
        <f t="shared" si="12"/>
        <v>0.33333333333333331</v>
      </c>
      <c r="L18" s="37">
        <f t="shared" si="12"/>
        <v>3.1746031746031744E-2</v>
      </c>
      <c r="M18" s="37">
        <f t="shared" si="12"/>
        <v>6.3492063492063489E-2</v>
      </c>
      <c r="N18" s="37">
        <f t="shared" si="12"/>
        <v>0.22222222222222221</v>
      </c>
      <c r="O18" s="37">
        <f t="shared" si="12"/>
        <v>0.84126984126984128</v>
      </c>
      <c r="P18" s="37">
        <f t="shared" si="12"/>
        <v>3.1746031746031744E-2</v>
      </c>
      <c r="Q18" s="37">
        <f t="shared" ref="Q18" si="13">IF(Q17=0,0,Q17/$F17)</f>
        <v>0</v>
      </c>
      <c r="AA18" s="154"/>
      <c r="AB18" s="152"/>
    </row>
    <row r="19" spans="1:28" ht="12" customHeight="1">
      <c r="A19" s="202" t="s">
        <v>43</v>
      </c>
      <c r="B19" s="202" t="s">
        <v>42</v>
      </c>
      <c r="C19" s="43"/>
      <c r="D19" s="278" t="s">
        <v>16</v>
      </c>
      <c r="E19" s="42"/>
      <c r="F19" s="93">
        <v>48</v>
      </c>
      <c r="G19" s="68">
        <f t="shared" ref="G19:P19" si="14">SUM(G21,G23,G25,G27,G29,G31,G33,G35,G37,G39,G41,G43,G45,G47,G49,G51,G53,G55,G57,G59,G61,G63,G65,G67)</f>
        <v>9</v>
      </c>
      <c r="H19" s="41">
        <f t="shared" si="14"/>
        <v>3</v>
      </c>
      <c r="I19" s="41">
        <f t="shared" si="14"/>
        <v>7</v>
      </c>
      <c r="J19" s="41">
        <f t="shared" si="14"/>
        <v>0</v>
      </c>
      <c r="K19" s="41">
        <f t="shared" si="14"/>
        <v>9</v>
      </c>
      <c r="L19" s="41">
        <f t="shared" si="14"/>
        <v>3</v>
      </c>
      <c r="M19" s="41">
        <f t="shared" si="14"/>
        <v>4</v>
      </c>
      <c r="N19" s="41">
        <f t="shared" si="14"/>
        <v>6</v>
      </c>
      <c r="O19" s="41">
        <f t="shared" si="14"/>
        <v>43</v>
      </c>
      <c r="P19" s="41">
        <f t="shared" si="14"/>
        <v>4</v>
      </c>
      <c r="Q19" s="41">
        <f t="shared" ref="Q19" si="15">SUM(Q21,Q23,Q25,Q27,Q29,Q31,Q33,Q35,Q37,Q39,Q41,Q43,Q45,Q47,Q49,Q51,Q53,Q55,Q57,Q59,Q61,Q63,Q65,Q67)</f>
        <v>0</v>
      </c>
      <c r="AA19" s="153">
        <v>48</v>
      </c>
      <c r="AB19" s="153" t="str">
        <f>IF(F19=AA19,"",1)</f>
        <v/>
      </c>
    </row>
    <row r="20" spans="1:28" ht="12" customHeight="1">
      <c r="A20" s="203"/>
      <c r="B20" s="203"/>
      <c r="C20" s="40"/>
      <c r="D20" s="279"/>
      <c r="E20" s="39"/>
      <c r="F20" s="94"/>
      <c r="G20" s="66">
        <f t="shared" ref="G20:P20" si="16">IF(G19=0,0,G19/$F19)</f>
        <v>0.1875</v>
      </c>
      <c r="H20" s="37">
        <f t="shared" si="16"/>
        <v>6.25E-2</v>
      </c>
      <c r="I20" s="37">
        <f t="shared" si="16"/>
        <v>0.14583333333333334</v>
      </c>
      <c r="J20" s="37">
        <f t="shared" si="16"/>
        <v>0</v>
      </c>
      <c r="K20" s="37">
        <f t="shared" si="16"/>
        <v>0.1875</v>
      </c>
      <c r="L20" s="37">
        <f t="shared" si="16"/>
        <v>6.25E-2</v>
      </c>
      <c r="M20" s="37">
        <f t="shared" si="16"/>
        <v>8.3333333333333329E-2</v>
      </c>
      <c r="N20" s="37">
        <f t="shared" si="16"/>
        <v>0.125</v>
      </c>
      <c r="O20" s="37">
        <f t="shared" si="16"/>
        <v>0.89583333333333337</v>
      </c>
      <c r="P20" s="37">
        <f t="shared" si="16"/>
        <v>8.3333333333333329E-2</v>
      </c>
      <c r="Q20" s="37">
        <f t="shared" ref="Q20" si="17">IF(Q19=0,0,Q19/$F19)</f>
        <v>0</v>
      </c>
      <c r="AA20" s="152"/>
      <c r="AB20" s="152"/>
    </row>
    <row r="21" spans="1:28" ht="12" customHeight="1">
      <c r="A21" s="203"/>
      <c r="B21" s="203"/>
      <c r="C21" s="43"/>
      <c r="D21" s="278" t="s">
        <v>41</v>
      </c>
      <c r="E21" s="42"/>
      <c r="F21" s="93">
        <v>8</v>
      </c>
      <c r="G21" s="68">
        <v>2</v>
      </c>
      <c r="H21" s="41">
        <v>1</v>
      </c>
      <c r="I21" s="41">
        <v>1</v>
      </c>
      <c r="J21" s="41">
        <v>0</v>
      </c>
      <c r="K21" s="41">
        <v>1</v>
      </c>
      <c r="L21" s="41">
        <v>2</v>
      </c>
      <c r="M21" s="41">
        <v>0</v>
      </c>
      <c r="N21" s="41">
        <v>1</v>
      </c>
      <c r="O21" s="41">
        <v>6</v>
      </c>
      <c r="P21" s="41">
        <v>0</v>
      </c>
      <c r="Q21" s="41">
        <v>0</v>
      </c>
      <c r="AA21" s="153">
        <v>8</v>
      </c>
      <c r="AB21" s="153" t="str">
        <f>IF(F21=AA21,"",1)</f>
        <v/>
      </c>
    </row>
    <row r="22" spans="1:28" ht="12" customHeight="1">
      <c r="A22" s="203"/>
      <c r="B22" s="203"/>
      <c r="C22" s="40"/>
      <c r="D22" s="279"/>
      <c r="E22" s="39"/>
      <c r="F22" s="94"/>
      <c r="G22" s="66">
        <f t="shared" ref="G22:P22" si="18">IF(G21=0,0,G21/$F21)</f>
        <v>0.25</v>
      </c>
      <c r="H22" s="37">
        <f t="shared" si="18"/>
        <v>0.125</v>
      </c>
      <c r="I22" s="37">
        <f t="shared" si="18"/>
        <v>0.125</v>
      </c>
      <c r="J22" s="37">
        <f t="shared" si="18"/>
        <v>0</v>
      </c>
      <c r="K22" s="37">
        <f t="shared" si="18"/>
        <v>0.125</v>
      </c>
      <c r="L22" s="37">
        <f t="shared" si="18"/>
        <v>0.25</v>
      </c>
      <c r="M22" s="37">
        <f t="shared" si="18"/>
        <v>0</v>
      </c>
      <c r="N22" s="37">
        <f t="shared" si="18"/>
        <v>0.125</v>
      </c>
      <c r="O22" s="37">
        <f t="shared" si="18"/>
        <v>0.75</v>
      </c>
      <c r="P22" s="37">
        <f t="shared" si="18"/>
        <v>0</v>
      </c>
      <c r="Q22" s="37">
        <f t="shared" ref="Q22" si="19">IF(Q21=0,0,Q21/$F21)</f>
        <v>0</v>
      </c>
      <c r="AA22" s="152"/>
      <c r="AB22" s="152"/>
    </row>
    <row r="23" spans="1:28" ht="12" customHeight="1">
      <c r="A23" s="203"/>
      <c r="B23" s="203"/>
      <c r="C23" s="43"/>
      <c r="D23" s="295" t="s">
        <v>40</v>
      </c>
      <c r="E23" s="115"/>
      <c r="F23" s="93">
        <v>1</v>
      </c>
      <c r="G23" s="103">
        <v>0</v>
      </c>
      <c r="H23" s="104">
        <v>0</v>
      </c>
      <c r="I23" s="41">
        <v>1</v>
      </c>
      <c r="J23" s="41">
        <v>0</v>
      </c>
      <c r="K23" s="41">
        <v>0</v>
      </c>
      <c r="L23" s="41">
        <v>0</v>
      </c>
      <c r="M23" s="41">
        <v>1</v>
      </c>
      <c r="N23" s="41">
        <v>0</v>
      </c>
      <c r="O23" s="41">
        <v>0</v>
      </c>
      <c r="P23" s="41">
        <v>0</v>
      </c>
      <c r="Q23" s="41">
        <v>0</v>
      </c>
      <c r="AA23" s="153">
        <v>1</v>
      </c>
      <c r="AB23" s="153" t="str">
        <f>IF(F23=AA23,"",1)</f>
        <v/>
      </c>
    </row>
    <row r="24" spans="1:28" ht="12" customHeight="1">
      <c r="A24" s="203"/>
      <c r="B24" s="203"/>
      <c r="C24" s="40"/>
      <c r="D24" s="296"/>
      <c r="E24" s="116"/>
      <c r="F24" s="94"/>
      <c r="G24" s="106">
        <f t="shared" ref="G24:P24" si="20">IF(G23=0,0,G23/$F23)</f>
        <v>0</v>
      </c>
      <c r="H24" s="107">
        <f t="shared" si="20"/>
        <v>0</v>
      </c>
      <c r="I24" s="37">
        <f t="shared" si="20"/>
        <v>1</v>
      </c>
      <c r="J24" s="37">
        <f t="shared" si="20"/>
        <v>0</v>
      </c>
      <c r="K24" s="37">
        <f t="shared" si="20"/>
        <v>0</v>
      </c>
      <c r="L24" s="37">
        <f t="shared" si="20"/>
        <v>0</v>
      </c>
      <c r="M24" s="37">
        <f t="shared" si="20"/>
        <v>1</v>
      </c>
      <c r="N24" s="37">
        <f t="shared" si="20"/>
        <v>0</v>
      </c>
      <c r="O24" s="37">
        <f t="shared" si="20"/>
        <v>0</v>
      </c>
      <c r="P24" s="37">
        <f t="shared" si="20"/>
        <v>0</v>
      </c>
      <c r="Q24" s="37">
        <f t="shared" ref="Q24" si="21">IF(Q23=0,0,Q23/$F23)</f>
        <v>0</v>
      </c>
      <c r="AA24" s="152"/>
      <c r="AB24" s="152"/>
    </row>
    <row r="25" spans="1:28" ht="12" customHeight="1">
      <c r="A25" s="203"/>
      <c r="B25" s="203"/>
      <c r="C25" s="43"/>
      <c r="D25" s="295" t="s">
        <v>39</v>
      </c>
      <c r="E25" s="115"/>
      <c r="F25" s="93">
        <v>0</v>
      </c>
      <c r="G25" s="103">
        <v>0</v>
      </c>
      <c r="H25" s="104">
        <v>0</v>
      </c>
      <c r="I25" s="41">
        <v>0</v>
      </c>
      <c r="J25" s="41">
        <v>0</v>
      </c>
      <c r="K25" s="41">
        <v>0</v>
      </c>
      <c r="L25" s="41">
        <v>0</v>
      </c>
      <c r="M25" s="41">
        <v>0</v>
      </c>
      <c r="N25" s="41">
        <v>0</v>
      </c>
      <c r="O25" s="41">
        <v>0</v>
      </c>
      <c r="P25" s="41">
        <v>0</v>
      </c>
      <c r="Q25" s="41">
        <v>0</v>
      </c>
      <c r="AA25" s="153">
        <v>0</v>
      </c>
      <c r="AB25" s="153" t="str">
        <f>IF(F25=AA25,"",1)</f>
        <v/>
      </c>
    </row>
    <row r="26" spans="1:28" ht="12" customHeight="1">
      <c r="A26" s="203"/>
      <c r="B26" s="203"/>
      <c r="C26" s="40"/>
      <c r="D26" s="296"/>
      <c r="E26" s="116"/>
      <c r="F26" s="94"/>
      <c r="G26" s="106">
        <f t="shared" ref="G26:P26" si="22">IF(G25=0,0,G25/$F25)</f>
        <v>0</v>
      </c>
      <c r="H26" s="107">
        <f>IF(H25=0,0,H25/$F25)</f>
        <v>0</v>
      </c>
      <c r="I26" s="37">
        <f>IF(I25=0,0,I25/$F25)</f>
        <v>0</v>
      </c>
      <c r="J26" s="37">
        <f t="shared" si="22"/>
        <v>0</v>
      </c>
      <c r="K26" s="37">
        <f t="shared" si="22"/>
        <v>0</v>
      </c>
      <c r="L26" s="37">
        <f t="shared" si="22"/>
        <v>0</v>
      </c>
      <c r="M26" s="37">
        <f t="shared" si="22"/>
        <v>0</v>
      </c>
      <c r="N26" s="37">
        <f t="shared" si="22"/>
        <v>0</v>
      </c>
      <c r="O26" s="37">
        <f t="shared" si="22"/>
        <v>0</v>
      </c>
      <c r="P26" s="37">
        <f t="shared" si="22"/>
        <v>0</v>
      </c>
      <c r="Q26" s="37">
        <f t="shared" ref="Q26" si="23">IF(Q25=0,0,Q25/$F25)</f>
        <v>0</v>
      </c>
      <c r="AA26" s="152"/>
      <c r="AB26" s="152"/>
    </row>
    <row r="27" spans="1:28" ht="12" customHeight="1">
      <c r="A27" s="203"/>
      <c r="B27" s="203"/>
      <c r="C27" s="43"/>
      <c r="D27" s="278" t="s">
        <v>38</v>
      </c>
      <c r="E27" s="42"/>
      <c r="F27" s="93">
        <v>0</v>
      </c>
      <c r="G27" s="68">
        <v>0</v>
      </c>
      <c r="H27" s="41">
        <v>0</v>
      </c>
      <c r="I27" s="41">
        <v>0</v>
      </c>
      <c r="J27" s="41">
        <v>0</v>
      </c>
      <c r="K27" s="41">
        <v>0</v>
      </c>
      <c r="L27" s="41">
        <v>0</v>
      </c>
      <c r="M27" s="41">
        <v>0</v>
      </c>
      <c r="N27" s="41">
        <v>0</v>
      </c>
      <c r="O27" s="41">
        <v>0</v>
      </c>
      <c r="P27" s="41">
        <v>0</v>
      </c>
      <c r="Q27" s="41">
        <v>0</v>
      </c>
      <c r="AA27" s="153">
        <v>0</v>
      </c>
      <c r="AB27" s="153" t="str">
        <f>IF(F27=AA27,"",1)</f>
        <v/>
      </c>
    </row>
    <row r="28" spans="1:28" ht="12" customHeight="1">
      <c r="A28" s="203"/>
      <c r="B28" s="203"/>
      <c r="C28" s="40"/>
      <c r="D28" s="279"/>
      <c r="E28" s="39"/>
      <c r="F28" s="94"/>
      <c r="G28" s="66">
        <f t="shared" ref="G28:P28" si="24">IF(G27=0,0,G27/$F27)</f>
        <v>0</v>
      </c>
      <c r="H28" s="37">
        <f t="shared" si="24"/>
        <v>0</v>
      </c>
      <c r="I28" s="37">
        <f t="shared" si="24"/>
        <v>0</v>
      </c>
      <c r="J28" s="37">
        <f t="shared" si="24"/>
        <v>0</v>
      </c>
      <c r="K28" s="37">
        <f t="shared" si="24"/>
        <v>0</v>
      </c>
      <c r="L28" s="37">
        <f t="shared" si="24"/>
        <v>0</v>
      </c>
      <c r="M28" s="37">
        <f t="shared" si="24"/>
        <v>0</v>
      </c>
      <c r="N28" s="37">
        <f t="shared" si="24"/>
        <v>0</v>
      </c>
      <c r="O28" s="37">
        <f t="shared" si="24"/>
        <v>0</v>
      </c>
      <c r="P28" s="37">
        <f t="shared" si="24"/>
        <v>0</v>
      </c>
      <c r="Q28" s="37">
        <f t="shared" ref="Q28" si="25">IF(Q27=0,0,Q27/$F27)</f>
        <v>0</v>
      </c>
      <c r="AA28" s="152"/>
      <c r="AB28" s="152"/>
    </row>
    <row r="29" spans="1:28" ht="12" customHeight="1">
      <c r="A29" s="203"/>
      <c r="B29" s="203"/>
      <c r="C29" s="43"/>
      <c r="D29" s="278" t="s">
        <v>37</v>
      </c>
      <c r="E29" s="42"/>
      <c r="F29" s="93">
        <v>1</v>
      </c>
      <c r="G29" s="68">
        <v>1</v>
      </c>
      <c r="H29" s="41">
        <v>0</v>
      </c>
      <c r="I29" s="41">
        <v>1</v>
      </c>
      <c r="J29" s="41">
        <v>0</v>
      </c>
      <c r="K29" s="41">
        <v>1</v>
      </c>
      <c r="L29" s="41">
        <v>0</v>
      </c>
      <c r="M29" s="41">
        <v>0</v>
      </c>
      <c r="N29" s="41">
        <v>0</v>
      </c>
      <c r="O29" s="41">
        <v>1</v>
      </c>
      <c r="P29" s="41">
        <v>0</v>
      </c>
      <c r="Q29" s="41">
        <v>0</v>
      </c>
      <c r="AA29" s="153">
        <v>1</v>
      </c>
      <c r="AB29" s="153" t="str">
        <f>IF(F29=AA29,"",1)</f>
        <v/>
      </c>
    </row>
    <row r="30" spans="1:28" ht="12" customHeight="1">
      <c r="A30" s="203"/>
      <c r="B30" s="203"/>
      <c r="C30" s="40"/>
      <c r="D30" s="279"/>
      <c r="E30" s="39"/>
      <c r="F30" s="94"/>
      <c r="G30" s="66">
        <f t="shared" ref="G30:P30" si="26">IF(G29=0,0,G29/$F29)</f>
        <v>1</v>
      </c>
      <c r="H30" s="37">
        <f t="shared" si="26"/>
        <v>0</v>
      </c>
      <c r="I30" s="37">
        <f t="shared" si="26"/>
        <v>1</v>
      </c>
      <c r="J30" s="37">
        <f t="shared" si="26"/>
        <v>0</v>
      </c>
      <c r="K30" s="37">
        <f t="shared" si="26"/>
        <v>1</v>
      </c>
      <c r="L30" s="37">
        <f t="shared" si="26"/>
        <v>0</v>
      </c>
      <c r="M30" s="37">
        <f t="shared" si="26"/>
        <v>0</v>
      </c>
      <c r="N30" s="37">
        <f t="shared" si="26"/>
        <v>0</v>
      </c>
      <c r="O30" s="37">
        <f t="shared" si="26"/>
        <v>1</v>
      </c>
      <c r="P30" s="37">
        <f t="shared" si="26"/>
        <v>0</v>
      </c>
      <c r="Q30" s="37">
        <f t="shared" ref="Q30" si="27">IF(Q29=0,0,Q29/$F29)</f>
        <v>0</v>
      </c>
      <c r="AA30" s="152"/>
      <c r="AB30" s="152"/>
    </row>
    <row r="31" spans="1:28" ht="12" customHeight="1">
      <c r="A31" s="203"/>
      <c r="B31" s="203"/>
      <c r="C31" s="43"/>
      <c r="D31" s="278" t="s">
        <v>36</v>
      </c>
      <c r="E31" s="42"/>
      <c r="F31" s="93">
        <v>0</v>
      </c>
      <c r="G31" s="68">
        <v>0</v>
      </c>
      <c r="H31" s="41">
        <v>0</v>
      </c>
      <c r="I31" s="41">
        <v>0</v>
      </c>
      <c r="J31" s="41">
        <v>0</v>
      </c>
      <c r="K31" s="41">
        <v>0</v>
      </c>
      <c r="L31" s="41">
        <v>0</v>
      </c>
      <c r="M31" s="41">
        <v>0</v>
      </c>
      <c r="N31" s="41">
        <v>0</v>
      </c>
      <c r="O31" s="41">
        <v>0</v>
      </c>
      <c r="P31" s="41">
        <v>0</v>
      </c>
      <c r="Q31" s="41">
        <v>0</v>
      </c>
      <c r="AA31" s="153">
        <v>0</v>
      </c>
      <c r="AB31" s="153" t="str">
        <f>IF(F31=AA31,"",1)</f>
        <v/>
      </c>
    </row>
    <row r="32" spans="1:28" ht="12" customHeight="1">
      <c r="A32" s="203"/>
      <c r="B32" s="203"/>
      <c r="C32" s="40"/>
      <c r="D32" s="279"/>
      <c r="E32" s="39"/>
      <c r="F32" s="94"/>
      <c r="G32" s="66">
        <f t="shared" ref="G32:P32" si="28">IF(G31=0,0,G31/$F31)</f>
        <v>0</v>
      </c>
      <c r="H32" s="37">
        <f t="shared" si="28"/>
        <v>0</v>
      </c>
      <c r="I32" s="37">
        <f t="shared" si="28"/>
        <v>0</v>
      </c>
      <c r="J32" s="37">
        <f t="shared" si="28"/>
        <v>0</v>
      </c>
      <c r="K32" s="37">
        <f t="shared" si="28"/>
        <v>0</v>
      </c>
      <c r="L32" s="37">
        <f t="shared" si="28"/>
        <v>0</v>
      </c>
      <c r="M32" s="37">
        <f t="shared" si="28"/>
        <v>0</v>
      </c>
      <c r="N32" s="37">
        <f t="shared" si="28"/>
        <v>0</v>
      </c>
      <c r="O32" s="37">
        <f t="shared" si="28"/>
        <v>0</v>
      </c>
      <c r="P32" s="37">
        <f t="shared" si="28"/>
        <v>0</v>
      </c>
      <c r="Q32" s="37">
        <f t="shared" ref="Q32" si="29">IF(Q31=0,0,Q31/$F31)</f>
        <v>0</v>
      </c>
      <c r="AA32" s="152"/>
      <c r="AB32" s="152"/>
    </row>
    <row r="33" spans="1:28" ht="12" customHeight="1">
      <c r="A33" s="203"/>
      <c r="B33" s="203"/>
      <c r="C33" s="43"/>
      <c r="D33" s="278" t="s">
        <v>35</v>
      </c>
      <c r="E33" s="42"/>
      <c r="F33" s="93">
        <v>3</v>
      </c>
      <c r="G33" s="68">
        <v>0</v>
      </c>
      <c r="H33" s="41">
        <v>0</v>
      </c>
      <c r="I33" s="41">
        <v>0</v>
      </c>
      <c r="J33" s="41">
        <v>0</v>
      </c>
      <c r="K33" s="41">
        <v>1</v>
      </c>
      <c r="L33" s="41">
        <v>0</v>
      </c>
      <c r="M33" s="41">
        <v>0</v>
      </c>
      <c r="N33" s="41">
        <v>0</v>
      </c>
      <c r="O33" s="41">
        <v>3</v>
      </c>
      <c r="P33" s="41">
        <v>1</v>
      </c>
      <c r="Q33" s="41">
        <v>0</v>
      </c>
      <c r="AA33" s="153">
        <v>3</v>
      </c>
      <c r="AB33" s="153" t="str">
        <f>IF(F33=AA33,"",1)</f>
        <v/>
      </c>
    </row>
    <row r="34" spans="1:28" ht="12" customHeight="1">
      <c r="A34" s="203"/>
      <c r="B34" s="203"/>
      <c r="C34" s="40"/>
      <c r="D34" s="279"/>
      <c r="E34" s="39"/>
      <c r="F34" s="94"/>
      <c r="G34" s="66">
        <f t="shared" ref="G34:P34" si="30">IF(G33=0,0,G33/$F33)</f>
        <v>0</v>
      </c>
      <c r="H34" s="37">
        <f t="shared" si="30"/>
        <v>0</v>
      </c>
      <c r="I34" s="37">
        <f t="shared" si="30"/>
        <v>0</v>
      </c>
      <c r="J34" s="37">
        <f t="shared" si="30"/>
        <v>0</v>
      </c>
      <c r="K34" s="37">
        <f t="shared" si="30"/>
        <v>0.33333333333333331</v>
      </c>
      <c r="L34" s="37">
        <f t="shared" si="30"/>
        <v>0</v>
      </c>
      <c r="M34" s="37">
        <f t="shared" si="30"/>
        <v>0</v>
      </c>
      <c r="N34" s="37">
        <f t="shared" si="30"/>
        <v>0</v>
      </c>
      <c r="O34" s="37">
        <f t="shared" si="30"/>
        <v>1</v>
      </c>
      <c r="P34" s="37">
        <f t="shared" si="30"/>
        <v>0.33333333333333331</v>
      </c>
      <c r="Q34" s="37">
        <f t="shared" ref="Q34" si="31">IF(Q33=0,0,Q33/$F33)</f>
        <v>0</v>
      </c>
      <c r="AA34" s="152"/>
      <c r="AB34" s="152"/>
    </row>
    <row r="35" spans="1:28" ht="12" customHeight="1">
      <c r="A35" s="203"/>
      <c r="B35" s="203"/>
      <c r="C35" s="43"/>
      <c r="D35" s="278" t="s">
        <v>34</v>
      </c>
      <c r="E35" s="42"/>
      <c r="F35" s="93">
        <v>0</v>
      </c>
      <c r="G35" s="68">
        <v>0</v>
      </c>
      <c r="H35" s="41">
        <v>0</v>
      </c>
      <c r="I35" s="41">
        <v>0</v>
      </c>
      <c r="J35" s="41">
        <v>0</v>
      </c>
      <c r="K35" s="41">
        <v>0</v>
      </c>
      <c r="L35" s="41">
        <v>0</v>
      </c>
      <c r="M35" s="41">
        <v>0</v>
      </c>
      <c r="N35" s="41">
        <v>0</v>
      </c>
      <c r="O35" s="41">
        <v>0</v>
      </c>
      <c r="P35" s="41">
        <v>0</v>
      </c>
      <c r="Q35" s="41">
        <v>0</v>
      </c>
      <c r="AA35" s="153">
        <v>0</v>
      </c>
      <c r="AB35" s="153" t="str">
        <f>IF(F35=AA35,"",1)</f>
        <v/>
      </c>
    </row>
    <row r="36" spans="1:28" ht="12" customHeight="1">
      <c r="A36" s="203"/>
      <c r="B36" s="203"/>
      <c r="C36" s="40"/>
      <c r="D36" s="279"/>
      <c r="E36" s="39"/>
      <c r="F36" s="94"/>
      <c r="G36" s="66">
        <f t="shared" ref="G36:P36" si="32">IF(G35=0,0,G35/$F35)</f>
        <v>0</v>
      </c>
      <c r="H36" s="37">
        <f t="shared" si="32"/>
        <v>0</v>
      </c>
      <c r="I36" s="37">
        <f t="shared" si="32"/>
        <v>0</v>
      </c>
      <c r="J36" s="37">
        <f t="shared" si="32"/>
        <v>0</v>
      </c>
      <c r="K36" s="37">
        <f t="shared" si="32"/>
        <v>0</v>
      </c>
      <c r="L36" s="37">
        <f t="shared" si="32"/>
        <v>0</v>
      </c>
      <c r="M36" s="37">
        <f t="shared" si="32"/>
        <v>0</v>
      </c>
      <c r="N36" s="37">
        <f t="shared" si="32"/>
        <v>0</v>
      </c>
      <c r="O36" s="37">
        <f t="shared" si="32"/>
        <v>0</v>
      </c>
      <c r="P36" s="37">
        <f t="shared" si="32"/>
        <v>0</v>
      </c>
      <c r="Q36" s="37">
        <f t="shared" ref="Q36" si="33">IF(Q35=0,0,Q35/$F35)</f>
        <v>0</v>
      </c>
      <c r="AA36" s="152"/>
      <c r="AB36" s="152"/>
    </row>
    <row r="37" spans="1:28" ht="12" customHeight="1">
      <c r="A37" s="203"/>
      <c r="B37" s="203"/>
      <c r="C37" s="43"/>
      <c r="D37" s="278" t="s">
        <v>33</v>
      </c>
      <c r="E37" s="42"/>
      <c r="F37" s="93">
        <v>0</v>
      </c>
      <c r="G37" s="68">
        <v>0</v>
      </c>
      <c r="H37" s="41">
        <v>0</v>
      </c>
      <c r="I37" s="41">
        <v>0</v>
      </c>
      <c r="J37" s="41">
        <v>0</v>
      </c>
      <c r="K37" s="41">
        <v>0</v>
      </c>
      <c r="L37" s="41">
        <v>0</v>
      </c>
      <c r="M37" s="41">
        <v>0</v>
      </c>
      <c r="N37" s="41">
        <v>0</v>
      </c>
      <c r="O37" s="41">
        <v>0</v>
      </c>
      <c r="P37" s="41">
        <v>0</v>
      </c>
      <c r="Q37" s="41">
        <v>0</v>
      </c>
      <c r="AA37" s="153">
        <v>0</v>
      </c>
      <c r="AB37" s="153" t="str">
        <f>IF(F37=AA37,"",1)</f>
        <v/>
      </c>
    </row>
    <row r="38" spans="1:28" ht="12" customHeight="1">
      <c r="A38" s="203"/>
      <c r="B38" s="203"/>
      <c r="C38" s="40"/>
      <c r="D38" s="279"/>
      <c r="E38" s="39"/>
      <c r="F38" s="94"/>
      <c r="G38" s="66">
        <f t="shared" ref="G38:P38" si="34">IF(G37=0,0,G37/$F37)</f>
        <v>0</v>
      </c>
      <c r="H38" s="37">
        <f t="shared" si="34"/>
        <v>0</v>
      </c>
      <c r="I38" s="37">
        <f t="shared" si="34"/>
        <v>0</v>
      </c>
      <c r="J38" s="37">
        <f t="shared" si="34"/>
        <v>0</v>
      </c>
      <c r="K38" s="37">
        <f t="shared" si="34"/>
        <v>0</v>
      </c>
      <c r="L38" s="37">
        <f t="shared" si="34"/>
        <v>0</v>
      </c>
      <c r="M38" s="37">
        <f t="shared" si="34"/>
        <v>0</v>
      </c>
      <c r="N38" s="37">
        <f t="shared" si="34"/>
        <v>0</v>
      </c>
      <c r="O38" s="37">
        <f t="shared" si="34"/>
        <v>0</v>
      </c>
      <c r="P38" s="37">
        <f t="shared" si="34"/>
        <v>0</v>
      </c>
      <c r="Q38" s="37">
        <f t="shared" ref="Q38" si="35">IF(Q37=0,0,Q37/$F37)</f>
        <v>0</v>
      </c>
      <c r="AA38" s="152"/>
      <c r="AB38" s="152"/>
    </row>
    <row r="39" spans="1:28" ht="12" customHeight="1">
      <c r="A39" s="203"/>
      <c r="B39" s="203"/>
      <c r="C39" s="43"/>
      <c r="D39" s="278" t="s">
        <v>32</v>
      </c>
      <c r="E39" s="42"/>
      <c r="F39" s="93">
        <v>0</v>
      </c>
      <c r="G39" s="68">
        <v>0</v>
      </c>
      <c r="H39" s="41">
        <v>0</v>
      </c>
      <c r="I39" s="41">
        <v>0</v>
      </c>
      <c r="J39" s="41">
        <v>0</v>
      </c>
      <c r="K39" s="41">
        <v>0</v>
      </c>
      <c r="L39" s="41">
        <v>0</v>
      </c>
      <c r="M39" s="41">
        <v>0</v>
      </c>
      <c r="N39" s="41">
        <v>0</v>
      </c>
      <c r="O39" s="41">
        <v>0</v>
      </c>
      <c r="P39" s="41">
        <v>0</v>
      </c>
      <c r="Q39" s="41">
        <v>0</v>
      </c>
      <c r="AA39" s="153">
        <v>0</v>
      </c>
      <c r="AB39" s="153" t="str">
        <f>IF(F39=AA39,"",1)</f>
        <v/>
      </c>
    </row>
    <row r="40" spans="1:28" ht="12" customHeight="1">
      <c r="A40" s="203"/>
      <c r="B40" s="203"/>
      <c r="C40" s="40"/>
      <c r="D40" s="279"/>
      <c r="E40" s="39"/>
      <c r="F40" s="94"/>
      <c r="G40" s="66">
        <f t="shared" ref="G40:P40" si="36">IF(G39=0,0,G39/$F39)</f>
        <v>0</v>
      </c>
      <c r="H40" s="37">
        <f t="shared" si="36"/>
        <v>0</v>
      </c>
      <c r="I40" s="37">
        <f t="shared" si="36"/>
        <v>0</v>
      </c>
      <c r="J40" s="37">
        <f t="shared" si="36"/>
        <v>0</v>
      </c>
      <c r="K40" s="37">
        <f t="shared" si="36"/>
        <v>0</v>
      </c>
      <c r="L40" s="37">
        <f t="shared" si="36"/>
        <v>0</v>
      </c>
      <c r="M40" s="37">
        <f t="shared" si="36"/>
        <v>0</v>
      </c>
      <c r="N40" s="37">
        <f t="shared" si="36"/>
        <v>0</v>
      </c>
      <c r="O40" s="37">
        <f t="shared" si="36"/>
        <v>0</v>
      </c>
      <c r="P40" s="37">
        <f t="shared" si="36"/>
        <v>0</v>
      </c>
      <c r="Q40" s="37">
        <f t="shared" ref="Q40" si="37">IF(Q39=0,0,Q39/$F39)</f>
        <v>0</v>
      </c>
      <c r="AA40" s="152"/>
      <c r="AB40" s="152"/>
    </row>
    <row r="41" spans="1:28" ht="12" customHeight="1">
      <c r="A41" s="203"/>
      <c r="B41" s="203"/>
      <c r="C41" s="43"/>
      <c r="D41" s="278" t="s">
        <v>31</v>
      </c>
      <c r="E41" s="42"/>
      <c r="F41" s="93">
        <v>0</v>
      </c>
      <c r="G41" s="68">
        <v>0</v>
      </c>
      <c r="H41" s="41">
        <v>0</v>
      </c>
      <c r="I41" s="41">
        <v>0</v>
      </c>
      <c r="J41" s="41">
        <v>0</v>
      </c>
      <c r="K41" s="41">
        <v>0</v>
      </c>
      <c r="L41" s="41">
        <v>0</v>
      </c>
      <c r="M41" s="41">
        <v>0</v>
      </c>
      <c r="N41" s="41">
        <v>0</v>
      </c>
      <c r="O41" s="41">
        <v>0</v>
      </c>
      <c r="P41" s="41">
        <v>0</v>
      </c>
      <c r="Q41" s="41">
        <v>0</v>
      </c>
      <c r="AA41" s="153">
        <v>0</v>
      </c>
      <c r="AB41" s="153" t="str">
        <f>IF(F41=AA41,"",1)</f>
        <v/>
      </c>
    </row>
    <row r="42" spans="1:28" ht="12" customHeight="1">
      <c r="A42" s="203"/>
      <c r="B42" s="203"/>
      <c r="C42" s="40"/>
      <c r="D42" s="279"/>
      <c r="E42" s="39"/>
      <c r="F42" s="94"/>
      <c r="G42" s="66">
        <f t="shared" ref="G42:P42" si="38">IF(G41=0,0,G41/$F41)</f>
        <v>0</v>
      </c>
      <c r="H42" s="37">
        <f t="shared" si="38"/>
        <v>0</v>
      </c>
      <c r="I42" s="37">
        <f t="shared" si="38"/>
        <v>0</v>
      </c>
      <c r="J42" s="37">
        <f t="shared" si="38"/>
        <v>0</v>
      </c>
      <c r="K42" s="37">
        <f t="shared" si="38"/>
        <v>0</v>
      </c>
      <c r="L42" s="37">
        <f t="shared" si="38"/>
        <v>0</v>
      </c>
      <c r="M42" s="37">
        <f t="shared" si="38"/>
        <v>0</v>
      </c>
      <c r="N42" s="37">
        <f t="shared" si="38"/>
        <v>0</v>
      </c>
      <c r="O42" s="37">
        <f t="shared" si="38"/>
        <v>0</v>
      </c>
      <c r="P42" s="37">
        <f t="shared" si="38"/>
        <v>0</v>
      </c>
      <c r="Q42" s="37">
        <f t="shared" ref="Q42" si="39">IF(Q41=0,0,Q41/$F41)</f>
        <v>0</v>
      </c>
      <c r="AA42" s="152"/>
      <c r="AB42" s="152"/>
    </row>
    <row r="43" spans="1:28" ht="12" customHeight="1">
      <c r="A43" s="203"/>
      <c r="B43" s="203"/>
      <c r="C43" s="43"/>
      <c r="D43" s="278" t="s">
        <v>30</v>
      </c>
      <c r="E43" s="42"/>
      <c r="F43" s="93">
        <v>0</v>
      </c>
      <c r="G43" s="68">
        <v>0</v>
      </c>
      <c r="H43" s="41">
        <v>0</v>
      </c>
      <c r="I43" s="41">
        <v>0</v>
      </c>
      <c r="J43" s="41">
        <v>0</v>
      </c>
      <c r="K43" s="41">
        <v>0</v>
      </c>
      <c r="L43" s="41">
        <v>0</v>
      </c>
      <c r="M43" s="41">
        <v>0</v>
      </c>
      <c r="N43" s="41">
        <v>0</v>
      </c>
      <c r="O43" s="41">
        <v>0</v>
      </c>
      <c r="P43" s="41">
        <v>0</v>
      </c>
      <c r="Q43" s="41">
        <v>0</v>
      </c>
      <c r="AA43" s="153">
        <v>0</v>
      </c>
      <c r="AB43" s="153" t="str">
        <f>IF(F43=AA43,"",1)</f>
        <v/>
      </c>
    </row>
    <row r="44" spans="1:28" ht="12" customHeight="1">
      <c r="A44" s="203"/>
      <c r="B44" s="203"/>
      <c r="C44" s="40"/>
      <c r="D44" s="279"/>
      <c r="E44" s="39"/>
      <c r="F44" s="94"/>
      <c r="G44" s="66">
        <f t="shared" ref="G44:P44" si="40">IF(G43=0,0,G43/$F43)</f>
        <v>0</v>
      </c>
      <c r="H44" s="37">
        <f t="shared" si="40"/>
        <v>0</v>
      </c>
      <c r="I44" s="37">
        <f t="shared" si="40"/>
        <v>0</v>
      </c>
      <c r="J44" s="37">
        <f t="shared" si="40"/>
        <v>0</v>
      </c>
      <c r="K44" s="37">
        <f t="shared" si="40"/>
        <v>0</v>
      </c>
      <c r="L44" s="37">
        <f t="shared" si="40"/>
        <v>0</v>
      </c>
      <c r="M44" s="37">
        <f t="shared" si="40"/>
        <v>0</v>
      </c>
      <c r="N44" s="37">
        <f t="shared" si="40"/>
        <v>0</v>
      </c>
      <c r="O44" s="37">
        <f t="shared" si="40"/>
        <v>0</v>
      </c>
      <c r="P44" s="37">
        <f t="shared" si="40"/>
        <v>0</v>
      </c>
      <c r="Q44" s="37">
        <f t="shared" ref="Q44" si="41">IF(Q43=0,0,Q43/$F43)</f>
        <v>0</v>
      </c>
      <c r="AA44" s="152"/>
      <c r="AB44" s="152"/>
    </row>
    <row r="45" spans="1:28" ht="12" customHeight="1">
      <c r="A45" s="203"/>
      <c r="B45" s="203"/>
      <c r="C45" s="43"/>
      <c r="D45" s="278" t="s">
        <v>29</v>
      </c>
      <c r="E45" s="42"/>
      <c r="F45" s="93">
        <v>2</v>
      </c>
      <c r="G45" s="68">
        <v>0</v>
      </c>
      <c r="H45" s="41">
        <v>0</v>
      </c>
      <c r="I45" s="41">
        <v>0</v>
      </c>
      <c r="J45" s="41">
        <v>0</v>
      </c>
      <c r="K45" s="41">
        <v>1</v>
      </c>
      <c r="L45" s="41">
        <v>0</v>
      </c>
      <c r="M45" s="41">
        <v>0</v>
      </c>
      <c r="N45" s="41">
        <v>0</v>
      </c>
      <c r="O45" s="41">
        <v>2</v>
      </c>
      <c r="P45" s="41">
        <v>0</v>
      </c>
      <c r="Q45" s="41">
        <v>0</v>
      </c>
      <c r="AA45" s="153">
        <v>2</v>
      </c>
      <c r="AB45" s="153" t="str">
        <f>IF(F45=AA45,"",1)</f>
        <v/>
      </c>
    </row>
    <row r="46" spans="1:28" ht="12" customHeight="1">
      <c r="A46" s="203"/>
      <c r="B46" s="203"/>
      <c r="C46" s="40"/>
      <c r="D46" s="279"/>
      <c r="E46" s="39"/>
      <c r="F46" s="94"/>
      <c r="G46" s="66">
        <f t="shared" ref="G46:P46" si="42">IF(G45=0,0,G45/$F45)</f>
        <v>0</v>
      </c>
      <c r="H46" s="37">
        <f t="shared" si="42"/>
        <v>0</v>
      </c>
      <c r="I46" s="37">
        <f t="shared" si="42"/>
        <v>0</v>
      </c>
      <c r="J46" s="37">
        <f t="shared" si="42"/>
        <v>0</v>
      </c>
      <c r="K46" s="37">
        <f t="shared" si="42"/>
        <v>0.5</v>
      </c>
      <c r="L46" s="37">
        <f t="shared" si="42"/>
        <v>0</v>
      </c>
      <c r="M46" s="37">
        <f t="shared" si="42"/>
        <v>0</v>
      </c>
      <c r="N46" s="37">
        <f t="shared" si="42"/>
        <v>0</v>
      </c>
      <c r="O46" s="37">
        <f t="shared" si="42"/>
        <v>1</v>
      </c>
      <c r="P46" s="37">
        <f t="shared" si="42"/>
        <v>0</v>
      </c>
      <c r="Q46" s="37">
        <f t="shared" ref="Q46" si="43">IF(Q45=0,0,Q45/$F45)</f>
        <v>0</v>
      </c>
      <c r="AA46" s="152"/>
      <c r="AB46" s="152"/>
    </row>
    <row r="47" spans="1:28" ht="12" customHeight="1">
      <c r="A47" s="203"/>
      <c r="B47" s="203"/>
      <c r="C47" s="43"/>
      <c r="D47" s="278" t="s">
        <v>28</v>
      </c>
      <c r="E47" s="42"/>
      <c r="F47" s="93">
        <v>1</v>
      </c>
      <c r="G47" s="68">
        <v>0</v>
      </c>
      <c r="H47" s="41">
        <v>0</v>
      </c>
      <c r="I47" s="41">
        <v>0</v>
      </c>
      <c r="J47" s="41">
        <v>0</v>
      </c>
      <c r="K47" s="41">
        <v>0</v>
      </c>
      <c r="L47" s="41">
        <v>0</v>
      </c>
      <c r="M47" s="41">
        <v>0</v>
      </c>
      <c r="N47" s="41">
        <v>0</v>
      </c>
      <c r="O47" s="41">
        <v>1</v>
      </c>
      <c r="P47" s="41">
        <v>0</v>
      </c>
      <c r="Q47" s="41">
        <v>0</v>
      </c>
      <c r="AA47" s="153">
        <v>1</v>
      </c>
      <c r="AB47" s="153" t="str">
        <f>IF(F47=AA47,"",1)</f>
        <v/>
      </c>
    </row>
    <row r="48" spans="1:28" ht="12" customHeight="1">
      <c r="A48" s="203"/>
      <c r="B48" s="203"/>
      <c r="C48" s="40"/>
      <c r="D48" s="279"/>
      <c r="E48" s="39"/>
      <c r="F48" s="94"/>
      <c r="G48" s="66">
        <f t="shared" ref="G48:P48" si="44">IF(G47=0,0,G47/$F47)</f>
        <v>0</v>
      </c>
      <c r="H48" s="37">
        <f t="shared" si="44"/>
        <v>0</v>
      </c>
      <c r="I48" s="37">
        <f t="shared" si="44"/>
        <v>0</v>
      </c>
      <c r="J48" s="37">
        <f t="shared" si="44"/>
        <v>0</v>
      </c>
      <c r="K48" s="37">
        <f t="shared" si="44"/>
        <v>0</v>
      </c>
      <c r="L48" s="37">
        <f t="shared" si="44"/>
        <v>0</v>
      </c>
      <c r="M48" s="37">
        <f t="shared" si="44"/>
        <v>0</v>
      </c>
      <c r="N48" s="37">
        <f t="shared" si="44"/>
        <v>0</v>
      </c>
      <c r="O48" s="37">
        <f t="shared" si="44"/>
        <v>1</v>
      </c>
      <c r="P48" s="37">
        <f t="shared" si="44"/>
        <v>0</v>
      </c>
      <c r="Q48" s="37">
        <f t="shared" ref="Q48" si="45">IF(Q47=0,0,Q47/$F47)</f>
        <v>0</v>
      </c>
      <c r="AA48" s="152"/>
      <c r="AB48" s="152"/>
    </row>
    <row r="49" spans="1:28" ht="12" customHeight="1">
      <c r="A49" s="203"/>
      <c r="B49" s="203"/>
      <c r="C49" s="43"/>
      <c r="D49" s="278" t="s">
        <v>27</v>
      </c>
      <c r="E49" s="42"/>
      <c r="F49" s="93">
        <v>0</v>
      </c>
      <c r="G49" s="68">
        <v>0</v>
      </c>
      <c r="H49" s="41">
        <v>0</v>
      </c>
      <c r="I49" s="41">
        <v>0</v>
      </c>
      <c r="J49" s="41">
        <v>0</v>
      </c>
      <c r="K49" s="41">
        <v>0</v>
      </c>
      <c r="L49" s="41">
        <v>0</v>
      </c>
      <c r="M49" s="41">
        <v>0</v>
      </c>
      <c r="N49" s="41">
        <v>0</v>
      </c>
      <c r="O49" s="41">
        <v>0</v>
      </c>
      <c r="P49" s="41">
        <v>0</v>
      </c>
      <c r="Q49" s="41">
        <v>0</v>
      </c>
      <c r="AA49" s="153">
        <v>0</v>
      </c>
      <c r="AB49" s="153" t="str">
        <f>IF(F49=AA49,"",1)</f>
        <v/>
      </c>
    </row>
    <row r="50" spans="1:28" ht="12" customHeight="1">
      <c r="A50" s="203"/>
      <c r="B50" s="203"/>
      <c r="C50" s="40"/>
      <c r="D50" s="279"/>
      <c r="E50" s="39"/>
      <c r="F50" s="94"/>
      <c r="G50" s="66">
        <f t="shared" ref="G50:P50" si="46">IF(G49=0,0,G49/$F49)</f>
        <v>0</v>
      </c>
      <c r="H50" s="37">
        <f t="shared" si="46"/>
        <v>0</v>
      </c>
      <c r="I50" s="37">
        <f t="shared" si="46"/>
        <v>0</v>
      </c>
      <c r="J50" s="37">
        <f t="shared" si="46"/>
        <v>0</v>
      </c>
      <c r="K50" s="37">
        <f t="shared" si="46"/>
        <v>0</v>
      </c>
      <c r="L50" s="37">
        <f t="shared" si="46"/>
        <v>0</v>
      </c>
      <c r="M50" s="37">
        <f t="shared" si="46"/>
        <v>0</v>
      </c>
      <c r="N50" s="37">
        <f t="shared" si="46"/>
        <v>0</v>
      </c>
      <c r="O50" s="37">
        <f t="shared" si="46"/>
        <v>0</v>
      </c>
      <c r="P50" s="37">
        <f t="shared" si="46"/>
        <v>0</v>
      </c>
      <c r="Q50" s="37">
        <f t="shared" ref="Q50" si="47">IF(Q49=0,0,Q49/$F49)</f>
        <v>0</v>
      </c>
      <c r="AA50" s="152"/>
      <c r="AB50" s="152"/>
    </row>
    <row r="51" spans="1:28" ht="12" customHeight="1">
      <c r="A51" s="203"/>
      <c r="B51" s="203"/>
      <c r="C51" s="43"/>
      <c r="D51" s="278" t="s">
        <v>26</v>
      </c>
      <c r="E51" s="42"/>
      <c r="F51" s="93">
        <v>1</v>
      </c>
      <c r="G51" s="68">
        <v>0</v>
      </c>
      <c r="H51" s="41">
        <v>0</v>
      </c>
      <c r="I51" s="41">
        <v>0</v>
      </c>
      <c r="J51" s="41">
        <v>0</v>
      </c>
      <c r="K51" s="41">
        <v>0</v>
      </c>
      <c r="L51" s="41">
        <v>0</v>
      </c>
      <c r="M51" s="41">
        <v>0</v>
      </c>
      <c r="N51" s="41">
        <v>0</v>
      </c>
      <c r="O51" s="41">
        <v>1</v>
      </c>
      <c r="P51" s="41">
        <v>0</v>
      </c>
      <c r="Q51" s="41">
        <v>0</v>
      </c>
      <c r="AA51" s="153">
        <v>1</v>
      </c>
      <c r="AB51" s="153" t="str">
        <f>IF(F51=AA51,"",1)</f>
        <v/>
      </c>
    </row>
    <row r="52" spans="1:28" ht="12" customHeight="1">
      <c r="A52" s="203"/>
      <c r="B52" s="203"/>
      <c r="C52" s="40"/>
      <c r="D52" s="279"/>
      <c r="E52" s="39"/>
      <c r="F52" s="94"/>
      <c r="G52" s="66">
        <f t="shared" ref="G52:P52" si="48">IF(G51=0,0,G51/$F51)</f>
        <v>0</v>
      </c>
      <c r="H52" s="37">
        <f t="shared" si="48"/>
        <v>0</v>
      </c>
      <c r="I52" s="37">
        <f t="shared" si="48"/>
        <v>0</v>
      </c>
      <c r="J52" s="37">
        <f t="shared" si="48"/>
        <v>0</v>
      </c>
      <c r="K52" s="37">
        <f t="shared" si="48"/>
        <v>0</v>
      </c>
      <c r="L52" s="37">
        <f t="shared" si="48"/>
        <v>0</v>
      </c>
      <c r="M52" s="37">
        <f t="shared" si="48"/>
        <v>0</v>
      </c>
      <c r="N52" s="37">
        <f t="shared" si="48"/>
        <v>0</v>
      </c>
      <c r="O52" s="37">
        <f t="shared" si="48"/>
        <v>1</v>
      </c>
      <c r="P52" s="37">
        <f t="shared" si="48"/>
        <v>0</v>
      </c>
      <c r="Q52" s="37">
        <f t="shared" ref="Q52" si="49">IF(Q51=0,0,Q51/$F51)</f>
        <v>0</v>
      </c>
      <c r="AA52" s="152"/>
      <c r="AB52" s="152"/>
    </row>
    <row r="53" spans="1:28" ht="12" customHeight="1">
      <c r="A53" s="203"/>
      <c r="B53" s="203"/>
      <c r="C53" s="43"/>
      <c r="D53" s="278" t="s">
        <v>25</v>
      </c>
      <c r="E53" s="42"/>
      <c r="F53" s="93">
        <v>0</v>
      </c>
      <c r="G53" s="68">
        <v>0</v>
      </c>
      <c r="H53" s="41">
        <v>0</v>
      </c>
      <c r="I53" s="41">
        <v>0</v>
      </c>
      <c r="J53" s="41">
        <v>0</v>
      </c>
      <c r="K53" s="41">
        <v>0</v>
      </c>
      <c r="L53" s="41">
        <v>0</v>
      </c>
      <c r="M53" s="41">
        <v>0</v>
      </c>
      <c r="N53" s="41">
        <v>0</v>
      </c>
      <c r="O53" s="41">
        <v>0</v>
      </c>
      <c r="P53" s="41">
        <v>0</v>
      </c>
      <c r="Q53" s="41">
        <v>0</v>
      </c>
      <c r="AA53" s="153">
        <v>0</v>
      </c>
      <c r="AB53" s="153" t="str">
        <f>IF(F53=AA53,"",1)</f>
        <v/>
      </c>
    </row>
    <row r="54" spans="1:28" ht="12" customHeight="1">
      <c r="A54" s="203"/>
      <c r="B54" s="203"/>
      <c r="C54" s="40"/>
      <c r="D54" s="279"/>
      <c r="E54" s="39"/>
      <c r="F54" s="94"/>
      <c r="G54" s="66">
        <f t="shared" ref="G54:P54" si="50">IF(G53=0,0,G53/$F53)</f>
        <v>0</v>
      </c>
      <c r="H54" s="37">
        <f t="shared" si="50"/>
        <v>0</v>
      </c>
      <c r="I54" s="37">
        <f t="shared" si="50"/>
        <v>0</v>
      </c>
      <c r="J54" s="37">
        <f t="shared" si="50"/>
        <v>0</v>
      </c>
      <c r="K54" s="37">
        <f t="shared" si="50"/>
        <v>0</v>
      </c>
      <c r="L54" s="37">
        <f t="shared" si="50"/>
        <v>0</v>
      </c>
      <c r="M54" s="37">
        <f t="shared" si="50"/>
        <v>0</v>
      </c>
      <c r="N54" s="37">
        <f t="shared" si="50"/>
        <v>0</v>
      </c>
      <c r="O54" s="37">
        <f t="shared" si="50"/>
        <v>0</v>
      </c>
      <c r="P54" s="37">
        <f t="shared" si="50"/>
        <v>0</v>
      </c>
      <c r="Q54" s="37">
        <f t="shared" ref="Q54" si="51">IF(Q53=0,0,Q53/$F53)</f>
        <v>0</v>
      </c>
      <c r="AA54" s="152"/>
      <c r="AB54" s="152"/>
    </row>
    <row r="55" spans="1:28" ht="12" customHeight="1">
      <c r="A55" s="203"/>
      <c r="B55" s="203"/>
      <c r="C55" s="43"/>
      <c r="D55" s="278" t="s">
        <v>24</v>
      </c>
      <c r="E55" s="42"/>
      <c r="F55" s="93">
        <v>3</v>
      </c>
      <c r="G55" s="68">
        <v>0</v>
      </c>
      <c r="H55" s="41">
        <v>0</v>
      </c>
      <c r="I55" s="41">
        <v>0</v>
      </c>
      <c r="J55" s="41">
        <v>0</v>
      </c>
      <c r="K55" s="41">
        <v>2</v>
      </c>
      <c r="L55" s="41">
        <v>0</v>
      </c>
      <c r="M55" s="41">
        <v>0</v>
      </c>
      <c r="N55" s="41">
        <v>0</v>
      </c>
      <c r="O55" s="41">
        <v>3</v>
      </c>
      <c r="P55" s="41">
        <v>0</v>
      </c>
      <c r="Q55" s="41">
        <v>0</v>
      </c>
      <c r="AA55" s="153">
        <v>3</v>
      </c>
      <c r="AB55" s="153" t="str">
        <f>IF(F55=AA55,"",1)</f>
        <v/>
      </c>
    </row>
    <row r="56" spans="1:28" ht="12" customHeight="1">
      <c r="A56" s="203"/>
      <c r="B56" s="203"/>
      <c r="C56" s="40"/>
      <c r="D56" s="279"/>
      <c r="E56" s="39"/>
      <c r="F56" s="94"/>
      <c r="G56" s="66">
        <f t="shared" ref="G56:P56" si="52">IF(G55=0,0,G55/$F55)</f>
        <v>0</v>
      </c>
      <c r="H56" s="37">
        <f t="shared" si="52"/>
        <v>0</v>
      </c>
      <c r="I56" s="37">
        <f t="shared" si="52"/>
        <v>0</v>
      </c>
      <c r="J56" s="37">
        <f t="shared" si="52"/>
        <v>0</v>
      </c>
      <c r="K56" s="37">
        <f t="shared" si="52"/>
        <v>0.66666666666666663</v>
      </c>
      <c r="L56" s="37">
        <f t="shared" si="52"/>
        <v>0</v>
      </c>
      <c r="M56" s="37">
        <f t="shared" si="52"/>
        <v>0</v>
      </c>
      <c r="N56" s="37">
        <f t="shared" si="52"/>
        <v>0</v>
      </c>
      <c r="O56" s="37">
        <f t="shared" si="52"/>
        <v>1</v>
      </c>
      <c r="P56" s="37">
        <f t="shared" si="52"/>
        <v>0</v>
      </c>
      <c r="Q56" s="37">
        <f t="shared" ref="Q56" si="53">IF(Q55=0,0,Q55/$F55)</f>
        <v>0</v>
      </c>
      <c r="AA56" s="152"/>
      <c r="AB56" s="152"/>
    </row>
    <row r="57" spans="1:28" ht="12" customHeight="1">
      <c r="A57" s="203"/>
      <c r="B57" s="203"/>
      <c r="C57" s="43"/>
      <c r="D57" s="278" t="s">
        <v>23</v>
      </c>
      <c r="E57" s="42"/>
      <c r="F57" s="93">
        <v>1</v>
      </c>
      <c r="G57" s="68">
        <v>1</v>
      </c>
      <c r="H57" s="41">
        <v>0</v>
      </c>
      <c r="I57" s="41">
        <v>1</v>
      </c>
      <c r="J57" s="41">
        <v>0</v>
      </c>
      <c r="K57" s="41">
        <v>0</v>
      </c>
      <c r="L57" s="41">
        <v>0</v>
      </c>
      <c r="M57" s="41">
        <v>0</v>
      </c>
      <c r="N57" s="41">
        <v>0</v>
      </c>
      <c r="O57" s="41">
        <v>0</v>
      </c>
      <c r="P57" s="41">
        <v>0</v>
      </c>
      <c r="Q57" s="41">
        <v>0</v>
      </c>
      <c r="AA57" s="153">
        <v>1</v>
      </c>
      <c r="AB57" s="153" t="str">
        <f>IF(F57=AA57,"",1)</f>
        <v/>
      </c>
    </row>
    <row r="58" spans="1:28" ht="12" customHeight="1">
      <c r="A58" s="203"/>
      <c r="B58" s="203"/>
      <c r="C58" s="40"/>
      <c r="D58" s="279"/>
      <c r="E58" s="39"/>
      <c r="F58" s="94"/>
      <c r="G58" s="66">
        <f t="shared" ref="G58:P58" si="54">IF(G57=0,0,G57/$F57)</f>
        <v>1</v>
      </c>
      <c r="H58" s="37">
        <f t="shared" si="54"/>
        <v>0</v>
      </c>
      <c r="I58" s="37">
        <f t="shared" si="54"/>
        <v>1</v>
      </c>
      <c r="J58" s="37">
        <f t="shared" si="54"/>
        <v>0</v>
      </c>
      <c r="K58" s="37">
        <f t="shared" si="54"/>
        <v>0</v>
      </c>
      <c r="L58" s="37">
        <f t="shared" si="54"/>
        <v>0</v>
      </c>
      <c r="M58" s="37">
        <f t="shared" si="54"/>
        <v>0</v>
      </c>
      <c r="N58" s="37">
        <f t="shared" si="54"/>
        <v>0</v>
      </c>
      <c r="O58" s="37">
        <f t="shared" si="54"/>
        <v>0</v>
      </c>
      <c r="P58" s="37">
        <f t="shared" si="54"/>
        <v>0</v>
      </c>
      <c r="Q58" s="37">
        <f t="shared" ref="Q58" si="55">IF(Q57=0,0,Q57/$F57)</f>
        <v>0</v>
      </c>
      <c r="AA58" s="152"/>
      <c r="AB58" s="152"/>
    </row>
    <row r="59" spans="1:28" ht="12.75" customHeight="1">
      <c r="A59" s="203"/>
      <c r="B59" s="203"/>
      <c r="C59" s="43"/>
      <c r="D59" s="278" t="s">
        <v>22</v>
      </c>
      <c r="E59" s="42"/>
      <c r="F59" s="93">
        <v>12</v>
      </c>
      <c r="G59" s="68">
        <v>2</v>
      </c>
      <c r="H59" s="41">
        <v>1</v>
      </c>
      <c r="I59" s="41">
        <v>1</v>
      </c>
      <c r="J59" s="41">
        <v>0</v>
      </c>
      <c r="K59" s="41">
        <v>2</v>
      </c>
      <c r="L59" s="41">
        <v>0</v>
      </c>
      <c r="M59" s="41">
        <v>1</v>
      </c>
      <c r="N59" s="41">
        <v>4</v>
      </c>
      <c r="O59" s="41">
        <v>12</v>
      </c>
      <c r="P59" s="41">
        <v>1</v>
      </c>
      <c r="Q59" s="41">
        <v>0</v>
      </c>
      <c r="AA59" s="153">
        <v>12</v>
      </c>
      <c r="AB59" s="153" t="str">
        <f>IF(F59=AA59,"",1)</f>
        <v/>
      </c>
    </row>
    <row r="60" spans="1:28" ht="12.75" customHeight="1">
      <c r="A60" s="203"/>
      <c r="B60" s="203"/>
      <c r="C60" s="40"/>
      <c r="D60" s="279"/>
      <c r="E60" s="39"/>
      <c r="F60" s="94"/>
      <c r="G60" s="66">
        <f t="shared" ref="G60:P60" si="56">IF(G59=0,0,G59/$F59)</f>
        <v>0.16666666666666666</v>
      </c>
      <c r="H60" s="37">
        <f t="shared" si="56"/>
        <v>8.3333333333333329E-2</v>
      </c>
      <c r="I60" s="37">
        <f t="shared" si="56"/>
        <v>8.3333333333333329E-2</v>
      </c>
      <c r="J60" s="37">
        <f t="shared" si="56"/>
        <v>0</v>
      </c>
      <c r="K60" s="37">
        <f t="shared" si="56"/>
        <v>0.16666666666666666</v>
      </c>
      <c r="L60" s="37">
        <f t="shared" si="56"/>
        <v>0</v>
      </c>
      <c r="M60" s="37">
        <f t="shared" si="56"/>
        <v>8.3333333333333329E-2</v>
      </c>
      <c r="N60" s="37">
        <f t="shared" si="56"/>
        <v>0.33333333333333331</v>
      </c>
      <c r="O60" s="37">
        <f t="shared" si="56"/>
        <v>1</v>
      </c>
      <c r="P60" s="37">
        <f t="shared" si="56"/>
        <v>8.3333333333333329E-2</v>
      </c>
      <c r="Q60" s="37">
        <f t="shared" ref="Q60" si="57">IF(Q59=0,0,Q59/$F59)</f>
        <v>0</v>
      </c>
      <c r="AA60" s="152"/>
      <c r="AB60" s="152"/>
    </row>
    <row r="61" spans="1:28" ht="12" customHeight="1">
      <c r="A61" s="203"/>
      <c r="B61" s="203"/>
      <c r="C61" s="43"/>
      <c r="D61" s="278" t="s">
        <v>21</v>
      </c>
      <c r="E61" s="42"/>
      <c r="F61" s="93">
        <v>1</v>
      </c>
      <c r="G61" s="68">
        <v>0</v>
      </c>
      <c r="H61" s="41">
        <v>0</v>
      </c>
      <c r="I61" s="41">
        <v>0</v>
      </c>
      <c r="J61" s="41">
        <v>0</v>
      </c>
      <c r="K61" s="41">
        <v>0</v>
      </c>
      <c r="L61" s="41">
        <v>0</v>
      </c>
      <c r="M61" s="41">
        <v>0</v>
      </c>
      <c r="N61" s="41">
        <v>0</v>
      </c>
      <c r="O61" s="41">
        <v>1</v>
      </c>
      <c r="P61" s="41">
        <v>0</v>
      </c>
      <c r="Q61" s="41">
        <v>0</v>
      </c>
      <c r="AA61" s="153">
        <v>1</v>
      </c>
      <c r="AB61" s="153" t="str">
        <f>IF(F61=AA61,"",1)</f>
        <v/>
      </c>
    </row>
    <row r="62" spans="1:28" ht="12" customHeight="1">
      <c r="A62" s="203"/>
      <c r="B62" s="203"/>
      <c r="C62" s="40"/>
      <c r="D62" s="279"/>
      <c r="E62" s="39"/>
      <c r="F62" s="94"/>
      <c r="G62" s="66">
        <f t="shared" ref="G62:P62" si="58">IF(G61=0,0,G61/$F61)</f>
        <v>0</v>
      </c>
      <c r="H62" s="37">
        <f t="shared" si="58"/>
        <v>0</v>
      </c>
      <c r="I62" s="37">
        <f t="shared" si="58"/>
        <v>0</v>
      </c>
      <c r="J62" s="37">
        <f t="shared" si="58"/>
        <v>0</v>
      </c>
      <c r="K62" s="37">
        <f t="shared" si="58"/>
        <v>0</v>
      </c>
      <c r="L62" s="37">
        <f t="shared" si="58"/>
        <v>0</v>
      </c>
      <c r="M62" s="37">
        <f t="shared" si="58"/>
        <v>0</v>
      </c>
      <c r="N62" s="37">
        <f t="shared" si="58"/>
        <v>0</v>
      </c>
      <c r="O62" s="37">
        <f t="shared" si="58"/>
        <v>1</v>
      </c>
      <c r="P62" s="37">
        <f t="shared" si="58"/>
        <v>0</v>
      </c>
      <c r="Q62" s="37">
        <f t="shared" ref="Q62" si="59">IF(Q61=0,0,Q61/$F61)</f>
        <v>0</v>
      </c>
      <c r="AA62" s="152"/>
      <c r="AB62" s="152"/>
    </row>
    <row r="63" spans="1:28" ht="12" customHeight="1">
      <c r="A63" s="203"/>
      <c r="B63" s="203"/>
      <c r="C63" s="43"/>
      <c r="D63" s="278" t="s">
        <v>20</v>
      </c>
      <c r="E63" s="42"/>
      <c r="F63" s="93">
        <v>8</v>
      </c>
      <c r="G63" s="68">
        <v>1</v>
      </c>
      <c r="H63" s="41">
        <v>0</v>
      </c>
      <c r="I63" s="41">
        <v>1</v>
      </c>
      <c r="J63" s="41">
        <v>0</v>
      </c>
      <c r="K63" s="41">
        <v>0</v>
      </c>
      <c r="L63" s="41">
        <v>1</v>
      </c>
      <c r="M63" s="41">
        <v>1</v>
      </c>
      <c r="N63" s="41">
        <v>0</v>
      </c>
      <c r="O63" s="41">
        <v>7</v>
      </c>
      <c r="P63" s="41">
        <v>1</v>
      </c>
      <c r="Q63" s="41">
        <v>0</v>
      </c>
      <c r="AA63" s="153">
        <v>8</v>
      </c>
      <c r="AB63" s="153" t="str">
        <f>IF(F63=AA63,"",1)</f>
        <v/>
      </c>
    </row>
    <row r="64" spans="1:28" ht="12" customHeight="1">
      <c r="A64" s="203"/>
      <c r="B64" s="203"/>
      <c r="C64" s="40"/>
      <c r="D64" s="279"/>
      <c r="E64" s="39"/>
      <c r="F64" s="94"/>
      <c r="G64" s="66">
        <f t="shared" ref="G64:P64" si="60">IF(G63=0,0,G63/$F63)</f>
        <v>0.125</v>
      </c>
      <c r="H64" s="37">
        <f t="shared" si="60"/>
        <v>0</v>
      </c>
      <c r="I64" s="37">
        <f t="shared" si="60"/>
        <v>0.125</v>
      </c>
      <c r="J64" s="37">
        <f t="shared" si="60"/>
        <v>0</v>
      </c>
      <c r="K64" s="37">
        <f t="shared" si="60"/>
        <v>0</v>
      </c>
      <c r="L64" s="37">
        <f t="shared" si="60"/>
        <v>0.125</v>
      </c>
      <c r="M64" s="37">
        <f t="shared" si="60"/>
        <v>0.125</v>
      </c>
      <c r="N64" s="37">
        <f t="shared" si="60"/>
        <v>0</v>
      </c>
      <c r="O64" s="37">
        <f t="shared" si="60"/>
        <v>0.875</v>
      </c>
      <c r="P64" s="37">
        <f t="shared" si="60"/>
        <v>0.125</v>
      </c>
      <c r="Q64" s="37">
        <f t="shared" ref="Q64" si="61">IF(Q63=0,0,Q63/$F63)</f>
        <v>0</v>
      </c>
      <c r="AA64" s="152"/>
      <c r="AB64" s="152"/>
    </row>
    <row r="65" spans="1:28" ht="12" customHeight="1">
      <c r="A65" s="203"/>
      <c r="B65" s="203"/>
      <c r="C65" s="43"/>
      <c r="D65" s="278" t="s">
        <v>19</v>
      </c>
      <c r="E65" s="42"/>
      <c r="F65" s="93">
        <v>4</v>
      </c>
      <c r="G65" s="68">
        <v>1</v>
      </c>
      <c r="H65" s="41">
        <v>0</v>
      </c>
      <c r="I65" s="41">
        <v>0</v>
      </c>
      <c r="J65" s="41">
        <v>0</v>
      </c>
      <c r="K65" s="41">
        <v>1</v>
      </c>
      <c r="L65" s="41">
        <v>0</v>
      </c>
      <c r="M65" s="41">
        <v>0</v>
      </c>
      <c r="N65" s="41">
        <v>0</v>
      </c>
      <c r="O65" s="41">
        <v>4</v>
      </c>
      <c r="P65" s="41">
        <v>0</v>
      </c>
      <c r="Q65" s="41">
        <v>0</v>
      </c>
      <c r="AA65" s="153">
        <v>4</v>
      </c>
      <c r="AB65" s="153" t="str">
        <f>IF(F65=AA65,"",1)</f>
        <v/>
      </c>
    </row>
    <row r="66" spans="1:28" ht="12" customHeight="1">
      <c r="A66" s="203"/>
      <c r="B66" s="203"/>
      <c r="C66" s="40"/>
      <c r="D66" s="279"/>
      <c r="E66" s="39"/>
      <c r="F66" s="94"/>
      <c r="G66" s="66">
        <f t="shared" ref="G66:P66" si="62">IF(G65=0,0,G65/$F65)</f>
        <v>0.25</v>
      </c>
      <c r="H66" s="37">
        <f t="shared" si="62"/>
        <v>0</v>
      </c>
      <c r="I66" s="37">
        <f t="shared" si="62"/>
        <v>0</v>
      </c>
      <c r="J66" s="37">
        <f t="shared" si="62"/>
        <v>0</v>
      </c>
      <c r="K66" s="37">
        <f t="shared" si="62"/>
        <v>0.25</v>
      </c>
      <c r="L66" s="37">
        <f t="shared" si="62"/>
        <v>0</v>
      </c>
      <c r="M66" s="37">
        <f t="shared" si="62"/>
        <v>0</v>
      </c>
      <c r="N66" s="37">
        <f t="shared" si="62"/>
        <v>0</v>
      </c>
      <c r="O66" s="37">
        <f t="shared" si="62"/>
        <v>1</v>
      </c>
      <c r="P66" s="37">
        <f t="shared" si="62"/>
        <v>0</v>
      </c>
      <c r="Q66" s="37">
        <f t="shared" ref="Q66" si="63">IF(Q65=0,0,Q65/$F65)</f>
        <v>0</v>
      </c>
      <c r="AA66" s="152"/>
      <c r="AB66" s="152"/>
    </row>
    <row r="67" spans="1:28" ht="12" customHeight="1">
      <c r="A67" s="203"/>
      <c r="B67" s="203"/>
      <c r="C67" s="43"/>
      <c r="D67" s="278" t="s">
        <v>18</v>
      </c>
      <c r="E67" s="42"/>
      <c r="F67" s="93">
        <v>2</v>
      </c>
      <c r="G67" s="68">
        <v>1</v>
      </c>
      <c r="H67" s="41">
        <v>1</v>
      </c>
      <c r="I67" s="41">
        <v>1</v>
      </c>
      <c r="J67" s="41">
        <v>0</v>
      </c>
      <c r="K67" s="41">
        <v>0</v>
      </c>
      <c r="L67" s="41">
        <v>0</v>
      </c>
      <c r="M67" s="41">
        <v>1</v>
      </c>
      <c r="N67" s="41">
        <v>1</v>
      </c>
      <c r="O67" s="41">
        <v>2</v>
      </c>
      <c r="P67" s="41">
        <v>1</v>
      </c>
      <c r="Q67" s="41">
        <v>0</v>
      </c>
      <c r="AA67" s="153">
        <v>2</v>
      </c>
      <c r="AB67" s="153" t="str">
        <f>IF(F67=AA67,"",1)</f>
        <v/>
      </c>
    </row>
    <row r="68" spans="1:28" ht="12" customHeight="1">
      <c r="A68" s="203"/>
      <c r="B68" s="204"/>
      <c r="C68" s="40"/>
      <c r="D68" s="279"/>
      <c r="E68" s="39"/>
      <c r="F68" s="94"/>
      <c r="G68" s="66">
        <f t="shared" ref="G68:P68" si="64">IF(G67=0,0,G67/$F67)</f>
        <v>0.5</v>
      </c>
      <c r="H68" s="37">
        <f t="shared" si="64"/>
        <v>0.5</v>
      </c>
      <c r="I68" s="37">
        <f t="shared" si="64"/>
        <v>0.5</v>
      </c>
      <c r="J68" s="37">
        <f t="shared" si="64"/>
        <v>0</v>
      </c>
      <c r="K68" s="37">
        <f t="shared" si="64"/>
        <v>0</v>
      </c>
      <c r="L68" s="37">
        <f t="shared" si="64"/>
        <v>0</v>
      </c>
      <c r="M68" s="37">
        <f t="shared" si="64"/>
        <v>0.5</v>
      </c>
      <c r="N68" s="37">
        <f t="shared" si="64"/>
        <v>0.5</v>
      </c>
      <c r="O68" s="37">
        <f t="shared" si="64"/>
        <v>1</v>
      </c>
      <c r="P68" s="37">
        <f t="shared" si="64"/>
        <v>0.5</v>
      </c>
      <c r="Q68" s="37">
        <f t="shared" ref="Q68" si="65">IF(Q67=0,0,Q67/$F67)</f>
        <v>0</v>
      </c>
      <c r="AA68" s="152"/>
      <c r="AB68" s="152"/>
    </row>
    <row r="69" spans="1:28" ht="12" customHeight="1">
      <c r="A69" s="203"/>
      <c r="B69" s="202" t="s">
        <v>17</v>
      </c>
      <c r="C69" s="43"/>
      <c r="D69" s="278" t="s">
        <v>16</v>
      </c>
      <c r="E69" s="42"/>
      <c r="F69" s="93">
        <v>83</v>
      </c>
      <c r="G69" s="68">
        <f t="shared" ref="G69:P69" si="66">SUM(G71,G73,G75,G77,G79,G81,G83,G85,G87,G89,G91,G93,G95,G97,G99)</f>
        <v>22</v>
      </c>
      <c r="H69" s="41">
        <f t="shared" si="66"/>
        <v>3</v>
      </c>
      <c r="I69" s="41">
        <f t="shared" si="66"/>
        <v>28</v>
      </c>
      <c r="J69" s="41">
        <f t="shared" si="66"/>
        <v>3</v>
      </c>
      <c r="K69" s="41">
        <f t="shared" si="66"/>
        <v>30</v>
      </c>
      <c r="L69" s="41">
        <f t="shared" si="66"/>
        <v>2</v>
      </c>
      <c r="M69" s="41">
        <f t="shared" si="66"/>
        <v>2</v>
      </c>
      <c r="N69" s="41">
        <f t="shared" si="66"/>
        <v>16</v>
      </c>
      <c r="O69" s="41">
        <f t="shared" si="66"/>
        <v>67</v>
      </c>
      <c r="P69" s="41">
        <f t="shared" si="66"/>
        <v>3</v>
      </c>
      <c r="Q69" s="41">
        <f t="shared" ref="Q69" si="67">SUM(Q71,Q73,Q75,Q77,Q79,Q81,Q83,Q85,Q87,Q89,Q91,Q93,Q95,Q97,Q99)</f>
        <v>1</v>
      </c>
      <c r="AA69" s="153">
        <v>83</v>
      </c>
      <c r="AB69" s="153" t="str">
        <f>IF(F69=AA69,"",1)</f>
        <v/>
      </c>
    </row>
    <row r="70" spans="1:28" ht="12" customHeight="1">
      <c r="A70" s="203"/>
      <c r="B70" s="203"/>
      <c r="C70" s="40"/>
      <c r="D70" s="279"/>
      <c r="E70" s="39"/>
      <c r="F70" s="94"/>
      <c r="G70" s="66">
        <f t="shared" ref="G70:P70" si="68">IF(G69=0,0,G69/$F69)</f>
        <v>0.26506024096385544</v>
      </c>
      <c r="H70" s="37">
        <f t="shared" si="68"/>
        <v>3.614457831325301E-2</v>
      </c>
      <c r="I70" s="37">
        <f t="shared" si="68"/>
        <v>0.33734939759036142</v>
      </c>
      <c r="J70" s="37">
        <f t="shared" si="68"/>
        <v>3.614457831325301E-2</v>
      </c>
      <c r="K70" s="37">
        <f t="shared" si="68"/>
        <v>0.36144578313253012</v>
      </c>
      <c r="L70" s="37">
        <f t="shared" si="68"/>
        <v>2.4096385542168676E-2</v>
      </c>
      <c r="M70" s="37">
        <f t="shared" si="68"/>
        <v>2.4096385542168676E-2</v>
      </c>
      <c r="N70" s="37">
        <f t="shared" si="68"/>
        <v>0.19277108433734941</v>
      </c>
      <c r="O70" s="37">
        <f t="shared" si="68"/>
        <v>0.80722891566265065</v>
      </c>
      <c r="P70" s="37">
        <f t="shared" si="68"/>
        <v>3.614457831325301E-2</v>
      </c>
      <c r="Q70" s="37">
        <f t="shared" ref="Q70" si="69">IF(Q69=0,0,Q69/$F69)</f>
        <v>1.2048192771084338E-2</v>
      </c>
      <c r="AA70" s="152"/>
      <c r="AB70" s="152"/>
    </row>
    <row r="71" spans="1:28" ht="12" customHeight="1">
      <c r="A71" s="203"/>
      <c r="B71" s="203"/>
      <c r="C71" s="43"/>
      <c r="D71" s="278" t="s">
        <v>129</v>
      </c>
      <c r="E71" s="42"/>
      <c r="F71" s="93">
        <v>1</v>
      </c>
      <c r="G71" s="68">
        <v>0</v>
      </c>
      <c r="H71" s="41">
        <v>0</v>
      </c>
      <c r="I71" s="41">
        <v>0</v>
      </c>
      <c r="J71" s="41">
        <v>0</v>
      </c>
      <c r="K71" s="41">
        <v>0</v>
      </c>
      <c r="L71" s="41">
        <v>0</v>
      </c>
      <c r="M71" s="41">
        <v>0</v>
      </c>
      <c r="N71" s="41">
        <v>0</v>
      </c>
      <c r="O71" s="41">
        <v>0</v>
      </c>
      <c r="P71" s="41">
        <v>1</v>
      </c>
      <c r="Q71" s="41">
        <v>0</v>
      </c>
      <c r="AA71" s="153">
        <v>1</v>
      </c>
      <c r="AB71" s="153" t="str">
        <f>IF(F71=AA71,"",1)</f>
        <v/>
      </c>
    </row>
    <row r="72" spans="1:28" ht="12" customHeight="1">
      <c r="A72" s="203"/>
      <c r="B72" s="203"/>
      <c r="C72" s="40"/>
      <c r="D72" s="279"/>
      <c r="E72" s="39"/>
      <c r="F72" s="94"/>
      <c r="G72" s="66">
        <f t="shared" ref="G72:P72" si="70">IF(G71=0,0,G71/$F71)</f>
        <v>0</v>
      </c>
      <c r="H72" s="37">
        <f t="shared" si="70"/>
        <v>0</v>
      </c>
      <c r="I72" s="37">
        <f t="shared" si="70"/>
        <v>0</v>
      </c>
      <c r="J72" s="37">
        <f t="shared" si="70"/>
        <v>0</v>
      </c>
      <c r="K72" s="37">
        <f t="shared" si="70"/>
        <v>0</v>
      </c>
      <c r="L72" s="37">
        <f t="shared" si="70"/>
        <v>0</v>
      </c>
      <c r="M72" s="37">
        <f t="shared" si="70"/>
        <v>0</v>
      </c>
      <c r="N72" s="37">
        <f t="shared" si="70"/>
        <v>0</v>
      </c>
      <c r="O72" s="37">
        <f t="shared" si="70"/>
        <v>0</v>
      </c>
      <c r="P72" s="37">
        <f t="shared" si="70"/>
        <v>1</v>
      </c>
      <c r="Q72" s="37">
        <f t="shared" ref="Q72" si="71">IF(Q71=0,0,Q71/$F71)</f>
        <v>0</v>
      </c>
      <c r="AA72" s="152"/>
      <c r="AB72" s="152"/>
    </row>
    <row r="73" spans="1:28" ht="12" customHeight="1">
      <c r="A73" s="203"/>
      <c r="B73" s="203"/>
      <c r="C73" s="43"/>
      <c r="D73" s="278" t="s">
        <v>14</v>
      </c>
      <c r="E73" s="42"/>
      <c r="F73" s="93">
        <v>8</v>
      </c>
      <c r="G73" s="68">
        <v>1</v>
      </c>
      <c r="H73" s="41">
        <v>0</v>
      </c>
      <c r="I73" s="41">
        <v>2</v>
      </c>
      <c r="J73" s="41">
        <v>0</v>
      </c>
      <c r="K73" s="41">
        <v>5</v>
      </c>
      <c r="L73" s="41">
        <v>0</v>
      </c>
      <c r="M73" s="41">
        <v>0</v>
      </c>
      <c r="N73" s="41">
        <v>3</v>
      </c>
      <c r="O73" s="41">
        <v>6</v>
      </c>
      <c r="P73" s="41">
        <v>0</v>
      </c>
      <c r="Q73" s="41">
        <v>0</v>
      </c>
      <c r="AA73" s="153">
        <v>8</v>
      </c>
      <c r="AB73" s="153" t="str">
        <f>IF(F73=AA73,"",1)</f>
        <v/>
      </c>
    </row>
    <row r="74" spans="1:28" ht="12" customHeight="1">
      <c r="A74" s="203"/>
      <c r="B74" s="203"/>
      <c r="C74" s="40"/>
      <c r="D74" s="279"/>
      <c r="E74" s="39"/>
      <c r="F74" s="94"/>
      <c r="G74" s="66">
        <f t="shared" ref="G74:P74" si="72">IF(G73=0,0,G73/$F73)</f>
        <v>0.125</v>
      </c>
      <c r="H74" s="37">
        <f t="shared" si="72"/>
        <v>0</v>
      </c>
      <c r="I74" s="37">
        <f t="shared" si="72"/>
        <v>0.25</v>
      </c>
      <c r="J74" s="37">
        <f t="shared" si="72"/>
        <v>0</v>
      </c>
      <c r="K74" s="37">
        <f t="shared" si="72"/>
        <v>0.625</v>
      </c>
      <c r="L74" s="37">
        <f t="shared" si="72"/>
        <v>0</v>
      </c>
      <c r="M74" s="37">
        <f t="shared" si="72"/>
        <v>0</v>
      </c>
      <c r="N74" s="37">
        <f t="shared" si="72"/>
        <v>0.375</v>
      </c>
      <c r="O74" s="37">
        <f t="shared" si="72"/>
        <v>0.75</v>
      </c>
      <c r="P74" s="37">
        <f t="shared" si="72"/>
        <v>0</v>
      </c>
      <c r="Q74" s="37">
        <f t="shared" ref="Q74" si="73">IF(Q73=0,0,Q73/$F73)</f>
        <v>0</v>
      </c>
      <c r="AA74" s="152"/>
      <c r="AB74" s="152"/>
    </row>
    <row r="75" spans="1:28" ht="12" customHeight="1">
      <c r="A75" s="203"/>
      <c r="B75" s="203"/>
      <c r="C75" s="43"/>
      <c r="D75" s="278" t="s">
        <v>13</v>
      </c>
      <c r="E75" s="42"/>
      <c r="F75" s="93">
        <v>7</v>
      </c>
      <c r="G75" s="68">
        <v>6</v>
      </c>
      <c r="H75" s="41">
        <v>0</v>
      </c>
      <c r="I75" s="41">
        <v>6</v>
      </c>
      <c r="J75" s="41">
        <v>0</v>
      </c>
      <c r="K75" s="41">
        <v>6</v>
      </c>
      <c r="L75" s="41">
        <v>0</v>
      </c>
      <c r="M75" s="41">
        <v>0</v>
      </c>
      <c r="N75" s="41">
        <v>5</v>
      </c>
      <c r="O75" s="41">
        <v>6</v>
      </c>
      <c r="P75" s="41">
        <v>0</v>
      </c>
      <c r="Q75" s="41">
        <v>0</v>
      </c>
      <c r="AA75" s="153">
        <v>7</v>
      </c>
      <c r="AB75" s="153" t="str">
        <f>IF(F75=AA75,"",1)</f>
        <v/>
      </c>
    </row>
    <row r="76" spans="1:28" ht="12" customHeight="1">
      <c r="A76" s="203"/>
      <c r="B76" s="203"/>
      <c r="C76" s="40"/>
      <c r="D76" s="279"/>
      <c r="E76" s="39"/>
      <c r="F76" s="94"/>
      <c r="G76" s="66">
        <f t="shared" ref="G76:P76" si="74">IF(G75=0,0,G75/$F75)</f>
        <v>0.8571428571428571</v>
      </c>
      <c r="H76" s="37">
        <f t="shared" si="74"/>
        <v>0</v>
      </c>
      <c r="I76" s="37">
        <f t="shared" si="74"/>
        <v>0.8571428571428571</v>
      </c>
      <c r="J76" s="37">
        <f t="shared" si="74"/>
        <v>0</v>
      </c>
      <c r="K76" s="37">
        <f t="shared" si="74"/>
        <v>0.8571428571428571</v>
      </c>
      <c r="L76" s="37">
        <f t="shared" si="74"/>
        <v>0</v>
      </c>
      <c r="M76" s="37">
        <f t="shared" si="74"/>
        <v>0</v>
      </c>
      <c r="N76" s="37">
        <f t="shared" si="74"/>
        <v>0.7142857142857143</v>
      </c>
      <c r="O76" s="37">
        <f t="shared" si="74"/>
        <v>0.8571428571428571</v>
      </c>
      <c r="P76" s="37">
        <f t="shared" si="74"/>
        <v>0</v>
      </c>
      <c r="Q76" s="37">
        <f t="shared" ref="Q76" si="75">IF(Q75=0,0,Q75/$F75)</f>
        <v>0</v>
      </c>
      <c r="AA76" s="152"/>
      <c r="AB76" s="152"/>
    </row>
    <row r="77" spans="1:28" ht="12" customHeight="1">
      <c r="A77" s="203"/>
      <c r="B77" s="203"/>
      <c r="C77" s="43"/>
      <c r="D77" s="278" t="s">
        <v>12</v>
      </c>
      <c r="E77" s="42"/>
      <c r="F77" s="93">
        <v>11</v>
      </c>
      <c r="G77" s="68">
        <v>0</v>
      </c>
      <c r="H77" s="41">
        <v>1</v>
      </c>
      <c r="I77" s="41">
        <v>3</v>
      </c>
      <c r="J77" s="41">
        <v>1</v>
      </c>
      <c r="K77" s="41">
        <v>5</v>
      </c>
      <c r="L77" s="41">
        <v>0</v>
      </c>
      <c r="M77" s="41">
        <v>0</v>
      </c>
      <c r="N77" s="41">
        <v>2</v>
      </c>
      <c r="O77" s="41">
        <v>8</v>
      </c>
      <c r="P77" s="41">
        <v>1</v>
      </c>
      <c r="Q77" s="41">
        <v>0</v>
      </c>
      <c r="AA77" s="153">
        <v>11</v>
      </c>
      <c r="AB77" s="153" t="str">
        <f>IF(F77=AA77,"",1)</f>
        <v/>
      </c>
    </row>
    <row r="78" spans="1:28" ht="12" customHeight="1">
      <c r="A78" s="203"/>
      <c r="B78" s="203"/>
      <c r="C78" s="40"/>
      <c r="D78" s="279"/>
      <c r="E78" s="39"/>
      <c r="F78" s="94"/>
      <c r="G78" s="66">
        <f t="shared" ref="G78:P78" si="76">IF(G77=0,0,G77/$F77)</f>
        <v>0</v>
      </c>
      <c r="H78" s="37">
        <f t="shared" si="76"/>
        <v>9.0909090909090912E-2</v>
      </c>
      <c r="I78" s="37">
        <f t="shared" si="76"/>
        <v>0.27272727272727271</v>
      </c>
      <c r="J78" s="37">
        <f t="shared" si="76"/>
        <v>9.0909090909090912E-2</v>
      </c>
      <c r="K78" s="37">
        <f t="shared" si="76"/>
        <v>0.45454545454545453</v>
      </c>
      <c r="L78" s="37">
        <f t="shared" si="76"/>
        <v>0</v>
      </c>
      <c r="M78" s="37">
        <f t="shared" si="76"/>
        <v>0</v>
      </c>
      <c r="N78" s="37">
        <f t="shared" si="76"/>
        <v>0.18181818181818182</v>
      </c>
      <c r="O78" s="37">
        <f t="shared" si="76"/>
        <v>0.72727272727272729</v>
      </c>
      <c r="P78" s="37">
        <f t="shared" si="76"/>
        <v>9.0909090909090912E-2</v>
      </c>
      <c r="Q78" s="37">
        <f t="shared" ref="Q78" si="77">IF(Q77=0,0,Q77/$F77)</f>
        <v>0</v>
      </c>
      <c r="AA78" s="152"/>
      <c r="AB78" s="152"/>
    </row>
    <row r="79" spans="1:28" ht="12" customHeight="1">
      <c r="A79" s="203"/>
      <c r="B79" s="203"/>
      <c r="C79" s="43"/>
      <c r="D79" s="278" t="s">
        <v>11</v>
      </c>
      <c r="E79" s="42"/>
      <c r="F79" s="93">
        <v>3</v>
      </c>
      <c r="G79" s="68">
        <v>0</v>
      </c>
      <c r="H79" s="41">
        <v>0</v>
      </c>
      <c r="I79" s="41">
        <v>1</v>
      </c>
      <c r="J79" s="41">
        <v>0</v>
      </c>
      <c r="K79" s="41">
        <v>0</v>
      </c>
      <c r="L79" s="41">
        <v>0</v>
      </c>
      <c r="M79" s="41">
        <v>0</v>
      </c>
      <c r="N79" s="41">
        <v>1</v>
      </c>
      <c r="O79" s="41">
        <v>3</v>
      </c>
      <c r="P79" s="41">
        <v>0</v>
      </c>
      <c r="Q79" s="41">
        <v>0</v>
      </c>
      <c r="AA79" s="153">
        <v>3</v>
      </c>
      <c r="AB79" s="153" t="str">
        <f>IF(F79=AA79,"",1)</f>
        <v/>
      </c>
    </row>
    <row r="80" spans="1:28" ht="12" customHeight="1">
      <c r="A80" s="203"/>
      <c r="B80" s="203"/>
      <c r="C80" s="40"/>
      <c r="D80" s="279"/>
      <c r="E80" s="39"/>
      <c r="F80" s="94"/>
      <c r="G80" s="66">
        <f t="shared" ref="G80:P80" si="78">IF(G79=0,0,G79/$F79)</f>
        <v>0</v>
      </c>
      <c r="H80" s="37">
        <f t="shared" si="78"/>
        <v>0</v>
      </c>
      <c r="I80" s="37">
        <f t="shared" si="78"/>
        <v>0.33333333333333331</v>
      </c>
      <c r="J80" s="37">
        <f t="shared" si="78"/>
        <v>0</v>
      </c>
      <c r="K80" s="37">
        <f t="shared" si="78"/>
        <v>0</v>
      </c>
      <c r="L80" s="37">
        <f t="shared" si="78"/>
        <v>0</v>
      </c>
      <c r="M80" s="37">
        <f t="shared" si="78"/>
        <v>0</v>
      </c>
      <c r="N80" s="37">
        <f t="shared" si="78"/>
        <v>0.33333333333333331</v>
      </c>
      <c r="O80" s="37">
        <f t="shared" si="78"/>
        <v>1</v>
      </c>
      <c r="P80" s="37">
        <f t="shared" si="78"/>
        <v>0</v>
      </c>
      <c r="Q80" s="37">
        <f t="shared" ref="Q80" si="79">IF(Q79=0,0,Q79/$F79)</f>
        <v>0</v>
      </c>
      <c r="AA80" s="152"/>
      <c r="AB80" s="152"/>
    </row>
    <row r="81" spans="1:28" ht="12" customHeight="1">
      <c r="A81" s="203"/>
      <c r="B81" s="203"/>
      <c r="C81" s="43"/>
      <c r="D81" s="278" t="s">
        <v>10</v>
      </c>
      <c r="E81" s="42"/>
      <c r="F81" s="93">
        <v>17</v>
      </c>
      <c r="G81" s="68">
        <v>5</v>
      </c>
      <c r="H81" s="41">
        <v>0</v>
      </c>
      <c r="I81" s="41">
        <v>8</v>
      </c>
      <c r="J81" s="41">
        <v>1</v>
      </c>
      <c r="K81" s="41">
        <v>6</v>
      </c>
      <c r="L81" s="41">
        <v>0</v>
      </c>
      <c r="M81" s="41">
        <v>0</v>
      </c>
      <c r="N81" s="41">
        <v>0</v>
      </c>
      <c r="O81" s="41">
        <v>12</v>
      </c>
      <c r="P81" s="41">
        <v>0</v>
      </c>
      <c r="Q81" s="41">
        <v>1</v>
      </c>
      <c r="AA81" s="153">
        <v>17</v>
      </c>
      <c r="AB81" s="153" t="str">
        <f>IF(F81=AA81,"",1)</f>
        <v/>
      </c>
    </row>
    <row r="82" spans="1:28" ht="12" customHeight="1">
      <c r="A82" s="203"/>
      <c r="B82" s="203"/>
      <c r="C82" s="40"/>
      <c r="D82" s="279"/>
      <c r="E82" s="39"/>
      <c r="F82" s="94"/>
      <c r="G82" s="66">
        <f t="shared" ref="G82:P82" si="80">IF(G81=0,0,G81/$F81)</f>
        <v>0.29411764705882354</v>
      </c>
      <c r="H82" s="37">
        <f t="shared" si="80"/>
        <v>0</v>
      </c>
      <c r="I82" s="37">
        <f t="shared" si="80"/>
        <v>0.47058823529411764</v>
      </c>
      <c r="J82" s="37">
        <f t="shared" si="80"/>
        <v>5.8823529411764705E-2</v>
      </c>
      <c r="K82" s="37">
        <f t="shared" si="80"/>
        <v>0.35294117647058826</v>
      </c>
      <c r="L82" s="37">
        <f t="shared" si="80"/>
        <v>0</v>
      </c>
      <c r="M82" s="37">
        <f t="shared" si="80"/>
        <v>0</v>
      </c>
      <c r="N82" s="37">
        <f t="shared" si="80"/>
        <v>0</v>
      </c>
      <c r="O82" s="37">
        <f t="shared" si="80"/>
        <v>0.70588235294117652</v>
      </c>
      <c r="P82" s="37">
        <f t="shared" si="80"/>
        <v>0</v>
      </c>
      <c r="Q82" s="37">
        <f t="shared" ref="Q82" si="81">IF(Q81=0,0,Q81/$F81)</f>
        <v>5.8823529411764705E-2</v>
      </c>
      <c r="AA82" s="152"/>
      <c r="AB82" s="152"/>
    </row>
    <row r="83" spans="1:28" ht="12" customHeight="1">
      <c r="A83" s="203"/>
      <c r="B83" s="203"/>
      <c r="C83" s="43"/>
      <c r="D83" s="278" t="s">
        <v>9</v>
      </c>
      <c r="E83" s="42"/>
      <c r="F83" s="93">
        <v>6</v>
      </c>
      <c r="G83" s="68">
        <v>3</v>
      </c>
      <c r="H83" s="41">
        <v>0</v>
      </c>
      <c r="I83" s="41">
        <v>3</v>
      </c>
      <c r="J83" s="41">
        <v>0</v>
      </c>
      <c r="K83" s="41">
        <v>3</v>
      </c>
      <c r="L83" s="41">
        <v>0</v>
      </c>
      <c r="M83" s="41">
        <v>1</v>
      </c>
      <c r="N83" s="41">
        <v>3</v>
      </c>
      <c r="O83" s="41">
        <v>5</v>
      </c>
      <c r="P83" s="41">
        <v>0</v>
      </c>
      <c r="Q83" s="41">
        <v>0</v>
      </c>
      <c r="AA83" s="153">
        <v>6</v>
      </c>
      <c r="AB83" s="153" t="str">
        <f>IF(F83=AA83,"",1)</f>
        <v/>
      </c>
    </row>
    <row r="84" spans="1:28" ht="12" customHeight="1">
      <c r="A84" s="203"/>
      <c r="B84" s="203"/>
      <c r="C84" s="40"/>
      <c r="D84" s="279"/>
      <c r="E84" s="39"/>
      <c r="F84" s="94"/>
      <c r="G84" s="66">
        <f t="shared" ref="G84:P84" si="82">IF(G83=0,0,G83/$F83)</f>
        <v>0.5</v>
      </c>
      <c r="H84" s="37">
        <f t="shared" si="82"/>
        <v>0</v>
      </c>
      <c r="I84" s="37">
        <f t="shared" si="82"/>
        <v>0.5</v>
      </c>
      <c r="J84" s="37">
        <f t="shared" si="82"/>
        <v>0</v>
      </c>
      <c r="K84" s="37">
        <f t="shared" si="82"/>
        <v>0.5</v>
      </c>
      <c r="L84" s="37">
        <f t="shared" si="82"/>
        <v>0</v>
      </c>
      <c r="M84" s="37">
        <f t="shared" si="82"/>
        <v>0.16666666666666666</v>
      </c>
      <c r="N84" s="37">
        <f t="shared" si="82"/>
        <v>0.5</v>
      </c>
      <c r="O84" s="37">
        <f t="shared" si="82"/>
        <v>0.83333333333333337</v>
      </c>
      <c r="P84" s="37">
        <f t="shared" si="82"/>
        <v>0</v>
      </c>
      <c r="Q84" s="37">
        <f t="shared" ref="Q84" si="83">IF(Q83=0,0,Q83/$F83)</f>
        <v>0</v>
      </c>
      <c r="AA84" s="152"/>
      <c r="AB84" s="152"/>
    </row>
    <row r="85" spans="1:28" ht="12" customHeight="1">
      <c r="A85" s="203"/>
      <c r="B85" s="203"/>
      <c r="C85" s="43"/>
      <c r="D85" s="278" t="s">
        <v>8</v>
      </c>
      <c r="E85" s="42"/>
      <c r="F85" s="93">
        <v>0</v>
      </c>
      <c r="G85" s="68">
        <v>0</v>
      </c>
      <c r="H85" s="41">
        <v>0</v>
      </c>
      <c r="I85" s="41">
        <v>0</v>
      </c>
      <c r="J85" s="41">
        <v>0</v>
      </c>
      <c r="K85" s="41">
        <v>0</v>
      </c>
      <c r="L85" s="41">
        <v>0</v>
      </c>
      <c r="M85" s="41">
        <v>0</v>
      </c>
      <c r="N85" s="41">
        <v>0</v>
      </c>
      <c r="O85" s="41">
        <v>0</v>
      </c>
      <c r="P85" s="41">
        <v>0</v>
      </c>
      <c r="Q85" s="41">
        <v>0</v>
      </c>
      <c r="AA85" s="153">
        <v>0</v>
      </c>
      <c r="AB85" s="153" t="str">
        <f>IF(F85=AA85,"",1)</f>
        <v/>
      </c>
    </row>
    <row r="86" spans="1:28" ht="12" customHeight="1">
      <c r="A86" s="203"/>
      <c r="B86" s="203"/>
      <c r="C86" s="40"/>
      <c r="D86" s="279"/>
      <c r="E86" s="39"/>
      <c r="F86" s="94"/>
      <c r="G86" s="66">
        <f t="shared" ref="G86:P86" si="84">IF(G85=0,0,G85/$F85)</f>
        <v>0</v>
      </c>
      <c r="H86" s="37">
        <f t="shared" si="84"/>
        <v>0</v>
      </c>
      <c r="I86" s="37">
        <f t="shared" si="84"/>
        <v>0</v>
      </c>
      <c r="J86" s="37">
        <f t="shared" si="84"/>
        <v>0</v>
      </c>
      <c r="K86" s="37">
        <f t="shared" si="84"/>
        <v>0</v>
      </c>
      <c r="L86" s="37">
        <f t="shared" si="84"/>
        <v>0</v>
      </c>
      <c r="M86" s="37">
        <f t="shared" si="84"/>
        <v>0</v>
      </c>
      <c r="N86" s="37">
        <f t="shared" si="84"/>
        <v>0</v>
      </c>
      <c r="O86" s="37">
        <f t="shared" si="84"/>
        <v>0</v>
      </c>
      <c r="P86" s="37">
        <f t="shared" si="84"/>
        <v>0</v>
      </c>
      <c r="Q86" s="37">
        <f t="shared" ref="Q86" si="85">IF(Q85=0,0,Q85/$F85)</f>
        <v>0</v>
      </c>
      <c r="AA86" s="152"/>
      <c r="AB86" s="152"/>
    </row>
    <row r="87" spans="1:28" ht="13.5" customHeight="1">
      <c r="A87" s="203"/>
      <c r="B87" s="203"/>
      <c r="C87" s="43"/>
      <c r="D87" s="297" t="s">
        <v>128</v>
      </c>
      <c r="E87" s="42"/>
      <c r="F87" s="93">
        <v>5</v>
      </c>
      <c r="G87" s="68">
        <v>3</v>
      </c>
      <c r="H87" s="41">
        <v>0</v>
      </c>
      <c r="I87" s="41">
        <v>2</v>
      </c>
      <c r="J87" s="41">
        <v>0</v>
      </c>
      <c r="K87" s="41">
        <v>1</v>
      </c>
      <c r="L87" s="41">
        <v>1</v>
      </c>
      <c r="M87" s="41">
        <v>0</v>
      </c>
      <c r="N87" s="41">
        <v>0</v>
      </c>
      <c r="O87" s="41">
        <v>4</v>
      </c>
      <c r="P87" s="41">
        <v>0</v>
      </c>
      <c r="Q87" s="41">
        <v>0</v>
      </c>
      <c r="AA87" s="153">
        <v>5</v>
      </c>
      <c r="AB87" s="153" t="str">
        <f>IF(F87=AA87,"",1)</f>
        <v/>
      </c>
    </row>
    <row r="88" spans="1:28" ht="13.5" customHeight="1">
      <c r="A88" s="203"/>
      <c r="B88" s="203"/>
      <c r="C88" s="40"/>
      <c r="D88" s="279"/>
      <c r="E88" s="39"/>
      <c r="F88" s="94"/>
      <c r="G88" s="66">
        <f t="shared" ref="G88:P88" si="86">IF(G87=0,0,G87/$F87)</f>
        <v>0.6</v>
      </c>
      <c r="H88" s="37">
        <f t="shared" si="86"/>
        <v>0</v>
      </c>
      <c r="I88" s="37">
        <f t="shared" si="86"/>
        <v>0.4</v>
      </c>
      <c r="J88" s="37">
        <f t="shared" si="86"/>
        <v>0</v>
      </c>
      <c r="K88" s="37">
        <f t="shared" si="86"/>
        <v>0.2</v>
      </c>
      <c r="L88" s="37">
        <f t="shared" si="86"/>
        <v>0.2</v>
      </c>
      <c r="M88" s="37">
        <f t="shared" si="86"/>
        <v>0</v>
      </c>
      <c r="N88" s="37">
        <f t="shared" si="86"/>
        <v>0</v>
      </c>
      <c r="O88" s="37">
        <f t="shared" si="86"/>
        <v>0.8</v>
      </c>
      <c r="P88" s="37">
        <f t="shared" si="86"/>
        <v>0</v>
      </c>
      <c r="Q88" s="37">
        <f t="shared" ref="Q88" si="87">IF(Q87=0,0,Q87/$F87)</f>
        <v>0</v>
      </c>
      <c r="AA88" s="152"/>
      <c r="AB88" s="152"/>
    </row>
    <row r="89" spans="1:28" ht="12" customHeight="1">
      <c r="A89" s="203"/>
      <c r="B89" s="203"/>
      <c r="C89" s="43"/>
      <c r="D89" s="278" t="s">
        <v>6</v>
      </c>
      <c r="E89" s="42"/>
      <c r="F89" s="93">
        <v>1</v>
      </c>
      <c r="G89" s="68">
        <v>1</v>
      </c>
      <c r="H89" s="41">
        <v>1</v>
      </c>
      <c r="I89" s="41">
        <v>0</v>
      </c>
      <c r="J89" s="41">
        <v>0</v>
      </c>
      <c r="K89" s="41">
        <v>1</v>
      </c>
      <c r="L89" s="41">
        <v>1</v>
      </c>
      <c r="M89" s="41">
        <v>0</v>
      </c>
      <c r="N89" s="41">
        <v>0</v>
      </c>
      <c r="O89" s="41">
        <v>1</v>
      </c>
      <c r="P89" s="41">
        <v>0</v>
      </c>
      <c r="Q89" s="41">
        <v>0</v>
      </c>
      <c r="AA89" s="153">
        <v>1</v>
      </c>
      <c r="AB89" s="153" t="str">
        <f>IF(F89=AA89,"",1)</f>
        <v/>
      </c>
    </row>
    <row r="90" spans="1:28" ht="12" customHeight="1">
      <c r="A90" s="203"/>
      <c r="B90" s="203"/>
      <c r="C90" s="40"/>
      <c r="D90" s="279"/>
      <c r="E90" s="39"/>
      <c r="F90" s="94"/>
      <c r="G90" s="66">
        <f t="shared" ref="G90:P90" si="88">IF(G89=0,0,G89/$F89)</f>
        <v>1</v>
      </c>
      <c r="H90" s="37">
        <f t="shared" si="88"/>
        <v>1</v>
      </c>
      <c r="I90" s="37">
        <f t="shared" si="88"/>
        <v>0</v>
      </c>
      <c r="J90" s="37">
        <f t="shared" si="88"/>
        <v>0</v>
      </c>
      <c r="K90" s="37">
        <f t="shared" si="88"/>
        <v>1</v>
      </c>
      <c r="L90" s="37">
        <f t="shared" si="88"/>
        <v>1</v>
      </c>
      <c r="M90" s="37">
        <f t="shared" si="88"/>
        <v>0</v>
      </c>
      <c r="N90" s="37">
        <f t="shared" si="88"/>
        <v>0</v>
      </c>
      <c r="O90" s="37">
        <f t="shared" si="88"/>
        <v>1</v>
      </c>
      <c r="P90" s="37">
        <f t="shared" si="88"/>
        <v>0</v>
      </c>
      <c r="Q90" s="37">
        <f t="shared" ref="Q90" si="89">IF(Q89=0,0,Q89/$F89)</f>
        <v>0</v>
      </c>
      <c r="AA90" s="152"/>
      <c r="AB90" s="152"/>
    </row>
    <row r="91" spans="1:28" ht="12" customHeight="1">
      <c r="A91" s="203"/>
      <c r="B91" s="203"/>
      <c r="C91" s="43"/>
      <c r="D91" s="278" t="s">
        <v>5</v>
      </c>
      <c r="E91" s="42"/>
      <c r="F91" s="93">
        <v>2</v>
      </c>
      <c r="G91" s="68">
        <v>1</v>
      </c>
      <c r="H91" s="41">
        <v>0</v>
      </c>
      <c r="I91" s="41">
        <v>0</v>
      </c>
      <c r="J91" s="41">
        <v>0</v>
      </c>
      <c r="K91" s="41">
        <v>0</v>
      </c>
      <c r="L91" s="41">
        <v>0</v>
      </c>
      <c r="M91" s="41">
        <v>0</v>
      </c>
      <c r="N91" s="41">
        <v>1</v>
      </c>
      <c r="O91" s="41">
        <v>2</v>
      </c>
      <c r="P91" s="41">
        <v>0</v>
      </c>
      <c r="Q91" s="41">
        <v>0</v>
      </c>
      <c r="AA91" s="153">
        <v>2</v>
      </c>
      <c r="AB91" s="153" t="str">
        <f>IF(F91=AA91,"",1)</f>
        <v/>
      </c>
    </row>
    <row r="92" spans="1:28" ht="12" customHeight="1">
      <c r="A92" s="203"/>
      <c r="B92" s="203"/>
      <c r="C92" s="40"/>
      <c r="D92" s="279"/>
      <c r="E92" s="39"/>
      <c r="F92" s="94"/>
      <c r="G92" s="66">
        <f t="shared" ref="G92:P92" si="90">IF(G91=0,0,G91/$F91)</f>
        <v>0.5</v>
      </c>
      <c r="H92" s="37">
        <f t="shared" si="90"/>
        <v>0</v>
      </c>
      <c r="I92" s="37">
        <f t="shared" si="90"/>
        <v>0</v>
      </c>
      <c r="J92" s="37">
        <f t="shared" si="90"/>
        <v>0</v>
      </c>
      <c r="K92" s="37">
        <f t="shared" si="90"/>
        <v>0</v>
      </c>
      <c r="L92" s="37">
        <f t="shared" si="90"/>
        <v>0</v>
      </c>
      <c r="M92" s="37">
        <f t="shared" si="90"/>
        <v>0</v>
      </c>
      <c r="N92" s="37">
        <f t="shared" si="90"/>
        <v>0.5</v>
      </c>
      <c r="O92" s="37">
        <f t="shared" si="90"/>
        <v>1</v>
      </c>
      <c r="P92" s="37">
        <f t="shared" si="90"/>
        <v>0</v>
      </c>
      <c r="Q92" s="37">
        <f t="shared" ref="Q92" si="91">IF(Q91=0,0,Q91/$F91)</f>
        <v>0</v>
      </c>
      <c r="AA92" s="152"/>
      <c r="AB92" s="152"/>
    </row>
    <row r="93" spans="1:28" ht="12" customHeight="1">
      <c r="A93" s="203"/>
      <c r="B93" s="203"/>
      <c r="C93" s="43"/>
      <c r="D93" s="278" t="s">
        <v>4</v>
      </c>
      <c r="E93" s="42"/>
      <c r="F93" s="93">
        <v>8</v>
      </c>
      <c r="G93" s="68">
        <v>0</v>
      </c>
      <c r="H93" s="41">
        <v>0</v>
      </c>
      <c r="I93" s="41">
        <v>1</v>
      </c>
      <c r="J93" s="41">
        <v>0</v>
      </c>
      <c r="K93" s="41">
        <v>0</v>
      </c>
      <c r="L93" s="41">
        <v>0</v>
      </c>
      <c r="M93" s="41">
        <v>0</v>
      </c>
      <c r="N93" s="41">
        <v>0</v>
      </c>
      <c r="O93" s="41">
        <v>7</v>
      </c>
      <c r="P93" s="41">
        <v>1</v>
      </c>
      <c r="Q93" s="41">
        <v>0</v>
      </c>
      <c r="AA93" s="153">
        <v>8</v>
      </c>
      <c r="AB93" s="153" t="str">
        <f>IF(F93=AA93,"",1)</f>
        <v/>
      </c>
    </row>
    <row r="94" spans="1:28" ht="12" customHeight="1">
      <c r="A94" s="203"/>
      <c r="B94" s="203"/>
      <c r="C94" s="40"/>
      <c r="D94" s="279"/>
      <c r="E94" s="39"/>
      <c r="F94" s="94"/>
      <c r="G94" s="66">
        <f t="shared" ref="G94:P94" si="92">IF(G93=0,0,G93/$F93)</f>
        <v>0</v>
      </c>
      <c r="H94" s="37">
        <f t="shared" si="92"/>
        <v>0</v>
      </c>
      <c r="I94" s="37">
        <f t="shared" si="92"/>
        <v>0.125</v>
      </c>
      <c r="J94" s="37">
        <f t="shared" si="92"/>
        <v>0</v>
      </c>
      <c r="K94" s="37">
        <f t="shared" si="92"/>
        <v>0</v>
      </c>
      <c r="L94" s="37">
        <f t="shared" si="92"/>
        <v>0</v>
      </c>
      <c r="M94" s="37">
        <f t="shared" si="92"/>
        <v>0</v>
      </c>
      <c r="N94" s="37">
        <f t="shared" si="92"/>
        <v>0</v>
      </c>
      <c r="O94" s="37">
        <f t="shared" si="92"/>
        <v>0.875</v>
      </c>
      <c r="P94" s="37">
        <f t="shared" si="92"/>
        <v>0.125</v>
      </c>
      <c r="Q94" s="37">
        <f t="shared" ref="Q94" si="93">IF(Q93=0,0,Q93/$F93)</f>
        <v>0</v>
      </c>
      <c r="AA94" s="152"/>
      <c r="AB94" s="152"/>
    </row>
    <row r="95" spans="1:28" ht="12" customHeight="1">
      <c r="A95" s="203"/>
      <c r="B95" s="203"/>
      <c r="C95" s="43"/>
      <c r="D95" s="278" t="s">
        <v>3</v>
      </c>
      <c r="E95" s="42"/>
      <c r="F95" s="93">
        <v>3</v>
      </c>
      <c r="G95" s="68">
        <v>0</v>
      </c>
      <c r="H95" s="41">
        <v>0</v>
      </c>
      <c r="I95" s="41">
        <v>0</v>
      </c>
      <c r="J95" s="41">
        <v>0</v>
      </c>
      <c r="K95" s="41">
        <v>1</v>
      </c>
      <c r="L95" s="41">
        <v>0</v>
      </c>
      <c r="M95" s="41">
        <v>0</v>
      </c>
      <c r="N95" s="41">
        <v>1</v>
      </c>
      <c r="O95" s="41">
        <v>3</v>
      </c>
      <c r="P95" s="41">
        <v>0</v>
      </c>
      <c r="Q95" s="41">
        <v>0</v>
      </c>
      <c r="AA95" s="153">
        <v>3</v>
      </c>
      <c r="AB95" s="153" t="str">
        <f>IF(F95=AA95,"",1)</f>
        <v/>
      </c>
    </row>
    <row r="96" spans="1:28" ht="12" customHeight="1">
      <c r="A96" s="203"/>
      <c r="B96" s="203"/>
      <c r="C96" s="40"/>
      <c r="D96" s="279"/>
      <c r="E96" s="39"/>
      <c r="F96" s="94"/>
      <c r="G96" s="66">
        <f t="shared" ref="G96:P96" si="94">IF(G95=0,0,G95/$F95)</f>
        <v>0</v>
      </c>
      <c r="H96" s="37">
        <f t="shared" si="94"/>
        <v>0</v>
      </c>
      <c r="I96" s="37">
        <f t="shared" si="94"/>
        <v>0</v>
      </c>
      <c r="J96" s="37">
        <f t="shared" si="94"/>
        <v>0</v>
      </c>
      <c r="K96" s="37">
        <f t="shared" si="94"/>
        <v>0.33333333333333331</v>
      </c>
      <c r="L96" s="37">
        <f t="shared" si="94"/>
        <v>0</v>
      </c>
      <c r="M96" s="37">
        <f t="shared" si="94"/>
        <v>0</v>
      </c>
      <c r="N96" s="37">
        <f t="shared" si="94"/>
        <v>0.33333333333333331</v>
      </c>
      <c r="O96" s="37">
        <f t="shared" si="94"/>
        <v>1</v>
      </c>
      <c r="P96" s="37">
        <f t="shared" si="94"/>
        <v>0</v>
      </c>
      <c r="Q96" s="37">
        <f t="shared" ref="Q96" si="95">IF(Q95=0,0,Q95/$F95)</f>
        <v>0</v>
      </c>
      <c r="AA96" s="152"/>
      <c r="AB96" s="152"/>
    </row>
    <row r="97" spans="1:30" ht="12" customHeight="1">
      <c r="A97" s="203"/>
      <c r="B97" s="203"/>
      <c r="C97" s="43"/>
      <c r="D97" s="278" t="s">
        <v>2</v>
      </c>
      <c r="E97" s="42"/>
      <c r="F97" s="93">
        <v>1</v>
      </c>
      <c r="G97" s="68">
        <v>0</v>
      </c>
      <c r="H97" s="41">
        <v>0</v>
      </c>
      <c r="I97" s="41">
        <v>0</v>
      </c>
      <c r="J97" s="41">
        <v>0</v>
      </c>
      <c r="K97" s="41">
        <v>0</v>
      </c>
      <c r="L97" s="41">
        <v>0</v>
      </c>
      <c r="M97" s="41">
        <v>0</v>
      </c>
      <c r="N97" s="41">
        <v>0</v>
      </c>
      <c r="O97" s="41">
        <v>1</v>
      </c>
      <c r="P97" s="41">
        <v>0</v>
      </c>
      <c r="Q97" s="41">
        <v>0</v>
      </c>
      <c r="AA97" s="153">
        <v>1</v>
      </c>
      <c r="AB97" s="153" t="str">
        <f>IF(F97=AA97,"",1)</f>
        <v/>
      </c>
    </row>
    <row r="98" spans="1:30" ht="12" customHeight="1">
      <c r="A98" s="203"/>
      <c r="B98" s="203"/>
      <c r="C98" s="40"/>
      <c r="D98" s="279"/>
      <c r="E98" s="39"/>
      <c r="F98" s="94"/>
      <c r="G98" s="66">
        <f t="shared" ref="G98:P98" si="96">IF(G97=0,0,G97/$F97)</f>
        <v>0</v>
      </c>
      <c r="H98" s="37">
        <f t="shared" si="96"/>
        <v>0</v>
      </c>
      <c r="I98" s="37">
        <f t="shared" si="96"/>
        <v>0</v>
      </c>
      <c r="J98" s="37">
        <f t="shared" si="96"/>
        <v>0</v>
      </c>
      <c r="K98" s="37">
        <f t="shared" si="96"/>
        <v>0</v>
      </c>
      <c r="L98" s="37">
        <f t="shared" si="96"/>
        <v>0</v>
      </c>
      <c r="M98" s="37">
        <f t="shared" si="96"/>
        <v>0</v>
      </c>
      <c r="N98" s="37">
        <f t="shared" si="96"/>
        <v>0</v>
      </c>
      <c r="O98" s="37">
        <f t="shared" si="96"/>
        <v>1</v>
      </c>
      <c r="P98" s="37">
        <f t="shared" si="96"/>
        <v>0</v>
      </c>
      <c r="Q98" s="37">
        <f t="shared" ref="Q98" si="97">IF(Q97=0,0,Q97/$F97)</f>
        <v>0</v>
      </c>
      <c r="AA98" s="152"/>
      <c r="AB98" s="152"/>
    </row>
    <row r="99" spans="1:30" ht="12.75" customHeight="1">
      <c r="A99" s="203"/>
      <c r="B99" s="203"/>
      <c r="C99" s="43"/>
      <c r="D99" s="278" t="s">
        <v>1</v>
      </c>
      <c r="E99" s="42"/>
      <c r="F99" s="93">
        <v>10</v>
      </c>
      <c r="G99" s="68">
        <v>2</v>
      </c>
      <c r="H99" s="41">
        <v>1</v>
      </c>
      <c r="I99" s="41">
        <v>2</v>
      </c>
      <c r="J99" s="41">
        <v>1</v>
      </c>
      <c r="K99" s="41">
        <v>2</v>
      </c>
      <c r="L99" s="41">
        <v>0</v>
      </c>
      <c r="M99" s="41">
        <v>1</v>
      </c>
      <c r="N99" s="41">
        <v>0</v>
      </c>
      <c r="O99" s="41">
        <v>9</v>
      </c>
      <c r="P99" s="41">
        <v>0</v>
      </c>
      <c r="Q99" s="41">
        <v>0</v>
      </c>
      <c r="AA99" s="153">
        <v>10</v>
      </c>
      <c r="AB99" s="153" t="str">
        <f>IF(F99=AA99,"",1)</f>
        <v/>
      </c>
    </row>
    <row r="100" spans="1:30" ht="12.75" customHeight="1" thickBot="1">
      <c r="A100" s="204"/>
      <c r="B100" s="204"/>
      <c r="C100" s="40"/>
      <c r="D100" s="279"/>
      <c r="E100" s="39"/>
      <c r="F100" s="125"/>
      <c r="G100" s="66">
        <f t="shared" ref="G100:P100" si="98">IF(G99=0,0,G99/$F99)</f>
        <v>0.2</v>
      </c>
      <c r="H100" s="37">
        <f t="shared" si="98"/>
        <v>0.1</v>
      </c>
      <c r="I100" s="37">
        <f t="shared" si="98"/>
        <v>0.2</v>
      </c>
      <c r="J100" s="37">
        <f t="shared" si="98"/>
        <v>0.1</v>
      </c>
      <c r="K100" s="37">
        <f t="shared" si="98"/>
        <v>0.2</v>
      </c>
      <c r="L100" s="37">
        <f t="shared" si="98"/>
        <v>0</v>
      </c>
      <c r="M100" s="37">
        <f t="shared" si="98"/>
        <v>0.1</v>
      </c>
      <c r="N100" s="37">
        <f t="shared" si="98"/>
        <v>0</v>
      </c>
      <c r="O100" s="37">
        <f t="shared" si="98"/>
        <v>0.9</v>
      </c>
      <c r="P100" s="37">
        <f t="shared" si="98"/>
        <v>0</v>
      </c>
      <c r="Q100" s="37">
        <f t="shared" ref="Q100" si="99">IF(Q99=0,0,Q99/$F99)</f>
        <v>0</v>
      </c>
      <c r="AA100" s="155"/>
      <c r="AB100" s="156"/>
    </row>
    <row r="110" spans="1:30">
      <c r="D110" s="164" t="s">
        <v>495</v>
      </c>
      <c r="E110" s="162"/>
      <c r="F110" s="163">
        <v>131</v>
      </c>
      <c r="G110" s="163">
        <v>31</v>
      </c>
      <c r="H110" s="163">
        <v>6</v>
      </c>
      <c r="I110" s="163">
        <v>35</v>
      </c>
      <c r="J110" s="163">
        <v>3</v>
      </c>
      <c r="K110" s="163">
        <v>39</v>
      </c>
      <c r="L110" s="163">
        <v>5</v>
      </c>
      <c r="M110" s="163">
        <v>6</v>
      </c>
      <c r="N110" s="163">
        <v>22</v>
      </c>
      <c r="O110" s="163">
        <v>110</v>
      </c>
      <c r="P110" s="163">
        <v>7</v>
      </c>
      <c r="Q110" s="163">
        <v>1</v>
      </c>
      <c r="R110" s="163"/>
      <c r="S110" s="71"/>
      <c r="T110" s="71"/>
      <c r="U110" s="71"/>
      <c r="V110" s="71"/>
      <c r="W110" s="71"/>
      <c r="X110" s="71"/>
      <c r="Y110" s="71"/>
      <c r="Z110" s="71"/>
      <c r="AA110" s="71"/>
      <c r="AB110" s="71"/>
      <c r="AC110" s="71"/>
      <c r="AD110" s="71"/>
    </row>
    <row r="111" spans="1:30">
      <c r="D111" s="165" t="s">
        <v>49</v>
      </c>
      <c r="E111" s="162"/>
      <c r="F111" s="166">
        <f>IF(F110="","",SUM(F9,F11,F13,F15,F17))</f>
        <v>131</v>
      </c>
      <c r="G111" s="166">
        <f t="shared" ref="G111:R111" si="100">IF(G110="","",SUM(G9,G11,G13,G15,G17))</f>
        <v>31</v>
      </c>
      <c r="H111" s="166">
        <f t="shared" si="100"/>
        <v>6</v>
      </c>
      <c r="I111" s="166">
        <f t="shared" si="100"/>
        <v>35</v>
      </c>
      <c r="J111" s="166">
        <f t="shared" si="100"/>
        <v>3</v>
      </c>
      <c r="K111" s="166">
        <f t="shared" si="100"/>
        <v>39</v>
      </c>
      <c r="L111" s="166">
        <f t="shared" si="100"/>
        <v>5</v>
      </c>
      <c r="M111" s="166">
        <f t="shared" si="100"/>
        <v>6</v>
      </c>
      <c r="N111" s="166">
        <f t="shared" si="100"/>
        <v>22</v>
      </c>
      <c r="O111" s="166">
        <f t="shared" si="100"/>
        <v>110</v>
      </c>
      <c r="P111" s="166">
        <f t="shared" si="100"/>
        <v>7</v>
      </c>
      <c r="Q111" s="166">
        <f t="shared" si="100"/>
        <v>1</v>
      </c>
      <c r="R111" s="166" t="str">
        <f t="shared" si="100"/>
        <v/>
      </c>
      <c r="S111" s="74"/>
      <c r="T111" s="71"/>
      <c r="U111" s="74"/>
      <c r="V111" s="71"/>
      <c r="W111" s="74"/>
      <c r="X111" s="71"/>
      <c r="Y111" s="74"/>
      <c r="Z111" s="71"/>
      <c r="AA111" s="74"/>
      <c r="AB111" s="71"/>
      <c r="AC111" s="74"/>
      <c r="AD111" s="71"/>
    </row>
    <row r="112" spans="1:30">
      <c r="D112" s="165" t="s">
        <v>43</v>
      </c>
      <c r="E112" s="162"/>
      <c r="F112" s="166">
        <f>IF(F110="","",SUM(F19,F69))</f>
        <v>131</v>
      </c>
      <c r="G112" s="166">
        <f t="shared" ref="G112:R112" si="101">IF(G110="","",SUM(G19,G69))</f>
        <v>31</v>
      </c>
      <c r="H112" s="166">
        <f t="shared" si="101"/>
        <v>6</v>
      </c>
      <c r="I112" s="166">
        <f t="shared" si="101"/>
        <v>35</v>
      </c>
      <c r="J112" s="166">
        <f t="shared" si="101"/>
        <v>3</v>
      </c>
      <c r="K112" s="166">
        <f t="shared" si="101"/>
        <v>39</v>
      </c>
      <c r="L112" s="166">
        <f t="shared" si="101"/>
        <v>5</v>
      </c>
      <c r="M112" s="166">
        <f t="shared" si="101"/>
        <v>6</v>
      </c>
      <c r="N112" s="166">
        <f t="shared" si="101"/>
        <v>22</v>
      </c>
      <c r="O112" s="166">
        <f t="shared" si="101"/>
        <v>110</v>
      </c>
      <c r="P112" s="166">
        <f t="shared" si="101"/>
        <v>7</v>
      </c>
      <c r="Q112" s="166">
        <f t="shared" si="101"/>
        <v>1</v>
      </c>
      <c r="R112" s="166" t="str">
        <f t="shared" si="101"/>
        <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48</v>
      </c>
      <c r="G113" s="166">
        <f t="shared" ref="G113:R113" si="102">IF(G110="","",SUM(G21,G23,G25,G27,G29,G31,G33,G35,G37,G39,G41,G43,G45,G47,G49,G51,G53,G55,G57,G59,G61,G63,G65,G67))</f>
        <v>9</v>
      </c>
      <c r="H113" s="166">
        <f t="shared" si="102"/>
        <v>3</v>
      </c>
      <c r="I113" s="166">
        <f t="shared" si="102"/>
        <v>7</v>
      </c>
      <c r="J113" s="166">
        <f t="shared" si="102"/>
        <v>0</v>
      </c>
      <c r="K113" s="166">
        <f t="shared" si="102"/>
        <v>9</v>
      </c>
      <c r="L113" s="166">
        <f t="shared" si="102"/>
        <v>3</v>
      </c>
      <c r="M113" s="166">
        <f t="shared" si="102"/>
        <v>4</v>
      </c>
      <c r="N113" s="166">
        <f t="shared" si="102"/>
        <v>6</v>
      </c>
      <c r="O113" s="166">
        <f t="shared" si="102"/>
        <v>43</v>
      </c>
      <c r="P113" s="166">
        <f t="shared" si="102"/>
        <v>4</v>
      </c>
      <c r="Q113" s="166">
        <f t="shared" si="102"/>
        <v>0</v>
      </c>
      <c r="R113" s="166" t="str">
        <f t="shared" si="102"/>
        <v/>
      </c>
      <c r="S113" s="74"/>
      <c r="T113" s="71"/>
      <c r="U113" s="74"/>
      <c r="V113" s="71"/>
      <c r="W113" s="74"/>
      <c r="X113" s="71"/>
      <c r="Y113" s="74"/>
      <c r="Z113" s="71"/>
      <c r="AA113" s="74"/>
      <c r="AB113" s="71"/>
      <c r="AC113" s="74"/>
      <c r="AD113" s="71"/>
    </row>
    <row r="114" spans="4:30">
      <c r="D114" s="168" t="s">
        <v>496</v>
      </c>
      <c r="F114" s="166">
        <f>IF(F110="","",SUM(F71,F73,F75,F77,F79,F81,F83,F85,F87,F89,F91,F93,F95,F97,F99))</f>
        <v>83</v>
      </c>
      <c r="G114" s="166">
        <f t="shared" ref="G114:R114" si="103">IF(G110="","",SUM(G71,G73,G75,G77,G79,G81,G83,G85,G87,G89,G91,G93,G95,G97,G99))</f>
        <v>22</v>
      </c>
      <c r="H114" s="166">
        <f t="shared" si="103"/>
        <v>3</v>
      </c>
      <c r="I114" s="166">
        <f t="shared" si="103"/>
        <v>28</v>
      </c>
      <c r="J114" s="166">
        <f t="shared" si="103"/>
        <v>3</v>
      </c>
      <c r="K114" s="166">
        <f t="shared" si="103"/>
        <v>30</v>
      </c>
      <c r="L114" s="166">
        <f t="shared" si="103"/>
        <v>2</v>
      </c>
      <c r="M114" s="166">
        <f t="shared" si="103"/>
        <v>2</v>
      </c>
      <c r="N114" s="166">
        <f t="shared" si="103"/>
        <v>16</v>
      </c>
      <c r="O114" s="166">
        <f t="shared" si="103"/>
        <v>67</v>
      </c>
      <c r="P114" s="166">
        <f t="shared" si="103"/>
        <v>3</v>
      </c>
      <c r="Q114" s="166">
        <f t="shared" si="103"/>
        <v>1</v>
      </c>
      <c r="R114" s="166" t="str">
        <f t="shared" si="103"/>
        <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104">IF(G110="","",IF(G7=G110,"",1))</f>
        <v/>
      </c>
      <c r="H116" s="163" t="str">
        <f t="shared" si="104"/>
        <v/>
      </c>
      <c r="I116" s="163" t="str">
        <f t="shared" si="104"/>
        <v/>
      </c>
      <c r="J116" s="163" t="str">
        <f t="shared" si="104"/>
        <v/>
      </c>
      <c r="K116" s="163" t="str">
        <f t="shared" si="104"/>
        <v/>
      </c>
      <c r="L116" s="163" t="str">
        <f t="shared" si="104"/>
        <v/>
      </c>
      <c r="M116" s="163" t="str">
        <f t="shared" si="104"/>
        <v/>
      </c>
      <c r="N116" s="163" t="str">
        <f t="shared" si="104"/>
        <v/>
      </c>
      <c r="O116" s="163" t="str">
        <f t="shared" si="104"/>
        <v/>
      </c>
      <c r="P116" s="163" t="str">
        <f t="shared" si="104"/>
        <v/>
      </c>
      <c r="Q116" s="163" t="str">
        <f t="shared" si="104"/>
        <v/>
      </c>
      <c r="R116" s="163" t="str">
        <f t="shared" si="10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105">IF(G110="","",IF(G110=G111,"",1))</f>
        <v/>
      </c>
      <c r="H117" s="163" t="str">
        <f t="shared" si="105"/>
        <v/>
      </c>
      <c r="I117" s="163" t="str">
        <f t="shared" si="105"/>
        <v/>
      </c>
      <c r="J117" s="163" t="str">
        <f t="shared" si="105"/>
        <v/>
      </c>
      <c r="K117" s="163" t="str">
        <f t="shared" si="105"/>
        <v/>
      </c>
      <c r="L117" s="163" t="str">
        <f t="shared" si="105"/>
        <v/>
      </c>
      <c r="M117" s="163" t="str">
        <f t="shared" si="105"/>
        <v/>
      </c>
      <c r="N117" s="163" t="str">
        <f t="shared" si="105"/>
        <v/>
      </c>
      <c r="O117" s="163" t="str">
        <f t="shared" si="105"/>
        <v/>
      </c>
      <c r="P117" s="163" t="str">
        <f t="shared" si="105"/>
        <v/>
      </c>
      <c r="Q117" s="163" t="str">
        <f t="shared" si="105"/>
        <v/>
      </c>
      <c r="R117" s="163" t="str">
        <f t="shared" si="10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106">IF(G110="","",IF(G110=G112,"",1))</f>
        <v/>
      </c>
      <c r="H118" s="163" t="str">
        <f t="shared" si="106"/>
        <v/>
      </c>
      <c r="I118" s="163" t="str">
        <f t="shared" si="106"/>
        <v/>
      </c>
      <c r="J118" s="163" t="str">
        <f t="shared" si="106"/>
        <v/>
      </c>
      <c r="K118" s="163" t="str">
        <f t="shared" si="106"/>
        <v/>
      </c>
      <c r="L118" s="163" t="str">
        <f t="shared" si="106"/>
        <v/>
      </c>
      <c r="M118" s="163" t="str">
        <f t="shared" si="106"/>
        <v/>
      </c>
      <c r="N118" s="163" t="str">
        <f t="shared" si="106"/>
        <v/>
      </c>
      <c r="O118" s="163" t="str">
        <f t="shared" si="106"/>
        <v/>
      </c>
      <c r="P118" s="163" t="str">
        <f t="shared" si="106"/>
        <v/>
      </c>
      <c r="Q118" s="163" t="str">
        <f t="shared" si="106"/>
        <v/>
      </c>
      <c r="R118" s="163" t="str">
        <f t="shared" si="10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107">IF(G110="","",IF(G19=G113,"",1))</f>
        <v/>
      </c>
      <c r="H119" s="163" t="str">
        <f t="shared" si="107"/>
        <v/>
      </c>
      <c r="I119" s="163" t="str">
        <f t="shared" si="107"/>
        <v/>
      </c>
      <c r="J119" s="163" t="str">
        <f t="shared" si="107"/>
        <v/>
      </c>
      <c r="K119" s="163" t="str">
        <f t="shared" si="107"/>
        <v/>
      </c>
      <c r="L119" s="163" t="str">
        <f t="shared" si="107"/>
        <v/>
      </c>
      <c r="M119" s="163" t="str">
        <f t="shared" si="107"/>
        <v/>
      </c>
      <c r="N119" s="163" t="str">
        <f t="shared" si="107"/>
        <v/>
      </c>
      <c r="O119" s="163" t="str">
        <f t="shared" si="107"/>
        <v/>
      </c>
      <c r="P119" s="163" t="str">
        <f t="shared" si="107"/>
        <v/>
      </c>
      <c r="Q119" s="163" t="str">
        <f t="shared" si="107"/>
        <v/>
      </c>
      <c r="R119" s="163" t="str">
        <f t="shared" si="10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108">IF(G110="","",IF(G69=G114,"",1))</f>
        <v/>
      </c>
      <c r="H120" s="163" t="str">
        <f t="shared" si="108"/>
        <v/>
      </c>
      <c r="I120" s="163" t="str">
        <f t="shared" si="108"/>
        <v/>
      </c>
      <c r="J120" s="163" t="str">
        <f t="shared" si="108"/>
        <v/>
      </c>
      <c r="K120" s="163" t="str">
        <f t="shared" si="108"/>
        <v/>
      </c>
      <c r="L120" s="163" t="str">
        <f t="shared" si="108"/>
        <v/>
      </c>
      <c r="M120" s="163" t="str">
        <f t="shared" si="108"/>
        <v/>
      </c>
      <c r="N120" s="163" t="str">
        <f t="shared" si="108"/>
        <v/>
      </c>
      <c r="O120" s="163" t="str">
        <f t="shared" si="108"/>
        <v/>
      </c>
      <c r="P120" s="163" t="str">
        <f t="shared" si="108"/>
        <v/>
      </c>
      <c r="Q120" s="163" t="str">
        <f t="shared" si="108"/>
        <v/>
      </c>
      <c r="R120" s="163" t="str">
        <f t="shared" si="108"/>
        <v/>
      </c>
      <c r="S120" s="71"/>
      <c r="T120" s="71"/>
      <c r="U120" s="71"/>
      <c r="V120" s="71"/>
      <c r="W120" s="71"/>
      <c r="X120" s="71"/>
      <c r="Y120" s="71"/>
      <c r="Z120" s="71"/>
      <c r="AA120" s="71"/>
      <c r="AB120" s="71"/>
      <c r="AC120" s="71"/>
      <c r="AD120" s="71"/>
    </row>
  </sheetData>
  <mergeCells count="64">
    <mergeCell ref="D91:D92"/>
    <mergeCell ref="D93:D94"/>
    <mergeCell ref="D95:D96"/>
    <mergeCell ref="D97:D98"/>
    <mergeCell ref="D81:D82"/>
    <mergeCell ref="D83:D84"/>
    <mergeCell ref="D85:D86"/>
    <mergeCell ref="D87:D88"/>
    <mergeCell ref="D89:D90"/>
    <mergeCell ref="D51:D52"/>
    <mergeCell ref="D53:D5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41:D42"/>
    <mergeCell ref="D43:D44"/>
    <mergeCell ref="D45:D46"/>
    <mergeCell ref="D47:D48"/>
    <mergeCell ref="D49:D50"/>
    <mergeCell ref="A3:E6"/>
    <mergeCell ref="F3:F6"/>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A7:E8"/>
    <mergeCell ref="A9:A18"/>
    <mergeCell ref="B9:E10"/>
    <mergeCell ref="B11:E12"/>
    <mergeCell ref="B13:E14"/>
    <mergeCell ref="B15:E16"/>
    <mergeCell ref="B17:E18"/>
    <mergeCell ref="G3:G6"/>
    <mergeCell ref="H3:H6"/>
    <mergeCell ref="I3:I6"/>
    <mergeCell ref="J3:J6"/>
    <mergeCell ref="Q3:Q6"/>
    <mergeCell ref="K3:K6"/>
    <mergeCell ref="L3:L6"/>
    <mergeCell ref="M3:M6"/>
    <mergeCell ref="N3:N6"/>
    <mergeCell ref="O3:O6"/>
    <mergeCell ref="P3:P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L15" sqref="L15"/>
    </sheetView>
  </sheetViews>
  <sheetFormatPr defaultRowHeight="13.5"/>
  <cols>
    <col min="1" max="2" width="2.625" style="4" customWidth="1"/>
    <col min="3" max="3" width="1.375" style="4" customWidth="1"/>
    <col min="4" max="4" width="27.625" style="4" customWidth="1"/>
    <col min="5" max="5" width="1.375" style="4" customWidth="1"/>
    <col min="6" max="6" width="7.75" style="3" customWidth="1"/>
    <col min="7" max="18" width="8.375" style="3" customWidth="1"/>
    <col min="19" max="19" width="7.75" style="3" customWidth="1"/>
    <col min="20" max="26" width="9" style="3"/>
    <col min="27" max="27" width="9" style="83"/>
    <col min="28" max="28" width="11.25" style="83" customWidth="1"/>
    <col min="29" max="16384" width="9" style="3"/>
  </cols>
  <sheetData>
    <row r="1" spans="1:28" ht="14.25">
      <c r="A1" s="18" t="s">
        <v>557</v>
      </c>
    </row>
    <row r="2" spans="1:28">
      <c r="R2" s="46" t="s">
        <v>157</v>
      </c>
    </row>
    <row r="3" spans="1:28" ht="17.25" customHeight="1">
      <c r="A3" s="280" t="s">
        <v>64</v>
      </c>
      <c r="B3" s="281"/>
      <c r="C3" s="281"/>
      <c r="D3" s="281"/>
      <c r="E3" s="282"/>
      <c r="F3" s="404" t="s">
        <v>138</v>
      </c>
      <c r="G3" s="406" t="s">
        <v>446</v>
      </c>
      <c r="H3" s="367" t="s">
        <v>447</v>
      </c>
      <c r="I3" s="367" t="s">
        <v>448</v>
      </c>
      <c r="J3" s="367" t="s">
        <v>449</v>
      </c>
      <c r="K3" s="367" t="s">
        <v>450</v>
      </c>
      <c r="L3" s="367" t="s">
        <v>451</v>
      </c>
      <c r="M3" s="367" t="s">
        <v>452</v>
      </c>
      <c r="N3" s="367" t="s">
        <v>453</v>
      </c>
      <c r="O3" s="367" t="s">
        <v>454</v>
      </c>
      <c r="P3" s="367" t="s">
        <v>455</v>
      </c>
      <c r="Q3" s="367" t="s">
        <v>479</v>
      </c>
      <c r="R3" s="367" t="s">
        <v>435</v>
      </c>
    </row>
    <row r="4" spans="1:28" ht="17.25" customHeight="1">
      <c r="A4" s="283"/>
      <c r="B4" s="284"/>
      <c r="C4" s="284"/>
      <c r="D4" s="284"/>
      <c r="E4" s="285"/>
      <c r="F4" s="405"/>
      <c r="G4" s="407"/>
      <c r="H4" s="403"/>
      <c r="I4" s="403"/>
      <c r="J4" s="403"/>
      <c r="K4" s="403"/>
      <c r="L4" s="403"/>
      <c r="M4" s="403"/>
      <c r="N4" s="403"/>
      <c r="O4" s="403"/>
      <c r="P4" s="403"/>
      <c r="Q4" s="403"/>
      <c r="R4" s="403"/>
    </row>
    <row r="5" spans="1:28" ht="17.25" customHeight="1" thickBot="1">
      <c r="A5" s="283"/>
      <c r="B5" s="284"/>
      <c r="C5" s="284"/>
      <c r="D5" s="284"/>
      <c r="E5" s="285"/>
      <c r="F5" s="405"/>
      <c r="G5" s="407"/>
      <c r="H5" s="403"/>
      <c r="I5" s="403"/>
      <c r="J5" s="403"/>
      <c r="K5" s="403"/>
      <c r="L5" s="403"/>
      <c r="M5" s="403"/>
      <c r="N5" s="403"/>
      <c r="O5" s="403"/>
      <c r="P5" s="403"/>
      <c r="Q5" s="403"/>
      <c r="R5" s="403"/>
    </row>
    <row r="6" spans="1:28" ht="30" customHeight="1" thickBot="1">
      <c r="A6" s="286"/>
      <c r="B6" s="287"/>
      <c r="C6" s="287"/>
      <c r="D6" s="287"/>
      <c r="E6" s="288"/>
      <c r="F6" s="405"/>
      <c r="G6" s="408"/>
      <c r="H6" s="368"/>
      <c r="I6" s="368"/>
      <c r="J6" s="368"/>
      <c r="K6" s="368"/>
      <c r="L6" s="368"/>
      <c r="M6" s="368"/>
      <c r="N6" s="368"/>
      <c r="O6" s="368"/>
      <c r="P6" s="368"/>
      <c r="Q6" s="368"/>
      <c r="R6" s="368"/>
      <c r="AA6" s="157">
        <f>SUM(AB7:AB100,F116:R120)</f>
        <v>0</v>
      </c>
      <c r="AB6" s="91"/>
    </row>
    <row r="7" spans="1:28" ht="12" customHeight="1">
      <c r="A7" s="216" t="s">
        <v>50</v>
      </c>
      <c r="B7" s="217"/>
      <c r="C7" s="217"/>
      <c r="D7" s="217"/>
      <c r="E7" s="218"/>
      <c r="F7" s="93">
        <v>823</v>
      </c>
      <c r="G7" s="68">
        <f t="shared" ref="G7:Q7" si="0">SUM(G9,G11,G13,G15,G17)</f>
        <v>682</v>
      </c>
      <c r="H7" s="41">
        <f t="shared" si="0"/>
        <v>263</v>
      </c>
      <c r="I7" s="41">
        <f t="shared" si="0"/>
        <v>15</v>
      </c>
      <c r="J7" s="41">
        <f t="shared" si="0"/>
        <v>48</v>
      </c>
      <c r="K7" s="41">
        <f t="shared" si="0"/>
        <v>44</v>
      </c>
      <c r="L7" s="41">
        <f t="shared" si="0"/>
        <v>69</v>
      </c>
      <c r="M7" s="41">
        <f t="shared" si="0"/>
        <v>128</v>
      </c>
      <c r="N7" s="41">
        <f t="shared" si="0"/>
        <v>19</v>
      </c>
      <c r="O7" s="41">
        <f t="shared" si="0"/>
        <v>56</v>
      </c>
      <c r="P7" s="41">
        <f t="shared" si="0"/>
        <v>10</v>
      </c>
      <c r="Q7" s="41">
        <f t="shared" si="0"/>
        <v>53</v>
      </c>
      <c r="R7" s="41">
        <f t="shared" ref="R7" si="1">SUM(R9,R11,R13,R15,R17)</f>
        <v>16</v>
      </c>
      <c r="AA7" s="151">
        <v>823</v>
      </c>
      <c r="AB7" s="151" t="str">
        <f>IF(F7=AA7,"",1)</f>
        <v/>
      </c>
    </row>
    <row r="8" spans="1:28" ht="12" customHeight="1">
      <c r="A8" s="219"/>
      <c r="B8" s="220"/>
      <c r="C8" s="220"/>
      <c r="D8" s="220"/>
      <c r="E8" s="221"/>
      <c r="F8" s="94"/>
      <c r="G8" s="66">
        <f t="shared" ref="G8:Q8" si="2">IF(G7=0,0,G7/$F7)</f>
        <v>0.82867557715674367</v>
      </c>
      <c r="H8" s="37">
        <f t="shared" si="2"/>
        <v>0.31956257594167681</v>
      </c>
      <c r="I8" s="37">
        <f t="shared" si="2"/>
        <v>1.8226002430133656E-2</v>
      </c>
      <c r="J8" s="37">
        <f t="shared" si="2"/>
        <v>5.8323207776427702E-2</v>
      </c>
      <c r="K8" s="37">
        <f t="shared" si="2"/>
        <v>5.3462940461725394E-2</v>
      </c>
      <c r="L8" s="37">
        <f t="shared" si="2"/>
        <v>8.3839611178614826E-2</v>
      </c>
      <c r="M8" s="37">
        <f t="shared" si="2"/>
        <v>0.15552855407047386</v>
      </c>
      <c r="N8" s="37">
        <f t="shared" si="2"/>
        <v>2.3086269744835967E-2</v>
      </c>
      <c r="O8" s="37">
        <f t="shared" si="2"/>
        <v>6.8043742405832316E-2</v>
      </c>
      <c r="P8" s="37">
        <f t="shared" si="2"/>
        <v>1.2150668286755772E-2</v>
      </c>
      <c r="Q8" s="37">
        <f t="shared" si="2"/>
        <v>6.4398541919805583E-2</v>
      </c>
      <c r="R8" s="37">
        <f t="shared" ref="R8" si="3">IF(R7=0,0,R7/$F7)</f>
        <v>1.9441069258809233E-2</v>
      </c>
      <c r="AA8" s="152"/>
      <c r="AB8" s="152"/>
    </row>
    <row r="9" spans="1:28" ht="12" customHeight="1">
      <c r="A9" s="205" t="s">
        <v>49</v>
      </c>
      <c r="B9" s="289" t="s">
        <v>48</v>
      </c>
      <c r="C9" s="290"/>
      <c r="D9" s="290"/>
      <c r="E9" s="291"/>
      <c r="F9" s="93">
        <v>296</v>
      </c>
      <c r="G9" s="68">
        <v>249</v>
      </c>
      <c r="H9" s="41">
        <v>76</v>
      </c>
      <c r="I9" s="41">
        <v>8</v>
      </c>
      <c r="J9" s="41">
        <v>13</v>
      </c>
      <c r="K9" s="41">
        <v>9</v>
      </c>
      <c r="L9" s="41">
        <v>8</v>
      </c>
      <c r="M9" s="41">
        <v>33</v>
      </c>
      <c r="N9" s="41">
        <v>6</v>
      </c>
      <c r="O9" s="41">
        <v>12</v>
      </c>
      <c r="P9" s="41">
        <v>5</v>
      </c>
      <c r="Q9" s="41">
        <v>17</v>
      </c>
      <c r="R9" s="41">
        <v>4</v>
      </c>
      <c r="AA9" s="153">
        <v>296</v>
      </c>
      <c r="AB9" s="153" t="str">
        <f>IF(F9=AA9,"",1)</f>
        <v/>
      </c>
    </row>
    <row r="10" spans="1:28" ht="12" customHeight="1">
      <c r="A10" s="206"/>
      <c r="B10" s="292"/>
      <c r="C10" s="293"/>
      <c r="D10" s="293"/>
      <c r="E10" s="294"/>
      <c r="F10" s="94"/>
      <c r="G10" s="66">
        <f t="shared" ref="G10:Q10" si="4">IF(G9=0,0,G9/$F9)</f>
        <v>0.84121621621621623</v>
      </c>
      <c r="H10" s="37">
        <f t="shared" si="4"/>
        <v>0.25675675675675674</v>
      </c>
      <c r="I10" s="37">
        <f t="shared" si="4"/>
        <v>2.7027027027027029E-2</v>
      </c>
      <c r="J10" s="37">
        <f t="shared" si="4"/>
        <v>4.3918918918918921E-2</v>
      </c>
      <c r="K10" s="37">
        <f t="shared" si="4"/>
        <v>3.0405405405405407E-2</v>
      </c>
      <c r="L10" s="37">
        <f t="shared" si="4"/>
        <v>2.7027027027027029E-2</v>
      </c>
      <c r="M10" s="37">
        <f t="shared" si="4"/>
        <v>0.11148648648648649</v>
      </c>
      <c r="N10" s="37">
        <f t="shared" si="4"/>
        <v>2.0270270270270271E-2</v>
      </c>
      <c r="O10" s="37">
        <f t="shared" si="4"/>
        <v>4.0540540540540543E-2</v>
      </c>
      <c r="P10" s="37">
        <f t="shared" si="4"/>
        <v>1.6891891891891893E-2</v>
      </c>
      <c r="Q10" s="37">
        <f t="shared" si="4"/>
        <v>5.7432432432432436E-2</v>
      </c>
      <c r="R10" s="37">
        <f t="shared" ref="R10" si="5">IF(R9=0,0,R9/$F9)</f>
        <v>1.3513513513513514E-2</v>
      </c>
      <c r="AA10" s="152"/>
      <c r="AB10" s="152"/>
    </row>
    <row r="11" spans="1:28" ht="12" customHeight="1">
      <c r="A11" s="206"/>
      <c r="B11" s="289" t="s">
        <v>47</v>
      </c>
      <c r="C11" s="290"/>
      <c r="D11" s="290"/>
      <c r="E11" s="291"/>
      <c r="F11" s="93">
        <v>133</v>
      </c>
      <c r="G11" s="68">
        <v>108</v>
      </c>
      <c r="H11" s="41">
        <v>45</v>
      </c>
      <c r="I11" s="41">
        <v>4</v>
      </c>
      <c r="J11" s="41">
        <v>3</v>
      </c>
      <c r="K11" s="41">
        <v>7</v>
      </c>
      <c r="L11" s="41">
        <v>8</v>
      </c>
      <c r="M11" s="41">
        <v>26</v>
      </c>
      <c r="N11" s="41">
        <v>3</v>
      </c>
      <c r="O11" s="41">
        <v>12</v>
      </c>
      <c r="P11" s="41">
        <v>3</v>
      </c>
      <c r="Q11" s="41">
        <v>13</v>
      </c>
      <c r="R11" s="41">
        <v>3</v>
      </c>
      <c r="AA11" s="153">
        <v>133</v>
      </c>
      <c r="AB11" s="153" t="str">
        <f>IF(F11=AA11,"",1)</f>
        <v/>
      </c>
    </row>
    <row r="12" spans="1:28" ht="12" customHeight="1">
      <c r="A12" s="206"/>
      <c r="B12" s="292"/>
      <c r="C12" s="293"/>
      <c r="D12" s="293"/>
      <c r="E12" s="294"/>
      <c r="F12" s="94"/>
      <c r="G12" s="66">
        <f t="shared" ref="G12:Q12" si="6">IF(G11=0,0,G11/$F11)</f>
        <v>0.81203007518796988</v>
      </c>
      <c r="H12" s="37">
        <f t="shared" si="6"/>
        <v>0.33834586466165412</v>
      </c>
      <c r="I12" s="37">
        <f t="shared" si="6"/>
        <v>3.007518796992481E-2</v>
      </c>
      <c r="J12" s="37">
        <f t="shared" si="6"/>
        <v>2.2556390977443608E-2</v>
      </c>
      <c r="K12" s="37">
        <f t="shared" si="6"/>
        <v>5.2631578947368418E-2</v>
      </c>
      <c r="L12" s="37">
        <f t="shared" si="6"/>
        <v>6.0150375939849621E-2</v>
      </c>
      <c r="M12" s="37">
        <f t="shared" si="6"/>
        <v>0.19548872180451127</v>
      </c>
      <c r="N12" s="37">
        <f t="shared" si="6"/>
        <v>2.2556390977443608E-2</v>
      </c>
      <c r="O12" s="37">
        <f t="shared" si="6"/>
        <v>9.0225563909774431E-2</v>
      </c>
      <c r="P12" s="37">
        <f t="shared" si="6"/>
        <v>2.2556390977443608E-2</v>
      </c>
      <c r="Q12" s="37">
        <f t="shared" si="6"/>
        <v>9.7744360902255634E-2</v>
      </c>
      <c r="R12" s="37">
        <f t="shared" ref="R12" si="7">IF(R11=0,0,R11/$F11)</f>
        <v>2.2556390977443608E-2</v>
      </c>
      <c r="AA12" s="152"/>
      <c r="AB12" s="152"/>
    </row>
    <row r="13" spans="1:28" ht="12" customHeight="1">
      <c r="A13" s="206"/>
      <c r="B13" s="289" t="s">
        <v>46</v>
      </c>
      <c r="C13" s="290"/>
      <c r="D13" s="290"/>
      <c r="E13" s="291"/>
      <c r="F13" s="93">
        <v>181</v>
      </c>
      <c r="G13" s="68">
        <v>150</v>
      </c>
      <c r="H13" s="41">
        <v>61</v>
      </c>
      <c r="I13" s="41">
        <v>3</v>
      </c>
      <c r="J13" s="41">
        <v>17</v>
      </c>
      <c r="K13" s="41">
        <v>13</v>
      </c>
      <c r="L13" s="41">
        <v>23</v>
      </c>
      <c r="M13" s="41">
        <v>33</v>
      </c>
      <c r="N13" s="41">
        <v>5</v>
      </c>
      <c r="O13" s="41">
        <v>16</v>
      </c>
      <c r="P13" s="41">
        <v>0</v>
      </c>
      <c r="Q13" s="41">
        <v>9</v>
      </c>
      <c r="R13" s="41">
        <v>5</v>
      </c>
      <c r="AA13" s="153">
        <v>181</v>
      </c>
      <c r="AB13" s="153" t="str">
        <f>IF(F13=AA13,"",1)</f>
        <v/>
      </c>
    </row>
    <row r="14" spans="1:28" ht="12" customHeight="1">
      <c r="A14" s="206"/>
      <c r="B14" s="292"/>
      <c r="C14" s="293"/>
      <c r="D14" s="293"/>
      <c r="E14" s="294"/>
      <c r="F14" s="94"/>
      <c r="G14" s="66">
        <f t="shared" ref="G14:Q14" si="8">IF(G13=0,0,G13/$F13)</f>
        <v>0.82872928176795579</v>
      </c>
      <c r="H14" s="37">
        <f t="shared" si="8"/>
        <v>0.33701657458563539</v>
      </c>
      <c r="I14" s="37">
        <f t="shared" si="8"/>
        <v>1.6574585635359115E-2</v>
      </c>
      <c r="J14" s="37">
        <f t="shared" si="8"/>
        <v>9.3922651933701654E-2</v>
      </c>
      <c r="K14" s="37">
        <f t="shared" si="8"/>
        <v>7.18232044198895E-2</v>
      </c>
      <c r="L14" s="37">
        <f t="shared" si="8"/>
        <v>0.1270718232044199</v>
      </c>
      <c r="M14" s="37">
        <f t="shared" si="8"/>
        <v>0.18232044198895028</v>
      </c>
      <c r="N14" s="37">
        <f t="shared" si="8"/>
        <v>2.7624309392265192E-2</v>
      </c>
      <c r="O14" s="37">
        <f t="shared" si="8"/>
        <v>8.8397790055248615E-2</v>
      </c>
      <c r="P14" s="37">
        <f t="shared" si="8"/>
        <v>0</v>
      </c>
      <c r="Q14" s="37">
        <f t="shared" si="8"/>
        <v>4.9723756906077346E-2</v>
      </c>
      <c r="R14" s="37">
        <f t="shared" ref="R14" si="9">IF(R13=0,0,R13/$F13)</f>
        <v>2.7624309392265192E-2</v>
      </c>
      <c r="AA14" s="152"/>
      <c r="AB14" s="152"/>
    </row>
    <row r="15" spans="1:28" ht="12" customHeight="1">
      <c r="A15" s="206"/>
      <c r="B15" s="289" t="s">
        <v>45</v>
      </c>
      <c r="C15" s="290"/>
      <c r="D15" s="290"/>
      <c r="E15" s="291"/>
      <c r="F15" s="93">
        <v>61</v>
      </c>
      <c r="G15" s="68">
        <v>45</v>
      </c>
      <c r="H15" s="41">
        <v>28</v>
      </c>
      <c r="I15" s="41">
        <v>0</v>
      </c>
      <c r="J15" s="41">
        <v>6</v>
      </c>
      <c r="K15" s="41">
        <v>7</v>
      </c>
      <c r="L15" s="41">
        <v>13</v>
      </c>
      <c r="M15" s="41">
        <v>10</v>
      </c>
      <c r="N15" s="41">
        <v>3</v>
      </c>
      <c r="O15" s="41">
        <v>6</v>
      </c>
      <c r="P15" s="41">
        <v>1</v>
      </c>
      <c r="Q15" s="41">
        <v>3</v>
      </c>
      <c r="R15" s="41">
        <v>3</v>
      </c>
      <c r="AA15" s="153">
        <v>61</v>
      </c>
      <c r="AB15" s="153" t="str">
        <f>IF(F15=AA15,"",1)</f>
        <v/>
      </c>
    </row>
    <row r="16" spans="1:28" ht="12" customHeight="1">
      <c r="A16" s="206"/>
      <c r="B16" s="292"/>
      <c r="C16" s="293"/>
      <c r="D16" s="293"/>
      <c r="E16" s="294"/>
      <c r="F16" s="94"/>
      <c r="G16" s="66">
        <f t="shared" ref="G16:Q16" si="10">IF(G15=0,0,G15/$F15)</f>
        <v>0.73770491803278693</v>
      </c>
      <c r="H16" s="37">
        <f t="shared" si="10"/>
        <v>0.45901639344262296</v>
      </c>
      <c r="I16" s="37">
        <f t="shared" si="10"/>
        <v>0</v>
      </c>
      <c r="J16" s="37">
        <f t="shared" si="10"/>
        <v>9.8360655737704916E-2</v>
      </c>
      <c r="K16" s="37">
        <f t="shared" si="10"/>
        <v>0.11475409836065574</v>
      </c>
      <c r="L16" s="37">
        <f t="shared" si="10"/>
        <v>0.21311475409836064</v>
      </c>
      <c r="M16" s="37">
        <f t="shared" si="10"/>
        <v>0.16393442622950818</v>
      </c>
      <c r="N16" s="37">
        <f t="shared" si="10"/>
        <v>4.9180327868852458E-2</v>
      </c>
      <c r="O16" s="37">
        <f t="shared" si="10"/>
        <v>9.8360655737704916E-2</v>
      </c>
      <c r="P16" s="37">
        <f t="shared" si="10"/>
        <v>1.6393442622950821E-2</v>
      </c>
      <c r="Q16" s="37">
        <f t="shared" si="10"/>
        <v>4.9180327868852458E-2</v>
      </c>
      <c r="R16" s="37">
        <f t="shared" ref="R16" si="11">IF(R15=0,0,R15/$F15)</f>
        <v>4.9180327868852458E-2</v>
      </c>
      <c r="AA16" s="152"/>
      <c r="AB16" s="152"/>
    </row>
    <row r="17" spans="1:28" ht="12" customHeight="1">
      <c r="A17" s="206"/>
      <c r="B17" s="289" t="s">
        <v>44</v>
      </c>
      <c r="C17" s="290"/>
      <c r="D17" s="290"/>
      <c r="E17" s="291"/>
      <c r="F17" s="93">
        <v>152</v>
      </c>
      <c r="G17" s="68">
        <v>130</v>
      </c>
      <c r="H17" s="41">
        <v>53</v>
      </c>
      <c r="I17" s="41">
        <v>0</v>
      </c>
      <c r="J17" s="41">
        <v>9</v>
      </c>
      <c r="K17" s="41">
        <v>8</v>
      </c>
      <c r="L17" s="41">
        <v>17</v>
      </c>
      <c r="M17" s="41">
        <v>26</v>
      </c>
      <c r="N17" s="41">
        <v>2</v>
      </c>
      <c r="O17" s="41">
        <v>10</v>
      </c>
      <c r="P17" s="41">
        <v>1</v>
      </c>
      <c r="Q17" s="41">
        <v>11</v>
      </c>
      <c r="R17" s="41">
        <v>1</v>
      </c>
      <c r="AA17" s="153">
        <v>152</v>
      </c>
      <c r="AB17" s="153" t="str">
        <f>IF(F17=AA17,"",1)</f>
        <v/>
      </c>
    </row>
    <row r="18" spans="1:28" ht="12" customHeight="1">
      <c r="A18" s="207"/>
      <c r="B18" s="292"/>
      <c r="C18" s="293"/>
      <c r="D18" s="293"/>
      <c r="E18" s="294"/>
      <c r="F18" s="94"/>
      <c r="G18" s="66">
        <f t="shared" ref="G18:Q18" si="12">IF(G17=0,0,G17/$F17)</f>
        <v>0.85526315789473684</v>
      </c>
      <c r="H18" s="37">
        <f t="shared" si="12"/>
        <v>0.34868421052631576</v>
      </c>
      <c r="I18" s="37">
        <f t="shared" si="12"/>
        <v>0</v>
      </c>
      <c r="J18" s="37">
        <f t="shared" si="12"/>
        <v>5.921052631578947E-2</v>
      </c>
      <c r="K18" s="37">
        <f t="shared" si="12"/>
        <v>5.2631578947368418E-2</v>
      </c>
      <c r="L18" s="37">
        <f t="shared" si="12"/>
        <v>0.1118421052631579</v>
      </c>
      <c r="M18" s="37">
        <f t="shared" si="12"/>
        <v>0.17105263157894737</v>
      </c>
      <c r="N18" s="37">
        <f t="shared" si="12"/>
        <v>1.3157894736842105E-2</v>
      </c>
      <c r="O18" s="37">
        <f t="shared" si="12"/>
        <v>6.5789473684210523E-2</v>
      </c>
      <c r="P18" s="37">
        <f t="shared" si="12"/>
        <v>6.5789473684210523E-3</v>
      </c>
      <c r="Q18" s="37">
        <f t="shared" si="12"/>
        <v>7.2368421052631582E-2</v>
      </c>
      <c r="R18" s="37">
        <f t="shared" ref="R18" si="13">IF(R17=0,0,R17/$F17)</f>
        <v>6.5789473684210523E-3</v>
      </c>
      <c r="AA18" s="154"/>
      <c r="AB18" s="152"/>
    </row>
    <row r="19" spans="1:28" ht="12" customHeight="1">
      <c r="A19" s="202" t="s">
        <v>43</v>
      </c>
      <c r="B19" s="202" t="s">
        <v>42</v>
      </c>
      <c r="C19" s="43"/>
      <c r="D19" s="278" t="s">
        <v>16</v>
      </c>
      <c r="E19" s="42"/>
      <c r="F19" s="93">
        <v>186</v>
      </c>
      <c r="G19" s="68">
        <f t="shared" ref="G19:Q19" si="14">SUM(G21,G23,G25,G27,G29,G31,G33,G35,G37,G39,G41,G43,G45,G47,G49,G51,G53,G55,G57,G59,G61,G63,G65,G67)</f>
        <v>156</v>
      </c>
      <c r="H19" s="41">
        <f t="shared" si="14"/>
        <v>66</v>
      </c>
      <c r="I19" s="41">
        <f t="shared" si="14"/>
        <v>5</v>
      </c>
      <c r="J19" s="41">
        <f t="shared" si="14"/>
        <v>15</v>
      </c>
      <c r="K19" s="41">
        <f t="shared" si="14"/>
        <v>12</v>
      </c>
      <c r="L19" s="41">
        <f t="shared" si="14"/>
        <v>16</v>
      </c>
      <c r="M19" s="41">
        <f t="shared" si="14"/>
        <v>21</v>
      </c>
      <c r="N19" s="41">
        <f t="shared" si="14"/>
        <v>7</v>
      </c>
      <c r="O19" s="41">
        <f t="shared" si="14"/>
        <v>11</v>
      </c>
      <c r="P19" s="41">
        <f t="shared" si="14"/>
        <v>3</v>
      </c>
      <c r="Q19" s="41">
        <f t="shared" si="14"/>
        <v>9</v>
      </c>
      <c r="R19" s="41">
        <f t="shared" ref="R19" si="15">SUM(R21,R23,R25,R27,R29,R31,R33,R35,R37,R39,R41,R43,R45,R47,R49,R51,R53,R55,R57,R59,R61,R63,R65,R67)</f>
        <v>6</v>
      </c>
      <c r="AA19" s="153">
        <v>186</v>
      </c>
      <c r="AB19" s="153" t="str">
        <f>IF(F19=AA19,"",1)</f>
        <v/>
      </c>
    </row>
    <row r="20" spans="1:28" ht="12" customHeight="1">
      <c r="A20" s="203"/>
      <c r="B20" s="203"/>
      <c r="C20" s="40"/>
      <c r="D20" s="279"/>
      <c r="E20" s="39"/>
      <c r="F20" s="94"/>
      <c r="G20" s="66">
        <f t="shared" ref="G20:Q20" si="16">IF(G19=0,0,G19/$F19)</f>
        <v>0.83870967741935487</v>
      </c>
      <c r="H20" s="37">
        <f t="shared" si="16"/>
        <v>0.35483870967741937</v>
      </c>
      <c r="I20" s="37">
        <f t="shared" si="16"/>
        <v>2.6881720430107527E-2</v>
      </c>
      <c r="J20" s="37">
        <f t="shared" si="16"/>
        <v>8.0645161290322578E-2</v>
      </c>
      <c r="K20" s="37">
        <f t="shared" si="16"/>
        <v>6.4516129032258063E-2</v>
      </c>
      <c r="L20" s="37">
        <f t="shared" si="16"/>
        <v>8.6021505376344093E-2</v>
      </c>
      <c r="M20" s="37">
        <f t="shared" si="16"/>
        <v>0.11290322580645161</v>
      </c>
      <c r="N20" s="37">
        <f t="shared" si="16"/>
        <v>3.7634408602150539E-2</v>
      </c>
      <c r="O20" s="37">
        <f t="shared" si="16"/>
        <v>5.9139784946236562E-2</v>
      </c>
      <c r="P20" s="37">
        <f t="shared" si="16"/>
        <v>1.6129032258064516E-2</v>
      </c>
      <c r="Q20" s="37">
        <f t="shared" si="16"/>
        <v>4.8387096774193547E-2</v>
      </c>
      <c r="R20" s="37">
        <f t="shared" ref="R20" si="17">IF(R19=0,0,R19/$F19)</f>
        <v>3.2258064516129031E-2</v>
      </c>
      <c r="AA20" s="152"/>
      <c r="AB20" s="152"/>
    </row>
    <row r="21" spans="1:28" ht="12" customHeight="1">
      <c r="A21" s="203"/>
      <c r="B21" s="203"/>
      <c r="C21" s="43"/>
      <c r="D21" s="278" t="s">
        <v>41</v>
      </c>
      <c r="E21" s="42"/>
      <c r="F21" s="93">
        <v>19</v>
      </c>
      <c r="G21" s="68">
        <v>16</v>
      </c>
      <c r="H21" s="41">
        <v>7</v>
      </c>
      <c r="I21" s="41">
        <v>0</v>
      </c>
      <c r="J21" s="41">
        <v>1</v>
      </c>
      <c r="K21" s="41">
        <v>0</v>
      </c>
      <c r="L21" s="41">
        <v>0</v>
      </c>
      <c r="M21" s="41">
        <v>0</v>
      </c>
      <c r="N21" s="41">
        <v>0</v>
      </c>
      <c r="O21" s="41">
        <v>1</v>
      </c>
      <c r="P21" s="41">
        <v>0</v>
      </c>
      <c r="Q21" s="41">
        <v>1</v>
      </c>
      <c r="R21" s="41">
        <v>0</v>
      </c>
      <c r="AA21" s="153">
        <v>19</v>
      </c>
      <c r="AB21" s="153" t="str">
        <f>IF(F21=AA21,"",1)</f>
        <v/>
      </c>
    </row>
    <row r="22" spans="1:28" ht="12" customHeight="1">
      <c r="A22" s="203"/>
      <c r="B22" s="203"/>
      <c r="C22" s="40"/>
      <c r="D22" s="279"/>
      <c r="E22" s="39"/>
      <c r="F22" s="94"/>
      <c r="G22" s="66">
        <f t="shared" ref="G22:Q22" si="18">IF(G21=0,0,G21/$F21)</f>
        <v>0.84210526315789469</v>
      </c>
      <c r="H22" s="37">
        <f t="shared" si="18"/>
        <v>0.36842105263157893</v>
      </c>
      <c r="I22" s="37">
        <f t="shared" si="18"/>
        <v>0</v>
      </c>
      <c r="J22" s="37">
        <f t="shared" si="18"/>
        <v>5.2631578947368418E-2</v>
      </c>
      <c r="K22" s="37">
        <f t="shared" si="18"/>
        <v>0</v>
      </c>
      <c r="L22" s="37">
        <f t="shared" si="18"/>
        <v>0</v>
      </c>
      <c r="M22" s="37">
        <f t="shared" si="18"/>
        <v>0</v>
      </c>
      <c r="N22" s="37">
        <f t="shared" si="18"/>
        <v>0</v>
      </c>
      <c r="O22" s="37">
        <f t="shared" si="18"/>
        <v>5.2631578947368418E-2</v>
      </c>
      <c r="P22" s="37">
        <f t="shared" si="18"/>
        <v>0</v>
      </c>
      <c r="Q22" s="37">
        <f t="shared" si="18"/>
        <v>5.2631578947368418E-2</v>
      </c>
      <c r="R22" s="37">
        <f t="shared" ref="R22" si="19">IF(R21=0,0,R21/$F21)</f>
        <v>0</v>
      </c>
      <c r="AA22" s="152"/>
      <c r="AB22" s="152"/>
    </row>
    <row r="23" spans="1:28" ht="12" customHeight="1">
      <c r="A23" s="203"/>
      <c r="B23" s="203"/>
      <c r="C23" s="43"/>
      <c r="D23" s="295" t="s">
        <v>40</v>
      </c>
      <c r="E23" s="115"/>
      <c r="F23" s="93">
        <v>4</v>
      </c>
      <c r="G23" s="103">
        <v>4</v>
      </c>
      <c r="H23" s="104">
        <v>1</v>
      </c>
      <c r="I23" s="41">
        <v>0</v>
      </c>
      <c r="J23" s="41">
        <v>0</v>
      </c>
      <c r="K23" s="41">
        <v>0</v>
      </c>
      <c r="L23" s="41">
        <v>0</v>
      </c>
      <c r="M23" s="41">
        <v>1</v>
      </c>
      <c r="N23" s="41">
        <v>0</v>
      </c>
      <c r="O23" s="41">
        <v>0</v>
      </c>
      <c r="P23" s="41">
        <v>1</v>
      </c>
      <c r="Q23" s="41">
        <v>0</v>
      </c>
      <c r="R23" s="41">
        <v>0</v>
      </c>
      <c r="AA23" s="153">
        <v>4</v>
      </c>
      <c r="AB23" s="153" t="str">
        <f>IF(F23=AA23,"",1)</f>
        <v/>
      </c>
    </row>
    <row r="24" spans="1:28" ht="12" customHeight="1">
      <c r="A24" s="203"/>
      <c r="B24" s="203"/>
      <c r="C24" s="40"/>
      <c r="D24" s="296"/>
      <c r="E24" s="116"/>
      <c r="F24" s="94"/>
      <c r="G24" s="106">
        <f t="shared" ref="G24:Q24" si="20">IF(G23=0,0,G23/$F23)</f>
        <v>1</v>
      </c>
      <c r="H24" s="107">
        <f t="shared" si="20"/>
        <v>0.25</v>
      </c>
      <c r="I24" s="37">
        <f t="shared" si="20"/>
        <v>0</v>
      </c>
      <c r="J24" s="37">
        <f t="shared" si="20"/>
        <v>0</v>
      </c>
      <c r="K24" s="37">
        <f t="shared" si="20"/>
        <v>0</v>
      </c>
      <c r="L24" s="37">
        <f t="shared" si="20"/>
        <v>0</v>
      </c>
      <c r="M24" s="37">
        <f t="shared" si="20"/>
        <v>0.25</v>
      </c>
      <c r="N24" s="37">
        <f t="shared" si="20"/>
        <v>0</v>
      </c>
      <c r="O24" s="37">
        <f t="shared" si="20"/>
        <v>0</v>
      </c>
      <c r="P24" s="37">
        <f t="shared" si="20"/>
        <v>0.25</v>
      </c>
      <c r="Q24" s="37">
        <f t="shared" si="20"/>
        <v>0</v>
      </c>
      <c r="R24" s="37">
        <f t="shared" ref="R24" si="21">IF(R23=0,0,R23/$F23)</f>
        <v>0</v>
      </c>
      <c r="AA24" s="152"/>
      <c r="AB24" s="152"/>
    </row>
    <row r="25" spans="1:28" ht="12" customHeight="1">
      <c r="A25" s="203"/>
      <c r="B25" s="203"/>
      <c r="C25" s="43"/>
      <c r="D25" s="295" t="s">
        <v>39</v>
      </c>
      <c r="E25" s="115"/>
      <c r="F25" s="93">
        <v>18</v>
      </c>
      <c r="G25" s="103">
        <v>14</v>
      </c>
      <c r="H25" s="104">
        <v>6</v>
      </c>
      <c r="I25" s="41">
        <v>0</v>
      </c>
      <c r="J25" s="41">
        <v>3</v>
      </c>
      <c r="K25" s="41">
        <v>0</v>
      </c>
      <c r="L25" s="41">
        <v>0</v>
      </c>
      <c r="M25" s="41">
        <v>1</v>
      </c>
      <c r="N25" s="41">
        <v>0</v>
      </c>
      <c r="O25" s="41">
        <v>1</v>
      </c>
      <c r="P25" s="41">
        <v>0</v>
      </c>
      <c r="Q25" s="41">
        <v>2</v>
      </c>
      <c r="R25" s="41">
        <v>1</v>
      </c>
      <c r="AA25" s="153">
        <v>18</v>
      </c>
      <c r="AB25" s="153" t="str">
        <f>IF(F25=AA25,"",1)</f>
        <v/>
      </c>
    </row>
    <row r="26" spans="1:28" ht="12" customHeight="1">
      <c r="A26" s="203"/>
      <c r="B26" s="203"/>
      <c r="C26" s="40"/>
      <c r="D26" s="296"/>
      <c r="E26" s="116"/>
      <c r="F26" s="94"/>
      <c r="G26" s="106">
        <f t="shared" ref="G26:Q26" si="22">IF(G25=0,0,G25/$F25)</f>
        <v>0.77777777777777779</v>
      </c>
      <c r="H26" s="107">
        <f>IF(H25=0,0,H25/$F25)</f>
        <v>0.33333333333333331</v>
      </c>
      <c r="I26" s="37">
        <f>IF(I25=0,0,I25/$F25)</f>
        <v>0</v>
      </c>
      <c r="J26" s="37">
        <f t="shared" si="22"/>
        <v>0.16666666666666666</v>
      </c>
      <c r="K26" s="37">
        <f t="shared" si="22"/>
        <v>0</v>
      </c>
      <c r="L26" s="37">
        <f t="shared" si="22"/>
        <v>0</v>
      </c>
      <c r="M26" s="37">
        <f t="shared" si="22"/>
        <v>5.5555555555555552E-2</v>
      </c>
      <c r="N26" s="37">
        <f t="shared" si="22"/>
        <v>0</v>
      </c>
      <c r="O26" s="37">
        <f t="shared" si="22"/>
        <v>5.5555555555555552E-2</v>
      </c>
      <c r="P26" s="37">
        <f t="shared" si="22"/>
        <v>0</v>
      </c>
      <c r="Q26" s="37">
        <f t="shared" si="22"/>
        <v>0.1111111111111111</v>
      </c>
      <c r="R26" s="37">
        <f t="shared" ref="R26" si="23">IF(R25=0,0,R25/$F25)</f>
        <v>5.5555555555555552E-2</v>
      </c>
      <c r="AA26" s="152"/>
      <c r="AB26" s="152"/>
    </row>
    <row r="27" spans="1:28" ht="12" customHeight="1">
      <c r="A27" s="203"/>
      <c r="B27" s="203"/>
      <c r="C27" s="43"/>
      <c r="D27" s="278" t="s">
        <v>38</v>
      </c>
      <c r="E27" s="42"/>
      <c r="F27" s="93">
        <v>1</v>
      </c>
      <c r="G27" s="68">
        <v>1</v>
      </c>
      <c r="H27" s="41">
        <v>1</v>
      </c>
      <c r="I27" s="41">
        <v>0</v>
      </c>
      <c r="J27" s="41">
        <v>0</v>
      </c>
      <c r="K27" s="41">
        <v>0</v>
      </c>
      <c r="L27" s="41">
        <v>0</v>
      </c>
      <c r="M27" s="41">
        <v>0</v>
      </c>
      <c r="N27" s="41">
        <v>0</v>
      </c>
      <c r="O27" s="41">
        <v>0</v>
      </c>
      <c r="P27" s="41">
        <v>0</v>
      </c>
      <c r="Q27" s="41">
        <v>0</v>
      </c>
      <c r="R27" s="41">
        <v>0</v>
      </c>
      <c r="AA27" s="153">
        <v>1</v>
      </c>
      <c r="AB27" s="153" t="str">
        <f>IF(F27=AA27,"",1)</f>
        <v/>
      </c>
    </row>
    <row r="28" spans="1:28" ht="12" customHeight="1">
      <c r="A28" s="203"/>
      <c r="B28" s="203"/>
      <c r="C28" s="40"/>
      <c r="D28" s="279"/>
      <c r="E28" s="39"/>
      <c r="F28" s="94"/>
      <c r="G28" s="66">
        <f t="shared" ref="G28:Q28" si="24">IF(G27=0,0,G27/$F27)</f>
        <v>1</v>
      </c>
      <c r="H28" s="37">
        <f t="shared" si="24"/>
        <v>1</v>
      </c>
      <c r="I28" s="37">
        <f t="shared" si="24"/>
        <v>0</v>
      </c>
      <c r="J28" s="37">
        <f t="shared" si="24"/>
        <v>0</v>
      </c>
      <c r="K28" s="37">
        <f t="shared" si="24"/>
        <v>0</v>
      </c>
      <c r="L28" s="37">
        <f t="shared" si="24"/>
        <v>0</v>
      </c>
      <c r="M28" s="37">
        <f t="shared" si="24"/>
        <v>0</v>
      </c>
      <c r="N28" s="37">
        <f t="shared" si="24"/>
        <v>0</v>
      </c>
      <c r="O28" s="37">
        <f t="shared" si="24"/>
        <v>0</v>
      </c>
      <c r="P28" s="37">
        <f t="shared" si="24"/>
        <v>0</v>
      </c>
      <c r="Q28" s="37">
        <f t="shared" si="24"/>
        <v>0</v>
      </c>
      <c r="R28" s="37">
        <f t="shared" ref="R28" si="25">IF(R27=0,0,R27/$F27)</f>
        <v>0</v>
      </c>
      <c r="AA28" s="152"/>
      <c r="AB28" s="152"/>
    </row>
    <row r="29" spans="1:28" ht="12" customHeight="1">
      <c r="A29" s="203"/>
      <c r="B29" s="203"/>
      <c r="C29" s="43"/>
      <c r="D29" s="278" t="s">
        <v>37</v>
      </c>
      <c r="E29" s="42"/>
      <c r="F29" s="93">
        <v>6</v>
      </c>
      <c r="G29" s="68">
        <v>4</v>
      </c>
      <c r="H29" s="41">
        <v>2</v>
      </c>
      <c r="I29" s="41">
        <v>0</v>
      </c>
      <c r="J29" s="41">
        <v>0</v>
      </c>
      <c r="K29" s="41">
        <v>1</v>
      </c>
      <c r="L29" s="41">
        <v>1</v>
      </c>
      <c r="M29" s="41">
        <v>1</v>
      </c>
      <c r="N29" s="41">
        <v>0</v>
      </c>
      <c r="O29" s="41">
        <v>0</v>
      </c>
      <c r="P29" s="41">
        <v>0</v>
      </c>
      <c r="Q29" s="41">
        <v>0</v>
      </c>
      <c r="R29" s="41">
        <v>1</v>
      </c>
      <c r="AA29" s="153">
        <v>6</v>
      </c>
      <c r="AB29" s="153" t="str">
        <f>IF(F29=AA29,"",1)</f>
        <v/>
      </c>
    </row>
    <row r="30" spans="1:28" ht="12" customHeight="1">
      <c r="A30" s="203"/>
      <c r="B30" s="203"/>
      <c r="C30" s="40"/>
      <c r="D30" s="279"/>
      <c r="E30" s="39"/>
      <c r="F30" s="94"/>
      <c r="G30" s="66">
        <f t="shared" ref="G30:Q30" si="26">IF(G29=0,0,G29/$F29)</f>
        <v>0.66666666666666663</v>
      </c>
      <c r="H30" s="37">
        <f t="shared" si="26"/>
        <v>0.33333333333333331</v>
      </c>
      <c r="I30" s="37">
        <f t="shared" si="26"/>
        <v>0</v>
      </c>
      <c r="J30" s="37">
        <f t="shared" si="26"/>
        <v>0</v>
      </c>
      <c r="K30" s="37">
        <f t="shared" si="26"/>
        <v>0.16666666666666666</v>
      </c>
      <c r="L30" s="37">
        <f t="shared" si="26"/>
        <v>0.16666666666666666</v>
      </c>
      <c r="M30" s="37">
        <f t="shared" si="26"/>
        <v>0.16666666666666666</v>
      </c>
      <c r="N30" s="37">
        <f t="shared" si="26"/>
        <v>0</v>
      </c>
      <c r="O30" s="37">
        <f t="shared" si="26"/>
        <v>0</v>
      </c>
      <c r="P30" s="37">
        <f t="shared" si="26"/>
        <v>0</v>
      </c>
      <c r="Q30" s="37">
        <f t="shared" si="26"/>
        <v>0</v>
      </c>
      <c r="R30" s="37">
        <f t="shared" ref="R30" si="27">IF(R29=0,0,R29/$F29)</f>
        <v>0.16666666666666666</v>
      </c>
      <c r="AA30" s="152"/>
      <c r="AB30" s="152"/>
    </row>
    <row r="31" spans="1:28" ht="12" customHeight="1">
      <c r="A31" s="203"/>
      <c r="B31" s="203"/>
      <c r="C31" s="43"/>
      <c r="D31" s="278" t="s">
        <v>36</v>
      </c>
      <c r="E31" s="42"/>
      <c r="F31" s="93">
        <v>0</v>
      </c>
      <c r="G31" s="68">
        <v>0</v>
      </c>
      <c r="H31" s="41">
        <v>0</v>
      </c>
      <c r="I31" s="41">
        <v>0</v>
      </c>
      <c r="J31" s="41">
        <v>0</v>
      </c>
      <c r="K31" s="41">
        <v>0</v>
      </c>
      <c r="L31" s="41">
        <v>0</v>
      </c>
      <c r="M31" s="41">
        <v>0</v>
      </c>
      <c r="N31" s="41">
        <v>0</v>
      </c>
      <c r="O31" s="41">
        <v>0</v>
      </c>
      <c r="P31" s="41">
        <v>0</v>
      </c>
      <c r="Q31" s="41">
        <v>0</v>
      </c>
      <c r="R31" s="41">
        <v>0</v>
      </c>
      <c r="AA31" s="153">
        <v>0</v>
      </c>
      <c r="AB31" s="153" t="str">
        <f>IF(F31=AA31,"",1)</f>
        <v/>
      </c>
    </row>
    <row r="32" spans="1:28" ht="12" customHeight="1">
      <c r="A32" s="203"/>
      <c r="B32" s="203"/>
      <c r="C32" s="40"/>
      <c r="D32" s="279"/>
      <c r="E32" s="39"/>
      <c r="F32" s="94"/>
      <c r="G32" s="66">
        <f t="shared" ref="G32:Q32" si="28">IF(G31=0,0,G31/$F31)</f>
        <v>0</v>
      </c>
      <c r="H32" s="37">
        <f t="shared" si="28"/>
        <v>0</v>
      </c>
      <c r="I32" s="37">
        <f t="shared" si="28"/>
        <v>0</v>
      </c>
      <c r="J32" s="37">
        <f t="shared" si="28"/>
        <v>0</v>
      </c>
      <c r="K32" s="37">
        <f t="shared" si="28"/>
        <v>0</v>
      </c>
      <c r="L32" s="37">
        <f t="shared" si="28"/>
        <v>0</v>
      </c>
      <c r="M32" s="37">
        <f t="shared" si="28"/>
        <v>0</v>
      </c>
      <c r="N32" s="37">
        <f t="shared" si="28"/>
        <v>0</v>
      </c>
      <c r="O32" s="37">
        <f t="shared" si="28"/>
        <v>0</v>
      </c>
      <c r="P32" s="37">
        <f t="shared" si="28"/>
        <v>0</v>
      </c>
      <c r="Q32" s="37">
        <f t="shared" si="28"/>
        <v>0</v>
      </c>
      <c r="R32" s="37">
        <f t="shared" ref="R32" si="29">IF(R31=0,0,R31/$F31)</f>
        <v>0</v>
      </c>
      <c r="AA32" s="152"/>
      <c r="AB32" s="152"/>
    </row>
    <row r="33" spans="1:28" ht="12" customHeight="1">
      <c r="A33" s="203"/>
      <c r="B33" s="203"/>
      <c r="C33" s="43"/>
      <c r="D33" s="278" t="s">
        <v>35</v>
      </c>
      <c r="E33" s="42"/>
      <c r="F33" s="93">
        <v>3</v>
      </c>
      <c r="G33" s="68">
        <v>2</v>
      </c>
      <c r="H33" s="41">
        <v>1</v>
      </c>
      <c r="I33" s="41">
        <v>0</v>
      </c>
      <c r="J33" s="41">
        <v>1</v>
      </c>
      <c r="K33" s="41">
        <v>1</v>
      </c>
      <c r="L33" s="41">
        <v>2</v>
      </c>
      <c r="M33" s="41">
        <v>2</v>
      </c>
      <c r="N33" s="41">
        <v>1</v>
      </c>
      <c r="O33" s="41">
        <v>1</v>
      </c>
      <c r="P33" s="41">
        <v>0</v>
      </c>
      <c r="Q33" s="41">
        <v>0</v>
      </c>
      <c r="R33" s="41">
        <v>0</v>
      </c>
      <c r="AA33" s="153">
        <v>3</v>
      </c>
      <c r="AB33" s="153" t="str">
        <f>IF(F33=AA33,"",1)</f>
        <v/>
      </c>
    </row>
    <row r="34" spans="1:28" ht="12" customHeight="1">
      <c r="A34" s="203"/>
      <c r="B34" s="203"/>
      <c r="C34" s="40"/>
      <c r="D34" s="279"/>
      <c r="E34" s="39"/>
      <c r="F34" s="94"/>
      <c r="G34" s="66">
        <f t="shared" ref="G34:Q34" si="30">IF(G33=0,0,G33/$F33)</f>
        <v>0.66666666666666663</v>
      </c>
      <c r="H34" s="37">
        <f t="shared" si="30"/>
        <v>0.33333333333333331</v>
      </c>
      <c r="I34" s="37">
        <f t="shared" si="30"/>
        <v>0</v>
      </c>
      <c r="J34" s="37">
        <f t="shared" si="30"/>
        <v>0.33333333333333331</v>
      </c>
      <c r="K34" s="37">
        <f t="shared" si="30"/>
        <v>0.33333333333333331</v>
      </c>
      <c r="L34" s="37">
        <f t="shared" si="30"/>
        <v>0.66666666666666663</v>
      </c>
      <c r="M34" s="37">
        <f t="shared" si="30"/>
        <v>0.66666666666666663</v>
      </c>
      <c r="N34" s="37">
        <f t="shared" si="30"/>
        <v>0.33333333333333331</v>
      </c>
      <c r="O34" s="37">
        <f t="shared" si="30"/>
        <v>0.33333333333333331</v>
      </c>
      <c r="P34" s="37">
        <f t="shared" si="30"/>
        <v>0</v>
      </c>
      <c r="Q34" s="37">
        <f t="shared" si="30"/>
        <v>0</v>
      </c>
      <c r="R34" s="37">
        <f t="shared" ref="R34" si="31">IF(R33=0,0,R33/$F33)</f>
        <v>0</v>
      </c>
      <c r="AA34" s="152"/>
      <c r="AB34" s="152"/>
    </row>
    <row r="35" spans="1:28" ht="12" customHeight="1">
      <c r="A35" s="203"/>
      <c r="B35" s="203"/>
      <c r="C35" s="43"/>
      <c r="D35" s="278" t="s">
        <v>34</v>
      </c>
      <c r="E35" s="42"/>
      <c r="F35" s="93">
        <v>7</v>
      </c>
      <c r="G35" s="68">
        <v>6</v>
      </c>
      <c r="H35" s="41">
        <v>4</v>
      </c>
      <c r="I35" s="41">
        <v>0</v>
      </c>
      <c r="J35" s="41">
        <v>0</v>
      </c>
      <c r="K35" s="41">
        <v>0</v>
      </c>
      <c r="L35" s="41">
        <v>0</v>
      </c>
      <c r="M35" s="41">
        <v>0</v>
      </c>
      <c r="N35" s="41">
        <v>0</v>
      </c>
      <c r="O35" s="41">
        <v>2</v>
      </c>
      <c r="P35" s="41">
        <v>0</v>
      </c>
      <c r="Q35" s="41">
        <v>0</v>
      </c>
      <c r="R35" s="41">
        <v>0</v>
      </c>
      <c r="AA35" s="153">
        <v>7</v>
      </c>
      <c r="AB35" s="153" t="str">
        <f>IF(F35=AA35,"",1)</f>
        <v/>
      </c>
    </row>
    <row r="36" spans="1:28" ht="12" customHeight="1">
      <c r="A36" s="203"/>
      <c r="B36" s="203"/>
      <c r="C36" s="40"/>
      <c r="D36" s="279"/>
      <c r="E36" s="39"/>
      <c r="F36" s="94"/>
      <c r="G36" s="66">
        <f t="shared" ref="G36:Q36" si="32">IF(G35=0,0,G35/$F35)</f>
        <v>0.8571428571428571</v>
      </c>
      <c r="H36" s="37">
        <f t="shared" si="32"/>
        <v>0.5714285714285714</v>
      </c>
      <c r="I36" s="37">
        <f t="shared" si="32"/>
        <v>0</v>
      </c>
      <c r="J36" s="37">
        <f t="shared" si="32"/>
        <v>0</v>
      </c>
      <c r="K36" s="37">
        <f t="shared" si="32"/>
        <v>0</v>
      </c>
      <c r="L36" s="37">
        <f t="shared" si="32"/>
        <v>0</v>
      </c>
      <c r="M36" s="37">
        <f t="shared" si="32"/>
        <v>0</v>
      </c>
      <c r="N36" s="37">
        <f t="shared" si="32"/>
        <v>0</v>
      </c>
      <c r="O36" s="37">
        <f t="shared" si="32"/>
        <v>0.2857142857142857</v>
      </c>
      <c r="P36" s="37">
        <f t="shared" si="32"/>
        <v>0</v>
      </c>
      <c r="Q36" s="37">
        <f t="shared" si="32"/>
        <v>0</v>
      </c>
      <c r="R36" s="37">
        <f t="shared" ref="R36" si="33">IF(R35=0,0,R35/$F35)</f>
        <v>0</v>
      </c>
      <c r="AA36" s="152"/>
      <c r="AB36" s="152"/>
    </row>
    <row r="37" spans="1:28" ht="12" customHeight="1">
      <c r="A37" s="203"/>
      <c r="B37" s="203"/>
      <c r="C37" s="43"/>
      <c r="D37" s="278" t="s">
        <v>33</v>
      </c>
      <c r="E37" s="42"/>
      <c r="F37" s="93">
        <v>1</v>
      </c>
      <c r="G37" s="68">
        <v>1</v>
      </c>
      <c r="H37" s="41">
        <v>1</v>
      </c>
      <c r="I37" s="41">
        <v>0</v>
      </c>
      <c r="J37" s="41">
        <v>0</v>
      </c>
      <c r="K37" s="41">
        <v>0</v>
      </c>
      <c r="L37" s="41">
        <v>0</v>
      </c>
      <c r="M37" s="41">
        <v>0</v>
      </c>
      <c r="N37" s="41">
        <v>0</v>
      </c>
      <c r="O37" s="41">
        <v>0</v>
      </c>
      <c r="P37" s="41">
        <v>0</v>
      </c>
      <c r="Q37" s="41">
        <v>0</v>
      </c>
      <c r="R37" s="41">
        <v>0</v>
      </c>
      <c r="AA37" s="153">
        <v>1</v>
      </c>
      <c r="AB37" s="153" t="str">
        <f>IF(F37=AA37,"",1)</f>
        <v/>
      </c>
    </row>
    <row r="38" spans="1:28" ht="12" customHeight="1">
      <c r="A38" s="203"/>
      <c r="B38" s="203"/>
      <c r="C38" s="40"/>
      <c r="D38" s="279"/>
      <c r="E38" s="39"/>
      <c r="F38" s="94"/>
      <c r="G38" s="66">
        <f t="shared" ref="G38:Q38" si="34">IF(G37=0,0,G37/$F37)</f>
        <v>1</v>
      </c>
      <c r="H38" s="37">
        <f t="shared" si="34"/>
        <v>1</v>
      </c>
      <c r="I38" s="37">
        <f t="shared" si="34"/>
        <v>0</v>
      </c>
      <c r="J38" s="37">
        <f t="shared" si="34"/>
        <v>0</v>
      </c>
      <c r="K38" s="37">
        <f t="shared" si="34"/>
        <v>0</v>
      </c>
      <c r="L38" s="37">
        <f t="shared" si="34"/>
        <v>0</v>
      </c>
      <c r="M38" s="37">
        <f t="shared" si="34"/>
        <v>0</v>
      </c>
      <c r="N38" s="37">
        <f t="shared" si="34"/>
        <v>0</v>
      </c>
      <c r="O38" s="37">
        <f t="shared" si="34"/>
        <v>0</v>
      </c>
      <c r="P38" s="37">
        <f t="shared" si="34"/>
        <v>0</v>
      </c>
      <c r="Q38" s="37">
        <f t="shared" si="34"/>
        <v>0</v>
      </c>
      <c r="R38" s="37">
        <f t="shared" ref="R38" si="35">IF(R37=0,0,R37/$F37)</f>
        <v>0</v>
      </c>
      <c r="AA38" s="152"/>
      <c r="AB38" s="152"/>
    </row>
    <row r="39" spans="1:28" ht="12" customHeight="1">
      <c r="A39" s="203"/>
      <c r="B39" s="203"/>
      <c r="C39" s="43"/>
      <c r="D39" s="278" t="s">
        <v>32</v>
      </c>
      <c r="E39" s="42"/>
      <c r="F39" s="93">
        <v>6</v>
      </c>
      <c r="G39" s="68">
        <v>6</v>
      </c>
      <c r="H39" s="41">
        <v>0</v>
      </c>
      <c r="I39" s="41">
        <v>0</v>
      </c>
      <c r="J39" s="41">
        <v>2</v>
      </c>
      <c r="K39" s="41">
        <v>1</v>
      </c>
      <c r="L39" s="41">
        <v>0</v>
      </c>
      <c r="M39" s="41">
        <v>1</v>
      </c>
      <c r="N39" s="41">
        <v>0</v>
      </c>
      <c r="O39" s="41">
        <v>0</v>
      </c>
      <c r="P39" s="41">
        <v>0</v>
      </c>
      <c r="Q39" s="41">
        <v>0</v>
      </c>
      <c r="R39" s="41">
        <v>0</v>
      </c>
      <c r="AA39" s="153">
        <v>6</v>
      </c>
      <c r="AB39" s="153" t="str">
        <f>IF(F39=AA39,"",1)</f>
        <v/>
      </c>
    </row>
    <row r="40" spans="1:28" ht="12" customHeight="1">
      <c r="A40" s="203"/>
      <c r="B40" s="203"/>
      <c r="C40" s="40"/>
      <c r="D40" s="279"/>
      <c r="E40" s="39"/>
      <c r="F40" s="94"/>
      <c r="G40" s="66">
        <f t="shared" ref="G40:Q40" si="36">IF(G39=0,0,G39/$F39)</f>
        <v>1</v>
      </c>
      <c r="H40" s="37">
        <f t="shared" si="36"/>
        <v>0</v>
      </c>
      <c r="I40" s="37">
        <f t="shared" si="36"/>
        <v>0</v>
      </c>
      <c r="J40" s="37">
        <f t="shared" si="36"/>
        <v>0.33333333333333331</v>
      </c>
      <c r="K40" s="37">
        <f t="shared" si="36"/>
        <v>0.16666666666666666</v>
      </c>
      <c r="L40" s="37">
        <f t="shared" si="36"/>
        <v>0</v>
      </c>
      <c r="M40" s="37">
        <f t="shared" si="36"/>
        <v>0.16666666666666666</v>
      </c>
      <c r="N40" s="37">
        <f t="shared" si="36"/>
        <v>0</v>
      </c>
      <c r="O40" s="37">
        <f t="shared" si="36"/>
        <v>0</v>
      </c>
      <c r="P40" s="37">
        <f t="shared" si="36"/>
        <v>0</v>
      </c>
      <c r="Q40" s="37">
        <f t="shared" si="36"/>
        <v>0</v>
      </c>
      <c r="R40" s="37">
        <f t="shared" ref="R40" si="37">IF(R39=0,0,R39/$F39)</f>
        <v>0</v>
      </c>
      <c r="AA40" s="152"/>
      <c r="AB40" s="152"/>
    </row>
    <row r="41" spans="1:28" ht="12" customHeight="1">
      <c r="A41" s="203"/>
      <c r="B41" s="203"/>
      <c r="C41" s="43"/>
      <c r="D41" s="278" t="s">
        <v>31</v>
      </c>
      <c r="E41" s="42"/>
      <c r="F41" s="93">
        <v>1</v>
      </c>
      <c r="G41" s="68">
        <v>1</v>
      </c>
      <c r="H41" s="41">
        <v>0</v>
      </c>
      <c r="I41" s="41">
        <v>0</v>
      </c>
      <c r="J41" s="41">
        <v>0</v>
      </c>
      <c r="K41" s="41">
        <v>0</v>
      </c>
      <c r="L41" s="41">
        <v>0</v>
      </c>
      <c r="M41" s="41">
        <v>0</v>
      </c>
      <c r="N41" s="41">
        <v>0</v>
      </c>
      <c r="O41" s="41">
        <v>0</v>
      </c>
      <c r="P41" s="41">
        <v>0</v>
      </c>
      <c r="Q41" s="41">
        <v>0</v>
      </c>
      <c r="R41" s="41">
        <v>0</v>
      </c>
      <c r="AA41" s="153">
        <v>1</v>
      </c>
      <c r="AB41" s="153" t="str">
        <f>IF(F41=AA41,"",1)</f>
        <v/>
      </c>
    </row>
    <row r="42" spans="1:28" ht="12" customHeight="1">
      <c r="A42" s="203"/>
      <c r="B42" s="203"/>
      <c r="C42" s="40"/>
      <c r="D42" s="279"/>
      <c r="E42" s="39"/>
      <c r="F42" s="94"/>
      <c r="G42" s="66">
        <f t="shared" ref="G42:Q42" si="38">IF(G41=0,0,G41/$F41)</f>
        <v>1</v>
      </c>
      <c r="H42" s="37">
        <f t="shared" si="38"/>
        <v>0</v>
      </c>
      <c r="I42" s="37">
        <f t="shared" si="38"/>
        <v>0</v>
      </c>
      <c r="J42" s="37">
        <f t="shared" si="38"/>
        <v>0</v>
      </c>
      <c r="K42" s="37">
        <f t="shared" si="38"/>
        <v>0</v>
      </c>
      <c r="L42" s="37">
        <f t="shared" si="38"/>
        <v>0</v>
      </c>
      <c r="M42" s="37">
        <f t="shared" si="38"/>
        <v>0</v>
      </c>
      <c r="N42" s="37">
        <f t="shared" si="38"/>
        <v>0</v>
      </c>
      <c r="O42" s="37">
        <f t="shared" si="38"/>
        <v>0</v>
      </c>
      <c r="P42" s="37">
        <f t="shared" si="38"/>
        <v>0</v>
      </c>
      <c r="Q42" s="37">
        <f t="shared" si="38"/>
        <v>0</v>
      </c>
      <c r="R42" s="37">
        <f t="shared" ref="R42" si="39">IF(R41=0,0,R41/$F41)</f>
        <v>0</v>
      </c>
      <c r="AA42" s="152"/>
      <c r="AB42" s="152"/>
    </row>
    <row r="43" spans="1:28" ht="12" customHeight="1">
      <c r="A43" s="203"/>
      <c r="B43" s="203"/>
      <c r="C43" s="43"/>
      <c r="D43" s="278" t="s">
        <v>30</v>
      </c>
      <c r="E43" s="42"/>
      <c r="F43" s="93">
        <v>2</v>
      </c>
      <c r="G43" s="68">
        <v>1</v>
      </c>
      <c r="H43" s="41">
        <v>0</v>
      </c>
      <c r="I43" s="41">
        <v>0</v>
      </c>
      <c r="J43" s="41">
        <v>0</v>
      </c>
      <c r="K43" s="41">
        <v>0</v>
      </c>
      <c r="L43" s="41">
        <v>0</v>
      </c>
      <c r="M43" s="41">
        <v>0</v>
      </c>
      <c r="N43" s="41">
        <v>0</v>
      </c>
      <c r="O43" s="41">
        <v>0</v>
      </c>
      <c r="P43" s="41">
        <v>0</v>
      </c>
      <c r="Q43" s="41">
        <v>0</v>
      </c>
      <c r="R43" s="41">
        <v>1</v>
      </c>
      <c r="AA43" s="153">
        <v>2</v>
      </c>
      <c r="AB43" s="153" t="str">
        <f>IF(F43=AA43,"",1)</f>
        <v/>
      </c>
    </row>
    <row r="44" spans="1:28" ht="12" customHeight="1">
      <c r="A44" s="203"/>
      <c r="B44" s="203"/>
      <c r="C44" s="40"/>
      <c r="D44" s="279"/>
      <c r="E44" s="39"/>
      <c r="F44" s="94"/>
      <c r="G44" s="66">
        <f t="shared" ref="G44:Q44" si="40">IF(G43=0,0,G43/$F43)</f>
        <v>0.5</v>
      </c>
      <c r="H44" s="37">
        <f t="shared" si="40"/>
        <v>0</v>
      </c>
      <c r="I44" s="37">
        <f t="shared" si="40"/>
        <v>0</v>
      </c>
      <c r="J44" s="37">
        <f t="shared" si="40"/>
        <v>0</v>
      </c>
      <c r="K44" s="37">
        <f t="shared" si="40"/>
        <v>0</v>
      </c>
      <c r="L44" s="37">
        <f t="shared" si="40"/>
        <v>0</v>
      </c>
      <c r="M44" s="37">
        <f t="shared" si="40"/>
        <v>0</v>
      </c>
      <c r="N44" s="37">
        <f t="shared" si="40"/>
        <v>0</v>
      </c>
      <c r="O44" s="37">
        <f t="shared" si="40"/>
        <v>0</v>
      </c>
      <c r="P44" s="37">
        <f t="shared" si="40"/>
        <v>0</v>
      </c>
      <c r="Q44" s="37">
        <f t="shared" si="40"/>
        <v>0</v>
      </c>
      <c r="R44" s="37">
        <f t="shared" ref="R44" si="41">IF(R43=0,0,R43/$F43)</f>
        <v>0.5</v>
      </c>
      <c r="AA44" s="152"/>
      <c r="AB44" s="152"/>
    </row>
    <row r="45" spans="1:28" ht="12" customHeight="1">
      <c r="A45" s="203"/>
      <c r="B45" s="203"/>
      <c r="C45" s="43"/>
      <c r="D45" s="278" t="s">
        <v>29</v>
      </c>
      <c r="E45" s="42"/>
      <c r="F45" s="93">
        <v>6</v>
      </c>
      <c r="G45" s="68">
        <v>5</v>
      </c>
      <c r="H45" s="41">
        <v>2</v>
      </c>
      <c r="I45" s="41">
        <v>0</v>
      </c>
      <c r="J45" s="41">
        <v>0</v>
      </c>
      <c r="K45" s="41">
        <v>0</v>
      </c>
      <c r="L45" s="41">
        <v>0</v>
      </c>
      <c r="M45" s="41">
        <v>0</v>
      </c>
      <c r="N45" s="41">
        <v>0</v>
      </c>
      <c r="O45" s="41">
        <v>0</v>
      </c>
      <c r="P45" s="41">
        <v>1</v>
      </c>
      <c r="Q45" s="41">
        <v>0</v>
      </c>
      <c r="R45" s="41">
        <v>0</v>
      </c>
      <c r="AA45" s="153">
        <v>6</v>
      </c>
      <c r="AB45" s="153" t="str">
        <f>IF(F45=AA45,"",1)</f>
        <v/>
      </c>
    </row>
    <row r="46" spans="1:28" ht="12" customHeight="1">
      <c r="A46" s="203"/>
      <c r="B46" s="203"/>
      <c r="C46" s="40"/>
      <c r="D46" s="279"/>
      <c r="E46" s="39"/>
      <c r="F46" s="94"/>
      <c r="G46" s="66">
        <f t="shared" ref="G46:Q46" si="42">IF(G45=0,0,G45/$F45)</f>
        <v>0.83333333333333337</v>
      </c>
      <c r="H46" s="37">
        <f t="shared" si="42"/>
        <v>0.33333333333333331</v>
      </c>
      <c r="I46" s="37">
        <f t="shared" si="42"/>
        <v>0</v>
      </c>
      <c r="J46" s="37">
        <f t="shared" si="42"/>
        <v>0</v>
      </c>
      <c r="K46" s="37">
        <f t="shared" si="42"/>
        <v>0</v>
      </c>
      <c r="L46" s="37">
        <f t="shared" si="42"/>
        <v>0</v>
      </c>
      <c r="M46" s="37">
        <f t="shared" si="42"/>
        <v>0</v>
      </c>
      <c r="N46" s="37">
        <f t="shared" si="42"/>
        <v>0</v>
      </c>
      <c r="O46" s="37">
        <f t="shared" si="42"/>
        <v>0</v>
      </c>
      <c r="P46" s="37">
        <f t="shared" si="42"/>
        <v>0.16666666666666666</v>
      </c>
      <c r="Q46" s="37">
        <f t="shared" si="42"/>
        <v>0</v>
      </c>
      <c r="R46" s="37">
        <f t="shared" ref="R46" si="43">IF(R45=0,0,R45/$F45)</f>
        <v>0</v>
      </c>
      <c r="AA46" s="152"/>
      <c r="AB46" s="152"/>
    </row>
    <row r="47" spans="1:28" ht="12" customHeight="1">
      <c r="A47" s="203"/>
      <c r="B47" s="203"/>
      <c r="C47" s="43"/>
      <c r="D47" s="278" t="s">
        <v>28</v>
      </c>
      <c r="E47" s="42"/>
      <c r="F47" s="93">
        <v>4</v>
      </c>
      <c r="G47" s="68">
        <v>4</v>
      </c>
      <c r="H47" s="41">
        <v>0</v>
      </c>
      <c r="I47" s="41">
        <v>1</v>
      </c>
      <c r="J47" s="41">
        <v>0</v>
      </c>
      <c r="K47" s="41">
        <v>0</v>
      </c>
      <c r="L47" s="41">
        <v>0</v>
      </c>
      <c r="M47" s="41">
        <v>1</v>
      </c>
      <c r="N47" s="41">
        <v>0</v>
      </c>
      <c r="O47" s="41">
        <v>0</v>
      </c>
      <c r="P47" s="41">
        <v>0</v>
      </c>
      <c r="Q47" s="41">
        <v>1</v>
      </c>
      <c r="R47" s="41">
        <v>0</v>
      </c>
      <c r="AA47" s="153">
        <v>4</v>
      </c>
      <c r="AB47" s="153" t="str">
        <f>IF(F47=AA47,"",1)</f>
        <v/>
      </c>
    </row>
    <row r="48" spans="1:28" ht="12" customHeight="1">
      <c r="A48" s="203"/>
      <c r="B48" s="203"/>
      <c r="C48" s="40"/>
      <c r="D48" s="279"/>
      <c r="E48" s="39"/>
      <c r="F48" s="94"/>
      <c r="G48" s="66">
        <f t="shared" ref="G48:Q48" si="44">IF(G47=0,0,G47/$F47)</f>
        <v>1</v>
      </c>
      <c r="H48" s="37">
        <f t="shared" si="44"/>
        <v>0</v>
      </c>
      <c r="I48" s="37">
        <f t="shared" si="44"/>
        <v>0.25</v>
      </c>
      <c r="J48" s="37">
        <f t="shared" si="44"/>
        <v>0</v>
      </c>
      <c r="K48" s="37">
        <f t="shared" si="44"/>
        <v>0</v>
      </c>
      <c r="L48" s="37">
        <f t="shared" si="44"/>
        <v>0</v>
      </c>
      <c r="M48" s="37">
        <f t="shared" si="44"/>
        <v>0.25</v>
      </c>
      <c r="N48" s="37">
        <f t="shared" si="44"/>
        <v>0</v>
      </c>
      <c r="O48" s="37">
        <f t="shared" si="44"/>
        <v>0</v>
      </c>
      <c r="P48" s="37">
        <f t="shared" si="44"/>
        <v>0</v>
      </c>
      <c r="Q48" s="37">
        <f t="shared" si="44"/>
        <v>0.25</v>
      </c>
      <c r="R48" s="37">
        <f t="shared" ref="R48" si="45">IF(R47=0,0,R47/$F47)</f>
        <v>0</v>
      </c>
      <c r="AA48" s="152"/>
      <c r="AB48" s="152"/>
    </row>
    <row r="49" spans="1:28" ht="12" customHeight="1">
      <c r="A49" s="203"/>
      <c r="B49" s="203"/>
      <c r="C49" s="43"/>
      <c r="D49" s="278" t="s">
        <v>27</v>
      </c>
      <c r="E49" s="42"/>
      <c r="F49" s="93">
        <v>5</v>
      </c>
      <c r="G49" s="68">
        <v>5</v>
      </c>
      <c r="H49" s="41">
        <v>2</v>
      </c>
      <c r="I49" s="41">
        <v>0</v>
      </c>
      <c r="J49" s="41">
        <v>0</v>
      </c>
      <c r="K49" s="41">
        <v>0</v>
      </c>
      <c r="L49" s="41">
        <v>0</v>
      </c>
      <c r="M49" s="41">
        <v>0</v>
      </c>
      <c r="N49" s="41">
        <v>0</v>
      </c>
      <c r="O49" s="41">
        <v>0</v>
      </c>
      <c r="P49" s="41">
        <v>0</v>
      </c>
      <c r="Q49" s="41">
        <v>0</v>
      </c>
      <c r="R49" s="41">
        <v>0</v>
      </c>
      <c r="AA49" s="153">
        <v>5</v>
      </c>
      <c r="AB49" s="153" t="str">
        <f>IF(F49=AA49,"",1)</f>
        <v/>
      </c>
    </row>
    <row r="50" spans="1:28" ht="12" customHeight="1">
      <c r="A50" s="203"/>
      <c r="B50" s="203"/>
      <c r="C50" s="40"/>
      <c r="D50" s="279"/>
      <c r="E50" s="39"/>
      <c r="F50" s="94"/>
      <c r="G50" s="66">
        <f t="shared" ref="G50:Q50" si="46">IF(G49=0,0,G49/$F49)</f>
        <v>1</v>
      </c>
      <c r="H50" s="37">
        <f t="shared" si="46"/>
        <v>0.4</v>
      </c>
      <c r="I50" s="37">
        <f t="shared" si="46"/>
        <v>0</v>
      </c>
      <c r="J50" s="37">
        <f t="shared" si="46"/>
        <v>0</v>
      </c>
      <c r="K50" s="37">
        <f t="shared" si="46"/>
        <v>0</v>
      </c>
      <c r="L50" s="37">
        <f t="shared" si="46"/>
        <v>0</v>
      </c>
      <c r="M50" s="37">
        <f t="shared" si="46"/>
        <v>0</v>
      </c>
      <c r="N50" s="37">
        <f t="shared" si="46"/>
        <v>0</v>
      </c>
      <c r="O50" s="37">
        <f t="shared" si="46"/>
        <v>0</v>
      </c>
      <c r="P50" s="37">
        <f t="shared" si="46"/>
        <v>0</v>
      </c>
      <c r="Q50" s="37">
        <f t="shared" si="46"/>
        <v>0</v>
      </c>
      <c r="R50" s="37">
        <f t="shared" ref="R50" si="47">IF(R49=0,0,R49/$F49)</f>
        <v>0</v>
      </c>
      <c r="AA50" s="152"/>
      <c r="AB50" s="152"/>
    </row>
    <row r="51" spans="1:28" ht="12" customHeight="1">
      <c r="A51" s="203"/>
      <c r="B51" s="203"/>
      <c r="C51" s="43"/>
      <c r="D51" s="278" t="s">
        <v>26</v>
      </c>
      <c r="E51" s="42"/>
      <c r="F51" s="93">
        <v>13</v>
      </c>
      <c r="G51" s="68">
        <v>12</v>
      </c>
      <c r="H51" s="41">
        <v>4</v>
      </c>
      <c r="I51" s="41">
        <v>0</v>
      </c>
      <c r="J51" s="41">
        <v>1</v>
      </c>
      <c r="K51" s="41">
        <v>0</v>
      </c>
      <c r="L51" s="41">
        <v>0</v>
      </c>
      <c r="M51" s="41">
        <v>2</v>
      </c>
      <c r="N51" s="41">
        <v>0</v>
      </c>
      <c r="O51" s="41">
        <v>0</v>
      </c>
      <c r="P51" s="41">
        <v>0</v>
      </c>
      <c r="Q51" s="41">
        <v>0</v>
      </c>
      <c r="R51" s="41">
        <v>0</v>
      </c>
      <c r="AA51" s="153">
        <v>13</v>
      </c>
      <c r="AB51" s="153" t="str">
        <f>IF(F51=AA51,"",1)</f>
        <v/>
      </c>
    </row>
    <row r="52" spans="1:28" ht="12" customHeight="1">
      <c r="A52" s="203"/>
      <c r="B52" s="203"/>
      <c r="C52" s="40"/>
      <c r="D52" s="279"/>
      <c r="E52" s="39"/>
      <c r="F52" s="94"/>
      <c r="G52" s="66">
        <f t="shared" ref="G52:Q52" si="48">IF(G51=0,0,G51/$F51)</f>
        <v>0.92307692307692313</v>
      </c>
      <c r="H52" s="37">
        <f t="shared" si="48"/>
        <v>0.30769230769230771</v>
      </c>
      <c r="I52" s="37">
        <f t="shared" si="48"/>
        <v>0</v>
      </c>
      <c r="J52" s="37">
        <f t="shared" si="48"/>
        <v>7.6923076923076927E-2</v>
      </c>
      <c r="K52" s="37">
        <f t="shared" si="48"/>
        <v>0</v>
      </c>
      <c r="L52" s="37">
        <f t="shared" si="48"/>
        <v>0</v>
      </c>
      <c r="M52" s="37">
        <f t="shared" si="48"/>
        <v>0.15384615384615385</v>
      </c>
      <c r="N52" s="37">
        <f t="shared" si="48"/>
        <v>0</v>
      </c>
      <c r="O52" s="37">
        <f t="shared" si="48"/>
        <v>0</v>
      </c>
      <c r="P52" s="37">
        <f t="shared" si="48"/>
        <v>0</v>
      </c>
      <c r="Q52" s="37">
        <f t="shared" si="48"/>
        <v>0</v>
      </c>
      <c r="R52" s="37">
        <f t="shared" ref="R52" si="49">IF(R51=0,0,R51/$F51)</f>
        <v>0</v>
      </c>
      <c r="AA52" s="152"/>
      <c r="AB52" s="152"/>
    </row>
    <row r="53" spans="1:28" ht="12" customHeight="1">
      <c r="A53" s="203"/>
      <c r="B53" s="203"/>
      <c r="C53" s="43"/>
      <c r="D53" s="278" t="s">
        <v>25</v>
      </c>
      <c r="E53" s="42"/>
      <c r="F53" s="93">
        <v>5</v>
      </c>
      <c r="G53" s="68">
        <v>5</v>
      </c>
      <c r="H53" s="41">
        <v>2</v>
      </c>
      <c r="I53" s="41">
        <v>1</v>
      </c>
      <c r="J53" s="41">
        <v>1</v>
      </c>
      <c r="K53" s="41">
        <v>1</v>
      </c>
      <c r="L53" s="41">
        <v>1</v>
      </c>
      <c r="M53" s="41">
        <v>1</v>
      </c>
      <c r="N53" s="41">
        <v>1</v>
      </c>
      <c r="O53" s="41">
        <v>2</v>
      </c>
      <c r="P53" s="41">
        <v>0</v>
      </c>
      <c r="Q53" s="41">
        <v>0</v>
      </c>
      <c r="R53" s="41">
        <v>0</v>
      </c>
      <c r="AA53" s="153">
        <v>5</v>
      </c>
      <c r="AB53" s="153" t="str">
        <f>IF(F53=AA53,"",1)</f>
        <v/>
      </c>
    </row>
    <row r="54" spans="1:28" ht="12" customHeight="1">
      <c r="A54" s="203"/>
      <c r="B54" s="203"/>
      <c r="C54" s="40"/>
      <c r="D54" s="279"/>
      <c r="E54" s="39"/>
      <c r="F54" s="94"/>
      <c r="G54" s="66">
        <f t="shared" ref="G54:Q54" si="50">IF(G53=0,0,G53/$F53)</f>
        <v>1</v>
      </c>
      <c r="H54" s="37">
        <f t="shared" si="50"/>
        <v>0.4</v>
      </c>
      <c r="I54" s="37">
        <f t="shared" si="50"/>
        <v>0.2</v>
      </c>
      <c r="J54" s="37">
        <f t="shared" si="50"/>
        <v>0.2</v>
      </c>
      <c r="K54" s="37">
        <f t="shared" si="50"/>
        <v>0.2</v>
      </c>
      <c r="L54" s="37">
        <f t="shared" si="50"/>
        <v>0.2</v>
      </c>
      <c r="M54" s="37">
        <f t="shared" si="50"/>
        <v>0.2</v>
      </c>
      <c r="N54" s="37">
        <f t="shared" si="50"/>
        <v>0.2</v>
      </c>
      <c r="O54" s="37">
        <f t="shared" si="50"/>
        <v>0.4</v>
      </c>
      <c r="P54" s="37">
        <f t="shared" si="50"/>
        <v>0</v>
      </c>
      <c r="Q54" s="37">
        <f t="shared" si="50"/>
        <v>0</v>
      </c>
      <c r="R54" s="37">
        <f t="shared" ref="R54" si="51">IF(R53=0,0,R53/$F53)</f>
        <v>0</v>
      </c>
      <c r="AA54" s="152"/>
      <c r="AB54" s="152"/>
    </row>
    <row r="55" spans="1:28" ht="12" customHeight="1">
      <c r="A55" s="203"/>
      <c r="B55" s="203"/>
      <c r="C55" s="43"/>
      <c r="D55" s="278" t="s">
        <v>24</v>
      </c>
      <c r="E55" s="42"/>
      <c r="F55" s="93">
        <v>27</v>
      </c>
      <c r="G55" s="68">
        <v>22</v>
      </c>
      <c r="H55" s="41">
        <v>13</v>
      </c>
      <c r="I55" s="41">
        <v>1</v>
      </c>
      <c r="J55" s="41">
        <v>3</v>
      </c>
      <c r="K55" s="41">
        <v>3</v>
      </c>
      <c r="L55" s="41">
        <v>8</v>
      </c>
      <c r="M55" s="41">
        <v>4</v>
      </c>
      <c r="N55" s="41">
        <v>2</v>
      </c>
      <c r="O55" s="41">
        <v>3</v>
      </c>
      <c r="P55" s="41">
        <v>0</v>
      </c>
      <c r="Q55" s="41">
        <v>1</v>
      </c>
      <c r="R55" s="41">
        <v>1</v>
      </c>
      <c r="AA55" s="153">
        <v>27</v>
      </c>
      <c r="AB55" s="153" t="str">
        <f>IF(F55=AA55,"",1)</f>
        <v/>
      </c>
    </row>
    <row r="56" spans="1:28" ht="12" customHeight="1">
      <c r="A56" s="203"/>
      <c r="B56" s="203"/>
      <c r="C56" s="40"/>
      <c r="D56" s="279"/>
      <c r="E56" s="39"/>
      <c r="F56" s="94"/>
      <c r="G56" s="66">
        <f t="shared" ref="G56:Q56" si="52">IF(G55=0,0,G55/$F55)</f>
        <v>0.81481481481481477</v>
      </c>
      <c r="H56" s="37">
        <f t="shared" si="52"/>
        <v>0.48148148148148145</v>
      </c>
      <c r="I56" s="37">
        <f t="shared" si="52"/>
        <v>3.7037037037037035E-2</v>
      </c>
      <c r="J56" s="37">
        <f t="shared" si="52"/>
        <v>0.1111111111111111</v>
      </c>
      <c r="K56" s="37">
        <f t="shared" si="52"/>
        <v>0.1111111111111111</v>
      </c>
      <c r="L56" s="37">
        <f t="shared" si="52"/>
        <v>0.29629629629629628</v>
      </c>
      <c r="M56" s="37">
        <f t="shared" si="52"/>
        <v>0.14814814814814814</v>
      </c>
      <c r="N56" s="37">
        <f t="shared" si="52"/>
        <v>7.407407407407407E-2</v>
      </c>
      <c r="O56" s="37">
        <f t="shared" si="52"/>
        <v>0.1111111111111111</v>
      </c>
      <c r="P56" s="37">
        <f t="shared" si="52"/>
        <v>0</v>
      </c>
      <c r="Q56" s="37">
        <f t="shared" si="52"/>
        <v>3.7037037037037035E-2</v>
      </c>
      <c r="R56" s="37">
        <f t="shared" ref="R56" si="53">IF(R55=0,0,R55/$F55)</f>
        <v>3.7037037037037035E-2</v>
      </c>
      <c r="AA56" s="152"/>
      <c r="AB56" s="152"/>
    </row>
    <row r="57" spans="1:28" ht="12" customHeight="1">
      <c r="A57" s="203"/>
      <c r="B57" s="203"/>
      <c r="C57" s="43"/>
      <c r="D57" s="278" t="s">
        <v>23</v>
      </c>
      <c r="E57" s="42"/>
      <c r="F57" s="93">
        <v>7</v>
      </c>
      <c r="G57" s="68">
        <v>7</v>
      </c>
      <c r="H57" s="41">
        <v>0</v>
      </c>
      <c r="I57" s="41">
        <v>0</v>
      </c>
      <c r="J57" s="41">
        <v>0</v>
      </c>
      <c r="K57" s="41">
        <v>1</v>
      </c>
      <c r="L57" s="41">
        <v>0</v>
      </c>
      <c r="M57" s="41">
        <v>1</v>
      </c>
      <c r="N57" s="41">
        <v>0</v>
      </c>
      <c r="O57" s="41">
        <v>0</v>
      </c>
      <c r="P57" s="41">
        <v>0</v>
      </c>
      <c r="Q57" s="41">
        <v>1</v>
      </c>
      <c r="R57" s="41">
        <v>0</v>
      </c>
      <c r="AA57" s="153">
        <v>7</v>
      </c>
      <c r="AB57" s="153" t="str">
        <f>IF(F57=AA57,"",1)</f>
        <v/>
      </c>
    </row>
    <row r="58" spans="1:28" ht="12" customHeight="1">
      <c r="A58" s="203"/>
      <c r="B58" s="203"/>
      <c r="C58" s="40"/>
      <c r="D58" s="279"/>
      <c r="E58" s="39"/>
      <c r="F58" s="94"/>
      <c r="G58" s="66">
        <f t="shared" ref="G58:Q58" si="54">IF(G57=0,0,G57/$F57)</f>
        <v>1</v>
      </c>
      <c r="H58" s="37">
        <f t="shared" si="54"/>
        <v>0</v>
      </c>
      <c r="I58" s="37">
        <f t="shared" si="54"/>
        <v>0</v>
      </c>
      <c r="J58" s="37">
        <f t="shared" si="54"/>
        <v>0</v>
      </c>
      <c r="K58" s="37">
        <f t="shared" si="54"/>
        <v>0.14285714285714285</v>
      </c>
      <c r="L58" s="37">
        <f t="shared" si="54"/>
        <v>0</v>
      </c>
      <c r="M58" s="37">
        <f t="shared" si="54"/>
        <v>0.14285714285714285</v>
      </c>
      <c r="N58" s="37">
        <f t="shared" si="54"/>
        <v>0</v>
      </c>
      <c r="O58" s="37">
        <f t="shared" si="54"/>
        <v>0</v>
      </c>
      <c r="P58" s="37">
        <f t="shared" si="54"/>
        <v>0</v>
      </c>
      <c r="Q58" s="37">
        <f t="shared" si="54"/>
        <v>0.14285714285714285</v>
      </c>
      <c r="R58" s="37">
        <f t="shared" ref="R58" si="55">IF(R57=0,0,R57/$F57)</f>
        <v>0</v>
      </c>
      <c r="AA58" s="152"/>
      <c r="AB58" s="152"/>
    </row>
    <row r="59" spans="1:28" ht="12.75" customHeight="1">
      <c r="A59" s="203"/>
      <c r="B59" s="203"/>
      <c r="C59" s="43"/>
      <c r="D59" s="278" t="s">
        <v>22</v>
      </c>
      <c r="E59" s="42"/>
      <c r="F59" s="93">
        <v>16</v>
      </c>
      <c r="G59" s="68">
        <v>13</v>
      </c>
      <c r="H59" s="41">
        <v>6</v>
      </c>
      <c r="I59" s="41">
        <v>0</v>
      </c>
      <c r="J59" s="41">
        <v>1</v>
      </c>
      <c r="K59" s="41">
        <v>1</v>
      </c>
      <c r="L59" s="41">
        <v>1</v>
      </c>
      <c r="M59" s="41">
        <v>0</v>
      </c>
      <c r="N59" s="41">
        <v>3</v>
      </c>
      <c r="O59" s="41">
        <v>0</v>
      </c>
      <c r="P59" s="41">
        <v>0</v>
      </c>
      <c r="Q59" s="41">
        <v>2</v>
      </c>
      <c r="R59" s="41">
        <v>0</v>
      </c>
      <c r="AA59" s="153">
        <v>16</v>
      </c>
      <c r="AB59" s="153" t="str">
        <f>IF(F59=AA59,"",1)</f>
        <v/>
      </c>
    </row>
    <row r="60" spans="1:28" ht="12.75" customHeight="1">
      <c r="A60" s="203"/>
      <c r="B60" s="203"/>
      <c r="C60" s="40"/>
      <c r="D60" s="279"/>
      <c r="E60" s="39"/>
      <c r="F60" s="94"/>
      <c r="G60" s="66">
        <f t="shared" ref="G60:Q60" si="56">IF(G59=0,0,G59/$F59)</f>
        <v>0.8125</v>
      </c>
      <c r="H60" s="37">
        <f t="shared" si="56"/>
        <v>0.375</v>
      </c>
      <c r="I60" s="37">
        <f t="shared" si="56"/>
        <v>0</v>
      </c>
      <c r="J60" s="37">
        <f t="shared" si="56"/>
        <v>6.25E-2</v>
      </c>
      <c r="K60" s="37">
        <f t="shared" si="56"/>
        <v>6.25E-2</v>
      </c>
      <c r="L60" s="37">
        <f t="shared" si="56"/>
        <v>6.25E-2</v>
      </c>
      <c r="M60" s="37">
        <f t="shared" si="56"/>
        <v>0</v>
      </c>
      <c r="N60" s="37">
        <f t="shared" si="56"/>
        <v>0.1875</v>
      </c>
      <c r="O60" s="37">
        <f t="shared" si="56"/>
        <v>0</v>
      </c>
      <c r="P60" s="37">
        <f t="shared" si="56"/>
        <v>0</v>
      </c>
      <c r="Q60" s="37">
        <f t="shared" si="56"/>
        <v>0.125</v>
      </c>
      <c r="R60" s="37">
        <f t="shared" ref="R60" si="57">IF(R59=0,0,R59/$F59)</f>
        <v>0</v>
      </c>
      <c r="AA60" s="152"/>
      <c r="AB60" s="152"/>
    </row>
    <row r="61" spans="1:28" ht="12" customHeight="1">
      <c r="A61" s="203"/>
      <c r="B61" s="203"/>
      <c r="C61" s="43"/>
      <c r="D61" s="278" t="s">
        <v>21</v>
      </c>
      <c r="E61" s="42"/>
      <c r="F61" s="93">
        <v>10</v>
      </c>
      <c r="G61" s="68">
        <v>8</v>
      </c>
      <c r="H61" s="41">
        <v>6</v>
      </c>
      <c r="I61" s="41">
        <v>0</v>
      </c>
      <c r="J61" s="41">
        <v>1</v>
      </c>
      <c r="K61" s="41">
        <v>2</v>
      </c>
      <c r="L61" s="41">
        <v>1</v>
      </c>
      <c r="M61" s="41">
        <v>1</v>
      </c>
      <c r="N61" s="41">
        <v>0</v>
      </c>
      <c r="O61" s="41">
        <v>1</v>
      </c>
      <c r="P61" s="41">
        <v>1</v>
      </c>
      <c r="Q61" s="41">
        <v>0</v>
      </c>
      <c r="R61" s="41">
        <v>0</v>
      </c>
      <c r="AA61" s="153">
        <v>10</v>
      </c>
      <c r="AB61" s="153" t="str">
        <f>IF(F61=AA61,"",1)</f>
        <v/>
      </c>
    </row>
    <row r="62" spans="1:28" ht="12" customHeight="1">
      <c r="A62" s="203"/>
      <c r="B62" s="203"/>
      <c r="C62" s="40"/>
      <c r="D62" s="279"/>
      <c r="E62" s="39"/>
      <c r="F62" s="94"/>
      <c r="G62" s="66">
        <f t="shared" ref="G62:Q62" si="58">IF(G61=0,0,G61/$F61)</f>
        <v>0.8</v>
      </c>
      <c r="H62" s="37">
        <f t="shared" si="58"/>
        <v>0.6</v>
      </c>
      <c r="I62" s="37">
        <f t="shared" si="58"/>
        <v>0</v>
      </c>
      <c r="J62" s="37">
        <f t="shared" si="58"/>
        <v>0.1</v>
      </c>
      <c r="K62" s="37">
        <f t="shared" si="58"/>
        <v>0.2</v>
      </c>
      <c r="L62" s="37">
        <f t="shared" si="58"/>
        <v>0.1</v>
      </c>
      <c r="M62" s="37">
        <f t="shared" si="58"/>
        <v>0.1</v>
      </c>
      <c r="N62" s="37">
        <f t="shared" si="58"/>
        <v>0</v>
      </c>
      <c r="O62" s="37">
        <f t="shared" si="58"/>
        <v>0.1</v>
      </c>
      <c r="P62" s="37">
        <f t="shared" si="58"/>
        <v>0.1</v>
      </c>
      <c r="Q62" s="37">
        <f t="shared" si="58"/>
        <v>0</v>
      </c>
      <c r="R62" s="37">
        <f t="shared" ref="R62" si="59">IF(R61=0,0,R61/$F61)</f>
        <v>0</v>
      </c>
      <c r="AA62" s="152"/>
      <c r="AB62" s="152"/>
    </row>
    <row r="63" spans="1:28" ht="12" customHeight="1">
      <c r="A63" s="203"/>
      <c r="B63" s="203"/>
      <c r="C63" s="43"/>
      <c r="D63" s="278" t="s">
        <v>20</v>
      </c>
      <c r="E63" s="42"/>
      <c r="F63" s="93">
        <v>3</v>
      </c>
      <c r="G63" s="68">
        <v>2</v>
      </c>
      <c r="H63" s="41">
        <v>1</v>
      </c>
      <c r="I63" s="41">
        <v>0</v>
      </c>
      <c r="J63" s="41">
        <v>0</v>
      </c>
      <c r="K63" s="41">
        <v>0</v>
      </c>
      <c r="L63" s="41">
        <v>0</v>
      </c>
      <c r="M63" s="41">
        <v>0</v>
      </c>
      <c r="N63" s="41">
        <v>0</v>
      </c>
      <c r="O63" s="41">
        <v>0</v>
      </c>
      <c r="P63" s="41">
        <v>0</v>
      </c>
      <c r="Q63" s="41">
        <v>0</v>
      </c>
      <c r="R63" s="41">
        <v>0</v>
      </c>
      <c r="AA63" s="153">
        <v>3</v>
      </c>
      <c r="AB63" s="153" t="str">
        <f>IF(F63=AA63,"",1)</f>
        <v/>
      </c>
    </row>
    <row r="64" spans="1:28" ht="12" customHeight="1">
      <c r="A64" s="203"/>
      <c r="B64" s="203"/>
      <c r="C64" s="40"/>
      <c r="D64" s="279"/>
      <c r="E64" s="39"/>
      <c r="F64" s="94"/>
      <c r="G64" s="66">
        <f t="shared" ref="G64:Q64" si="60">IF(G63=0,0,G63/$F63)</f>
        <v>0.66666666666666663</v>
      </c>
      <c r="H64" s="37">
        <f t="shared" si="60"/>
        <v>0.33333333333333331</v>
      </c>
      <c r="I64" s="37">
        <f t="shared" si="60"/>
        <v>0</v>
      </c>
      <c r="J64" s="37">
        <f t="shared" si="60"/>
        <v>0</v>
      </c>
      <c r="K64" s="37">
        <f t="shared" si="60"/>
        <v>0</v>
      </c>
      <c r="L64" s="37">
        <f t="shared" si="60"/>
        <v>0</v>
      </c>
      <c r="M64" s="37">
        <f t="shared" si="60"/>
        <v>0</v>
      </c>
      <c r="N64" s="37">
        <f t="shared" si="60"/>
        <v>0</v>
      </c>
      <c r="O64" s="37">
        <f t="shared" si="60"/>
        <v>0</v>
      </c>
      <c r="P64" s="37">
        <f t="shared" si="60"/>
        <v>0</v>
      </c>
      <c r="Q64" s="37">
        <f t="shared" si="60"/>
        <v>0</v>
      </c>
      <c r="R64" s="37">
        <f t="shared" ref="R64" si="61">IF(R63=0,0,R63/$F63)</f>
        <v>0</v>
      </c>
      <c r="AA64" s="152"/>
      <c r="AB64" s="152"/>
    </row>
    <row r="65" spans="1:28" ht="12" customHeight="1">
      <c r="A65" s="203"/>
      <c r="B65" s="203"/>
      <c r="C65" s="43"/>
      <c r="D65" s="278" t="s">
        <v>19</v>
      </c>
      <c r="E65" s="42"/>
      <c r="F65" s="93">
        <v>16</v>
      </c>
      <c r="G65" s="68">
        <v>11</v>
      </c>
      <c r="H65" s="41">
        <v>7</v>
      </c>
      <c r="I65" s="41">
        <v>1</v>
      </c>
      <c r="J65" s="41">
        <v>0</v>
      </c>
      <c r="K65" s="41">
        <v>0</v>
      </c>
      <c r="L65" s="41">
        <v>2</v>
      </c>
      <c r="M65" s="41">
        <v>4</v>
      </c>
      <c r="N65" s="41">
        <v>0</v>
      </c>
      <c r="O65" s="41">
        <v>0</v>
      </c>
      <c r="P65" s="41">
        <v>0</v>
      </c>
      <c r="Q65" s="41">
        <v>1</v>
      </c>
      <c r="R65" s="41">
        <v>2</v>
      </c>
      <c r="AA65" s="153">
        <v>16</v>
      </c>
      <c r="AB65" s="153" t="str">
        <f>IF(F65=AA65,"",1)</f>
        <v/>
      </c>
    </row>
    <row r="66" spans="1:28" ht="12" customHeight="1">
      <c r="A66" s="203"/>
      <c r="B66" s="203"/>
      <c r="C66" s="40"/>
      <c r="D66" s="279"/>
      <c r="E66" s="39"/>
      <c r="F66" s="94"/>
      <c r="G66" s="66">
        <f t="shared" ref="G66:Q66" si="62">IF(G65=0,0,G65/$F65)</f>
        <v>0.6875</v>
      </c>
      <c r="H66" s="37">
        <f t="shared" si="62"/>
        <v>0.4375</v>
      </c>
      <c r="I66" s="37">
        <f t="shared" si="62"/>
        <v>6.25E-2</v>
      </c>
      <c r="J66" s="37">
        <f t="shared" si="62"/>
        <v>0</v>
      </c>
      <c r="K66" s="37">
        <f t="shared" si="62"/>
        <v>0</v>
      </c>
      <c r="L66" s="37">
        <f t="shared" si="62"/>
        <v>0.125</v>
      </c>
      <c r="M66" s="37">
        <f t="shared" si="62"/>
        <v>0.25</v>
      </c>
      <c r="N66" s="37">
        <f t="shared" si="62"/>
        <v>0</v>
      </c>
      <c r="O66" s="37">
        <f t="shared" si="62"/>
        <v>0</v>
      </c>
      <c r="P66" s="37">
        <f t="shared" si="62"/>
        <v>0</v>
      </c>
      <c r="Q66" s="37">
        <f t="shared" si="62"/>
        <v>6.25E-2</v>
      </c>
      <c r="R66" s="37">
        <f t="shared" ref="R66" si="63">IF(R65=0,0,R65/$F65)</f>
        <v>0.125</v>
      </c>
      <c r="AA66" s="152"/>
      <c r="AB66" s="152"/>
    </row>
    <row r="67" spans="1:28" ht="12" customHeight="1">
      <c r="A67" s="203"/>
      <c r="B67" s="203"/>
      <c r="C67" s="43"/>
      <c r="D67" s="278" t="s">
        <v>18</v>
      </c>
      <c r="E67" s="42"/>
      <c r="F67" s="93">
        <v>6</v>
      </c>
      <c r="G67" s="68">
        <v>6</v>
      </c>
      <c r="H67" s="41">
        <v>0</v>
      </c>
      <c r="I67" s="41">
        <v>1</v>
      </c>
      <c r="J67" s="41">
        <v>1</v>
      </c>
      <c r="K67" s="41">
        <v>1</v>
      </c>
      <c r="L67" s="41">
        <v>0</v>
      </c>
      <c r="M67" s="41">
        <v>1</v>
      </c>
      <c r="N67" s="41">
        <v>0</v>
      </c>
      <c r="O67" s="41">
        <v>0</v>
      </c>
      <c r="P67" s="41">
        <v>0</v>
      </c>
      <c r="Q67" s="41">
        <v>0</v>
      </c>
      <c r="R67" s="41">
        <v>0</v>
      </c>
      <c r="AA67" s="153">
        <v>6</v>
      </c>
      <c r="AB67" s="153" t="str">
        <f>IF(F67=AA67,"",1)</f>
        <v/>
      </c>
    </row>
    <row r="68" spans="1:28" ht="12" customHeight="1">
      <c r="A68" s="203"/>
      <c r="B68" s="204"/>
      <c r="C68" s="40"/>
      <c r="D68" s="279"/>
      <c r="E68" s="39"/>
      <c r="F68" s="94"/>
      <c r="G68" s="66">
        <f t="shared" ref="G68:Q68" si="64">IF(G67=0,0,G67/$F67)</f>
        <v>1</v>
      </c>
      <c r="H68" s="37">
        <f t="shared" si="64"/>
        <v>0</v>
      </c>
      <c r="I68" s="37">
        <f t="shared" si="64"/>
        <v>0.16666666666666666</v>
      </c>
      <c r="J68" s="37">
        <f t="shared" si="64"/>
        <v>0.16666666666666666</v>
      </c>
      <c r="K68" s="37">
        <f t="shared" si="64"/>
        <v>0.16666666666666666</v>
      </c>
      <c r="L68" s="37">
        <f t="shared" si="64"/>
        <v>0</v>
      </c>
      <c r="M68" s="37">
        <f t="shared" si="64"/>
        <v>0.16666666666666666</v>
      </c>
      <c r="N68" s="37">
        <f t="shared" si="64"/>
        <v>0</v>
      </c>
      <c r="O68" s="37">
        <f t="shared" si="64"/>
        <v>0</v>
      </c>
      <c r="P68" s="37">
        <f t="shared" si="64"/>
        <v>0</v>
      </c>
      <c r="Q68" s="37">
        <f t="shared" si="64"/>
        <v>0</v>
      </c>
      <c r="R68" s="37">
        <f t="shared" ref="R68" si="65">IF(R67=0,0,R67/$F67)</f>
        <v>0</v>
      </c>
      <c r="AA68" s="152"/>
      <c r="AB68" s="152"/>
    </row>
    <row r="69" spans="1:28" ht="12" customHeight="1">
      <c r="A69" s="203"/>
      <c r="B69" s="202" t="s">
        <v>17</v>
      </c>
      <c r="C69" s="43"/>
      <c r="D69" s="278" t="s">
        <v>16</v>
      </c>
      <c r="E69" s="42"/>
      <c r="F69" s="93">
        <v>637</v>
      </c>
      <c r="G69" s="68">
        <f t="shared" ref="G69:Q69" si="66">SUM(G71,G73,G75,G77,G79,G81,G83,G85,G87,G89,G91,G93,G95,G97,G99)</f>
        <v>526</v>
      </c>
      <c r="H69" s="41">
        <f t="shared" si="66"/>
        <v>197</v>
      </c>
      <c r="I69" s="41">
        <f t="shared" si="66"/>
        <v>10</v>
      </c>
      <c r="J69" s="41">
        <f t="shared" si="66"/>
        <v>33</v>
      </c>
      <c r="K69" s="41">
        <f t="shared" si="66"/>
        <v>32</v>
      </c>
      <c r="L69" s="41">
        <f t="shared" si="66"/>
        <v>53</v>
      </c>
      <c r="M69" s="41">
        <f t="shared" si="66"/>
        <v>107</v>
      </c>
      <c r="N69" s="41">
        <f t="shared" si="66"/>
        <v>12</v>
      </c>
      <c r="O69" s="41">
        <f t="shared" si="66"/>
        <v>45</v>
      </c>
      <c r="P69" s="41">
        <f t="shared" si="66"/>
        <v>7</v>
      </c>
      <c r="Q69" s="41">
        <f t="shared" si="66"/>
        <v>44</v>
      </c>
      <c r="R69" s="41">
        <f t="shared" ref="R69" si="67">SUM(R71,R73,R75,R77,R79,R81,R83,R85,R87,R89,R91,R93,R95,R97,R99)</f>
        <v>10</v>
      </c>
      <c r="AA69" s="153">
        <v>637</v>
      </c>
      <c r="AB69" s="153" t="str">
        <f>IF(F69=AA69,"",1)</f>
        <v/>
      </c>
    </row>
    <row r="70" spans="1:28" ht="12" customHeight="1">
      <c r="A70" s="203"/>
      <c r="B70" s="203"/>
      <c r="C70" s="40"/>
      <c r="D70" s="279"/>
      <c r="E70" s="39"/>
      <c r="F70" s="94"/>
      <c r="G70" s="66">
        <f t="shared" ref="G70:Q70" si="68">IF(G69=0,0,G69/$F69)</f>
        <v>0.82574568288854</v>
      </c>
      <c r="H70" s="37">
        <f t="shared" si="68"/>
        <v>0.30926216640502358</v>
      </c>
      <c r="I70" s="37">
        <f t="shared" si="68"/>
        <v>1.5698587127158554E-2</v>
      </c>
      <c r="J70" s="37">
        <f t="shared" si="68"/>
        <v>5.1805337519623233E-2</v>
      </c>
      <c r="K70" s="37">
        <f t="shared" si="68"/>
        <v>5.0235478806907381E-2</v>
      </c>
      <c r="L70" s="37">
        <f t="shared" si="68"/>
        <v>8.3202511773940349E-2</v>
      </c>
      <c r="M70" s="37">
        <f t="shared" si="68"/>
        <v>0.16797488226059654</v>
      </c>
      <c r="N70" s="37">
        <f t="shared" si="68"/>
        <v>1.8838304552590265E-2</v>
      </c>
      <c r="O70" s="37">
        <f t="shared" si="68"/>
        <v>7.0643642072213506E-2</v>
      </c>
      <c r="P70" s="37">
        <f t="shared" si="68"/>
        <v>1.098901098901099E-2</v>
      </c>
      <c r="Q70" s="37">
        <f t="shared" si="68"/>
        <v>6.907378335949764E-2</v>
      </c>
      <c r="R70" s="37">
        <f t="shared" ref="R70" si="69">IF(R69=0,0,R69/$F69)</f>
        <v>1.5698587127158554E-2</v>
      </c>
      <c r="AA70" s="152"/>
      <c r="AB70" s="152"/>
    </row>
    <row r="71" spans="1:28" ht="12" customHeight="1">
      <c r="A71" s="203"/>
      <c r="B71" s="203"/>
      <c r="C71" s="43"/>
      <c r="D71" s="278" t="s">
        <v>129</v>
      </c>
      <c r="E71" s="42"/>
      <c r="F71" s="93">
        <v>5</v>
      </c>
      <c r="G71" s="68">
        <v>5</v>
      </c>
      <c r="H71" s="41">
        <v>1</v>
      </c>
      <c r="I71" s="41">
        <v>0</v>
      </c>
      <c r="J71" s="41">
        <v>0</v>
      </c>
      <c r="K71" s="41">
        <v>0</v>
      </c>
      <c r="L71" s="41">
        <v>0</v>
      </c>
      <c r="M71" s="41">
        <v>0</v>
      </c>
      <c r="N71" s="41">
        <v>0</v>
      </c>
      <c r="O71" s="41">
        <v>0</v>
      </c>
      <c r="P71" s="41">
        <v>0</v>
      </c>
      <c r="Q71" s="41">
        <v>0</v>
      </c>
      <c r="R71" s="41">
        <v>0</v>
      </c>
      <c r="AA71" s="153">
        <v>5</v>
      </c>
      <c r="AB71" s="153" t="str">
        <f>IF(F71=AA71,"",1)</f>
        <v/>
      </c>
    </row>
    <row r="72" spans="1:28" ht="12" customHeight="1">
      <c r="A72" s="203"/>
      <c r="B72" s="203"/>
      <c r="C72" s="40"/>
      <c r="D72" s="279"/>
      <c r="E72" s="39"/>
      <c r="F72" s="94"/>
      <c r="G72" s="66">
        <f t="shared" ref="G72:Q72" si="70">IF(G71=0,0,G71/$F71)</f>
        <v>1</v>
      </c>
      <c r="H72" s="37">
        <f t="shared" si="70"/>
        <v>0.2</v>
      </c>
      <c r="I72" s="37">
        <f t="shared" si="70"/>
        <v>0</v>
      </c>
      <c r="J72" s="37">
        <f t="shared" si="70"/>
        <v>0</v>
      </c>
      <c r="K72" s="37">
        <f t="shared" si="70"/>
        <v>0</v>
      </c>
      <c r="L72" s="37">
        <f t="shared" si="70"/>
        <v>0</v>
      </c>
      <c r="M72" s="37">
        <f t="shared" si="70"/>
        <v>0</v>
      </c>
      <c r="N72" s="37">
        <f t="shared" si="70"/>
        <v>0</v>
      </c>
      <c r="O72" s="37">
        <f t="shared" si="70"/>
        <v>0</v>
      </c>
      <c r="P72" s="37">
        <f t="shared" si="70"/>
        <v>0</v>
      </c>
      <c r="Q72" s="37">
        <f t="shared" si="70"/>
        <v>0</v>
      </c>
      <c r="R72" s="37">
        <f t="shared" ref="R72" si="71">IF(R71=0,0,R71/$F71)</f>
        <v>0</v>
      </c>
      <c r="AA72" s="152"/>
      <c r="AB72" s="152"/>
    </row>
    <row r="73" spans="1:28" ht="12" customHeight="1">
      <c r="A73" s="203"/>
      <c r="B73" s="203"/>
      <c r="C73" s="43"/>
      <c r="D73" s="278" t="s">
        <v>14</v>
      </c>
      <c r="E73" s="42"/>
      <c r="F73" s="93">
        <v>80</v>
      </c>
      <c r="G73" s="68">
        <v>68</v>
      </c>
      <c r="H73" s="41">
        <v>30</v>
      </c>
      <c r="I73" s="41">
        <v>1</v>
      </c>
      <c r="J73" s="41">
        <v>7</v>
      </c>
      <c r="K73" s="41">
        <v>3</v>
      </c>
      <c r="L73" s="41">
        <v>6</v>
      </c>
      <c r="M73" s="41">
        <v>13</v>
      </c>
      <c r="N73" s="41">
        <v>2</v>
      </c>
      <c r="O73" s="41">
        <v>13</v>
      </c>
      <c r="P73" s="41">
        <v>0</v>
      </c>
      <c r="Q73" s="41">
        <v>6</v>
      </c>
      <c r="R73" s="41">
        <v>0</v>
      </c>
      <c r="AA73" s="153">
        <v>80</v>
      </c>
      <c r="AB73" s="153" t="str">
        <f>IF(F73=AA73,"",1)</f>
        <v/>
      </c>
    </row>
    <row r="74" spans="1:28" ht="12" customHeight="1">
      <c r="A74" s="203"/>
      <c r="B74" s="203"/>
      <c r="C74" s="40"/>
      <c r="D74" s="279"/>
      <c r="E74" s="39"/>
      <c r="F74" s="94"/>
      <c r="G74" s="66">
        <f t="shared" ref="G74:Q74" si="72">IF(G73=0,0,G73/$F73)</f>
        <v>0.85</v>
      </c>
      <c r="H74" s="37">
        <f t="shared" si="72"/>
        <v>0.375</v>
      </c>
      <c r="I74" s="37">
        <f t="shared" si="72"/>
        <v>1.2500000000000001E-2</v>
      </c>
      <c r="J74" s="37">
        <f t="shared" si="72"/>
        <v>8.7499999999999994E-2</v>
      </c>
      <c r="K74" s="37">
        <f t="shared" si="72"/>
        <v>3.7499999999999999E-2</v>
      </c>
      <c r="L74" s="37">
        <f t="shared" si="72"/>
        <v>7.4999999999999997E-2</v>
      </c>
      <c r="M74" s="37">
        <f t="shared" si="72"/>
        <v>0.16250000000000001</v>
      </c>
      <c r="N74" s="37">
        <f t="shared" si="72"/>
        <v>2.5000000000000001E-2</v>
      </c>
      <c r="O74" s="37">
        <f t="shared" si="72"/>
        <v>0.16250000000000001</v>
      </c>
      <c r="P74" s="37">
        <f t="shared" si="72"/>
        <v>0</v>
      </c>
      <c r="Q74" s="37">
        <f t="shared" si="72"/>
        <v>7.4999999999999997E-2</v>
      </c>
      <c r="R74" s="37">
        <f t="shared" ref="R74" si="73">IF(R73=0,0,R73/$F73)</f>
        <v>0</v>
      </c>
      <c r="AA74" s="152"/>
      <c r="AB74" s="152"/>
    </row>
    <row r="75" spans="1:28" ht="12" customHeight="1">
      <c r="A75" s="203"/>
      <c r="B75" s="203"/>
      <c r="C75" s="43"/>
      <c r="D75" s="278" t="s">
        <v>13</v>
      </c>
      <c r="E75" s="42"/>
      <c r="F75" s="93">
        <v>10</v>
      </c>
      <c r="G75" s="68">
        <v>9</v>
      </c>
      <c r="H75" s="41">
        <v>5</v>
      </c>
      <c r="I75" s="41">
        <v>0</v>
      </c>
      <c r="J75" s="41">
        <v>0</v>
      </c>
      <c r="K75" s="41">
        <v>1</v>
      </c>
      <c r="L75" s="41">
        <v>0</v>
      </c>
      <c r="M75" s="41">
        <v>7</v>
      </c>
      <c r="N75" s="41">
        <v>0</v>
      </c>
      <c r="O75" s="41">
        <v>1</v>
      </c>
      <c r="P75" s="41">
        <v>0</v>
      </c>
      <c r="Q75" s="41">
        <v>1</v>
      </c>
      <c r="R75" s="41">
        <v>0</v>
      </c>
      <c r="AA75" s="153">
        <v>10</v>
      </c>
      <c r="AB75" s="153" t="str">
        <f>IF(F75=AA75,"",1)</f>
        <v/>
      </c>
    </row>
    <row r="76" spans="1:28" ht="12" customHeight="1">
      <c r="A76" s="203"/>
      <c r="B76" s="203"/>
      <c r="C76" s="40"/>
      <c r="D76" s="279"/>
      <c r="E76" s="39"/>
      <c r="F76" s="94"/>
      <c r="G76" s="66">
        <f t="shared" ref="G76:Q76" si="74">IF(G75=0,0,G75/$F75)</f>
        <v>0.9</v>
      </c>
      <c r="H76" s="37">
        <f t="shared" si="74"/>
        <v>0.5</v>
      </c>
      <c r="I76" s="37">
        <f t="shared" si="74"/>
        <v>0</v>
      </c>
      <c r="J76" s="37">
        <f t="shared" si="74"/>
        <v>0</v>
      </c>
      <c r="K76" s="37">
        <f t="shared" si="74"/>
        <v>0.1</v>
      </c>
      <c r="L76" s="37">
        <f t="shared" si="74"/>
        <v>0</v>
      </c>
      <c r="M76" s="37">
        <f t="shared" si="74"/>
        <v>0.7</v>
      </c>
      <c r="N76" s="37">
        <f t="shared" si="74"/>
        <v>0</v>
      </c>
      <c r="O76" s="37">
        <f t="shared" si="74"/>
        <v>0.1</v>
      </c>
      <c r="P76" s="37">
        <f t="shared" si="74"/>
        <v>0</v>
      </c>
      <c r="Q76" s="37">
        <f t="shared" si="74"/>
        <v>0.1</v>
      </c>
      <c r="R76" s="37">
        <f t="shared" ref="R76" si="75">IF(R75=0,0,R75/$F75)</f>
        <v>0</v>
      </c>
      <c r="AA76" s="152"/>
      <c r="AB76" s="152"/>
    </row>
    <row r="77" spans="1:28" ht="12" customHeight="1">
      <c r="A77" s="203"/>
      <c r="B77" s="203"/>
      <c r="C77" s="43"/>
      <c r="D77" s="278" t="s">
        <v>12</v>
      </c>
      <c r="E77" s="42"/>
      <c r="F77" s="93">
        <v>3</v>
      </c>
      <c r="G77" s="68">
        <v>3</v>
      </c>
      <c r="H77" s="41">
        <v>1</v>
      </c>
      <c r="I77" s="41">
        <v>0</v>
      </c>
      <c r="J77" s="41">
        <v>2</v>
      </c>
      <c r="K77" s="41">
        <v>3</v>
      </c>
      <c r="L77" s="41">
        <v>1</v>
      </c>
      <c r="M77" s="41">
        <v>2</v>
      </c>
      <c r="N77" s="41">
        <v>2</v>
      </c>
      <c r="O77" s="41">
        <v>2</v>
      </c>
      <c r="P77" s="41">
        <v>0</v>
      </c>
      <c r="Q77" s="41">
        <v>0</v>
      </c>
      <c r="R77" s="41">
        <v>0</v>
      </c>
      <c r="AA77" s="153">
        <v>3</v>
      </c>
      <c r="AB77" s="153" t="str">
        <f>IF(F77=AA77,"",1)</f>
        <v/>
      </c>
    </row>
    <row r="78" spans="1:28" ht="12" customHeight="1">
      <c r="A78" s="203"/>
      <c r="B78" s="203"/>
      <c r="C78" s="40"/>
      <c r="D78" s="279"/>
      <c r="E78" s="39"/>
      <c r="F78" s="94"/>
      <c r="G78" s="66">
        <f t="shared" ref="G78:Q78" si="76">IF(G77=0,0,G77/$F77)</f>
        <v>1</v>
      </c>
      <c r="H78" s="37">
        <f t="shared" si="76"/>
        <v>0.33333333333333331</v>
      </c>
      <c r="I78" s="37">
        <f t="shared" si="76"/>
        <v>0</v>
      </c>
      <c r="J78" s="37">
        <f t="shared" si="76"/>
        <v>0.66666666666666663</v>
      </c>
      <c r="K78" s="37">
        <f t="shared" si="76"/>
        <v>1</v>
      </c>
      <c r="L78" s="37">
        <f t="shared" si="76"/>
        <v>0.33333333333333331</v>
      </c>
      <c r="M78" s="37">
        <f t="shared" si="76"/>
        <v>0.66666666666666663</v>
      </c>
      <c r="N78" s="37">
        <f t="shared" si="76"/>
        <v>0.66666666666666663</v>
      </c>
      <c r="O78" s="37">
        <f t="shared" si="76"/>
        <v>0.66666666666666663</v>
      </c>
      <c r="P78" s="37">
        <f t="shared" si="76"/>
        <v>0</v>
      </c>
      <c r="Q78" s="37">
        <f t="shared" si="76"/>
        <v>0</v>
      </c>
      <c r="R78" s="37">
        <f t="shared" ref="R78" si="77">IF(R77=0,0,R77/$F77)</f>
        <v>0</v>
      </c>
      <c r="AA78" s="152"/>
      <c r="AB78" s="152"/>
    </row>
    <row r="79" spans="1:28" ht="12" customHeight="1">
      <c r="A79" s="203"/>
      <c r="B79" s="203"/>
      <c r="C79" s="43"/>
      <c r="D79" s="278" t="s">
        <v>11</v>
      </c>
      <c r="E79" s="42"/>
      <c r="F79" s="93">
        <v>31</v>
      </c>
      <c r="G79" s="68">
        <v>24</v>
      </c>
      <c r="H79" s="41">
        <v>13</v>
      </c>
      <c r="I79" s="41">
        <v>0</v>
      </c>
      <c r="J79" s="41">
        <v>1</v>
      </c>
      <c r="K79" s="41">
        <v>2</v>
      </c>
      <c r="L79" s="41">
        <v>1</v>
      </c>
      <c r="M79" s="41">
        <v>5</v>
      </c>
      <c r="N79" s="41">
        <v>1</v>
      </c>
      <c r="O79" s="41">
        <v>3</v>
      </c>
      <c r="P79" s="41">
        <v>1</v>
      </c>
      <c r="Q79" s="41">
        <v>2</v>
      </c>
      <c r="R79" s="41">
        <v>0</v>
      </c>
      <c r="AA79" s="153">
        <v>31</v>
      </c>
      <c r="AB79" s="153" t="str">
        <f>IF(F79=AA79,"",1)</f>
        <v/>
      </c>
    </row>
    <row r="80" spans="1:28" ht="12" customHeight="1">
      <c r="A80" s="203"/>
      <c r="B80" s="203"/>
      <c r="C80" s="40"/>
      <c r="D80" s="279"/>
      <c r="E80" s="39"/>
      <c r="F80" s="94"/>
      <c r="G80" s="66">
        <f t="shared" ref="G80:Q80" si="78">IF(G79=0,0,G79/$F79)</f>
        <v>0.77419354838709675</v>
      </c>
      <c r="H80" s="37">
        <f t="shared" si="78"/>
        <v>0.41935483870967744</v>
      </c>
      <c r="I80" s="37">
        <f t="shared" si="78"/>
        <v>0</v>
      </c>
      <c r="J80" s="37">
        <f t="shared" si="78"/>
        <v>3.2258064516129031E-2</v>
      </c>
      <c r="K80" s="37">
        <f t="shared" si="78"/>
        <v>6.4516129032258063E-2</v>
      </c>
      <c r="L80" s="37">
        <f t="shared" si="78"/>
        <v>3.2258064516129031E-2</v>
      </c>
      <c r="M80" s="37">
        <f t="shared" si="78"/>
        <v>0.16129032258064516</v>
      </c>
      <c r="N80" s="37">
        <f t="shared" si="78"/>
        <v>3.2258064516129031E-2</v>
      </c>
      <c r="O80" s="37">
        <f t="shared" si="78"/>
        <v>9.6774193548387094E-2</v>
      </c>
      <c r="P80" s="37">
        <f t="shared" si="78"/>
        <v>3.2258064516129031E-2</v>
      </c>
      <c r="Q80" s="37">
        <f t="shared" si="78"/>
        <v>6.4516129032258063E-2</v>
      </c>
      <c r="R80" s="37">
        <f t="shared" ref="R80" si="79">IF(R79=0,0,R79/$F79)</f>
        <v>0</v>
      </c>
      <c r="AA80" s="152"/>
      <c r="AB80" s="152"/>
    </row>
    <row r="81" spans="1:28" ht="12" customHeight="1">
      <c r="A81" s="203"/>
      <c r="B81" s="203"/>
      <c r="C81" s="43"/>
      <c r="D81" s="278" t="s">
        <v>10</v>
      </c>
      <c r="E81" s="42"/>
      <c r="F81" s="93">
        <v>165</v>
      </c>
      <c r="G81" s="68">
        <v>136</v>
      </c>
      <c r="H81" s="41">
        <v>54</v>
      </c>
      <c r="I81" s="41">
        <v>4</v>
      </c>
      <c r="J81" s="41">
        <v>5</v>
      </c>
      <c r="K81" s="41">
        <v>2</v>
      </c>
      <c r="L81" s="41">
        <v>13</v>
      </c>
      <c r="M81" s="41">
        <v>32</v>
      </c>
      <c r="N81" s="41">
        <v>1</v>
      </c>
      <c r="O81" s="41">
        <v>16</v>
      </c>
      <c r="P81" s="41">
        <v>2</v>
      </c>
      <c r="Q81" s="41">
        <v>10</v>
      </c>
      <c r="R81" s="41">
        <v>2</v>
      </c>
      <c r="AA81" s="153">
        <v>165</v>
      </c>
      <c r="AB81" s="153" t="str">
        <f>IF(F81=AA81,"",1)</f>
        <v/>
      </c>
    </row>
    <row r="82" spans="1:28" ht="12" customHeight="1">
      <c r="A82" s="203"/>
      <c r="B82" s="203"/>
      <c r="C82" s="40"/>
      <c r="D82" s="279"/>
      <c r="E82" s="39"/>
      <c r="F82" s="94"/>
      <c r="G82" s="66">
        <f t="shared" ref="G82:Q82" si="80">IF(G81=0,0,G81/$F81)</f>
        <v>0.82424242424242422</v>
      </c>
      <c r="H82" s="37">
        <f t="shared" si="80"/>
        <v>0.32727272727272727</v>
      </c>
      <c r="I82" s="37">
        <f t="shared" si="80"/>
        <v>2.4242424242424242E-2</v>
      </c>
      <c r="J82" s="37">
        <f t="shared" si="80"/>
        <v>3.0303030303030304E-2</v>
      </c>
      <c r="K82" s="37">
        <f t="shared" si="80"/>
        <v>1.2121212121212121E-2</v>
      </c>
      <c r="L82" s="37">
        <f t="shared" si="80"/>
        <v>7.8787878787878782E-2</v>
      </c>
      <c r="M82" s="37">
        <f t="shared" si="80"/>
        <v>0.19393939393939394</v>
      </c>
      <c r="N82" s="37">
        <f t="shared" si="80"/>
        <v>6.0606060606060606E-3</v>
      </c>
      <c r="O82" s="37">
        <f t="shared" si="80"/>
        <v>9.696969696969697E-2</v>
      </c>
      <c r="P82" s="37">
        <f t="shared" si="80"/>
        <v>1.2121212121212121E-2</v>
      </c>
      <c r="Q82" s="37">
        <f t="shared" si="80"/>
        <v>6.0606060606060608E-2</v>
      </c>
      <c r="R82" s="37">
        <f t="shared" ref="R82" si="81">IF(R81=0,0,R81/$F81)</f>
        <v>1.2121212121212121E-2</v>
      </c>
      <c r="AA82" s="152"/>
      <c r="AB82" s="152"/>
    </row>
    <row r="83" spans="1:28" ht="12" customHeight="1">
      <c r="A83" s="203"/>
      <c r="B83" s="203"/>
      <c r="C83" s="43"/>
      <c r="D83" s="278" t="s">
        <v>9</v>
      </c>
      <c r="E83" s="42"/>
      <c r="F83" s="93">
        <v>14</v>
      </c>
      <c r="G83" s="68">
        <v>10</v>
      </c>
      <c r="H83" s="41">
        <v>8</v>
      </c>
      <c r="I83" s="41">
        <v>0</v>
      </c>
      <c r="J83" s="41">
        <v>2</v>
      </c>
      <c r="K83" s="41">
        <v>2</v>
      </c>
      <c r="L83" s="41">
        <v>8</v>
      </c>
      <c r="M83" s="41">
        <v>6</v>
      </c>
      <c r="N83" s="41">
        <v>1</v>
      </c>
      <c r="O83" s="41">
        <v>0</v>
      </c>
      <c r="P83" s="41">
        <v>0</v>
      </c>
      <c r="Q83" s="41">
        <v>1</v>
      </c>
      <c r="R83" s="41">
        <v>0</v>
      </c>
      <c r="AA83" s="153">
        <v>14</v>
      </c>
      <c r="AB83" s="153" t="str">
        <f>IF(F83=AA83,"",1)</f>
        <v/>
      </c>
    </row>
    <row r="84" spans="1:28" ht="12" customHeight="1">
      <c r="A84" s="203"/>
      <c r="B84" s="203"/>
      <c r="C84" s="40"/>
      <c r="D84" s="279"/>
      <c r="E84" s="39"/>
      <c r="F84" s="94"/>
      <c r="G84" s="66">
        <f t="shared" ref="G84:Q84" si="82">IF(G83=0,0,G83/$F83)</f>
        <v>0.7142857142857143</v>
      </c>
      <c r="H84" s="37">
        <f t="shared" si="82"/>
        <v>0.5714285714285714</v>
      </c>
      <c r="I84" s="37">
        <f t="shared" si="82"/>
        <v>0</v>
      </c>
      <c r="J84" s="37">
        <f t="shared" si="82"/>
        <v>0.14285714285714285</v>
      </c>
      <c r="K84" s="37">
        <f t="shared" si="82"/>
        <v>0.14285714285714285</v>
      </c>
      <c r="L84" s="37">
        <f t="shared" si="82"/>
        <v>0.5714285714285714</v>
      </c>
      <c r="M84" s="37">
        <f t="shared" si="82"/>
        <v>0.42857142857142855</v>
      </c>
      <c r="N84" s="37">
        <f t="shared" si="82"/>
        <v>7.1428571428571425E-2</v>
      </c>
      <c r="O84" s="37">
        <f t="shared" si="82"/>
        <v>0</v>
      </c>
      <c r="P84" s="37">
        <f t="shared" si="82"/>
        <v>0</v>
      </c>
      <c r="Q84" s="37">
        <f t="shared" si="82"/>
        <v>7.1428571428571425E-2</v>
      </c>
      <c r="R84" s="37">
        <f t="shared" ref="R84" si="83">IF(R83=0,0,R83/$F83)</f>
        <v>0</v>
      </c>
      <c r="AA84" s="152"/>
      <c r="AB84" s="152"/>
    </row>
    <row r="85" spans="1:28" ht="12" customHeight="1">
      <c r="A85" s="203"/>
      <c r="B85" s="203"/>
      <c r="C85" s="43"/>
      <c r="D85" s="278" t="s">
        <v>8</v>
      </c>
      <c r="E85" s="42"/>
      <c r="F85" s="93">
        <v>9</v>
      </c>
      <c r="G85" s="68">
        <v>7</v>
      </c>
      <c r="H85" s="41">
        <v>5</v>
      </c>
      <c r="I85" s="41">
        <v>1</v>
      </c>
      <c r="J85" s="41">
        <v>0</v>
      </c>
      <c r="K85" s="41">
        <v>0</v>
      </c>
      <c r="L85" s="41">
        <v>2</v>
      </c>
      <c r="M85" s="41">
        <v>4</v>
      </c>
      <c r="N85" s="41">
        <v>0</v>
      </c>
      <c r="O85" s="41">
        <v>0</v>
      </c>
      <c r="P85" s="41">
        <v>0</v>
      </c>
      <c r="Q85" s="41">
        <v>0</v>
      </c>
      <c r="R85" s="41">
        <v>0</v>
      </c>
      <c r="AA85" s="153">
        <v>9</v>
      </c>
      <c r="AB85" s="153" t="str">
        <f>IF(F85=AA85,"",1)</f>
        <v/>
      </c>
    </row>
    <row r="86" spans="1:28" ht="12" customHeight="1">
      <c r="A86" s="203"/>
      <c r="B86" s="203"/>
      <c r="C86" s="40"/>
      <c r="D86" s="279"/>
      <c r="E86" s="39"/>
      <c r="F86" s="94"/>
      <c r="G86" s="66">
        <f t="shared" ref="G86:Q86" si="84">IF(G85=0,0,G85/$F85)</f>
        <v>0.77777777777777779</v>
      </c>
      <c r="H86" s="37">
        <f t="shared" si="84"/>
        <v>0.55555555555555558</v>
      </c>
      <c r="I86" s="37">
        <f t="shared" si="84"/>
        <v>0.1111111111111111</v>
      </c>
      <c r="J86" s="37">
        <f t="shared" si="84"/>
        <v>0</v>
      </c>
      <c r="K86" s="37">
        <f t="shared" si="84"/>
        <v>0</v>
      </c>
      <c r="L86" s="37">
        <f t="shared" si="84"/>
        <v>0.22222222222222221</v>
      </c>
      <c r="M86" s="37">
        <f t="shared" si="84"/>
        <v>0.44444444444444442</v>
      </c>
      <c r="N86" s="37">
        <f t="shared" si="84"/>
        <v>0</v>
      </c>
      <c r="O86" s="37">
        <f t="shared" si="84"/>
        <v>0</v>
      </c>
      <c r="P86" s="37">
        <f t="shared" si="84"/>
        <v>0</v>
      </c>
      <c r="Q86" s="37">
        <f t="shared" si="84"/>
        <v>0</v>
      </c>
      <c r="R86" s="37">
        <f t="shared" ref="R86" si="85">IF(R85=0,0,R85/$F85)</f>
        <v>0</v>
      </c>
      <c r="AA86" s="152"/>
      <c r="AB86" s="152"/>
    </row>
    <row r="87" spans="1:28" ht="13.5" customHeight="1">
      <c r="A87" s="203"/>
      <c r="B87" s="203"/>
      <c r="C87" s="43"/>
      <c r="D87" s="297" t="s">
        <v>128</v>
      </c>
      <c r="E87" s="42"/>
      <c r="F87" s="93">
        <v>12</v>
      </c>
      <c r="G87" s="68">
        <v>8</v>
      </c>
      <c r="H87" s="41">
        <v>8</v>
      </c>
      <c r="I87" s="41">
        <v>0</v>
      </c>
      <c r="J87" s="41">
        <v>1</v>
      </c>
      <c r="K87" s="41">
        <v>0</v>
      </c>
      <c r="L87" s="41">
        <v>2</v>
      </c>
      <c r="M87" s="41">
        <v>3</v>
      </c>
      <c r="N87" s="41">
        <v>0</v>
      </c>
      <c r="O87" s="41">
        <v>1</v>
      </c>
      <c r="P87" s="41">
        <v>1</v>
      </c>
      <c r="Q87" s="41">
        <v>0</v>
      </c>
      <c r="R87" s="41">
        <v>0</v>
      </c>
      <c r="AA87" s="153">
        <v>12</v>
      </c>
      <c r="AB87" s="153" t="str">
        <f>IF(F87=AA87,"",1)</f>
        <v/>
      </c>
    </row>
    <row r="88" spans="1:28" ht="13.5" customHeight="1">
      <c r="A88" s="203"/>
      <c r="B88" s="203"/>
      <c r="C88" s="40"/>
      <c r="D88" s="279"/>
      <c r="E88" s="39"/>
      <c r="F88" s="94"/>
      <c r="G88" s="66">
        <f t="shared" ref="G88:Q88" si="86">IF(G87=0,0,G87/$F87)</f>
        <v>0.66666666666666663</v>
      </c>
      <c r="H88" s="37">
        <f t="shared" si="86"/>
        <v>0.66666666666666663</v>
      </c>
      <c r="I88" s="37">
        <f t="shared" si="86"/>
        <v>0</v>
      </c>
      <c r="J88" s="37">
        <f t="shared" si="86"/>
        <v>8.3333333333333329E-2</v>
      </c>
      <c r="K88" s="37">
        <f t="shared" si="86"/>
        <v>0</v>
      </c>
      <c r="L88" s="37">
        <f t="shared" si="86"/>
        <v>0.16666666666666666</v>
      </c>
      <c r="M88" s="37">
        <f t="shared" si="86"/>
        <v>0.25</v>
      </c>
      <c r="N88" s="37">
        <f t="shared" si="86"/>
        <v>0</v>
      </c>
      <c r="O88" s="37">
        <f t="shared" si="86"/>
        <v>8.3333333333333329E-2</v>
      </c>
      <c r="P88" s="37">
        <f t="shared" si="86"/>
        <v>8.3333333333333329E-2</v>
      </c>
      <c r="Q88" s="37">
        <f t="shared" si="86"/>
        <v>0</v>
      </c>
      <c r="R88" s="37">
        <f t="shared" ref="R88" si="87">IF(R87=0,0,R87/$F87)</f>
        <v>0</v>
      </c>
      <c r="AA88" s="152"/>
      <c r="AB88" s="152"/>
    </row>
    <row r="89" spans="1:28" ht="12" customHeight="1">
      <c r="A89" s="203"/>
      <c r="B89" s="203"/>
      <c r="C89" s="43"/>
      <c r="D89" s="278" t="s">
        <v>6</v>
      </c>
      <c r="E89" s="42"/>
      <c r="F89" s="93">
        <v>38</v>
      </c>
      <c r="G89" s="68">
        <v>33</v>
      </c>
      <c r="H89" s="41">
        <v>11</v>
      </c>
      <c r="I89" s="41">
        <v>0</v>
      </c>
      <c r="J89" s="41">
        <v>1</v>
      </c>
      <c r="K89" s="41">
        <v>1</v>
      </c>
      <c r="L89" s="41">
        <v>0</v>
      </c>
      <c r="M89" s="41">
        <v>1</v>
      </c>
      <c r="N89" s="41">
        <v>2</v>
      </c>
      <c r="O89" s="41">
        <v>1</v>
      </c>
      <c r="P89" s="41">
        <v>1</v>
      </c>
      <c r="Q89" s="41">
        <v>3</v>
      </c>
      <c r="R89" s="41">
        <v>0</v>
      </c>
      <c r="AA89" s="153">
        <v>38</v>
      </c>
      <c r="AB89" s="153" t="str">
        <f>IF(F89=AA89,"",1)</f>
        <v/>
      </c>
    </row>
    <row r="90" spans="1:28" ht="12" customHeight="1">
      <c r="A90" s="203"/>
      <c r="B90" s="203"/>
      <c r="C90" s="40"/>
      <c r="D90" s="279"/>
      <c r="E90" s="39"/>
      <c r="F90" s="94"/>
      <c r="G90" s="66">
        <f t="shared" ref="G90:Q90" si="88">IF(G89=0,0,G89/$F89)</f>
        <v>0.86842105263157898</v>
      </c>
      <c r="H90" s="37">
        <f t="shared" si="88"/>
        <v>0.28947368421052633</v>
      </c>
      <c r="I90" s="37">
        <f t="shared" si="88"/>
        <v>0</v>
      </c>
      <c r="J90" s="37">
        <f t="shared" si="88"/>
        <v>2.6315789473684209E-2</v>
      </c>
      <c r="K90" s="37">
        <f t="shared" si="88"/>
        <v>2.6315789473684209E-2</v>
      </c>
      <c r="L90" s="37">
        <f t="shared" si="88"/>
        <v>0</v>
      </c>
      <c r="M90" s="37">
        <f t="shared" si="88"/>
        <v>2.6315789473684209E-2</v>
      </c>
      <c r="N90" s="37">
        <f t="shared" si="88"/>
        <v>5.2631578947368418E-2</v>
      </c>
      <c r="O90" s="37">
        <f t="shared" si="88"/>
        <v>2.6315789473684209E-2</v>
      </c>
      <c r="P90" s="37">
        <f t="shared" si="88"/>
        <v>2.6315789473684209E-2</v>
      </c>
      <c r="Q90" s="37">
        <f t="shared" si="88"/>
        <v>7.8947368421052627E-2</v>
      </c>
      <c r="R90" s="37">
        <f t="shared" ref="R90" si="89">IF(R89=0,0,R89/$F89)</f>
        <v>0</v>
      </c>
      <c r="AA90" s="152"/>
      <c r="AB90" s="152"/>
    </row>
    <row r="91" spans="1:28" ht="12" customHeight="1">
      <c r="A91" s="203"/>
      <c r="B91" s="203"/>
      <c r="C91" s="43"/>
      <c r="D91" s="278" t="s">
        <v>5</v>
      </c>
      <c r="E91" s="42"/>
      <c r="F91" s="93">
        <v>24</v>
      </c>
      <c r="G91" s="68">
        <v>21</v>
      </c>
      <c r="H91" s="41">
        <v>4</v>
      </c>
      <c r="I91" s="41">
        <v>0</v>
      </c>
      <c r="J91" s="41">
        <v>2</v>
      </c>
      <c r="K91" s="41">
        <v>2</v>
      </c>
      <c r="L91" s="41">
        <v>1</v>
      </c>
      <c r="M91" s="41">
        <v>4</v>
      </c>
      <c r="N91" s="41">
        <v>0</v>
      </c>
      <c r="O91" s="41">
        <v>1</v>
      </c>
      <c r="P91" s="41">
        <v>0</v>
      </c>
      <c r="Q91" s="41">
        <v>0</v>
      </c>
      <c r="R91" s="41">
        <v>1</v>
      </c>
      <c r="AA91" s="153">
        <v>24</v>
      </c>
      <c r="AB91" s="153" t="str">
        <f>IF(F91=AA91,"",1)</f>
        <v/>
      </c>
    </row>
    <row r="92" spans="1:28" ht="12" customHeight="1">
      <c r="A92" s="203"/>
      <c r="B92" s="203"/>
      <c r="C92" s="40"/>
      <c r="D92" s="279"/>
      <c r="E92" s="39"/>
      <c r="F92" s="94"/>
      <c r="G92" s="66">
        <f t="shared" ref="G92:Q92" si="90">IF(G91=0,0,G91/$F91)</f>
        <v>0.875</v>
      </c>
      <c r="H92" s="37">
        <f t="shared" si="90"/>
        <v>0.16666666666666666</v>
      </c>
      <c r="I92" s="37">
        <f t="shared" si="90"/>
        <v>0</v>
      </c>
      <c r="J92" s="37">
        <f t="shared" si="90"/>
        <v>8.3333333333333329E-2</v>
      </c>
      <c r="K92" s="37">
        <f t="shared" si="90"/>
        <v>8.3333333333333329E-2</v>
      </c>
      <c r="L92" s="37">
        <f t="shared" si="90"/>
        <v>4.1666666666666664E-2</v>
      </c>
      <c r="M92" s="37">
        <f t="shared" si="90"/>
        <v>0.16666666666666666</v>
      </c>
      <c r="N92" s="37">
        <f t="shared" si="90"/>
        <v>0</v>
      </c>
      <c r="O92" s="37">
        <f t="shared" si="90"/>
        <v>4.1666666666666664E-2</v>
      </c>
      <c r="P92" s="37">
        <f t="shared" si="90"/>
        <v>0</v>
      </c>
      <c r="Q92" s="37">
        <f t="shared" si="90"/>
        <v>0</v>
      </c>
      <c r="R92" s="37">
        <f t="shared" ref="R92" si="91">IF(R91=0,0,R91/$F91)</f>
        <v>4.1666666666666664E-2</v>
      </c>
      <c r="AA92" s="152"/>
      <c r="AB92" s="152"/>
    </row>
    <row r="93" spans="1:28" ht="12" customHeight="1">
      <c r="A93" s="203"/>
      <c r="B93" s="203"/>
      <c r="C93" s="43"/>
      <c r="D93" s="278" t="s">
        <v>4</v>
      </c>
      <c r="E93" s="42"/>
      <c r="F93" s="93">
        <v>13</v>
      </c>
      <c r="G93" s="68">
        <v>11</v>
      </c>
      <c r="H93" s="41">
        <v>4</v>
      </c>
      <c r="I93" s="41">
        <v>1</v>
      </c>
      <c r="J93" s="41">
        <v>0</v>
      </c>
      <c r="K93" s="41">
        <v>1</v>
      </c>
      <c r="L93" s="41">
        <v>0</v>
      </c>
      <c r="M93" s="41">
        <v>2</v>
      </c>
      <c r="N93" s="41">
        <v>0</v>
      </c>
      <c r="O93" s="41">
        <v>1</v>
      </c>
      <c r="P93" s="41">
        <v>1</v>
      </c>
      <c r="Q93" s="41">
        <v>0</v>
      </c>
      <c r="R93" s="41">
        <v>0</v>
      </c>
      <c r="AA93" s="153">
        <v>13</v>
      </c>
      <c r="AB93" s="153" t="str">
        <f>IF(F93=AA93,"",1)</f>
        <v/>
      </c>
    </row>
    <row r="94" spans="1:28" ht="12" customHeight="1">
      <c r="A94" s="203"/>
      <c r="B94" s="203"/>
      <c r="C94" s="40"/>
      <c r="D94" s="279"/>
      <c r="E94" s="39"/>
      <c r="F94" s="94"/>
      <c r="G94" s="66">
        <f t="shared" ref="G94:Q94" si="92">IF(G93=0,0,G93/$F93)</f>
        <v>0.84615384615384615</v>
      </c>
      <c r="H94" s="37">
        <f t="shared" si="92"/>
        <v>0.30769230769230771</v>
      </c>
      <c r="I94" s="37">
        <f t="shared" si="92"/>
        <v>7.6923076923076927E-2</v>
      </c>
      <c r="J94" s="37">
        <f t="shared" si="92"/>
        <v>0</v>
      </c>
      <c r="K94" s="37">
        <f t="shared" si="92"/>
        <v>7.6923076923076927E-2</v>
      </c>
      <c r="L94" s="37">
        <f t="shared" si="92"/>
        <v>0</v>
      </c>
      <c r="M94" s="37">
        <f t="shared" si="92"/>
        <v>0.15384615384615385</v>
      </c>
      <c r="N94" s="37">
        <f t="shared" si="92"/>
        <v>0</v>
      </c>
      <c r="O94" s="37">
        <f t="shared" si="92"/>
        <v>7.6923076923076927E-2</v>
      </c>
      <c r="P94" s="37">
        <f t="shared" si="92"/>
        <v>7.6923076923076927E-2</v>
      </c>
      <c r="Q94" s="37">
        <f t="shared" si="92"/>
        <v>0</v>
      </c>
      <c r="R94" s="37">
        <f t="shared" ref="R94" si="93">IF(R93=0,0,R93/$F93)</f>
        <v>0</v>
      </c>
      <c r="AA94" s="152"/>
      <c r="AB94" s="152"/>
    </row>
    <row r="95" spans="1:28" ht="12" customHeight="1">
      <c r="A95" s="203"/>
      <c r="B95" s="203"/>
      <c r="C95" s="43"/>
      <c r="D95" s="278" t="s">
        <v>3</v>
      </c>
      <c r="E95" s="42"/>
      <c r="F95" s="93">
        <v>169</v>
      </c>
      <c r="G95" s="68">
        <v>135</v>
      </c>
      <c r="H95" s="41">
        <v>32</v>
      </c>
      <c r="I95" s="41">
        <v>1</v>
      </c>
      <c r="J95" s="41">
        <v>5</v>
      </c>
      <c r="K95" s="41">
        <v>8</v>
      </c>
      <c r="L95" s="41">
        <v>15</v>
      </c>
      <c r="M95" s="41">
        <v>16</v>
      </c>
      <c r="N95" s="41">
        <v>2</v>
      </c>
      <c r="O95" s="41">
        <v>4</v>
      </c>
      <c r="P95" s="41">
        <v>1</v>
      </c>
      <c r="Q95" s="41">
        <v>18</v>
      </c>
      <c r="R95" s="41">
        <v>7</v>
      </c>
      <c r="AA95" s="153">
        <v>169</v>
      </c>
      <c r="AB95" s="153" t="str">
        <f>IF(F95=AA95,"",1)</f>
        <v/>
      </c>
    </row>
    <row r="96" spans="1:28" ht="12" customHeight="1">
      <c r="A96" s="203"/>
      <c r="B96" s="203"/>
      <c r="C96" s="40"/>
      <c r="D96" s="279"/>
      <c r="E96" s="39"/>
      <c r="F96" s="94"/>
      <c r="G96" s="66">
        <f t="shared" ref="G96:Q96" si="94">IF(G95=0,0,G95/$F95)</f>
        <v>0.79881656804733725</v>
      </c>
      <c r="H96" s="37">
        <f t="shared" si="94"/>
        <v>0.1893491124260355</v>
      </c>
      <c r="I96" s="37">
        <f t="shared" si="94"/>
        <v>5.9171597633136093E-3</v>
      </c>
      <c r="J96" s="37">
        <f t="shared" si="94"/>
        <v>2.9585798816568046E-2</v>
      </c>
      <c r="K96" s="37">
        <f t="shared" si="94"/>
        <v>4.7337278106508875E-2</v>
      </c>
      <c r="L96" s="37">
        <f t="shared" si="94"/>
        <v>8.8757396449704137E-2</v>
      </c>
      <c r="M96" s="37">
        <f t="shared" si="94"/>
        <v>9.4674556213017749E-2</v>
      </c>
      <c r="N96" s="37">
        <f t="shared" si="94"/>
        <v>1.1834319526627219E-2</v>
      </c>
      <c r="O96" s="37">
        <f t="shared" si="94"/>
        <v>2.3668639053254437E-2</v>
      </c>
      <c r="P96" s="37">
        <f t="shared" si="94"/>
        <v>5.9171597633136093E-3</v>
      </c>
      <c r="Q96" s="37">
        <f t="shared" si="94"/>
        <v>0.10650887573964497</v>
      </c>
      <c r="R96" s="37">
        <f t="shared" ref="R96" si="95">IF(R95=0,0,R95/$F95)</f>
        <v>4.142011834319527E-2</v>
      </c>
      <c r="AA96" s="152"/>
      <c r="AB96" s="152"/>
    </row>
    <row r="97" spans="1:30" ht="12" customHeight="1">
      <c r="A97" s="203"/>
      <c r="B97" s="203"/>
      <c r="C97" s="43"/>
      <c r="D97" s="278" t="s">
        <v>2</v>
      </c>
      <c r="E97" s="42"/>
      <c r="F97" s="93">
        <v>20</v>
      </c>
      <c r="G97" s="68">
        <v>19</v>
      </c>
      <c r="H97" s="41">
        <v>5</v>
      </c>
      <c r="I97" s="41">
        <v>0</v>
      </c>
      <c r="J97" s="41">
        <v>1</v>
      </c>
      <c r="K97" s="41">
        <v>2</v>
      </c>
      <c r="L97" s="41">
        <v>1</v>
      </c>
      <c r="M97" s="41">
        <v>0</v>
      </c>
      <c r="N97" s="41">
        <v>0</v>
      </c>
      <c r="O97" s="41">
        <v>1</v>
      </c>
      <c r="P97" s="41">
        <v>0</v>
      </c>
      <c r="Q97" s="41">
        <v>2</v>
      </c>
      <c r="R97" s="41">
        <v>0</v>
      </c>
      <c r="AA97" s="153">
        <v>20</v>
      </c>
      <c r="AB97" s="153" t="str">
        <f>IF(F97=AA97,"",1)</f>
        <v/>
      </c>
    </row>
    <row r="98" spans="1:30" ht="12" customHeight="1">
      <c r="A98" s="203"/>
      <c r="B98" s="203"/>
      <c r="C98" s="40"/>
      <c r="D98" s="279"/>
      <c r="E98" s="39"/>
      <c r="F98" s="94"/>
      <c r="G98" s="66">
        <f t="shared" ref="G98:Q98" si="96">IF(G97=0,0,G97/$F97)</f>
        <v>0.95</v>
      </c>
      <c r="H98" s="37">
        <f t="shared" si="96"/>
        <v>0.25</v>
      </c>
      <c r="I98" s="37">
        <f t="shared" si="96"/>
        <v>0</v>
      </c>
      <c r="J98" s="37">
        <f t="shared" si="96"/>
        <v>0.05</v>
      </c>
      <c r="K98" s="37">
        <f t="shared" si="96"/>
        <v>0.1</v>
      </c>
      <c r="L98" s="37">
        <f t="shared" si="96"/>
        <v>0.05</v>
      </c>
      <c r="M98" s="37">
        <f t="shared" si="96"/>
        <v>0</v>
      </c>
      <c r="N98" s="37">
        <f t="shared" si="96"/>
        <v>0</v>
      </c>
      <c r="O98" s="37">
        <f t="shared" si="96"/>
        <v>0.05</v>
      </c>
      <c r="P98" s="37">
        <f t="shared" si="96"/>
        <v>0</v>
      </c>
      <c r="Q98" s="37">
        <f t="shared" si="96"/>
        <v>0.1</v>
      </c>
      <c r="R98" s="37">
        <f t="shared" ref="R98" si="97">IF(R97=0,0,R97/$F97)</f>
        <v>0</v>
      </c>
      <c r="AA98" s="152"/>
      <c r="AB98" s="152"/>
    </row>
    <row r="99" spans="1:30" ht="12.75" customHeight="1">
      <c r="A99" s="203"/>
      <c r="B99" s="203"/>
      <c r="C99" s="43"/>
      <c r="D99" s="278" t="s">
        <v>1</v>
      </c>
      <c r="E99" s="42"/>
      <c r="F99" s="93">
        <v>44</v>
      </c>
      <c r="G99" s="68">
        <v>37</v>
      </c>
      <c r="H99" s="41">
        <v>16</v>
      </c>
      <c r="I99" s="41">
        <v>2</v>
      </c>
      <c r="J99" s="41">
        <v>6</v>
      </c>
      <c r="K99" s="41">
        <v>5</v>
      </c>
      <c r="L99" s="41">
        <v>3</v>
      </c>
      <c r="M99" s="41">
        <v>12</v>
      </c>
      <c r="N99" s="41">
        <v>1</v>
      </c>
      <c r="O99" s="41">
        <v>1</v>
      </c>
      <c r="P99" s="41">
        <v>0</v>
      </c>
      <c r="Q99" s="41">
        <v>1</v>
      </c>
      <c r="R99" s="41">
        <v>0</v>
      </c>
      <c r="AA99" s="153">
        <v>44</v>
      </c>
      <c r="AB99" s="153" t="str">
        <f>IF(F99=AA99,"",1)</f>
        <v/>
      </c>
    </row>
    <row r="100" spans="1:30" ht="12.75" customHeight="1" thickBot="1">
      <c r="A100" s="204"/>
      <c r="B100" s="204"/>
      <c r="C100" s="40"/>
      <c r="D100" s="279"/>
      <c r="E100" s="39"/>
      <c r="F100" s="125"/>
      <c r="G100" s="66">
        <f t="shared" ref="G100:Q100" si="98">IF(G99=0,0,G99/$F99)</f>
        <v>0.84090909090909094</v>
      </c>
      <c r="H100" s="37">
        <f t="shared" si="98"/>
        <v>0.36363636363636365</v>
      </c>
      <c r="I100" s="37">
        <f t="shared" si="98"/>
        <v>4.5454545454545456E-2</v>
      </c>
      <c r="J100" s="37">
        <f t="shared" si="98"/>
        <v>0.13636363636363635</v>
      </c>
      <c r="K100" s="37">
        <f t="shared" si="98"/>
        <v>0.11363636363636363</v>
      </c>
      <c r="L100" s="37">
        <f t="shared" si="98"/>
        <v>6.8181818181818177E-2</v>
      </c>
      <c r="M100" s="37">
        <f t="shared" si="98"/>
        <v>0.27272727272727271</v>
      </c>
      <c r="N100" s="37">
        <f t="shared" si="98"/>
        <v>2.2727272727272728E-2</v>
      </c>
      <c r="O100" s="37">
        <f t="shared" si="98"/>
        <v>2.2727272727272728E-2</v>
      </c>
      <c r="P100" s="37">
        <f t="shared" si="98"/>
        <v>0</v>
      </c>
      <c r="Q100" s="37">
        <f t="shared" si="98"/>
        <v>2.2727272727272728E-2</v>
      </c>
      <c r="R100" s="37">
        <f t="shared" ref="R100" si="99">IF(R99=0,0,R99/$F99)</f>
        <v>0</v>
      </c>
      <c r="AA100" s="155"/>
      <c r="AB100" s="156"/>
    </row>
    <row r="110" spans="1:30">
      <c r="D110" s="164" t="s">
        <v>495</v>
      </c>
      <c r="E110" s="162"/>
      <c r="F110" s="163">
        <v>823</v>
      </c>
      <c r="G110" s="163">
        <v>682</v>
      </c>
      <c r="H110" s="163">
        <v>263</v>
      </c>
      <c r="I110" s="163">
        <v>15</v>
      </c>
      <c r="J110" s="163">
        <v>48</v>
      </c>
      <c r="K110" s="163">
        <v>44</v>
      </c>
      <c r="L110" s="163">
        <v>69</v>
      </c>
      <c r="M110" s="163">
        <v>128</v>
      </c>
      <c r="N110" s="163">
        <v>19</v>
      </c>
      <c r="O110" s="163">
        <v>56</v>
      </c>
      <c r="P110" s="163">
        <v>10</v>
      </c>
      <c r="Q110" s="163">
        <v>53</v>
      </c>
      <c r="R110" s="163">
        <v>16</v>
      </c>
      <c r="S110" s="71"/>
      <c r="T110" s="71"/>
      <c r="U110" s="71"/>
      <c r="V110" s="71"/>
      <c r="W110" s="71"/>
      <c r="X110" s="71"/>
      <c r="Y110" s="71"/>
      <c r="Z110" s="71"/>
      <c r="AA110" s="71"/>
      <c r="AB110" s="71"/>
      <c r="AC110" s="71"/>
      <c r="AD110" s="71"/>
    </row>
    <row r="111" spans="1:30">
      <c r="D111" s="165" t="s">
        <v>49</v>
      </c>
      <c r="E111" s="162"/>
      <c r="F111" s="166">
        <f>IF(F110="","",SUM(F9,F11,F13,F15,F17))</f>
        <v>823</v>
      </c>
      <c r="G111" s="166">
        <f t="shared" ref="G111:R111" si="100">IF(G110="","",SUM(G9,G11,G13,G15,G17))</f>
        <v>682</v>
      </c>
      <c r="H111" s="166">
        <f t="shared" si="100"/>
        <v>263</v>
      </c>
      <c r="I111" s="166">
        <f t="shared" si="100"/>
        <v>15</v>
      </c>
      <c r="J111" s="166">
        <f t="shared" si="100"/>
        <v>48</v>
      </c>
      <c r="K111" s="166">
        <f t="shared" si="100"/>
        <v>44</v>
      </c>
      <c r="L111" s="166">
        <f t="shared" si="100"/>
        <v>69</v>
      </c>
      <c r="M111" s="166">
        <f t="shared" si="100"/>
        <v>128</v>
      </c>
      <c r="N111" s="166">
        <f t="shared" si="100"/>
        <v>19</v>
      </c>
      <c r="O111" s="166">
        <f t="shared" si="100"/>
        <v>56</v>
      </c>
      <c r="P111" s="166">
        <f t="shared" si="100"/>
        <v>10</v>
      </c>
      <c r="Q111" s="166">
        <f t="shared" si="100"/>
        <v>53</v>
      </c>
      <c r="R111" s="166">
        <f t="shared" si="100"/>
        <v>16</v>
      </c>
      <c r="S111" s="74"/>
      <c r="T111" s="71"/>
      <c r="U111" s="74"/>
      <c r="V111" s="71"/>
      <c r="W111" s="74"/>
      <c r="X111" s="71"/>
      <c r="Y111" s="74"/>
      <c r="Z111" s="71"/>
      <c r="AA111" s="74"/>
      <c r="AB111" s="71"/>
      <c r="AC111" s="74"/>
      <c r="AD111" s="71"/>
    </row>
    <row r="112" spans="1:30">
      <c r="D112" s="165" t="s">
        <v>43</v>
      </c>
      <c r="E112" s="162"/>
      <c r="F112" s="166">
        <f>IF(F110="","",SUM(F19,F69))</f>
        <v>823</v>
      </c>
      <c r="G112" s="166">
        <f t="shared" ref="G112:R112" si="101">IF(G110="","",SUM(G19,G69))</f>
        <v>682</v>
      </c>
      <c r="H112" s="166">
        <f t="shared" si="101"/>
        <v>263</v>
      </c>
      <c r="I112" s="166">
        <f t="shared" si="101"/>
        <v>15</v>
      </c>
      <c r="J112" s="166">
        <f t="shared" si="101"/>
        <v>48</v>
      </c>
      <c r="K112" s="166">
        <f t="shared" si="101"/>
        <v>44</v>
      </c>
      <c r="L112" s="166">
        <f t="shared" si="101"/>
        <v>69</v>
      </c>
      <c r="M112" s="166">
        <f t="shared" si="101"/>
        <v>128</v>
      </c>
      <c r="N112" s="166">
        <f t="shared" si="101"/>
        <v>19</v>
      </c>
      <c r="O112" s="166">
        <f t="shared" si="101"/>
        <v>56</v>
      </c>
      <c r="P112" s="166">
        <f t="shared" si="101"/>
        <v>10</v>
      </c>
      <c r="Q112" s="166">
        <f t="shared" si="101"/>
        <v>53</v>
      </c>
      <c r="R112" s="166">
        <f t="shared" si="101"/>
        <v>16</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186</v>
      </c>
      <c r="G113" s="166">
        <f t="shared" ref="G113:R113" si="102">IF(G110="","",SUM(G21,G23,G25,G27,G29,G31,G33,G35,G37,G39,G41,G43,G45,G47,G49,G51,G53,G55,G57,G59,G61,G63,G65,G67))</f>
        <v>156</v>
      </c>
      <c r="H113" s="166">
        <f t="shared" si="102"/>
        <v>66</v>
      </c>
      <c r="I113" s="166">
        <f t="shared" si="102"/>
        <v>5</v>
      </c>
      <c r="J113" s="166">
        <f t="shared" si="102"/>
        <v>15</v>
      </c>
      <c r="K113" s="166">
        <f t="shared" si="102"/>
        <v>12</v>
      </c>
      <c r="L113" s="166">
        <f t="shared" si="102"/>
        <v>16</v>
      </c>
      <c r="M113" s="166">
        <f t="shared" si="102"/>
        <v>21</v>
      </c>
      <c r="N113" s="166">
        <f t="shared" si="102"/>
        <v>7</v>
      </c>
      <c r="O113" s="166">
        <f t="shared" si="102"/>
        <v>11</v>
      </c>
      <c r="P113" s="166">
        <f t="shared" si="102"/>
        <v>3</v>
      </c>
      <c r="Q113" s="166">
        <f t="shared" si="102"/>
        <v>9</v>
      </c>
      <c r="R113" s="166">
        <f t="shared" si="102"/>
        <v>6</v>
      </c>
      <c r="S113" s="74"/>
      <c r="T113" s="71"/>
      <c r="U113" s="74"/>
      <c r="V113" s="71"/>
      <c r="W113" s="74"/>
      <c r="X113" s="71"/>
      <c r="Y113" s="74"/>
      <c r="Z113" s="71"/>
      <c r="AA113" s="74"/>
      <c r="AB113" s="71"/>
      <c r="AC113" s="74"/>
      <c r="AD113" s="71"/>
    </row>
    <row r="114" spans="4:30">
      <c r="D114" s="168" t="s">
        <v>496</v>
      </c>
      <c r="F114" s="166">
        <f>IF(F110="","",SUM(F71,F73,F75,F77,F79,F81,F83,F85,F87,F89,F91,F93,F95,F97,F99))</f>
        <v>637</v>
      </c>
      <c r="G114" s="166">
        <f t="shared" ref="G114:R114" si="103">IF(G110="","",SUM(G71,G73,G75,G77,G79,G81,G83,G85,G87,G89,G91,G93,G95,G97,G99))</f>
        <v>526</v>
      </c>
      <c r="H114" s="166">
        <f t="shared" si="103"/>
        <v>197</v>
      </c>
      <c r="I114" s="166">
        <f t="shared" si="103"/>
        <v>10</v>
      </c>
      <c r="J114" s="166">
        <f t="shared" si="103"/>
        <v>33</v>
      </c>
      <c r="K114" s="166">
        <f t="shared" si="103"/>
        <v>32</v>
      </c>
      <c r="L114" s="166">
        <f t="shared" si="103"/>
        <v>53</v>
      </c>
      <c r="M114" s="166">
        <f t="shared" si="103"/>
        <v>107</v>
      </c>
      <c r="N114" s="166">
        <f t="shared" si="103"/>
        <v>12</v>
      </c>
      <c r="O114" s="166">
        <f t="shared" si="103"/>
        <v>45</v>
      </c>
      <c r="P114" s="166">
        <f t="shared" si="103"/>
        <v>7</v>
      </c>
      <c r="Q114" s="166">
        <f t="shared" si="103"/>
        <v>44</v>
      </c>
      <c r="R114" s="166">
        <f t="shared" si="103"/>
        <v>10</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104">IF(G110="","",IF(G7=G110,"",1))</f>
        <v/>
      </c>
      <c r="H116" s="163" t="str">
        <f t="shared" si="104"/>
        <v/>
      </c>
      <c r="I116" s="163" t="str">
        <f t="shared" si="104"/>
        <v/>
      </c>
      <c r="J116" s="163" t="str">
        <f t="shared" si="104"/>
        <v/>
      </c>
      <c r="K116" s="163" t="str">
        <f t="shared" si="104"/>
        <v/>
      </c>
      <c r="L116" s="163" t="str">
        <f t="shared" si="104"/>
        <v/>
      </c>
      <c r="M116" s="163" t="str">
        <f t="shared" si="104"/>
        <v/>
      </c>
      <c r="N116" s="163" t="str">
        <f t="shared" si="104"/>
        <v/>
      </c>
      <c r="O116" s="163" t="str">
        <f t="shared" si="104"/>
        <v/>
      </c>
      <c r="P116" s="163" t="str">
        <f t="shared" si="104"/>
        <v/>
      </c>
      <c r="Q116" s="163" t="str">
        <f t="shared" si="104"/>
        <v/>
      </c>
      <c r="R116" s="163" t="str">
        <f t="shared" si="10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105">IF(G110="","",IF(G110=G111,"",1))</f>
        <v/>
      </c>
      <c r="H117" s="163" t="str">
        <f t="shared" si="105"/>
        <v/>
      </c>
      <c r="I117" s="163" t="str">
        <f t="shared" si="105"/>
        <v/>
      </c>
      <c r="J117" s="163" t="str">
        <f t="shared" si="105"/>
        <v/>
      </c>
      <c r="K117" s="163" t="str">
        <f t="shared" si="105"/>
        <v/>
      </c>
      <c r="L117" s="163" t="str">
        <f t="shared" si="105"/>
        <v/>
      </c>
      <c r="M117" s="163" t="str">
        <f t="shared" si="105"/>
        <v/>
      </c>
      <c r="N117" s="163" t="str">
        <f t="shared" si="105"/>
        <v/>
      </c>
      <c r="O117" s="163" t="str">
        <f t="shared" si="105"/>
        <v/>
      </c>
      <c r="P117" s="163" t="str">
        <f t="shared" si="105"/>
        <v/>
      </c>
      <c r="Q117" s="163" t="str">
        <f t="shared" si="105"/>
        <v/>
      </c>
      <c r="R117" s="163" t="str">
        <f t="shared" si="10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106">IF(G110="","",IF(G110=G112,"",1))</f>
        <v/>
      </c>
      <c r="H118" s="163" t="str">
        <f t="shared" si="106"/>
        <v/>
      </c>
      <c r="I118" s="163" t="str">
        <f t="shared" si="106"/>
        <v/>
      </c>
      <c r="J118" s="163" t="str">
        <f t="shared" si="106"/>
        <v/>
      </c>
      <c r="K118" s="163" t="str">
        <f t="shared" si="106"/>
        <v/>
      </c>
      <c r="L118" s="163" t="str">
        <f t="shared" si="106"/>
        <v/>
      </c>
      <c r="M118" s="163" t="str">
        <f t="shared" si="106"/>
        <v/>
      </c>
      <c r="N118" s="163" t="str">
        <f t="shared" si="106"/>
        <v/>
      </c>
      <c r="O118" s="163" t="str">
        <f t="shared" si="106"/>
        <v/>
      </c>
      <c r="P118" s="163" t="str">
        <f t="shared" si="106"/>
        <v/>
      </c>
      <c r="Q118" s="163" t="str">
        <f t="shared" si="106"/>
        <v/>
      </c>
      <c r="R118" s="163" t="str">
        <f t="shared" si="10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107">IF(G110="","",IF(G19=G113,"",1))</f>
        <v/>
      </c>
      <c r="H119" s="163" t="str">
        <f t="shared" si="107"/>
        <v/>
      </c>
      <c r="I119" s="163" t="str">
        <f t="shared" si="107"/>
        <v/>
      </c>
      <c r="J119" s="163" t="str">
        <f t="shared" si="107"/>
        <v/>
      </c>
      <c r="K119" s="163" t="str">
        <f t="shared" si="107"/>
        <v/>
      </c>
      <c r="L119" s="163" t="str">
        <f t="shared" si="107"/>
        <v/>
      </c>
      <c r="M119" s="163" t="str">
        <f t="shared" si="107"/>
        <v/>
      </c>
      <c r="N119" s="163" t="str">
        <f t="shared" si="107"/>
        <v/>
      </c>
      <c r="O119" s="163" t="str">
        <f t="shared" si="107"/>
        <v/>
      </c>
      <c r="P119" s="163" t="str">
        <f t="shared" si="107"/>
        <v/>
      </c>
      <c r="Q119" s="163" t="str">
        <f t="shared" si="107"/>
        <v/>
      </c>
      <c r="R119" s="163" t="str">
        <f t="shared" si="10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108">IF(G110="","",IF(G69=G114,"",1))</f>
        <v/>
      </c>
      <c r="H120" s="163" t="str">
        <f t="shared" si="108"/>
        <v/>
      </c>
      <c r="I120" s="163" t="str">
        <f t="shared" si="108"/>
        <v/>
      </c>
      <c r="J120" s="163" t="str">
        <f t="shared" si="108"/>
        <v/>
      </c>
      <c r="K120" s="163" t="str">
        <f t="shared" si="108"/>
        <v/>
      </c>
      <c r="L120" s="163" t="str">
        <f t="shared" si="108"/>
        <v/>
      </c>
      <c r="M120" s="163" t="str">
        <f t="shared" si="108"/>
        <v/>
      </c>
      <c r="N120" s="163" t="str">
        <f t="shared" si="108"/>
        <v/>
      </c>
      <c r="O120" s="163" t="str">
        <f t="shared" si="108"/>
        <v/>
      </c>
      <c r="P120" s="163" t="str">
        <f t="shared" si="108"/>
        <v/>
      </c>
      <c r="Q120" s="163" t="str">
        <f t="shared" si="108"/>
        <v/>
      </c>
      <c r="R120" s="163" t="str">
        <f t="shared" si="108"/>
        <v/>
      </c>
      <c r="S120" s="71"/>
      <c r="T120" s="71"/>
      <c r="U120" s="71"/>
      <c r="V120" s="71"/>
      <c r="W120" s="71"/>
      <c r="X120" s="71"/>
      <c r="Y120" s="71"/>
      <c r="Z120" s="71"/>
      <c r="AA120" s="71"/>
      <c r="AB120" s="71"/>
      <c r="AC120" s="71"/>
      <c r="AD120" s="71"/>
    </row>
  </sheetData>
  <mergeCells count="65">
    <mergeCell ref="D95:D96"/>
    <mergeCell ref="D97:D98"/>
    <mergeCell ref="D85:D86"/>
    <mergeCell ref="D87:D88"/>
    <mergeCell ref="D89:D90"/>
    <mergeCell ref="D91:D92"/>
    <mergeCell ref="D93:D9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45:D46"/>
    <mergeCell ref="D47:D48"/>
    <mergeCell ref="D49:D50"/>
    <mergeCell ref="D51:D52"/>
    <mergeCell ref="D53:D5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Q3:Q6"/>
    <mergeCell ref="R3:R6"/>
    <mergeCell ref="A7:E8"/>
    <mergeCell ref="A9:A18"/>
    <mergeCell ref="B9:E10"/>
    <mergeCell ref="B11:E12"/>
    <mergeCell ref="B13:E14"/>
    <mergeCell ref="B15:E16"/>
    <mergeCell ref="B17:E18"/>
    <mergeCell ref="K3:K6"/>
    <mergeCell ref="L3:L6"/>
    <mergeCell ref="M3:M6"/>
    <mergeCell ref="N3:N6"/>
    <mergeCell ref="O3:O6"/>
    <mergeCell ref="P3:P6"/>
    <mergeCell ref="A3:E6"/>
    <mergeCell ref="F3:F6"/>
    <mergeCell ref="G3:G6"/>
    <mergeCell ref="H3:H6"/>
    <mergeCell ref="I3:I6"/>
    <mergeCell ref="J3:J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M14" sqref="M14"/>
    </sheetView>
  </sheetViews>
  <sheetFormatPr defaultRowHeight="13.5"/>
  <cols>
    <col min="1" max="2" width="2.625" style="4" customWidth="1"/>
    <col min="3" max="3" width="1.375" style="4" customWidth="1"/>
    <col min="4" max="4" width="27.625" style="4" customWidth="1"/>
    <col min="5" max="5" width="1.375" style="4" customWidth="1"/>
    <col min="6" max="6" width="7.75" style="3" customWidth="1"/>
    <col min="7" max="18" width="8.375" style="3" customWidth="1"/>
    <col min="19" max="19" width="7.75" style="3" customWidth="1"/>
    <col min="20" max="26" width="9" style="3"/>
    <col min="27" max="27" width="9" style="83"/>
    <col min="28" max="28" width="11.25" style="83" customWidth="1"/>
    <col min="29" max="16384" width="9" style="3"/>
  </cols>
  <sheetData>
    <row r="1" spans="1:28" ht="14.25">
      <c r="A1" s="18" t="s">
        <v>558</v>
      </c>
    </row>
    <row r="2" spans="1:28">
      <c r="R2" s="46" t="s">
        <v>157</v>
      </c>
    </row>
    <row r="3" spans="1:28" ht="17.25" customHeight="1">
      <c r="A3" s="280" t="s">
        <v>64</v>
      </c>
      <c r="B3" s="281"/>
      <c r="C3" s="281"/>
      <c r="D3" s="281"/>
      <c r="E3" s="282"/>
      <c r="F3" s="404" t="s">
        <v>138</v>
      </c>
      <c r="G3" s="406" t="s">
        <v>461</v>
      </c>
      <c r="H3" s="367" t="s">
        <v>463</v>
      </c>
      <c r="I3" s="367" t="s">
        <v>462</v>
      </c>
      <c r="J3" s="367" t="s">
        <v>464</v>
      </c>
      <c r="K3" s="367" t="s">
        <v>465</v>
      </c>
      <c r="L3" s="367" t="s">
        <v>456</v>
      </c>
      <c r="M3" s="367" t="s">
        <v>466</v>
      </c>
      <c r="N3" s="367" t="s">
        <v>457</v>
      </c>
      <c r="O3" s="367" t="s">
        <v>458</v>
      </c>
      <c r="P3" s="367" t="s">
        <v>459</v>
      </c>
      <c r="Q3" s="367" t="s">
        <v>460</v>
      </c>
      <c r="R3" s="367" t="s">
        <v>318</v>
      </c>
    </row>
    <row r="4" spans="1:28" ht="17.25" customHeight="1">
      <c r="A4" s="283"/>
      <c r="B4" s="284"/>
      <c r="C4" s="284"/>
      <c r="D4" s="284"/>
      <c r="E4" s="285"/>
      <c r="F4" s="405"/>
      <c r="G4" s="407"/>
      <c r="H4" s="403"/>
      <c r="I4" s="403"/>
      <c r="J4" s="403"/>
      <c r="K4" s="403"/>
      <c r="L4" s="403"/>
      <c r="M4" s="403"/>
      <c r="N4" s="403"/>
      <c r="O4" s="403"/>
      <c r="P4" s="403"/>
      <c r="Q4" s="403"/>
      <c r="R4" s="403"/>
    </row>
    <row r="5" spans="1:28" ht="17.25" customHeight="1" thickBot="1">
      <c r="A5" s="283"/>
      <c r="B5" s="284"/>
      <c r="C5" s="284"/>
      <c r="D5" s="284"/>
      <c r="E5" s="285"/>
      <c r="F5" s="405"/>
      <c r="G5" s="407"/>
      <c r="H5" s="403"/>
      <c r="I5" s="403"/>
      <c r="J5" s="403"/>
      <c r="K5" s="403"/>
      <c r="L5" s="403"/>
      <c r="M5" s="403"/>
      <c r="N5" s="403"/>
      <c r="O5" s="403"/>
      <c r="P5" s="403"/>
      <c r="Q5" s="403"/>
      <c r="R5" s="403"/>
    </row>
    <row r="6" spans="1:28" ht="50.25" customHeight="1" thickBot="1">
      <c r="A6" s="286"/>
      <c r="B6" s="287"/>
      <c r="C6" s="287"/>
      <c r="D6" s="287"/>
      <c r="E6" s="288"/>
      <c r="F6" s="405"/>
      <c r="G6" s="408"/>
      <c r="H6" s="368"/>
      <c r="I6" s="368"/>
      <c r="J6" s="368"/>
      <c r="K6" s="368"/>
      <c r="L6" s="368"/>
      <c r="M6" s="368"/>
      <c r="N6" s="368"/>
      <c r="O6" s="368"/>
      <c r="P6" s="368"/>
      <c r="Q6" s="368"/>
      <c r="R6" s="368"/>
      <c r="AA6" s="157">
        <f>SUM(AB7:AB100,F116:R120)</f>
        <v>0</v>
      </c>
      <c r="AB6" s="91"/>
    </row>
    <row r="7" spans="1:28" ht="12" customHeight="1">
      <c r="A7" s="216" t="s">
        <v>50</v>
      </c>
      <c r="B7" s="217"/>
      <c r="C7" s="217"/>
      <c r="D7" s="217"/>
      <c r="E7" s="218"/>
      <c r="F7" s="93">
        <v>986</v>
      </c>
      <c r="G7" s="68">
        <f t="shared" ref="G7:R7" si="0">SUM(G9,G11,G13,G15,G17)</f>
        <v>364</v>
      </c>
      <c r="H7" s="41">
        <f t="shared" si="0"/>
        <v>103</v>
      </c>
      <c r="I7" s="41">
        <f t="shared" si="0"/>
        <v>178</v>
      </c>
      <c r="J7" s="41">
        <f t="shared" si="0"/>
        <v>691</v>
      </c>
      <c r="K7" s="41">
        <f t="shared" si="0"/>
        <v>57</v>
      </c>
      <c r="L7" s="41">
        <f t="shared" si="0"/>
        <v>604</v>
      </c>
      <c r="M7" s="41">
        <f t="shared" si="0"/>
        <v>749</v>
      </c>
      <c r="N7" s="41">
        <f t="shared" si="0"/>
        <v>909</v>
      </c>
      <c r="O7" s="41">
        <f t="shared" si="0"/>
        <v>723</v>
      </c>
      <c r="P7" s="41">
        <f t="shared" si="0"/>
        <v>77</v>
      </c>
      <c r="Q7" s="41">
        <f t="shared" si="0"/>
        <v>7</v>
      </c>
      <c r="R7" s="41">
        <f t="shared" si="0"/>
        <v>20</v>
      </c>
      <c r="AA7" s="151">
        <v>986</v>
      </c>
      <c r="AB7" s="151" t="str">
        <f>IF(F7=AA7,"",1)</f>
        <v/>
      </c>
    </row>
    <row r="8" spans="1:28" ht="12" customHeight="1">
      <c r="A8" s="219"/>
      <c r="B8" s="220"/>
      <c r="C8" s="220"/>
      <c r="D8" s="220"/>
      <c r="E8" s="221"/>
      <c r="F8" s="94"/>
      <c r="G8" s="66">
        <f t="shared" ref="G8:R8" si="1">IF(G7=0,0,G7/$F7)</f>
        <v>0.36916835699797163</v>
      </c>
      <c r="H8" s="37">
        <f t="shared" si="1"/>
        <v>0.10446247464503043</v>
      </c>
      <c r="I8" s="37">
        <f t="shared" si="1"/>
        <v>0.18052738336713997</v>
      </c>
      <c r="J8" s="37">
        <f t="shared" si="1"/>
        <v>0.70081135902636915</v>
      </c>
      <c r="K8" s="37">
        <f t="shared" si="1"/>
        <v>5.7809330628803245E-2</v>
      </c>
      <c r="L8" s="37">
        <f t="shared" si="1"/>
        <v>0.61257606490872207</v>
      </c>
      <c r="M8" s="37">
        <f t="shared" si="1"/>
        <v>0.75963488843813387</v>
      </c>
      <c r="N8" s="37">
        <f t="shared" si="1"/>
        <v>0.92190669371196754</v>
      </c>
      <c r="O8" s="37">
        <f t="shared" si="1"/>
        <v>0.73326572008113589</v>
      </c>
      <c r="P8" s="37">
        <f t="shared" si="1"/>
        <v>7.809330628803246E-2</v>
      </c>
      <c r="Q8" s="37">
        <f t="shared" si="1"/>
        <v>7.099391480730223E-3</v>
      </c>
      <c r="R8" s="37">
        <f t="shared" si="1"/>
        <v>2.0283975659229209E-2</v>
      </c>
      <c r="AA8" s="152"/>
      <c r="AB8" s="152"/>
    </row>
    <row r="9" spans="1:28" ht="12" customHeight="1">
      <c r="A9" s="205" t="s">
        <v>49</v>
      </c>
      <c r="B9" s="289" t="s">
        <v>48</v>
      </c>
      <c r="C9" s="290"/>
      <c r="D9" s="290"/>
      <c r="E9" s="291"/>
      <c r="F9" s="93">
        <v>324</v>
      </c>
      <c r="G9" s="68">
        <v>34</v>
      </c>
      <c r="H9" s="41">
        <v>15</v>
      </c>
      <c r="I9" s="41">
        <v>43</v>
      </c>
      <c r="J9" s="41">
        <v>131</v>
      </c>
      <c r="K9" s="41">
        <v>16</v>
      </c>
      <c r="L9" s="41">
        <v>129</v>
      </c>
      <c r="M9" s="41">
        <v>186</v>
      </c>
      <c r="N9" s="41">
        <v>280</v>
      </c>
      <c r="O9" s="41">
        <v>177</v>
      </c>
      <c r="P9" s="41">
        <v>23</v>
      </c>
      <c r="Q9" s="41">
        <v>6</v>
      </c>
      <c r="R9" s="41">
        <v>9</v>
      </c>
      <c r="AA9" s="153">
        <v>324</v>
      </c>
      <c r="AB9" s="153" t="str">
        <f>IF(F9=AA9,"",1)</f>
        <v/>
      </c>
    </row>
    <row r="10" spans="1:28" ht="12" customHeight="1">
      <c r="A10" s="206"/>
      <c r="B10" s="292"/>
      <c r="C10" s="293"/>
      <c r="D10" s="293"/>
      <c r="E10" s="294"/>
      <c r="F10" s="94"/>
      <c r="G10" s="66">
        <f t="shared" ref="G10:R10" si="2">IF(G9=0,0,G9/$F9)</f>
        <v>0.10493827160493827</v>
      </c>
      <c r="H10" s="37">
        <f t="shared" si="2"/>
        <v>4.6296296296296294E-2</v>
      </c>
      <c r="I10" s="37">
        <f t="shared" si="2"/>
        <v>0.13271604938271606</v>
      </c>
      <c r="J10" s="37">
        <f t="shared" si="2"/>
        <v>0.40432098765432101</v>
      </c>
      <c r="K10" s="37">
        <f t="shared" si="2"/>
        <v>4.9382716049382713E-2</v>
      </c>
      <c r="L10" s="37">
        <f t="shared" si="2"/>
        <v>0.39814814814814814</v>
      </c>
      <c r="M10" s="37">
        <f t="shared" si="2"/>
        <v>0.57407407407407407</v>
      </c>
      <c r="N10" s="37">
        <f t="shared" si="2"/>
        <v>0.86419753086419748</v>
      </c>
      <c r="O10" s="37">
        <f t="shared" si="2"/>
        <v>0.54629629629629628</v>
      </c>
      <c r="P10" s="37">
        <f t="shared" si="2"/>
        <v>7.098765432098765E-2</v>
      </c>
      <c r="Q10" s="37">
        <f t="shared" si="2"/>
        <v>1.8518518518518517E-2</v>
      </c>
      <c r="R10" s="37">
        <f t="shared" si="2"/>
        <v>2.7777777777777776E-2</v>
      </c>
      <c r="AA10" s="152"/>
      <c r="AB10" s="152"/>
    </row>
    <row r="11" spans="1:28" ht="12" customHeight="1">
      <c r="A11" s="206"/>
      <c r="B11" s="289" t="s">
        <v>47</v>
      </c>
      <c r="C11" s="290"/>
      <c r="D11" s="290"/>
      <c r="E11" s="291"/>
      <c r="F11" s="93">
        <v>144</v>
      </c>
      <c r="G11" s="68">
        <v>38</v>
      </c>
      <c r="H11" s="41">
        <v>11</v>
      </c>
      <c r="I11" s="41">
        <v>30</v>
      </c>
      <c r="J11" s="41">
        <v>111</v>
      </c>
      <c r="K11" s="41">
        <v>5</v>
      </c>
      <c r="L11" s="41">
        <v>84</v>
      </c>
      <c r="M11" s="41">
        <v>111</v>
      </c>
      <c r="N11" s="41">
        <v>134</v>
      </c>
      <c r="O11" s="41">
        <v>107</v>
      </c>
      <c r="P11" s="41">
        <v>14</v>
      </c>
      <c r="Q11" s="41">
        <v>1</v>
      </c>
      <c r="R11" s="41">
        <v>3</v>
      </c>
      <c r="AA11" s="153">
        <v>144</v>
      </c>
      <c r="AB11" s="153" t="str">
        <f>IF(F11=AA11,"",1)</f>
        <v/>
      </c>
    </row>
    <row r="12" spans="1:28" ht="12" customHeight="1">
      <c r="A12" s="206"/>
      <c r="B12" s="292"/>
      <c r="C12" s="293"/>
      <c r="D12" s="293"/>
      <c r="E12" s="294"/>
      <c r="F12" s="94"/>
      <c r="G12" s="66">
        <f t="shared" ref="G12:R12" si="3">IF(G11=0,0,G11/$F11)</f>
        <v>0.2638888888888889</v>
      </c>
      <c r="H12" s="37">
        <f t="shared" si="3"/>
        <v>7.6388888888888895E-2</v>
      </c>
      <c r="I12" s="37">
        <f t="shared" si="3"/>
        <v>0.20833333333333334</v>
      </c>
      <c r="J12" s="37">
        <f t="shared" si="3"/>
        <v>0.77083333333333337</v>
      </c>
      <c r="K12" s="37">
        <f t="shared" si="3"/>
        <v>3.4722222222222224E-2</v>
      </c>
      <c r="L12" s="37">
        <f t="shared" si="3"/>
        <v>0.58333333333333337</v>
      </c>
      <c r="M12" s="37">
        <f t="shared" si="3"/>
        <v>0.77083333333333337</v>
      </c>
      <c r="N12" s="37">
        <f t="shared" si="3"/>
        <v>0.93055555555555558</v>
      </c>
      <c r="O12" s="37">
        <f t="shared" si="3"/>
        <v>0.74305555555555558</v>
      </c>
      <c r="P12" s="37">
        <f t="shared" si="3"/>
        <v>9.7222222222222224E-2</v>
      </c>
      <c r="Q12" s="37">
        <f t="shared" si="3"/>
        <v>6.9444444444444441E-3</v>
      </c>
      <c r="R12" s="37">
        <f t="shared" si="3"/>
        <v>2.0833333333333332E-2</v>
      </c>
      <c r="AA12" s="152"/>
      <c r="AB12" s="152"/>
    </row>
    <row r="13" spans="1:28" ht="12" customHeight="1">
      <c r="A13" s="206"/>
      <c r="B13" s="289" t="s">
        <v>46</v>
      </c>
      <c r="C13" s="290"/>
      <c r="D13" s="290"/>
      <c r="E13" s="291"/>
      <c r="F13" s="93">
        <v>219</v>
      </c>
      <c r="G13" s="68">
        <v>102</v>
      </c>
      <c r="H13" s="41">
        <v>24</v>
      </c>
      <c r="I13" s="41">
        <v>37</v>
      </c>
      <c r="J13" s="41">
        <v>189</v>
      </c>
      <c r="K13" s="41">
        <v>15</v>
      </c>
      <c r="L13" s="41">
        <v>161</v>
      </c>
      <c r="M13" s="41">
        <v>189</v>
      </c>
      <c r="N13" s="41">
        <v>209</v>
      </c>
      <c r="O13" s="41">
        <v>181</v>
      </c>
      <c r="P13" s="41">
        <v>22</v>
      </c>
      <c r="Q13" s="41">
        <v>0</v>
      </c>
      <c r="R13" s="41">
        <v>0</v>
      </c>
      <c r="AA13" s="153">
        <v>219</v>
      </c>
      <c r="AB13" s="153" t="str">
        <f>IF(F13=AA13,"",1)</f>
        <v/>
      </c>
    </row>
    <row r="14" spans="1:28" ht="12" customHeight="1">
      <c r="A14" s="206"/>
      <c r="B14" s="292"/>
      <c r="C14" s="293"/>
      <c r="D14" s="293"/>
      <c r="E14" s="294"/>
      <c r="F14" s="94"/>
      <c r="G14" s="66">
        <f t="shared" ref="G14:R14" si="4">IF(G13=0,0,G13/$F13)</f>
        <v>0.46575342465753422</v>
      </c>
      <c r="H14" s="37">
        <f t="shared" si="4"/>
        <v>0.1095890410958904</v>
      </c>
      <c r="I14" s="37">
        <f t="shared" si="4"/>
        <v>0.16894977168949771</v>
      </c>
      <c r="J14" s="37">
        <f t="shared" si="4"/>
        <v>0.86301369863013699</v>
      </c>
      <c r="K14" s="37">
        <f t="shared" si="4"/>
        <v>6.8493150684931503E-2</v>
      </c>
      <c r="L14" s="37">
        <f t="shared" si="4"/>
        <v>0.73515981735159819</v>
      </c>
      <c r="M14" s="37">
        <f t="shared" si="4"/>
        <v>0.86301369863013699</v>
      </c>
      <c r="N14" s="37">
        <f t="shared" si="4"/>
        <v>0.954337899543379</v>
      </c>
      <c r="O14" s="37">
        <f t="shared" si="4"/>
        <v>0.82648401826484019</v>
      </c>
      <c r="P14" s="37">
        <f t="shared" si="4"/>
        <v>0.1004566210045662</v>
      </c>
      <c r="Q14" s="37">
        <f t="shared" si="4"/>
        <v>0</v>
      </c>
      <c r="R14" s="37">
        <f t="shared" si="4"/>
        <v>0</v>
      </c>
      <c r="AA14" s="152"/>
      <c r="AB14" s="152"/>
    </row>
    <row r="15" spans="1:28" ht="12" customHeight="1">
      <c r="A15" s="206"/>
      <c r="B15" s="289" t="s">
        <v>45</v>
      </c>
      <c r="C15" s="290"/>
      <c r="D15" s="290"/>
      <c r="E15" s="291"/>
      <c r="F15" s="93">
        <v>78</v>
      </c>
      <c r="G15" s="68">
        <v>46</v>
      </c>
      <c r="H15" s="41">
        <v>11</v>
      </c>
      <c r="I15" s="41">
        <v>16</v>
      </c>
      <c r="J15" s="41">
        <v>72</v>
      </c>
      <c r="K15" s="41">
        <v>4</v>
      </c>
      <c r="L15" s="41">
        <v>60</v>
      </c>
      <c r="M15" s="41">
        <v>74</v>
      </c>
      <c r="N15" s="41">
        <v>78</v>
      </c>
      <c r="O15" s="41">
        <v>71</v>
      </c>
      <c r="P15" s="41">
        <v>5</v>
      </c>
      <c r="Q15" s="41">
        <v>0</v>
      </c>
      <c r="R15" s="41">
        <v>0</v>
      </c>
      <c r="AA15" s="153">
        <v>78</v>
      </c>
      <c r="AB15" s="153" t="str">
        <f>IF(F15=AA15,"",1)</f>
        <v/>
      </c>
    </row>
    <row r="16" spans="1:28" ht="12" customHeight="1">
      <c r="A16" s="206"/>
      <c r="B16" s="292"/>
      <c r="C16" s="293"/>
      <c r="D16" s="293"/>
      <c r="E16" s="294"/>
      <c r="F16" s="94"/>
      <c r="G16" s="66">
        <f t="shared" ref="G16:R16" si="5">IF(G15=0,0,G15/$F15)</f>
        <v>0.58974358974358976</v>
      </c>
      <c r="H16" s="37">
        <f t="shared" si="5"/>
        <v>0.14102564102564102</v>
      </c>
      <c r="I16" s="37">
        <f t="shared" si="5"/>
        <v>0.20512820512820512</v>
      </c>
      <c r="J16" s="37">
        <f t="shared" si="5"/>
        <v>0.92307692307692313</v>
      </c>
      <c r="K16" s="37">
        <f t="shared" si="5"/>
        <v>5.128205128205128E-2</v>
      </c>
      <c r="L16" s="37">
        <f t="shared" si="5"/>
        <v>0.76923076923076927</v>
      </c>
      <c r="M16" s="37">
        <f t="shared" si="5"/>
        <v>0.94871794871794868</v>
      </c>
      <c r="N16" s="37">
        <f t="shared" si="5"/>
        <v>1</v>
      </c>
      <c r="O16" s="37">
        <f t="shared" si="5"/>
        <v>0.91025641025641024</v>
      </c>
      <c r="P16" s="37">
        <f t="shared" si="5"/>
        <v>6.4102564102564097E-2</v>
      </c>
      <c r="Q16" s="37">
        <f t="shared" si="5"/>
        <v>0</v>
      </c>
      <c r="R16" s="37">
        <f t="shared" si="5"/>
        <v>0</v>
      </c>
      <c r="AA16" s="152"/>
      <c r="AB16" s="152"/>
    </row>
    <row r="17" spans="1:28" ht="12" customHeight="1">
      <c r="A17" s="206"/>
      <c r="B17" s="289" t="s">
        <v>44</v>
      </c>
      <c r="C17" s="290"/>
      <c r="D17" s="290"/>
      <c r="E17" s="291"/>
      <c r="F17" s="93">
        <v>221</v>
      </c>
      <c r="G17" s="68">
        <v>144</v>
      </c>
      <c r="H17" s="41">
        <v>42</v>
      </c>
      <c r="I17" s="41">
        <v>52</v>
      </c>
      <c r="J17" s="41">
        <v>188</v>
      </c>
      <c r="K17" s="41">
        <v>17</v>
      </c>
      <c r="L17" s="41">
        <v>170</v>
      </c>
      <c r="M17" s="41">
        <v>189</v>
      </c>
      <c r="N17" s="41">
        <v>208</v>
      </c>
      <c r="O17" s="41">
        <v>187</v>
      </c>
      <c r="P17" s="41">
        <v>13</v>
      </c>
      <c r="Q17" s="41">
        <v>0</v>
      </c>
      <c r="R17" s="41">
        <v>8</v>
      </c>
      <c r="AA17" s="153">
        <v>221</v>
      </c>
      <c r="AB17" s="153" t="str">
        <f>IF(F17=AA17,"",1)</f>
        <v/>
      </c>
    </row>
    <row r="18" spans="1:28" ht="12" customHeight="1">
      <c r="A18" s="207"/>
      <c r="B18" s="292"/>
      <c r="C18" s="293"/>
      <c r="D18" s="293"/>
      <c r="E18" s="294"/>
      <c r="F18" s="94"/>
      <c r="G18" s="66">
        <f t="shared" ref="G18:R18" si="6">IF(G17=0,0,G17/$F17)</f>
        <v>0.65158371040723984</v>
      </c>
      <c r="H18" s="37">
        <f t="shared" si="6"/>
        <v>0.19004524886877827</v>
      </c>
      <c r="I18" s="37">
        <f t="shared" si="6"/>
        <v>0.23529411764705882</v>
      </c>
      <c r="J18" s="37">
        <f t="shared" si="6"/>
        <v>0.85067873303167418</v>
      </c>
      <c r="K18" s="37">
        <f t="shared" si="6"/>
        <v>7.6923076923076927E-2</v>
      </c>
      <c r="L18" s="37">
        <f t="shared" si="6"/>
        <v>0.76923076923076927</v>
      </c>
      <c r="M18" s="37">
        <f t="shared" si="6"/>
        <v>0.85520361990950222</v>
      </c>
      <c r="N18" s="37">
        <f t="shared" si="6"/>
        <v>0.94117647058823528</v>
      </c>
      <c r="O18" s="37">
        <f t="shared" si="6"/>
        <v>0.84615384615384615</v>
      </c>
      <c r="P18" s="37">
        <f t="shared" si="6"/>
        <v>5.8823529411764705E-2</v>
      </c>
      <c r="Q18" s="37">
        <f t="shared" si="6"/>
        <v>0</v>
      </c>
      <c r="R18" s="37">
        <f t="shared" si="6"/>
        <v>3.6199095022624438E-2</v>
      </c>
      <c r="AA18" s="154"/>
      <c r="AB18" s="152"/>
    </row>
    <row r="19" spans="1:28" ht="12" customHeight="1">
      <c r="A19" s="202" t="s">
        <v>43</v>
      </c>
      <c r="B19" s="202" t="s">
        <v>42</v>
      </c>
      <c r="C19" s="43"/>
      <c r="D19" s="278" t="s">
        <v>16</v>
      </c>
      <c r="E19" s="42"/>
      <c r="F19" s="93">
        <v>247</v>
      </c>
      <c r="G19" s="68">
        <f t="shared" ref="G19:R19" si="7">SUM(G21,G23,G25,G27,G29,G31,G33,G35,G37,G39,G41,G43,G45,G47,G49,G51,G53,G55,G57,G59,G61,G63,G65,G67)</f>
        <v>118</v>
      </c>
      <c r="H19" s="41">
        <f t="shared" si="7"/>
        <v>37</v>
      </c>
      <c r="I19" s="41">
        <f t="shared" si="7"/>
        <v>35</v>
      </c>
      <c r="J19" s="41">
        <f t="shared" si="7"/>
        <v>193</v>
      </c>
      <c r="K19" s="41">
        <f t="shared" si="7"/>
        <v>13</v>
      </c>
      <c r="L19" s="41">
        <f t="shared" si="7"/>
        <v>182</v>
      </c>
      <c r="M19" s="41">
        <f t="shared" si="7"/>
        <v>183</v>
      </c>
      <c r="N19" s="41">
        <f t="shared" si="7"/>
        <v>227</v>
      </c>
      <c r="O19" s="41">
        <f t="shared" si="7"/>
        <v>176</v>
      </c>
      <c r="P19" s="41">
        <f t="shared" si="7"/>
        <v>18</v>
      </c>
      <c r="Q19" s="41">
        <f t="shared" si="7"/>
        <v>3</v>
      </c>
      <c r="R19" s="41">
        <f t="shared" si="7"/>
        <v>3</v>
      </c>
      <c r="AA19" s="153">
        <v>247</v>
      </c>
      <c r="AB19" s="153" t="str">
        <f>IF(F19=AA19,"",1)</f>
        <v/>
      </c>
    </row>
    <row r="20" spans="1:28" ht="12" customHeight="1">
      <c r="A20" s="203"/>
      <c r="B20" s="203"/>
      <c r="C20" s="40"/>
      <c r="D20" s="279"/>
      <c r="E20" s="39"/>
      <c r="F20" s="94"/>
      <c r="G20" s="66">
        <f t="shared" ref="G20:R20" si="8">IF(G19=0,0,G19/$F19)</f>
        <v>0.47773279352226722</v>
      </c>
      <c r="H20" s="37">
        <f t="shared" si="8"/>
        <v>0.14979757085020243</v>
      </c>
      <c r="I20" s="37">
        <f t="shared" si="8"/>
        <v>0.1417004048582996</v>
      </c>
      <c r="J20" s="37">
        <f t="shared" si="8"/>
        <v>0.78137651821862353</v>
      </c>
      <c r="K20" s="37">
        <f t="shared" si="8"/>
        <v>5.2631578947368418E-2</v>
      </c>
      <c r="L20" s="37">
        <f t="shared" si="8"/>
        <v>0.73684210526315785</v>
      </c>
      <c r="M20" s="37">
        <f t="shared" si="8"/>
        <v>0.74089068825910931</v>
      </c>
      <c r="N20" s="37">
        <f t="shared" si="8"/>
        <v>0.91902834008097167</v>
      </c>
      <c r="O20" s="37">
        <f t="shared" si="8"/>
        <v>0.71255060728744934</v>
      </c>
      <c r="P20" s="37">
        <f t="shared" si="8"/>
        <v>7.28744939271255E-2</v>
      </c>
      <c r="Q20" s="37">
        <f t="shared" si="8"/>
        <v>1.2145748987854251E-2</v>
      </c>
      <c r="R20" s="37">
        <f t="shared" si="8"/>
        <v>1.2145748987854251E-2</v>
      </c>
      <c r="AA20" s="152"/>
      <c r="AB20" s="152"/>
    </row>
    <row r="21" spans="1:28" ht="12" customHeight="1">
      <c r="A21" s="203"/>
      <c r="B21" s="203"/>
      <c r="C21" s="43"/>
      <c r="D21" s="278" t="s">
        <v>41</v>
      </c>
      <c r="E21" s="42"/>
      <c r="F21" s="93">
        <v>28</v>
      </c>
      <c r="G21" s="68">
        <v>11</v>
      </c>
      <c r="H21" s="41">
        <v>4</v>
      </c>
      <c r="I21" s="41">
        <v>2</v>
      </c>
      <c r="J21" s="41">
        <v>23</v>
      </c>
      <c r="K21" s="41">
        <v>2</v>
      </c>
      <c r="L21" s="41">
        <v>22</v>
      </c>
      <c r="M21" s="41">
        <v>25</v>
      </c>
      <c r="N21" s="41">
        <v>27</v>
      </c>
      <c r="O21" s="41">
        <v>20</v>
      </c>
      <c r="P21" s="41">
        <v>1</v>
      </c>
      <c r="Q21" s="41">
        <v>0</v>
      </c>
      <c r="R21" s="41">
        <v>0</v>
      </c>
      <c r="AA21" s="153">
        <v>28</v>
      </c>
      <c r="AB21" s="153" t="str">
        <f>IF(F21=AA21,"",1)</f>
        <v/>
      </c>
    </row>
    <row r="22" spans="1:28" ht="12" customHeight="1">
      <c r="A22" s="203"/>
      <c r="B22" s="203"/>
      <c r="C22" s="40"/>
      <c r="D22" s="279"/>
      <c r="E22" s="39"/>
      <c r="F22" s="94"/>
      <c r="G22" s="66">
        <f t="shared" ref="G22:R22" si="9">IF(G21=0,0,G21/$F21)</f>
        <v>0.39285714285714285</v>
      </c>
      <c r="H22" s="37">
        <f t="shared" si="9"/>
        <v>0.14285714285714285</v>
      </c>
      <c r="I22" s="37">
        <f t="shared" si="9"/>
        <v>7.1428571428571425E-2</v>
      </c>
      <c r="J22" s="37">
        <f t="shared" si="9"/>
        <v>0.8214285714285714</v>
      </c>
      <c r="K22" s="37">
        <f t="shared" si="9"/>
        <v>7.1428571428571425E-2</v>
      </c>
      <c r="L22" s="37">
        <f t="shared" si="9"/>
        <v>0.7857142857142857</v>
      </c>
      <c r="M22" s="37">
        <f t="shared" si="9"/>
        <v>0.8928571428571429</v>
      </c>
      <c r="N22" s="37">
        <f t="shared" si="9"/>
        <v>0.9642857142857143</v>
      </c>
      <c r="O22" s="37">
        <f t="shared" si="9"/>
        <v>0.7142857142857143</v>
      </c>
      <c r="P22" s="37">
        <f t="shared" si="9"/>
        <v>3.5714285714285712E-2</v>
      </c>
      <c r="Q22" s="37">
        <f t="shared" si="9"/>
        <v>0</v>
      </c>
      <c r="R22" s="37">
        <f t="shared" si="9"/>
        <v>0</v>
      </c>
      <c r="AA22" s="152"/>
      <c r="AB22" s="152"/>
    </row>
    <row r="23" spans="1:28" ht="12" customHeight="1">
      <c r="A23" s="203"/>
      <c r="B23" s="203"/>
      <c r="C23" s="43"/>
      <c r="D23" s="295" t="s">
        <v>40</v>
      </c>
      <c r="E23" s="115"/>
      <c r="F23" s="93">
        <v>5</v>
      </c>
      <c r="G23" s="103">
        <v>1</v>
      </c>
      <c r="H23" s="104">
        <v>0</v>
      </c>
      <c r="I23" s="41">
        <v>2</v>
      </c>
      <c r="J23" s="41">
        <v>4</v>
      </c>
      <c r="K23" s="41">
        <v>0</v>
      </c>
      <c r="L23" s="41">
        <v>3</v>
      </c>
      <c r="M23" s="41">
        <v>5</v>
      </c>
      <c r="N23" s="41">
        <v>4</v>
      </c>
      <c r="O23" s="41">
        <v>4</v>
      </c>
      <c r="P23" s="41">
        <v>0</v>
      </c>
      <c r="Q23" s="41">
        <v>0</v>
      </c>
      <c r="R23" s="41">
        <v>0</v>
      </c>
      <c r="AA23" s="153">
        <v>5</v>
      </c>
      <c r="AB23" s="153" t="str">
        <f>IF(F23=AA23,"",1)</f>
        <v/>
      </c>
    </row>
    <row r="24" spans="1:28" ht="12" customHeight="1">
      <c r="A24" s="203"/>
      <c r="B24" s="203"/>
      <c r="C24" s="40"/>
      <c r="D24" s="296"/>
      <c r="E24" s="116"/>
      <c r="F24" s="94"/>
      <c r="G24" s="106">
        <f t="shared" ref="G24:R24" si="10">IF(G23=0,0,G23/$F23)</f>
        <v>0.2</v>
      </c>
      <c r="H24" s="107">
        <f t="shared" si="10"/>
        <v>0</v>
      </c>
      <c r="I24" s="37">
        <f t="shared" si="10"/>
        <v>0.4</v>
      </c>
      <c r="J24" s="37">
        <f t="shared" si="10"/>
        <v>0.8</v>
      </c>
      <c r="K24" s="37">
        <f t="shared" si="10"/>
        <v>0</v>
      </c>
      <c r="L24" s="37">
        <f t="shared" si="10"/>
        <v>0.6</v>
      </c>
      <c r="M24" s="37">
        <f t="shared" si="10"/>
        <v>1</v>
      </c>
      <c r="N24" s="37">
        <f t="shared" si="10"/>
        <v>0.8</v>
      </c>
      <c r="O24" s="37">
        <f t="shared" si="10"/>
        <v>0.8</v>
      </c>
      <c r="P24" s="37">
        <f t="shared" si="10"/>
        <v>0</v>
      </c>
      <c r="Q24" s="37">
        <f t="shared" si="10"/>
        <v>0</v>
      </c>
      <c r="R24" s="37">
        <f t="shared" si="10"/>
        <v>0</v>
      </c>
      <c r="AA24" s="152"/>
      <c r="AB24" s="152"/>
    </row>
    <row r="25" spans="1:28" ht="12" customHeight="1">
      <c r="A25" s="203"/>
      <c r="B25" s="203"/>
      <c r="C25" s="43"/>
      <c r="D25" s="295" t="s">
        <v>39</v>
      </c>
      <c r="E25" s="115"/>
      <c r="F25" s="93">
        <v>19</v>
      </c>
      <c r="G25" s="103">
        <v>6</v>
      </c>
      <c r="H25" s="104">
        <v>0</v>
      </c>
      <c r="I25" s="41">
        <v>1</v>
      </c>
      <c r="J25" s="41">
        <v>11</v>
      </c>
      <c r="K25" s="41">
        <v>1</v>
      </c>
      <c r="L25" s="41">
        <v>10</v>
      </c>
      <c r="M25" s="41">
        <v>9</v>
      </c>
      <c r="N25" s="41">
        <v>16</v>
      </c>
      <c r="O25" s="41">
        <v>7</v>
      </c>
      <c r="P25" s="41">
        <v>1</v>
      </c>
      <c r="Q25" s="41">
        <v>0</v>
      </c>
      <c r="R25" s="41">
        <v>0</v>
      </c>
      <c r="AA25" s="153">
        <v>19</v>
      </c>
      <c r="AB25" s="153" t="str">
        <f>IF(F25=AA25,"",1)</f>
        <v/>
      </c>
    </row>
    <row r="26" spans="1:28" ht="12" customHeight="1">
      <c r="A26" s="203"/>
      <c r="B26" s="203"/>
      <c r="C26" s="40"/>
      <c r="D26" s="296"/>
      <c r="E26" s="116"/>
      <c r="F26" s="94"/>
      <c r="G26" s="106">
        <f t="shared" ref="G26:R26" si="11">IF(G25=0,0,G25/$F25)</f>
        <v>0.31578947368421051</v>
      </c>
      <c r="H26" s="107">
        <f>IF(H25=0,0,H25/$F25)</f>
        <v>0</v>
      </c>
      <c r="I26" s="37">
        <f>IF(I25=0,0,I25/$F25)</f>
        <v>5.2631578947368418E-2</v>
      </c>
      <c r="J26" s="37">
        <f t="shared" si="11"/>
        <v>0.57894736842105265</v>
      </c>
      <c r="K26" s="37">
        <f t="shared" si="11"/>
        <v>5.2631578947368418E-2</v>
      </c>
      <c r="L26" s="37">
        <f t="shared" si="11"/>
        <v>0.52631578947368418</v>
      </c>
      <c r="M26" s="37">
        <f t="shared" si="11"/>
        <v>0.47368421052631576</v>
      </c>
      <c r="N26" s="37">
        <f t="shared" si="11"/>
        <v>0.84210526315789469</v>
      </c>
      <c r="O26" s="37">
        <f t="shared" si="11"/>
        <v>0.36842105263157893</v>
      </c>
      <c r="P26" s="37">
        <f t="shared" si="11"/>
        <v>5.2631578947368418E-2</v>
      </c>
      <c r="Q26" s="37">
        <f t="shared" si="11"/>
        <v>0</v>
      </c>
      <c r="R26" s="37">
        <f t="shared" si="11"/>
        <v>0</v>
      </c>
      <c r="AA26" s="152"/>
      <c r="AB26" s="152"/>
    </row>
    <row r="27" spans="1:28" ht="12" customHeight="1">
      <c r="A27" s="203"/>
      <c r="B27" s="203"/>
      <c r="C27" s="43"/>
      <c r="D27" s="278" t="s">
        <v>38</v>
      </c>
      <c r="E27" s="42"/>
      <c r="F27" s="93">
        <v>2</v>
      </c>
      <c r="G27" s="68">
        <v>0</v>
      </c>
      <c r="H27" s="41">
        <v>0</v>
      </c>
      <c r="I27" s="41">
        <v>0</v>
      </c>
      <c r="J27" s="41">
        <v>2</v>
      </c>
      <c r="K27" s="41">
        <v>0</v>
      </c>
      <c r="L27" s="41">
        <v>0</v>
      </c>
      <c r="M27" s="41">
        <v>0</v>
      </c>
      <c r="N27" s="41">
        <v>2</v>
      </c>
      <c r="O27" s="41">
        <v>1</v>
      </c>
      <c r="P27" s="41">
        <v>0</v>
      </c>
      <c r="Q27" s="41">
        <v>0</v>
      </c>
      <c r="R27" s="41">
        <v>0</v>
      </c>
      <c r="AA27" s="153">
        <v>2</v>
      </c>
      <c r="AB27" s="153" t="str">
        <f>IF(F27=AA27,"",1)</f>
        <v/>
      </c>
    </row>
    <row r="28" spans="1:28" ht="12" customHeight="1">
      <c r="A28" s="203"/>
      <c r="B28" s="203"/>
      <c r="C28" s="40"/>
      <c r="D28" s="279"/>
      <c r="E28" s="39"/>
      <c r="F28" s="94"/>
      <c r="G28" s="66">
        <f t="shared" ref="G28:R28" si="12">IF(G27=0,0,G27/$F27)</f>
        <v>0</v>
      </c>
      <c r="H28" s="37">
        <f t="shared" si="12"/>
        <v>0</v>
      </c>
      <c r="I28" s="37">
        <f t="shared" si="12"/>
        <v>0</v>
      </c>
      <c r="J28" s="37">
        <f t="shared" si="12"/>
        <v>1</v>
      </c>
      <c r="K28" s="37">
        <f t="shared" si="12"/>
        <v>0</v>
      </c>
      <c r="L28" s="37">
        <f t="shared" si="12"/>
        <v>0</v>
      </c>
      <c r="M28" s="37">
        <f t="shared" si="12"/>
        <v>0</v>
      </c>
      <c r="N28" s="37">
        <f t="shared" si="12"/>
        <v>1</v>
      </c>
      <c r="O28" s="37">
        <f t="shared" si="12"/>
        <v>0.5</v>
      </c>
      <c r="P28" s="37">
        <f t="shared" si="12"/>
        <v>0</v>
      </c>
      <c r="Q28" s="37">
        <f t="shared" si="12"/>
        <v>0</v>
      </c>
      <c r="R28" s="37">
        <f t="shared" si="12"/>
        <v>0</v>
      </c>
      <c r="AA28" s="152"/>
      <c r="AB28" s="152"/>
    </row>
    <row r="29" spans="1:28" ht="12" customHeight="1">
      <c r="A29" s="203"/>
      <c r="B29" s="203"/>
      <c r="C29" s="43"/>
      <c r="D29" s="278" t="s">
        <v>37</v>
      </c>
      <c r="E29" s="42"/>
      <c r="F29" s="93">
        <v>7</v>
      </c>
      <c r="G29" s="68">
        <v>2</v>
      </c>
      <c r="H29" s="41">
        <v>1</v>
      </c>
      <c r="I29" s="41">
        <v>1</v>
      </c>
      <c r="J29" s="41">
        <v>5</v>
      </c>
      <c r="K29" s="41">
        <v>1</v>
      </c>
      <c r="L29" s="41">
        <v>5</v>
      </c>
      <c r="M29" s="41">
        <v>4</v>
      </c>
      <c r="N29" s="41">
        <v>4</v>
      </c>
      <c r="O29" s="41">
        <v>4</v>
      </c>
      <c r="P29" s="41">
        <v>0</v>
      </c>
      <c r="Q29" s="41">
        <v>1</v>
      </c>
      <c r="R29" s="41">
        <v>1</v>
      </c>
      <c r="AA29" s="153">
        <v>7</v>
      </c>
      <c r="AB29" s="153" t="str">
        <f>IF(F29=AA29,"",1)</f>
        <v/>
      </c>
    </row>
    <row r="30" spans="1:28" ht="12" customHeight="1">
      <c r="A30" s="203"/>
      <c r="B30" s="203"/>
      <c r="C30" s="40"/>
      <c r="D30" s="279"/>
      <c r="E30" s="39"/>
      <c r="F30" s="94"/>
      <c r="G30" s="66">
        <f t="shared" ref="G30:R30" si="13">IF(G29=0,0,G29/$F29)</f>
        <v>0.2857142857142857</v>
      </c>
      <c r="H30" s="37">
        <f t="shared" si="13"/>
        <v>0.14285714285714285</v>
      </c>
      <c r="I30" s="37">
        <f t="shared" si="13"/>
        <v>0.14285714285714285</v>
      </c>
      <c r="J30" s="37">
        <f t="shared" si="13"/>
        <v>0.7142857142857143</v>
      </c>
      <c r="K30" s="37">
        <f t="shared" si="13"/>
        <v>0.14285714285714285</v>
      </c>
      <c r="L30" s="37">
        <f t="shared" si="13"/>
        <v>0.7142857142857143</v>
      </c>
      <c r="M30" s="37">
        <f t="shared" si="13"/>
        <v>0.5714285714285714</v>
      </c>
      <c r="N30" s="37">
        <f t="shared" si="13"/>
        <v>0.5714285714285714</v>
      </c>
      <c r="O30" s="37">
        <f t="shared" si="13"/>
        <v>0.5714285714285714</v>
      </c>
      <c r="P30" s="37">
        <f t="shared" si="13"/>
        <v>0</v>
      </c>
      <c r="Q30" s="37">
        <f t="shared" si="13"/>
        <v>0.14285714285714285</v>
      </c>
      <c r="R30" s="37">
        <f t="shared" si="13"/>
        <v>0.14285714285714285</v>
      </c>
      <c r="AA30" s="152"/>
      <c r="AB30" s="152"/>
    </row>
    <row r="31" spans="1:28" ht="12" customHeight="1">
      <c r="A31" s="203"/>
      <c r="B31" s="203"/>
      <c r="C31" s="43"/>
      <c r="D31" s="278" t="s">
        <v>36</v>
      </c>
      <c r="E31" s="42"/>
      <c r="F31" s="93">
        <v>1</v>
      </c>
      <c r="G31" s="68">
        <v>0</v>
      </c>
      <c r="H31" s="41">
        <v>1</v>
      </c>
      <c r="I31" s="41">
        <v>0</v>
      </c>
      <c r="J31" s="41">
        <v>0</v>
      </c>
      <c r="K31" s="41">
        <v>0</v>
      </c>
      <c r="L31" s="41">
        <v>0</v>
      </c>
      <c r="M31" s="41">
        <v>1</v>
      </c>
      <c r="N31" s="41">
        <v>1</v>
      </c>
      <c r="O31" s="41">
        <v>0</v>
      </c>
      <c r="P31" s="41">
        <v>0</v>
      </c>
      <c r="Q31" s="41">
        <v>0</v>
      </c>
      <c r="R31" s="41">
        <v>0</v>
      </c>
      <c r="AA31" s="153">
        <v>1</v>
      </c>
      <c r="AB31" s="153" t="str">
        <f>IF(F31=AA31,"",1)</f>
        <v/>
      </c>
    </row>
    <row r="32" spans="1:28" ht="12" customHeight="1">
      <c r="A32" s="203"/>
      <c r="B32" s="203"/>
      <c r="C32" s="40"/>
      <c r="D32" s="279"/>
      <c r="E32" s="39"/>
      <c r="F32" s="94"/>
      <c r="G32" s="66">
        <f t="shared" ref="G32:R32" si="14">IF(G31=0,0,G31/$F31)</f>
        <v>0</v>
      </c>
      <c r="H32" s="37">
        <f t="shared" si="14"/>
        <v>1</v>
      </c>
      <c r="I32" s="37">
        <f t="shared" si="14"/>
        <v>0</v>
      </c>
      <c r="J32" s="37">
        <f t="shared" si="14"/>
        <v>0</v>
      </c>
      <c r="K32" s="37">
        <f t="shared" si="14"/>
        <v>0</v>
      </c>
      <c r="L32" s="37">
        <f t="shared" si="14"/>
        <v>0</v>
      </c>
      <c r="M32" s="37">
        <f t="shared" si="14"/>
        <v>1</v>
      </c>
      <c r="N32" s="37">
        <f t="shared" si="14"/>
        <v>1</v>
      </c>
      <c r="O32" s="37">
        <f t="shared" si="14"/>
        <v>0</v>
      </c>
      <c r="P32" s="37">
        <f t="shared" si="14"/>
        <v>0</v>
      </c>
      <c r="Q32" s="37">
        <f t="shared" si="14"/>
        <v>0</v>
      </c>
      <c r="R32" s="37">
        <f t="shared" si="14"/>
        <v>0</v>
      </c>
      <c r="AA32" s="152"/>
      <c r="AB32" s="152"/>
    </row>
    <row r="33" spans="1:28" ht="12" customHeight="1">
      <c r="A33" s="203"/>
      <c r="B33" s="203"/>
      <c r="C33" s="43"/>
      <c r="D33" s="278" t="s">
        <v>35</v>
      </c>
      <c r="E33" s="42"/>
      <c r="F33" s="93">
        <v>7</v>
      </c>
      <c r="G33" s="68">
        <v>3</v>
      </c>
      <c r="H33" s="41">
        <v>2</v>
      </c>
      <c r="I33" s="41">
        <v>5</v>
      </c>
      <c r="J33" s="41">
        <v>5</v>
      </c>
      <c r="K33" s="41">
        <v>0</v>
      </c>
      <c r="L33" s="41">
        <v>4</v>
      </c>
      <c r="M33" s="41">
        <v>5</v>
      </c>
      <c r="N33" s="41">
        <v>6</v>
      </c>
      <c r="O33" s="41">
        <v>5</v>
      </c>
      <c r="P33" s="41">
        <v>1</v>
      </c>
      <c r="Q33" s="41">
        <v>0</v>
      </c>
      <c r="R33" s="41">
        <v>0</v>
      </c>
      <c r="AA33" s="153">
        <v>7</v>
      </c>
      <c r="AB33" s="153" t="str">
        <f>IF(F33=AA33,"",1)</f>
        <v/>
      </c>
    </row>
    <row r="34" spans="1:28" ht="12" customHeight="1">
      <c r="A34" s="203"/>
      <c r="B34" s="203"/>
      <c r="C34" s="40"/>
      <c r="D34" s="279"/>
      <c r="E34" s="39"/>
      <c r="F34" s="94"/>
      <c r="G34" s="66">
        <f t="shared" ref="G34:R34" si="15">IF(G33=0,0,G33/$F33)</f>
        <v>0.42857142857142855</v>
      </c>
      <c r="H34" s="37">
        <f t="shared" si="15"/>
        <v>0.2857142857142857</v>
      </c>
      <c r="I34" s="37">
        <f t="shared" si="15"/>
        <v>0.7142857142857143</v>
      </c>
      <c r="J34" s="37">
        <f t="shared" si="15"/>
        <v>0.7142857142857143</v>
      </c>
      <c r="K34" s="37">
        <f t="shared" si="15"/>
        <v>0</v>
      </c>
      <c r="L34" s="37">
        <f t="shared" si="15"/>
        <v>0.5714285714285714</v>
      </c>
      <c r="M34" s="37">
        <f t="shared" si="15"/>
        <v>0.7142857142857143</v>
      </c>
      <c r="N34" s="37">
        <f t="shared" si="15"/>
        <v>0.8571428571428571</v>
      </c>
      <c r="O34" s="37">
        <f t="shared" si="15"/>
        <v>0.7142857142857143</v>
      </c>
      <c r="P34" s="37">
        <f t="shared" si="15"/>
        <v>0.14285714285714285</v>
      </c>
      <c r="Q34" s="37">
        <f t="shared" si="15"/>
        <v>0</v>
      </c>
      <c r="R34" s="37">
        <f t="shared" si="15"/>
        <v>0</v>
      </c>
      <c r="AA34" s="152"/>
      <c r="AB34" s="152"/>
    </row>
    <row r="35" spans="1:28" ht="12" customHeight="1">
      <c r="A35" s="203"/>
      <c r="B35" s="203"/>
      <c r="C35" s="43"/>
      <c r="D35" s="278" t="s">
        <v>34</v>
      </c>
      <c r="E35" s="42"/>
      <c r="F35" s="93">
        <v>8</v>
      </c>
      <c r="G35" s="68">
        <v>3</v>
      </c>
      <c r="H35" s="41">
        <v>2</v>
      </c>
      <c r="I35" s="41">
        <v>0</v>
      </c>
      <c r="J35" s="41">
        <v>7</v>
      </c>
      <c r="K35" s="41">
        <v>0</v>
      </c>
      <c r="L35" s="41">
        <v>7</v>
      </c>
      <c r="M35" s="41">
        <v>6</v>
      </c>
      <c r="N35" s="41">
        <v>8</v>
      </c>
      <c r="O35" s="41">
        <v>8</v>
      </c>
      <c r="P35" s="41">
        <v>0</v>
      </c>
      <c r="Q35" s="41">
        <v>0</v>
      </c>
      <c r="R35" s="41">
        <v>0</v>
      </c>
      <c r="AA35" s="153">
        <v>8</v>
      </c>
      <c r="AB35" s="153" t="str">
        <f>IF(F35=AA35,"",1)</f>
        <v/>
      </c>
    </row>
    <row r="36" spans="1:28" ht="12" customHeight="1">
      <c r="A36" s="203"/>
      <c r="B36" s="203"/>
      <c r="C36" s="40"/>
      <c r="D36" s="279"/>
      <c r="E36" s="39"/>
      <c r="F36" s="94"/>
      <c r="G36" s="66">
        <f t="shared" ref="G36:R36" si="16">IF(G35=0,0,G35/$F35)</f>
        <v>0.375</v>
      </c>
      <c r="H36" s="37">
        <f t="shared" si="16"/>
        <v>0.25</v>
      </c>
      <c r="I36" s="37">
        <f t="shared" si="16"/>
        <v>0</v>
      </c>
      <c r="J36" s="37">
        <f t="shared" si="16"/>
        <v>0.875</v>
      </c>
      <c r="K36" s="37">
        <f t="shared" si="16"/>
        <v>0</v>
      </c>
      <c r="L36" s="37">
        <f t="shared" si="16"/>
        <v>0.875</v>
      </c>
      <c r="M36" s="37">
        <f t="shared" si="16"/>
        <v>0.75</v>
      </c>
      <c r="N36" s="37">
        <f t="shared" si="16"/>
        <v>1</v>
      </c>
      <c r="O36" s="37">
        <f t="shared" si="16"/>
        <v>1</v>
      </c>
      <c r="P36" s="37">
        <f t="shared" si="16"/>
        <v>0</v>
      </c>
      <c r="Q36" s="37">
        <f t="shared" si="16"/>
        <v>0</v>
      </c>
      <c r="R36" s="37">
        <f t="shared" si="16"/>
        <v>0</v>
      </c>
      <c r="AA36" s="152"/>
      <c r="AB36" s="152"/>
    </row>
    <row r="37" spans="1:28" ht="12" customHeight="1">
      <c r="A37" s="203"/>
      <c r="B37" s="203"/>
      <c r="C37" s="43"/>
      <c r="D37" s="278" t="s">
        <v>33</v>
      </c>
      <c r="E37" s="42"/>
      <c r="F37" s="93">
        <v>1</v>
      </c>
      <c r="G37" s="68">
        <v>0</v>
      </c>
      <c r="H37" s="41">
        <v>0</v>
      </c>
      <c r="I37" s="41">
        <v>0</v>
      </c>
      <c r="J37" s="41">
        <v>0</v>
      </c>
      <c r="K37" s="41">
        <v>0</v>
      </c>
      <c r="L37" s="41">
        <v>0</v>
      </c>
      <c r="M37" s="41">
        <v>1</v>
      </c>
      <c r="N37" s="41">
        <v>1</v>
      </c>
      <c r="O37" s="41">
        <v>1</v>
      </c>
      <c r="P37" s="41">
        <v>0</v>
      </c>
      <c r="Q37" s="41">
        <v>0</v>
      </c>
      <c r="R37" s="41">
        <v>0</v>
      </c>
      <c r="AA37" s="153">
        <v>1</v>
      </c>
      <c r="AB37" s="153" t="str">
        <f>IF(F37=AA37,"",1)</f>
        <v/>
      </c>
    </row>
    <row r="38" spans="1:28" ht="12" customHeight="1">
      <c r="A38" s="203"/>
      <c r="B38" s="203"/>
      <c r="C38" s="40"/>
      <c r="D38" s="279"/>
      <c r="E38" s="39"/>
      <c r="F38" s="94"/>
      <c r="G38" s="66">
        <f t="shared" ref="G38:R38" si="17">IF(G37=0,0,G37/$F37)</f>
        <v>0</v>
      </c>
      <c r="H38" s="37">
        <f t="shared" si="17"/>
        <v>0</v>
      </c>
      <c r="I38" s="37">
        <f t="shared" si="17"/>
        <v>0</v>
      </c>
      <c r="J38" s="37">
        <f t="shared" si="17"/>
        <v>0</v>
      </c>
      <c r="K38" s="37">
        <f t="shared" si="17"/>
        <v>0</v>
      </c>
      <c r="L38" s="37">
        <f t="shared" si="17"/>
        <v>0</v>
      </c>
      <c r="M38" s="37">
        <f t="shared" si="17"/>
        <v>1</v>
      </c>
      <c r="N38" s="37">
        <f t="shared" si="17"/>
        <v>1</v>
      </c>
      <c r="O38" s="37">
        <f t="shared" si="17"/>
        <v>1</v>
      </c>
      <c r="P38" s="37">
        <f t="shared" si="17"/>
        <v>0</v>
      </c>
      <c r="Q38" s="37">
        <f t="shared" si="17"/>
        <v>0</v>
      </c>
      <c r="R38" s="37">
        <f t="shared" si="17"/>
        <v>0</v>
      </c>
      <c r="AA38" s="152"/>
      <c r="AB38" s="152"/>
    </row>
    <row r="39" spans="1:28" ht="12" customHeight="1">
      <c r="A39" s="203"/>
      <c r="B39" s="203"/>
      <c r="C39" s="43"/>
      <c r="D39" s="278" t="s">
        <v>32</v>
      </c>
      <c r="E39" s="42"/>
      <c r="F39" s="93">
        <v>7</v>
      </c>
      <c r="G39" s="68">
        <v>3</v>
      </c>
      <c r="H39" s="41">
        <v>1</v>
      </c>
      <c r="I39" s="41">
        <v>0</v>
      </c>
      <c r="J39" s="41">
        <v>6</v>
      </c>
      <c r="K39" s="41">
        <v>0</v>
      </c>
      <c r="L39" s="41">
        <v>6</v>
      </c>
      <c r="M39" s="41">
        <v>6</v>
      </c>
      <c r="N39" s="41">
        <v>6</v>
      </c>
      <c r="O39" s="41">
        <v>5</v>
      </c>
      <c r="P39" s="41">
        <v>0</v>
      </c>
      <c r="Q39" s="41">
        <v>0</v>
      </c>
      <c r="R39" s="41">
        <v>0</v>
      </c>
      <c r="AA39" s="153">
        <v>7</v>
      </c>
      <c r="AB39" s="153" t="str">
        <f>IF(F39=AA39,"",1)</f>
        <v/>
      </c>
    </row>
    <row r="40" spans="1:28" ht="12" customHeight="1">
      <c r="A40" s="203"/>
      <c r="B40" s="203"/>
      <c r="C40" s="40"/>
      <c r="D40" s="279"/>
      <c r="E40" s="39"/>
      <c r="F40" s="94"/>
      <c r="G40" s="66">
        <f t="shared" ref="G40:R40" si="18">IF(G39=0,0,G39/$F39)</f>
        <v>0.42857142857142855</v>
      </c>
      <c r="H40" s="37">
        <f t="shared" si="18"/>
        <v>0.14285714285714285</v>
      </c>
      <c r="I40" s="37">
        <f t="shared" si="18"/>
        <v>0</v>
      </c>
      <c r="J40" s="37">
        <f t="shared" si="18"/>
        <v>0.8571428571428571</v>
      </c>
      <c r="K40" s="37">
        <f t="shared" si="18"/>
        <v>0</v>
      </c>
      <c r="L40" s="37">
        <f t="shared" si="18"/>
        <v>0.8571428571428571</v>
      </c>
      <c r="M40" s="37">
        <f t="shared" si="18"/>
        <v>0.8571428571428571</v>
      </c>
      <c r="N40" s="37">
        <f t="shared" si="18"/>
        <v>0.8571428571428571</v>
      </c>
      <c r="O40" s="37">
        <f t="shared" si="18"/>
        <v>0.7142857142857143</v>
      </c>
      <c r="P40" s="37">
        <f t="shared" si="18"/>
        <v>0</v>
      </c>
      <c r="Q40" s="37">
        <f t="shared" si="18"/>
        <v>0</v>
      </c>
      <c r="R40" s="37">
        <f t="shared" si="18"/>
        <v>0</v>
      </c>
      <c r="AA40" s="152"/>
      <c r="AB40" s="152"/>
    </row>
    <row r="41" spans="1:28" ht="12" customHeight="1">
      <c r="A41" s="203"/>
      <c r="B41" s="203"/>
      <c r="C41" s="43"/>
      <c r="D41" s="278" t="s">
        <v>31</v>
      </c>
      <c r="E41" s="42"/>
      <c r="F41" s="93">
        <v>1</v>
      </c>
      <c r="G41" s="68">
        <v>0</v>
      </c>
      <c r="H41" s="41">
        <v>0</v>
      </c>
      <c r="I41" s="41">
        <v>0</v>
      </c>
      <c r="J41" s="41">
        <v>0</v>
      </c>
      <c r="K41" s="41">
        <v>0</v>
      </c>
      <c r="L41" s="41">
        <v>0</v>
      </c>
      <c r="M41" s="41">
        <v>0</v>
      </c>
      <c r="N41" s="41">
        <v>0</v>
      </c>
      <c r="O41" s="41">
        <v>1</v>
      </c>
      <c r="P41" s="41">
        <v>0</v>
      </c>
      <c r="Q41" s="41">
        <v>0</v>
      </c>
      <c r="R41" s="41">
        <v>0</v>
      </c>
      <c r="AA41" s="153">
        <v>1</v>
      </c>
      <c r="AB41" s="153" t="str">
        <f>IF(F41=AA41,"",1)</f>
        <v/>
      </c>
    </row>
    <row r="42" spans="1:28" ht="12" customHeight="1">
      <c r="A42" s="203"/>
      <c r="B42" s="203"/>
      <c r="C42" s="40"/>
      <c r="D42" s="279"/>
      <c r="E42" s="39"/>
      <c r="F42" s="94"/>
      <c r="G42" s="66">
        <f t="shared" ref="G42:R42" si="19">IF(G41=0,0,G41/$F41)</f>
        <v>0</v>
      </c>
      <c r="H42" s="37">
        <f t="shared" si="19"/>
        <v>0</v>
      </c>
      <c r="I42" s="37">
        <f t="shared" si="19"/>
        <v>0</v>
      </c>
      <c r="J42" s="37">
        <f t="shared" si="19"/>
        <v>0</v>
      </c>
      <c r="K42" s="37">
        <f t="shared" si="19"/>
        <v>0</v>
      </c>
      <c r="L42" s="37">
        <f t="shared" si="19"/>
        <v>0</v>
      </c>
      <c r="M42" s="37">
        <f t="shared" si="19"/>
        <v>0</v>
      </c>
      <c r="N42" s="37">
        <f t="shared" si="19"/>
        <v>0</v>
      </c>
      <c r="O42" s="37">
        <f t="shared" si="19"/>
        <v>1</v>
      </c>
      <c r="P42" s="37">
        <f t="shared" si="19"/>
        <v>0</v>
      </c>
      <c r="Q42" s="37">
        <f t="shared" si="19"/>
        <v>0</v>
      </c>
      <c r="R42" s="37">
        <f t="shared" si="19"/>
        <v>0</v>
      </c>
      <c r="AA42" s="152"/>
      <c r="AB42" s="152"/>
    </row>
    <row r="43" spans="1:28" ht="12" customHeight="1">
      <c r="A43" s="203"/>
      <c r="B43" s="203"/>
      <c r="C43" s="43"/>
      <c r="D43" s="278" t="s">
        <v>30</v>
      </c>
      <c r="E43" s="42"/>
      <c r="F43" s="93">
        <v>2</v>
      </c>
      <c r="G43" s="68">
        <v>1</v>
      </c>
      <c r="H43" s="41">
        <v>0</v>
      </c>
      <c r="I43" s="41">
        <v>0</v>
      </c>
      <c r="J43" s="41">
        <v>1</v>
      </c>
      <c r="K43" s="41">
        <v>0</v>
      </c>
      <c r="L43" s="41">
        <v>1</v>
      </c>
      <c r="M43" s="41">
        <v>1</v>
      </c>
      <c r="N43" s="41">
        <v>1</v>
      </c>
      <c r="O43" s="41">
        <v>1</v>
      </c>
      <c r="P43" s="41">
        <v>0</v>
      </c>
      <c r="Q43" s="41">
        <v>0</v>
      </c>
      <c r="R43" s="41">
        <v>1</v>
      </c>
      <c r="AA43" s="153">
        <v>2</v>
      </c>
      <c r="AB43" s="153" t="str">
        <f>IF(F43=AA43,"",1)</f>
        <v/>
      </c>
    </row>
    <row r="44" spans="1:28" ht="12" customHeight="1">
      <c r="A44" s="203"/>
      <c r="B44" s="203"/>
      <c r="C44" s="40"/>
      <c r="D44" s="279"/>
      <c r="E44" s="39"/>
      <c r="F44" s="94"/>
      <c r="G44" s="66">
        <f t="shared" ref="G44:R44" si="20">IF(G43=0,0,G43/$F43)</f>
        <v>0.5</v>
      </c>
      <c r="H44" s="37">
        <f t="shared" si="20"/>
        <v>0</v>
      </c>
      <c r="I44" s="37">
        <f t="shared" si="20"/>
        <v>0</v>
      </c>
      <c r="J44" s="37">
        <f t="shared" si="20"/>
        <v>0.5</v>
      </c>
      <c r="K44" s="37">
        <f t="shared" si="20"/>
        <v>0</v>
      </c>
      <c r="L44" s="37">
        <f t="shared" si="20"/>
        <v>0.5</v>
      </c>
      <c r="M44" s="37">
        <f t="shared" si="20"/>
        <v>0.5</v>
      </c>
      <c r="N44" s="37">
        <f t="shared" si="20"/>
        <v>0.5</v>
      </c>
      <c r="O44" s="37">
        <f t="shared" si="20"/>
        <v>0.5</v>
      </c>
      <c r="P44" s="37">
        <f t="shared" si="20"/>
        <v>0</v>
      </c>
      <c r="Q44" s="37">
        <f t="shared" si="20"/>
        <v>0</v>
      </c>
      <c r="R44" s="37">
        <f t="shared" si="20"/>
        <v>0.5</v>
      </c>
      <c r="AA44" s="152"/>
      <c r="AB44" s="152"/>
    </row>
    <row r="45" spans="1:28" ht="12" customHeight="1">
      <c r="A45" s="203"/>
      <c r="B45" s="203"/>
      <c r="C45" s="43"/>
      <c r="D45" s="278" t="s">
        <v>29</v>
      </c>
      <c r="E45" s="42"/>
      <c r="F45" s="93">
        <v>8</v>
      </c>
      <c r="G45" s="68">
        <v>3</v>
      </c>
      <c r="H45" s="41">
        <v>1</v>
      </c>
      <c r="I45" s="41">
        <v>1</v>
      </c>
      <c r="J45" s="41">
        <v>5</v>
      </c>
      <c r="K45" s="41">
        <v>1</v>
      </c>
      <c r="L45" s="41">
        <v>4</v>
      </c>
      <c r="M45" s="41">
        <v>5</v>
      </c>
      <c r="N45" s="41">
        <v>7</v>
      </c>
      <c r="O45" s="41">
        <v>7</v>
      </c>
      <c r="P45" s="41">
        <v>0</v>
      </c>
      <c r="Q45" s="41">
        <v>1</v>
      </c>
      <c r="R45" s="41">
        <v>0</v>
      </c>
      <c r="AA45" s="153">
        <v>8</v>
      </c>
      <c r="AB45" s="153" t="str">
        <f>IF(F45=AA45,"",1)</f>
        <v/>
      </c>
    </row>
    <row r="46" spans="1:28" ht="12" customHeight="1">
      <c r="A46" s="203"/>
      <c r="B46" s="203"/>
      <c r="C46" s="40"/>
      <c r="D46" s="279"/>
      <c r="E46" s="39"/>
      <c r="F46" s="94"/>
      <c r="G46" s="66">
        <f t="shared" ref="G46:R46" si="21">IF(G45=0,0,G45/$F45)</f>
        <v>0.375</v>
      </c>
      <c r="H46" s="37">
        <f t="shared" si="21"/>
        <v>0.125</v>
      </c>
      <c r="I46" s="37">
        <f t="shared" si="21"/>
        <v>0.125</v>
      </c>
      <c r="J46" s="37">
        <f t="shared" si="21"/>
        <v>0.625</v>
      </c>
      <c r="K46" s="37">
        <f t="shared" si="21"/>
        <v>0.125</v>
      </c>
      <c r="L46" s="37">
        <f t="shared" si="21"/>
        <v>0.5</v>
      </c>
      <c r="M46" s="37">
        <f t="shared" si="21"/>
        <v>0.625</v>
      </c>
      <c r="N46" s="37">
        <f t="shared" si="21"/>
        <v>0.875</v>
      </c>
      <c r="O46" s="37">
        <f t="shared" si="21"/>
        <v>0.875</v>
      </c>
      <c r="P46" s="37">
        <f t="shared" si="21"/>
        <v>0</v>
      </c>
      <c r="Q46" s="37">
        <f t="shared" si="21"/>
        <v>0.125</v>
      </c>
      <c r="R46" s="37">
        <f t="shared" si="21"/>
        <v>0</v>
      </c>
      <c r="AA46" s="152"/>
      <c r="AB46" s="152"/>
    </row>
    <row r="47" spans="1:28" ht="12" customHeight="1">
      <c r="A47" s="203"/>
      <c r="B47" s="203"/>
      <c r="C47" s="43"/>
      <c r="D47" s="278" t="s">
        <v>28</v>
      </c>
      <c r="E47" s="42"/>
      <c r="F47" s="93">
        <v>5</v>
      </c>
      <c r="G47" s="68">
        <v>1</v>
      </c>
      <c r="H47" s="41">
        <v>1</v>
      </c>
      <c r="I47" s="41">
        <v>0</v>
      </c>
      <c r="J47" s="41">
        <v>3</v>
      </c>
      <c r="K47" s="41">
        <v>0</v>
      </c>
      <c r="L47" s="41">
        <v>4</v>
      </c>
      <c r="M47" s="41">
        <v>3</v>
      </c>
      <c r="N47" s="41">
        <v>3</v>
      </c>
      <c r="O47" s="41">
        <v>3</v>
      </c>
      <c r="P47" s="41">
        <v>0</v>
      </c>
      <c r="Q47" s="41">
        <v>0</v>
      </c>
      <c r="R47" s="41">
        <v>0</v>
      </c>
      <c r="AA47" s="153">
        <v>5</v>
      </c>
      <c r="AB47" s="153" t="str">
        <f>IF(F47=AA47,"",1)</f>
        <v/>
      </c>
    </row>
    <row r="48" spans="1:28" ht="12" customHeight="1">
      <c r="A48" s="203"/>
      <c r="B48" s="203"/>
      <c r="C48" s="40"/>
      <c r="D48" s="279"/>
      <c r="E48" s="39"/>
      <c r="F48" s="94"/>
      <c r="G48" s="66">
        <f t="shared" ref="G48:R48" si="22">IF(G47=0,0,G47/$F47)</f>
        <v>0.2</v>
      </c>
      <c r="H48" s="37">
        <f t="shared" si="22"/>
        <v>0.2</v>
      </c>
      <c r="I48" s="37">
        <f t="shared" si="22"/>
        <v>0</v>
      </c>
      <c r="J48" s="37">
        <f t="shared" si="22"/>
        <v>0.6</v>
      </c>
      <c r="K48" s="37">
        <f t="shared" si="22"/>
        <v>0</v>
      </c>
      <c r="L48" s="37">
        <f t="shared" si="22"/>
        <v>0.8</v>
      </c>
      <c r="M48" s="37">
        <f t="shared" si="22"/>
        <v>0.6</v>
      </c>
      <c r="N48" s="37">
        <f t="shared" si="22"/>
        <v>0.6</v>
      </c>
      <c r="O48" s="37">
        <f t="shared" si="22"/>
        <v>0.6</v>
      </c>
      <c r="P48" s="37">
        <f t="shared" si="22"/>
        <v>0</v>
      </c>
      <c r="Q48" s="37">
        <f t="shared" si="22"/>
        <v>0</v>
      </c>
      <c r="R48" s="37">
        <f t="shared" si="22"/>
        <v>0</v>
      </c>
      <c r="AA48" s="152"/>
      <c r="AB48" s="152"/>
    </row>
    <row r="49" spans="1:28" ht="12" customHeight="1">
      <c r="A49" s="203"/>
      <c r="B49" s="203"/>
      <c r="C49" s="43"/>
      <c r="D49" s="278" t="s">
        <v>27</v>
      </c>
      <c r="E49" s="42"/>
      <c r="F49" s="93">
        <v>5</v>
      </c>
      <c r="G49" s="68">
        <v>2</v>
      </c>
      <c r="H49" s="41">
        <v>2</v>
      </c>
      <c r="I49" s="41">
        <v>1</v>
      </c>
      <c r="J49" s="41">
        <v>4</v>
      </c>
      <c r="K49" s="41">
        <v>2</v>
      </c>
      <c r="L49" s="41">
        <v>4</v>
      </c>
      <c r="M49" s="41">
        <v>3</v>
      </c>
      <c r="N49" s="41">
        <v>5</v>
      </c>
      <c r="O49" s="41">
        <v>4</v>
      </c>
      <c r="P49" s="41">
        <v>0</v>
      </c>
      <c r="Q49" s="41">
        <v>0</v>
      </c>
      <c r="R49" s="41">
        <v>0</v>
      </c>
      <c r="AA49" s="153">
        <v>5</v>
      </c>
      <c r="AB49" s="153" t="str">
        <f>IF(F49=AA49,"",1)</f>
        <v/>
      </c>
    </row>
    <row r="50" spans="1:28" ht="12" customHeight="1">
      <c r="A50" s="203"/>
      <c r="B50" s="203"/>
      <c r="C50" s="40"/>
      <c r="D50" s="279"/>
      <c r="E50" s="39"/>
      <c r="F50" s="94"/>
      <c r="G50" s="66">
        <f t="shared" ref="G50:R50" si="23">IF(G49=0,0,G49/$F49)</f>
        <v>0.4</v>
      </c>
      <c r="H50" s="37">
        <f t="shared" si="23"/>
        <v>0.4</v>
      </c>
      <c r="I50" s="37">
        <f t="shared" si="23"/>
        <v>0.2</v>
      </c>
      <c r="J50" s="37">
        <f t="shared" si="23"/>
        <v>0.8</v>
      </c>
      <c r="K50" s="37">
        <f t="shared" si="23"/>
        <v>0.4</v>
      </c>
      <c r="L50" s="37">
        <f t="shared" si="23"/>
        <v>0.8</v>
      </c>
      <c r="M50" s="37">
        <f t="shared" si="23"/>
        <v>0.6</v>
      </c>
      <c r="N50" s="37">
        <f t="shared" si="23"/>
        <v>1</v>
      </c>
      <c r="O50" s="37">
        <f t="shared" si="23"/>
        <v>0.8</v>
      </c>
      <c r="P50" s="37">
        <f t="shared" si="23"/>
        <v>0</v>
      </c>
      <c r="Q50" s="37">
        <f t="shared" si="23"/>
        <v>0</v>
      </c>
      <c r="R50" s="37">
        <f t="shared" si="23"/>
        <v>0</v>
      </c>
      <c r="AA50" s="152"/>
      <c r="AB50" s="152"/>
    </row>
    <row r="51" spans="1:28" ht="12" customHeight="1">
      <c r="A51" s="203"/>
      <c r="B51" s="203"/>
      <c r="C51" s="43"/>
      <c r="D51" s="278" t="s">
        <v>26</v>
      </c>
      <c r="E51" s="42"/>
      <c r="F51" s="93">
        <v>15</v>
      </c>
      <c r="G51" s="68">
        <v>8</v>
      </c>
      <c r="H51" s="41">
        <v>3</v>
      </c>
      <c r="I51" s="41">
        <v>2</v>
      </c>
      <c r="J51" s="41">
        <v>12</v>
      </c>
      <c r="K51" s="41">
        <v>0</v>
      </c>
      <c r="L51" s="41">
        <v>7</v>
      </c>
      <c r="M51" s="41">
        <v>9</v>
      </c>
      <c r="N51" s="41">
        <v>15</v>
      </c>
      <c r="O51" s="41">
        <v>11</v>
      </c>
      <c r="P51" s="41">
        <v>1</v>
      </c>
      <c r="Q51" s="41">
        <v>0</v>
      </c>
      <c r="R51" s="41">
        <v>0</v>
      </c>
      <c r="AA51" s="153">
        <v>15</v>
      </c>
      <c r="AB51" s="153" t="str">
        <f>IF(F51=AA51,"",1)</f>
        <v/>
      </c>
    </row>
    <row r="52" spans="1:28" ht="12" customHeight="1">
      <c r="A52" s="203"/>
      <c r="B52" s="203"/>
      <c r="C52" s="40"/>
      <c r="D52" s="279"/>
      <c r="E52" s="39"/>
      <c r="F52" s="94"/>
      <c r="G52" s="66">
        <f t="shared" ref="G52:R52" si="24">IF(G51=0,0,G51/$F51)</f>
        <v>0.53333333333333333</v>
      </c>
      <c r="H52" s="37">
        <f t="shared" si="24"/>
        <v>0.2</v>
      </c>
      <c r="I52" s="37">
        <f t="shared" si="24"/>
        <v>0.13333333333333333</v>
      </c>
      <c r="J52" s="37">
        <f t="shared" si="24"/>
        <v>0.8</v>
      </c>
      <c r="K52" s="37">
        <f t="shared" si="24"/>
        <v>0</v>
      </c>
      <c r="L52" s="37">
        <f t="shared" si="24"/>
        <v>0.46666666666666667</v>
      </c>
      <c r="M52" s="37">
        <f t="shared" si="24"/>
        <v>0.6</v>
      </c>
      <c r="N52" s="37">
        <f t="shared" si="24"/>
        <v>1</v>
      </c>
      <c r="O52" s="37">
        <f t="shared" si="24"/>
        <v>0.73333333333333328</v>
      </c>
      <c r="P52" s="37">
        <f t="shared" si="24"/>
        <v>6.6666666666666666E-2</v>
      </c>
      <c r="Q52" s="37">
        <f t="shared" si="24"/>
        <v>0</v>
      </c>
      <c r="R52" s="37">
        <f t="shared" si="24"/>
        <v>0</v>
      </c>
      <c r="AA52" s="152"/>
      <c r="AB52" s="152"/>
    </row>
    <row r="53" spans="1:28" ht="12" customHeight="1">
      <c r="A53" s="203"/>
      <c r="B53" s="203"/>
      <c r="C53" s="43"/>
      <c r="D53" s="278" t="s">
        <v>25</v>
      </c>
      <c r="E53" s="42"/>
      <c r="F53" s="93">
        <v>5</v>
      </c>
      <c r="G53" s="68">
        <v>1</v>
      </c>
      <c r="H53" s="41">
        <v>1</v>
      </c>
      <c r="I53" s="41">
        <v>0</v>
      </c>
      <c r="J53" s="41">
        <v>2</v>
      </c>
      <c r="K53" s="41">
        <v>1</v>
      </c>
      <c r="L53" s="41">
        <v>3</v>
      </c>
      <c r="M53" s="41">
        <v>3</v>
      </c>
      <c r="N53" s="41">
        <v>4</v>
      </c>
      <c r="O53" s="41">
        <v>5</v>
      </c>
      <c r="P53" s="41">
        <v>0</v>
      </c>
      <c r="Q53" s="41">
        <v>0</v>
      </c>
      <c r="R53" s="41">
        <v>0</v>
      </c>
      <c r="AA53" s="153">
        <v>5</v>
      </c>
      <c r="AB53" s="153" t="str">
        <f>IF(F53=AA53,"",1)</f>
        <v/>
      </c>
    </row>
    <row r="54" spans="1:28" ht="12" customHeight="1">
      <c r="A54" s="203"/>
      <c r="B54" s="203"/>
      <c r="C54" s="40"/>
      <c r="D54" s="279"/>
      <c r="E54" s="39"/>
      <c r="F54" s="94"/>
      <c r="G54" s="66">
        <f t="shared" ref="G54:R54" si="25">IF(G53=0,0,G53/$F53)</f>
        <v>0.2</v>
      </c>
      <c r="H54" s="37">
        <f t="shared" si="25"/>
        <v>0.2</v>
      </c>
      <c r="I54" s="37">
        <f t="shared" si="25"/>
        <v>0</v>
      </c>
      <c r="J54" s="37">
        <f t="shared" si="25"/>
        <v>0.4</v>
      </c>
      <c r="K54" s="37">
        <f t="shared" si="25"/>
        <v>0.2</v>
      </c>
      <c r="L54" s="37">
        <f t="shared" si="25"/>
        <v>0.6</v>
      </c>
      <c r="M54" s="37">
        <f t="shared" si="25"/>
        <v>0.6</v>
      </c>
      <c r="N54" s="37">
        <f t="shared" si="25"/>
        <v>0.8</v>
      </c>
      <c r="O54" s="37">
        <f t="shared" si="25"/>
        <v>1</v>
      </c>
      <c r="P54" s="37">
        <f t="shared" si="25"/>
        <v>0</v>
      </c>
      <c r="Q54" s="37">
        <f t="shared" si="25"/>
        <v>0</v>
      </c>
      <c r="R54" s="37">
        <f t="shared" si="25"/>
        <v>0</v>
      </c>
      <c r="AA54" s="152"/>
      <c r="AB54" s="152"/>
    </row>
    <row r="55" spans="1:28" ht="12" customHeight="1">
      <c r="A55" s="203"/>
      <c r="B55" s="203"/>
      <c r="C55" s="43"/>
      <c r="D55" s="278" t="s">
        <v>24</v>
      </c>
      <c r="E55" s="42"/>
      <c r="F55" s="93">
        <v>33</v>
      </c>
      <c r="G55" s="68">
        <v>19</v>
      </c>
      <c r="H55" s="41">
        <v>5</v>
      </c>
      <c r="I55" s="41">
        <v>4</v>
      </c>
      <c r="J55" s="41">
        <v>27</v>
      </c>
      <c r="K55" s="41">
        <v>2</v>
      </c>
      <c r="L55" s="41">
        <v>23</v>
      </c>
      <c r="M55" s="41">
        <v>22</v>
      </c>
      <c r="N55" s="41">
        <v>32</v>
      </c>
      <c r="O55" s="41">
        <v>21</v>
      </c>
      <c r="P55" s="41">
        <v>4</v>
      </c>
      <c r="Q55" s="41">
        <v>1</v>
      </c>
      <c r="R55" s="41">
        <v>0</v>
      </c>
      <c r="AA55" s="153">
        <v>33</v>
      </c>
      <c r="AB55" s="153" t="str">
        <f>IF(F55=AA55,"",1)</f>
        <v/>
      </c>
    </row>
    <row r="56" spans="1:28" ht="12" customHeight="1">
      <c r="A56" s="203"/>
      <c r="B56" s="203"/>
      <c r="C56" s="40"/>
      <c r="D56" s="279"/>
      <c r="E56" s="39"/>
      <c r="F56" s="94"/>
      <c r="G56" s="66">
        <f t="shared" ref="G56:R56" si="26">IF(G55=0,0,G55/$F55)</f>
        <v>0.5757575757575758</v>
      </c>
      <c r="H56" s="37">
        <f t="shared" si="26"/>
        <v>0.15151515151515152</v>
      </c>
      <c r="I56" s="37">
        <f t="shared" si="26"/>
        <v>0.12121212121212122</v>
      </c>
      <c r="J56" s="37">
        <f t="shared" si="26"/>
        <v>0.81818181818181823</v>
      </c>
      <c r="K56" s="37">
        <f t="shared" si="26"/>
        <v>6.0606060606060608E-2</v>
      </c>
      <c r="L56" s="37">
        <f t="shared" si="26"/>
        <v>0.69696969696969702</v>
      </c>
      <c r="M56" s="37">
        <f t="shared" si="26"/>
        <v>0.66666666666666663</v>
      </c>
      <c r="N56" s="37">
        <f t="shared" si="26"/>
        <v>0.96969696969696972</v>
      </c>
      <c r="O56" s="37">
        <f t="shared" si="26"/>
        <v>0.63636363636363635</v>
      </c>
      <c r="P56" s="37">
        <f t="shared" si="26"/>
        <v>0.12121212121212122</v>
      </c>
      <c r="Q56" s="37">
        <f t="shared" si="26"/>
        <v>3.0303030303030304E-2</v>
      </c>
      <c r="R56" s="37">
        <f t="shared" si="26"/>
        <v>0</v>
      </c>
      <c r="AA56" s="152"/>
      <c r="AB56" s="152"/>
    </row>
    <row r="57" spans="1:28" ht="12" customHeight="1">
      <c r="A57" s="203"/>
      <c r="B57" s="203"/>
      <c r="C57" s="43"/>
      <c r="D57" s="278" t="s">
        <v>23</v>
      </c>
      <c r="E57" s="42"/>
      <c r="F57" s="93">
        <v>8</v>
      </c>
      <c r="G57" s="68">
        <v>5</v>
      </c>
      <c r="H57" s="41">
        <v>1</v>
      </c>
      <c r="I57" s="41">
        <v>2</v>
      </c>
      <c r="J57" s="41">
        <v>7</v>
      </c>
      <c r="K57" s="41">
        <v>0</v>
      </c>
      <c r="L57" s="41">
        <v>7</v>
      </c>
      <c r="M57" s="41">
        <v>5</v>
      </c>
      <c r="N57" s="41">
        <v>8</v>
      </c>
      <c r="O57" s="41">
        <v>8</v>
      </c>
      <c r="P57" s="41">
        <v>2</v>
      </c>
      <c r="Q57" s="41">
        <v>0</v>
      </c>
      <c r="R57" s="41">
        <v>0</v>
      </c>
      <c r="AA57" s="153">
        <v>8</v>
      </c>
      <c r="AB57" s="153" t="str">
        <f>IF(F57=AA57,"",1)</f>
        <v/>
      </c>
    </row>
    <row r="58" spans="1:28" ht="12" customHeight="1">
      <c r="A58" s="203"/>
      <c r="B58" s="203"/>
      <c r="C58" s="40"/>
      <c r="D58" s="279"/>
      <c r="E58" s="39"/>
      <c r="F58" s="94"/>
      <c r="G58" s="66">
        <f t="shared" ref="G58:R58" si="27">IF(G57=0,0,G57/$F57)</f>
        <v>0.625</v>
      </c>
      <c r="H58" s="37">
        <f t="shared" si="27"/>
        <v>0.125</v>
      </c>
      <c r="I58" s="37">
        <f t="shared" si="27"/>
        <v>0.25</v>
      </c>
      <c r="J58" s="37">
        <f t="shared" si="27"/>
        <v>0.875</v>
      </c>
      <c r="K58" s="37">
        <f t="shared" si="27"/>
        <v>0</v>
      </c>
      <c r="L58" s="37">
        <f t="shared" si="27"/>
        <v>0.875</v>
      </c>
      <c r="M58" s="37">
        <f t="shared" si="27"/>
        <v>0.625</v>
      </c>
      <c r="N58" s="37">
        <f t="shared" si="27"/>
        <v>1</v>
      </c>
      <c r="O58" s="37">
        <f t="shared" si="27"/>
        <v>1</v>
      </c>
      <c r="P58" s="37">
        <f t="shared" si="27"/>
        <v>0.25</v>
      </c>
      <c r="Q58" s="37">
        <f t="shared" si="27"/>
        <v>0</v>
      </c>
      <c r="R58" s="37">
        <f t="shared" si="27"/>
        <v>0</v>
      </c>
      <c r="AA58" s="152"/>
      <c r="AB58" s="152"/>
    </row>
    <row r="59" spans="1:28" ht="12.75" customHeight="1">
      <c r="A59" s="203"/>
      <c r="B59" s="203"/>
      <c r="C59" s="43"/>
      <c r="D59" s="278" t="s">
        <v>22</v>
      </c>
      <c r="E59" s="42"/>
      <c r="F59" s="93">
        <v>28</v>
      </c>
      <c r="G59" s="68">
        <v>18</v>
      </c>
      <c r="H59" s="41">
        <v>4</v>
      </c>
      <c r="I59" s="41">
        <v>4</v>
      </c>
      <c r="J59" s="41">
        <v>26</v>
      </c>
      <c r="K59" s="41">
        <v>1</v>
      </c>
      <c r="L59" s="41">
        <v>25</v>
      </c>
      <c r="M59" s="41">
        <v>27</v>
      </c>
      <c r="N59" s="41">
        <v>27</v>
      </c>
      <c r="O59" s="41">
        <v>20</v>
      </c>
      <c r="P59" s="41">
        <v>5</v>
      </c>
      <c r="Q59" s="41">
        <v>0</v>
      </c>
      <c r="R59" s="41">
        <v>0</v>
      </c>
      <c r="AA59" s="153">
        <v>28</v>
      </c>
      <c r="AB59" s="153" t="str">
        <f>IF(F59=AA59,"",1)</f>
        <v/>
      </c>
    </row>
    <row r="60" spans="1:28" ht="12.75" customHeight="1">
      <c r="A60" s="203"/>
      <c r="B60" s="203"/>
      <c r="C60" s="40"/>
      <c r="D60" s="279"/>
      <c r="E60" s="39"/>
      <c r="F60" s="94"/>
      <c r="G60" s="66">
        <f t="shared" ref="G60:R60" si="28">IF(G59=0,0,G59/$F59)</f>
        <v>0.6428571428571429</v>
      </c>
      <c r="H60" s="37">
        <f t="shared" si="28"/>
        <v>0.14285714285714285</v>
      </c>
      <c r="I60" s="37">
        <f t="shared" si="28"/>
        <v>0.14285714285714285</v>
      </c>
      <c r="J60" s="37">
        <f t="shared" si="28"/>
        <v>0.9285714285714286</v>
      </c>
      <c r="K60" s="37">
        <f t="shared" si="28"/>
        <v>3.5714285714285712E-2</v>
      </c>
      <c r="L60" s="37">
        <f t="shared" si="28"/>
        <v>0.8928571428571429</v>
      </c>
      <c r="M60" s="37">
        <f t="shared" si="28"/>
        <v>0.9642857142857143</v>
      </c>
      <c r="N60" s="37">
        <f t="shared" si="28"/>
        <v>0.9642857142857143</v>
      </c>
      <c r="O60" s="37">
        <f t="shared" si="28"/>
        <v>0.7142857142857143</v>
      </c>
      <c r="P60" s="37">
        <f t="shared" si="28"/>
        <v>0.17857142857142858</v>
      </c>
      <c r="Q60" s="37">
        <f t="shared" si="28"/>
        <v>0</v>
      </c>
      <c r="R60" s="37">
        <f t="shared" si="28"/>
        <v>0</v>
      </c>
      <c r="AA60" s="152"/>
      <c r="AB60" s="152"/>
    </row>
    <row r="61" spans="1:28" ht="12" customHeight="1">
      <c r="A61" s="203"/>
      <c r="B61" s="203"/>
      <c r="C61" s="43"/>
      <c r="D61" s="278" t="s">
        <v>21</v>
      </c>
      <c r="E61" s="42"/>
      <c r="F61" s="93">
        <v>12</v>
      </c>
      <c r="G61" s="68">
        <v>5</v>
      </c>
      <c r="H61" s="41">
        <v>2</v>
      </c>
      <c r="I61" s="41">
        <v>1</v>
      </c>
      <c r="J61" s="41">
        <v>10</v>
      </c>
      <c r="K61" s="41">
        <v>0</v>
      </c>
      <c r="L61" s="41">
        <v>10</v>
      </c>
      <c r="M61" s="41">
        <v>9</v>
      </c>
      <c r="N61" s="41">
        <v>11</v>
      </c>
      <c r="O61" s="41">
        <v>9</v>
      </c>
      <c r="P61" s="41">
        <v>0</v>
      </c>
      <c r="Q61" s="41">
        <v>0</v>
      </c>
      <c r="R61" s="41">
        <v>1</v>
      </c>
      <c r="AA61" s="153">
        <v>12</v>
      </c>
      <c r="AB61" s="153" t="str">
        <f>IF(F61=AA61,"",1)</f>
        <v/>
      </c>
    </row>
    <row r="62" spans="1:28" ht="12" customHeight="1">
      <c r="A62" s="203"/>
      <c r="B62" s="203"/>
      <c r="C62" s="40"/>
      <c r="D62" s="279"/>
      <c r="E62" s="39"/>
      <c r="F62" s="94"/>
      <c r="G62" s="66">
        <f t="shared" ref="G62:R62" si="29">IF(G61=0,0,G61/$F61)</f>
        <v>0.41666666666666669</v>
      </c>
      <c r="H62" s="37">
        <f t="shared" si="29"/>
        <v>0.16666666666666666</v>
      </c>
      <c r="I62" s="37">
        <f t="shared" si="29"/>
        <v>8.3333333333333329E-2</v>
      </c>
      <c r="J62" s="37">
        <f t="shared" si="29"/>
        <v>0.83333333333333337</v>
      </c>
      <c r="K62" s="37">
        <f t="shared" si="29"/>
        <v>0</v>
      </c>
      <c r="L62" s="37">
        <f t="shared" si="29"/>
        <v>0.83333333333333337</v>
      </c>
      <c r="M62" s="37">
        <f t="shared" si="29"/>
        <v>0.75</v>
      </c>
      <c r="N62" s="37">
        <f t="shared" si="29"/>
        <v>0.91666666666666663</v>
      </c>
      <c r="O62" s="37">
        <f t="shared" si="29"/>
        <v>0.75</v>
      </c>
      <c r="P62" s="37">
        <f t="shared" si="29"/>
        <v>0</v>
      </c>
      <c r="Q62" s="37">
        <f t="shared" si="29"/>
        <v>0</v>
      </c>
      <c r="R62" s="37">
        <f t="shared" si="29"/>
        <v>8.3333333333333329E-2</v>
      </c>
      <c r="AA62" s="152"/>
      <c r="AB62" s="152"/>
    </row>
    <row r="63" spans="1:28" ht="12" customHeight="1">
      <c r="A63" s="203"/>
      <c r="B63" s="203"/>
      <c r="C63" s="43"/>
      <c r="D63" s="278" t="s">
        <v>20</v>
      </c>
      <c r="E63" s="42"/>
      <c r="F63" s="93">
        <v>11</v>
      </c>
      <c r="G63" s="68">
        <v>10</v>
      </c>
      <c r="H63" s="41">
        <v>4</v>
      </c>
      <c r="I63" s="41">
        <v>4</v>
      </c>
      <c r="J63" s="41">
        <v>11</v>
      </c>
      <c r="K63" s="41">
        <v>0</v>
      </c>
      <c r="L63" s="41">
        <v>10</v>
      </c>
      <c r="M63" s="41">
        <v>11</v>
      </c>
      <c r="N63" s="41">
        <v>11</v>
      </c>
      <c r="O63" s="41">
        <v>10</v>
      </c>
      <c r="P63" s="41">
        <v>1</v>
      </c>
      <c r="Q63" s="41">
        <v>0</v>
      </c>
      <c r="R63" s="41">
        <v>0</v>
      </c>
      <c r="AA63" s="153">
        <v>11</v>
      </c>
      <c r="AB63" s="153" t="str">
        <f>IF(F63=AA63,"",1)</f>
        <v/>
      </c>
    </row>
    <row r="64" spans="1:28" ht="12" customHeight="1">
      <c r="A64" s="203"/>
      <c r="B64" s="203"/>
      <c r="C64" s="40"/>
      <c r="D64" s="279"/>
      <c r="E64" s="39"/>
      <c r="F64" s="94"/>
      <c r="G64" s="66">
        <f t="shared" ref="G64:R64" si="30">IF(G63=0,0,G63/$F63)</f>
        <v>0.90909090909090906</v>
      </c>
      <c r="H64" s="37">
        <f t="shared" si="30"/>
        <v>0.36363636363636365</v>
      </c>
      <c r="I64" s="37">
        <f t="shared" si="30"/>
        <v>0.36363636363636365</v>
      </c>
      <c r="J64" s="37">
        <f t="shared" si="30"/>
        <v>1</v>
      </c>
      <c r="K64" s="37">
        <f t="shared" si="30"/>
        <v>0</v>
      </c>
      <c r="L64" s="37">
        <f t="shared" si="30"/>
        <v>0.90909090909090906</v>
      </c>
      <c r="M64" s="37">
        <f t="shared" si="30"/>
        <v>1</v>
      </c>
      <c r="N64" s="37">
        <f t="shared" si="30"/>
        <v>1</v>
      </c>
      <c r="O64" s="37">
        <f t="shared" si="30"/>
        <v>0.90909090909090906</v>
      </c>
      <c r="P64" s="37">
        <f t="shared" si="30"/>
        <v>9.0909090909090912E-2</v>
      </c>
      <c r="Q64" s="37">
        <f t="shared" si="30"/>
        <v>0</v>
      </c>
      <c r="R64" s="37">
        <f t="shared" si="30"/>
        <v>0</v>
      </c>
      <c r="AA64" s="152"/>
      <c r="AB64" s="152"/>
    </row>
    <row r="65" spans="1:28" ht="12" customHeight="1">
      <c r="A65" s="203"/>
      <c r="B65" s="203"/>
      <c r="C65" s="43"/>
      <c r="D65" s="278" t="s">
        <v>19</v>
      </c>
      <c r="E65" s="42"/>
      <c r="F65" s="93">
        <v>21</v>
      </c>
      <c r="G65" s="68">
        <v>13</v>
      </c>
      <c r="H65" s="41">
        <v>1</v>
      </c>
      <c r="I65" s="41">
        <v>4</v>
      </c>
      <c r="J65" s="41">
        <v>18</v>
      </c>
      <c r="K65" s="41">
        <v>1</v>
      </c>
      <c r="L65" s="41">
        <v>20</v>
      </c>
      <c r="M65" s="41">
        <v>16</v>
      </c>
      <c r="N65" s="41">
        <v>21</v>
      </c>
      <c r="O65" s="41">
        <v>15</v>
      </c>
      <c r="P65" s="41">
        <v>1</v>
      </c>
      <c r="Q65" s="41">
        <v>0</v>
      </c>
      <c r="R65" s="41">
        <v>0</v>
      </c>
      <c r="AA65" s="153">
        <v>21</v>
      </c>
      <c r="AB65" s="153" t="str">
        <f>IF(F65=AA65,"",1)</f>
        <v/>
      </c>
    </row>
    <row r="66" spans="1:28" ht="12" customHeight="1">
      <c r="A66" s="203"/>
      <c r="B66" s="203"/>
      <c r="C66" s="40"/>
      <c r="D66" s="279"/>
      <c r="E66" s="39"/>
      <c r="F66" s="94"/>
      <c r="G66" s="66">
        <f t="shared" ref="G66:R66" si="31">IF(G65=0,0,G65/$F65)</f>
        <v>0.61904761904761907</v>
      </c>
      <c r="H66" s="37">
        <f t="shared" si="31"/>
        <v>4.7619047619047616E-2</v>
      </c>
      <c r="I66" s="37">
        <f t="shared" si="31"/>
        <v>0.19047619047619047</v>
      </c>
      <c r="J66" s="37">
        <f t="shared" si="31"/>
        <v>0.8571428571428571</v>
      </c>
      <c r="K66" s="37">
        <f t="shared" si="31"/>
        <v>4.7619047619047616E-2</v>
      </c>
      <c r="L66" s="37">
        <f t="shared" si="31"/>
        <v>0.95238095238095233</v>
      </c>
      <c r="M66" s="37">
        <f t="shared" si="31"/>
        <v>0.76190476190476186</v>
      </c>
      <c r="N66" s="37">
        <f t="shared" si="31"/>
        <v>1</v>
      </c>
      <c r="O66" s="37">
        <f t="shared" si="31"/>
        <v>0.7142857142857143</v>
      </c>
      <c r="P66" s="37">
        <f t="shared" si="31"/>
        <v>4.7619047619047616E-2</v>
      </c>
      <c r="Q66" s="37">
        <f t="shared" si="31"/>
        <v>0</v>
      </c>
      <c r="R66" s="37">
        <f t="shared" si="31"/>
        <v>0</v>
      </c>
      <c r="AA66" s="152"/>
      <c r="AB66" s="152"/>
    </row>
    <row r="67" spans="1:28" ht="12" customHeight="1">
      <c r="A67" s="203"/>
      <c r="B67" s="203"/>
      <c r="C67" s="43"/>
      <c r="D67" s="278" t="s">
        <v>18</v>
      </c>
      <c r="E67" s="42"/>
      <c r="F67" s="93">
        <v>8</v>
      </c>
      <c r="G67" s="68">
        <v>3</v>
      </c>
      <c r="H67" s="41">
        <v>1</v>
      </c>
      <c r="I67" s="41">
        <v>1</v>
      </c>
      <c r="J67" s="41">
        <v>4</v>
      </c>
      <c r="K67" s="41">
        <v>1</v>
      </c>
      <c r="L67" s="41">
        <v>7</v>
      </c>
      <c r="M67" s="41">
        <v>7</v>
      </c>
      <c r="N67" s="41">
        <v>7</v>
      </c>
      <c r="O67" s="41">
        <v>6</v>
      </c>
      <c r="P67" s="41">
        <v>1</v>
      </c>
      <c r="Q67" s="41">
        <v>0</v>
      </c>
      <c r="R67" s="41">
        <v>0</v>
      </c>
      <c r="AA67" s="153">
        <v>8</v>
      </c>
      <c r="AB67" s="153" t="str">
        <f>IF(F67=AA67,"",1)</f>
        <v/>
      </c>
    </row>
    <row r="68" spans="1:28" ht="12" customHeight="1">
      <c r="A68" s="203"/>
      <c r="B68" s="204"/>
      <c r="C68" s="40"/>
      <c r="D68" s="279"/>
      <c r="E68" s="39"/>
      <c r="F68" s="94"/>
      <c r="G68" s="66">
        <f t="shared" ref="G68:R68" si="32">IF(G67=0,0,G67/$F67)</f>
        <v>0.375</v>
      </c>
      <c r="H68" s="37">
        <f t="shared" si="32"/>
        <v>0.125</v>
      </c>
      <c r="I68" s="37">
        <f t="shared" si="32"/>
        <v>0.125</v>
      </c>
      <c r="J68" s="37">
        <f t="shared" si="32"/>
        <v>0.5</v>
      </c>
      <c r="K68" s="37">
        <f t="shared" si="32"/>
        <v>0.125</v>
      </c>
      <c r="L68" s="37">
        <f t="shared" si="32"/>
        <v>0.875</v>
      </c>
      <c r="M68" s="37">
        <f t="shared" si="32"/>
        <v>0.875</v>
      </c>
      <c r="N68" s="37">
        <f t="shared" si="32"/>
        <v>0.875</v>
      </c>
      <c r="O68" s="37">
        <f t="shared" si="32"/>
        <v>0.75</v>
      </c>
      <c r="P68" s="37">
        <f t="shared" si="32"/>
        <v>0.125</v>
      </c>
      <c r="Q68" s="37">
        <f t="shared" si="32"/>
        <v>0</v>
      </c>
      <c r="R68" s="37">
        <f t="shared" si="32"/>
        <v>0</v>
      </c>
      <c r="AA68" s="152"/>
      <c r="AB68" s="152"/>
    </row>
    <row r="69" spans="1:28" ht="12" customHeight="1">
      <c r="A69" s="203"/>
      <c r="B69" s="202" t="s">
        <v>17</v>
      </c>
      <c r="C69" s="43"/>
      <c r="D69" s="278" t="s">
        <v>16</v>
      </c>
      <c r="E69" s="42"/>
      <c r="F69" s="93">
        <v>739</v>
      </c>
      <c r="G69" s="68">
        <f t="shared" ref="G69:R69" si="33">SUM(G71,G73,G75,G77,G79,G81,G83,G85,G87,G89,G91,G93,G95,G97,G99)</f>
        <v>246</v>
      </c>
      <c r="H69" s="41">
        <f t="shared" si="33"/>
        <v>66</v>
      </c>
      <c r="I69" s="41">
        <f t="shared" si="33"/>
        <v>143</v>
      </c>
      <c r="J69" s="41">
        <f t="shared" si="33"/>
        <v>498</v>
      </c>
      <c r="K69" s="41">
        <f t="shared" si="33"/>
        <v>44</v>
      </c>
      <c r="L69" s="41">
        <f t="shared" si="33"/>
        <v>422</v>
      </c>
      <c r="M69" s="41">
        <f t="shared" si="33"/>
        <v>566</v>
      </c>
      <c r="N69" s="41">
        <f t="shared" si="33"/>
        <v>682</v>
      </c>
      <c r="O69" s="41">
        <f t="shared" si="33"/>
        <v>547</v>
      </c>
      <c r="P69" s="41">
        <f t="shared" si="33"/>
        <v>59</v>
      </c>
      <c r="Q69" s="41">
        <f t="shared" si="33"/>
        <v>4</v>
      </c>
      <c r="R69" s="41">
        <f t="shared" si="33"/>
        <v>17</v>
      </c>
      <c r="AA69" s="153">
        <v>739</v>
      </c>
      <c r="AB69" s="153" t="str">
        <f>IF(F69=AA69,"",1)</f>
        <v/>
      </c>
    </row>
    <row r="70" spans="1:28" ht="12" customHeight="1">
      <c r="A70" s="203"/>
      <c r="B70" s="203"/>
      <c r="C70" s="40"/>
      <c r="D70" s="279"/>
      <c r="E70" s="39"/>
      <c r="F70" s="94"/>
      <c r="G70" s="66">
        <f t="shared" ref="G70:R70" si="34">IF(G69=0,0,G69/$F69)</f>
        <v>0.33288227334235454</v>
      </c>
      <c r="H70" s="37">
        <f t="shared" si="34"/>
        <v>8.9309878213802429E-2</v>
      </c>
      <c r="I70" s="37">
        <f t="shared" si="34"/>
        <v>0.19350473612990526</v>
      </c>
      <c r="J70" s="37">
        <f t="shared" si="34"/>
        <v>0.67388362652232747</v>
      </c>
      <c r="K70" s="37">
        <f t="shared" si="34"/>
        <v>5.9539918809201627E-2</v>
      </c>
      <c r="L70" s="37">
        <f t="shared" si="34"/>
        <v>0.57104194857916102</v>
      </c>
      <c r="M70" s="37">
        <f t="shared" si="34"/>
        <v>0.76589986468200266</v>
      </c>
      <c r="N70" s="37">
        <f t="shared" si="34"/>
        <v>0.92286874154262521</v>
      </c>
      <c r="O70" s="37">
        <f t="shared" si="34"/>
        <v>0.7401894451962111</v>
      </c>
      <c r="P70" s="37">
        <f t="shared" si="34"/>
        <v>7.9837618403247629E-2</v>
      </c>
      <c r="Q70" s="37">
        <f t="shared" si="34"/>
        <v>5.4127198917456026E-3</v>
      </c>
      <c r="R70" s="37">
        <f t="shared" si="34"/>
        <v>2.3004059539918808E-2</v>
      </c>
      <c r="AA70" s="152"/>
      <c r="AB70" s="152"/>
    </row>
    <row r="71" spans="1:28" ht="12" customHeight="1">
      <c r="A71" s="203"/>
      <c r="B71" s="203"/>
      <c r="C71" s="43"/>
      <c r="D71" s="278" t="s">
        <v>129</v>
      </c>
      <c r="E71" s="42"/>
      <c r="F71" s="93">
        <v>7</v>
      </c>
      <c r="G71" s="68">
        <v>1</v>
      </c>
      <c r="H71" s="41">
        <v>0</v>
      </c>
      <c r="I71" s="41">
        <v>0</v>
      </c>
      <c r="J71" s="41">
        <v>3</v>
      </c>
      <c r="K71" s="41">
        <v>0</v>
      </c>
      <c r="L71" s="41">
        <v>0</v>
      </c>
      <c r="M71" s="41">
        <v>1</v>
      </c>
      <c r="N71" s="41">
        <v>2</v>
      </c>
      <c r="O71" s="41">
        <v>1</v>
      </c>
      <c r="P71" s="41">
        <v>1</v>
      </c>
      <c r="Q71" s="41">
        <v>1</v>
      </c>
      <c r="R71" s="41">
        <v>1</v>
      </c>
      <c r="AA71" s="153">
        <v>7</v>
      </c>
      <c r="AB71" s="153" t="str">
        <f>IF(F71=AA71,"",1)</f>
        <v/>
      </c>
    </row>
    <row r="72" spans="1:28" ht="12" customHeight="1">
      <c r="A72" s="203"/>
      <c r="B72" s="203"/>
      <c r="C72" s="40"/>
      <c r="D72" s="279"/>
      <c r="E72" s="39"/>
      <c r="F72" s="94"/>
      <c r="G72" s="66">
        <f t="shared" ref="G72:R72" si="35">IF(G71=0,0,G71/$F71)</f>
        <v>0.14285714285714285</v>
      </c>
      <c r="H72" s="37">
        <f t="shared" si="35"/>
        <v>0</v>
      </c>
      <c r="I72" s="37">
        <f t="shared" si="35"/>
        <v>0</v>
      </c>
      <c r="J72" s="37">
        <f t="shared" si="35"/>
        <v>0.42857142857142855</v>
      </c>
      <c r="K72" s="37">
        <f t="shared" si="35"/>
        <v>0</v>
      </c>
      <c r="L72" s="37">
        <f t="shared" si="35"/>
        <v>0</v>
      </c>
      <c r="M72" s="37">
        <f t="shared" si="35"/>
        <v>0.14285714285714285</v>
      </c>
      <c r="N72" s="37">
        <f t="shared" si="35"/>
        <v>0.2857142857142857</v>
      </c>
      <c r="O72" s="37">
        <f t="shared" si="35"/>
        <v>0.14285714285714285</v>
      </c>
      <c r="P72" s="37">
        <f t="shared" si="35"/>
        <v>0.14285714285714285</v>
      </c>
      <c r="Q72" s="37">
        <f t="shared" si="35"/>
        <v>0.14285714285714285</v>
      </c>
      <c r="R72" s="37">
        <f t="shared" si="35"/>
        <v>0.14285714285714285</v>
      </c>
      <c r="AA72" s="152"/>
      <c r="AB72" s="152"/>
    </row>
    <row r="73" spans="1:28" ht="12" customHeight="1">
      <c r="A73" s="203"/>
      <c r="B73" s="203"/>
      <c r="C73" s="43"/>
      <c r="D73" s="278" t="s">
        <v>14</v>
      </c>
      <c r="E73" s="42"/>
      <c r="F73" s="93">
        <v>90</v>
      </c>
      <c r="G73" s="68">
        <v>16</v>
      </c>
      <c r="H73" s="41">
        <v>2</v>
      </c>
      <c r="I73" s="41">
        <v>7</v>
      </c>
      <c r="J73" s="41">
        <v>45</v>
      </c>
      <c r="K73" s="41">
        <v>0</v>
      </c>
      <c r="L73" s="41">
        <v>34</v>
      </c>
      <c r="M73" s="41">
        <v>49</v>
      </c>
      <c r="N73" s="41">
        <v>75</v>
      </c>
      <c r="O73" s="41">
        <v>37</v>
      </c>
      <c r="P73" s="41">
        <v>8</v>
      </c>
      <c r="Q73" s="41">
        <v>2</v>
      </c>
      <c r="R73" s="41">
        <v>3</v>
      </c>
      <c r="AA73" s="153">
        <v>90</v>
      </c>
      <c r="AB73" s="153" t="str">
        <f>IF(F73=AA73,"",1)</f>
        <v/>
      </c>
    </row>
    <row r="74" spans="1:28" ht="12" customHeight="1">
      <c r="A74" s="203"/>
      <c r="B74" s="203"/>
      <c r="C74" s="40"/>
      <c r="D74" s="279"/>
      <c r="E74" s="39"/>
      <c r="F74" s="94"/>
      <c r="G74" s="66">
        <f t="shared" ref="G74:R74" si="36">IF(G73=0,0,G73/$F73)</f>
        <v>0.17777777777777778</v>
      </c>
      <c r="H74" s="37">
        <f t="shared" si="36"/>
        <v>2.2222222222222223E-2</v>
      </c>
      <c r="I74" s="37">
        <f t="shared" si="36"/>
        <v>7.7777777777777779E-2</v>
      </c>
      <c r="J74" s="37">
        <f t="shared" si="36"/>
        <v>0.5</v>
      </c>
      <c r="K74" s="37">
        <f t="shared" si="36"/>
        <v>0</v>
      </c>
      <c r="L74" s="37">
        <f t="shared" si="36"/>
        <v>0.37777777777777777</v>
      </c>
      <c r="M74" s="37">
        <f t="shared" si="36"/>
        <v>0.5444444444444444</v>
      </c>
      <c r="N74" s="37">
        <f t="shared" si="36"/>
        <v>0.83333333333333337</v>
      </c>
      <c r="O74" s="37">
        <f t="shared" si="36"/>
        <v>0.41111111111111109</v>
      </c>
      <c r="P74" s="37">
        <f t="shared" si="36"/>
        <v>8.8888888888888892E-2</v>
      </c>
      <c r="Q74" s="37">
        <f t="shared" si="36"/>
        <v>2.2222222222222223E-2</v>
      </c>
      <c r="R74" s="37">
        <f t="shared" si="36"/>
        <v>3.3333333333333333E-2</v>
      </c>
      <c r="AA74" s="152"/>
      <c r="AB74" s="152"/>
    </row>
    <row r="75" spans="1:28" ht="12" customHeight="1">
      <c r="A75" s="203"/>
      <c r="B75" s="203"/>
      <c r="C75" s="43"/>
      <c r="D75" s="278" t="s">
        <v>13</v>
      </c>
      <c r="E75" s="42"/>
      <c r="F75" s="93">
        <v>18</v>
      </c>
      <c r="G75" s="68">
        <v>11</v>
      </c>
      <c r="H75" s="41">
        <v>5</v>
      </c>
      <c r="I75" s="41">
        <v>11</v>
      </c>
      <c r="J75" s="41">
        <v>17</v>
      </c>
      <c r="K75" s="41">
        <v>1</v>
      </c>
      <c r="L75" s="41">
        <v>16</v>
      </c>
      <c r="M75" s="41">
        <v>17</v>
      </c>
      <c r="N75" s="41">
        <v>18</v>
      </c>
      <c r="O75" s="41">
        <v>16</v>
      </c>
      <c r="P75" s="41">
        <v>0</v>
      </c>
      <c r="Q75" s="41">
        <v>0</v>
      </c>
      <c r="R75" s="41">
        <v>0</v>
      </c>
      <c r="AA75" s="153">
        <v>18</v>
      </c>
      <c r="AB75" s="153" t="str">
        <f>IF(F75=AA75,"",1)</f>
        <v/>
      </c>
    </row>
    <row r="76" spans="1:28" ht="12" customHeight="1">
      <c r="A76" s="203"/>
      <c r="B76" s="203"/>
      <c r="C76" s="40"/>
      <c r="D76" s="279"/>
      <c r="E76" s="39"/>
      <c r="F76" s="94"/>
      <c r="G76" s="66">
        <f t="shared" ref="G76:R76" si="37">IF(G75=0,0,G75/$F75)</f>
        <v>0.61111111111111116</v>
      </c>
      <c r="H76" s="37">
        <f t="shared" si="37"/>
        <v>0.27777777777777779</v>
      </c>
      <c r="I76" s="37">
        <f t="shared" si="37"/>
        <v>0.61111111111111116</v>
      </c>
      <c r="J76" s="37">
        <f t="shared" si="37"/>
        <v>0.94444444444444442</v>
      </c>
      <c r="K76" s="37">
        <f t="shared" si="37"/>
        <v>5.5555555555555552E-2</v>
      </c>
      <c r="L76" s="37">
        <f t="shared" si="37"/>
        <v>0.88888888888888884</v>
      </c>
      <c r="M76" s="37">
        <f t="shared" si="37"/>
        <v>0.94444444444444442</v>
      </c>
      <c r="N76" s="37">
        <f t="shared" si="37"/>
        <v>1</v>
      </c>
      <c r="O76" s="37">
        <f t="shared" si="37"/>
        <v>0.88888888888888884</v>
      </c>
      <c r="P76" s="37">
        <f t="shared" si="37"/>
        <v>0</v>
      </c>
      <c r="Q76" s="37">
        <f t="shared" si="37"/>
        <v>0</v>
      </c>
      <c r="R76" s="37">
        <f t="shared" si="37"/>
        <v>0</v>
      </c>
      <c r="AA76" s="152"/>
      <c r="AB76" s="152"/>
    </row>
    <row r="77" spans="1:28" ht="12" customHeight="1">
      <c r="A77" s="203"/>
      <c r="B77" s="203"/>
      <c r="C77" s="43"/>
      <c r="D77" s="278" t="s">
        <v>12</v>
      </c>
      <c r="E77" s="42"/>
      <c r="F77" s="93">
        <v>14</v>
      </c>
      <c r="G77" s="68">
        <v>12</v>
      </c>
      <c r="H77" s="41">
        <v>7</v>
      </c>
      <c r="I77" s="41">
        <v>8</v>
      </c>
      <c r="J77" s="41">
        <v>12</v>
      </c>
      <c r="K77" s="41">
        <v>2</v>
      </c>
      <c r="L77" s="41">
        <v>8</v>
      </c>
      <c r="M77" s="41">
        <v>7</v>
      </c>
      <c r="N77" s="41">
        <v>14</v>
      </c>
      <c r="O77" s="41">
        <v>8</v>
      </c>
      <c r="P77" s="41">
        <v>0</v>
      </c>
      <c r="Q77" s="41">
        <v>0</v>
      </c>
      <c r="R77" s="41">
        <v>0</v>
      </c>
      <c r="AA77" s="153">
        <v>14</v>
      </c>
      <c r="AB77" s="153" t="str">
        <f>IF(F77=AA77,"",1)</f>
        <v/>
      </c>
    </row>
    <row r="78" spans="1:28" ht="12" customHeight="1">
      <c r="A78" s="203"/>
      <c r="B78" s="203"/>
      <c r="C78" s="40"/>
      <c r="D78" s="279"/>
      <c r="E78" s="39"/>
      <c r="F78" s="94"/>
      <c r="G78" s="66">
        <f t="shared" ref="G78:R78" si="38">IF(G77=0,0,G77/$F77)</f>
        <v>0.8571428571428571</v>
      </c>
      <c r="H78" s="37">
        <f t="shared" si="38"/>
        <v>0.5</v>
      </c>
      <c r="I78" s="37">
        <f t="shared" si="38"/>
        <v>0.5714285714285714</v>
      </c>
      <c r="J78" s="37">
        <f t="shared" si="38"/>
        <v>0.8571428571428571</v>
      </c>
      <c r="K78" s="37">
        <f t="shared" si="38"/>
        <v>0.14285714285714285</v>
      </c>
      <c r="L78" s="37">
        <f t="shared" si="38"/>
        <v>0.5714285714285714</v>
      </c>
      <c r="M78" s="37">
        <f t="shared" si="38"/>
        <v>0.5</v>
      </c>
      <c r="N78" s="37">
        <f t="shared" si="38"/>
        <v>1</v>
      </c>
      <c r="O78" s="37">
        <f t="shared" si="38"/>
        <v>0.5714285714285714</v>
      </c>
      <c r="P78" s="37">
        <f t="shared" si="38"/>
        <v>0</v>
      </c>
      <c r="Q78" s="37">
        <f t="shared" si="38"/>
        <v>0</v>
      </c>
      <c r="R78" s="37">
        <f t="shared" si="38"/>
        <v>0</v>
      </c>
      <c r="AA78" s="152"/>
      <c r="AB78" s="152"/>
    </row>
    <row r="79" spans="1:28" ht="12" customHeight="1">
      <c r="A79" s="203"/>
      <c r="B79" s="203"/>
      <c r="C79" s="43"/>
      <c r="D79" s="278" t="s">
        <v>11</v>
      </c>
      <c r="E79" s="42"/>
      <c r="F79" s="93">
        <v>36</v>
      </c>
      <c r="G79" s="68">
        <v>10</v>
      </c>
      <c r="H79" s="41">
        <v>5</v>
      </c>
      <c r="I79" s="41">
        <v>8</v>
      </c>
      <c r="J79" s="41">
        <v>26</v>
      </c>
      <c r="K79" s="41">
        <v>3</v>
      </c>
      <c r="L79" s="41">
        <v>22</v>
      </c>
      <c r="M79" s="41">
        <v>32</v>
      </c>
      <c r="N79" s="41">
        <v>35</v>
      </c>
      <c r="O79" s="41">
        <v>22</v>
      </c>
      <c r="P79" s="41">
        <v>2</v>
      </c>
      <c r="Q79" s="41">
        <v>0</v>
      </c>
      <c r="R79" s="41">
        <v>1</v>
      </c>
      <c r="AA79" s="153">
        <v>36</v>
      </c>
      <c r="AB79" s="153" t="str">
        <f>IF(F79=AA79,"",1)</f>
        <v/>
      </c>
    </row>
    <row r="80" spans="1:28" ht="12" customHeight="1">
      <c r="A80" s="203"/>
      <c r="B80" s="203"/>
      <c r="C80" s="40"/>
      <c r="D80" s="279"/>
      <c r="E80" s="39"/>
      <c r="F80" s="94"/>
      <c r="G80" s="66">
        <f t="shared" ref="G80:R80" si="39">IF(G79=0,0,G79/$F79)</f>
        <v>0.27777777777777779</v>
      </c>
      <c r="H80" s="37">
        <f t="shared" si="39"/>
        <v>0.1388888888888889</v>
      </c>
      <c r="I80" s="37">
        <f t="shared" si="39"/>
        <v>0.22222222222222221</v>
      </c>
      <c r="J80" s="37">
        <f t="shared" si="39"/>
        <v>0.72222222222222221</v>
      </c>
      <c r="K80" s="37">
        <f t="shared" si="39"/>
        <v>8.3333333333333329E-2</v>
      </c>
      <c r="L80" s="37">
        <f t="shared" si="39"/>
        <v>0.61111111111111116</v>
      </c>
      <c r="M80" s="37">
        <f t="shared" si="39"/>
        <v>0.88888888888888884</v>
      </c>
      <c r="N80" s="37">
        <f t="shared" si="39"/>
        <v>0.97222222222222221</v>
      </c>
      <c r="O80" s="37">
        <f t="shared" si="39"/>
        <v>0.61111111111111116</v>
      </c>
      <c r="P80" s="37">
        <f t="shared" si="39"/>
        <v>5.5555555555555552E-2</v>
      </c>
      <c r="Q80" s="37">
        <f t="shared" si="39"/>
        <v>0</v>
      </c>
      <c r="R80" s="37">
        <f t="shared" si="39"/>
        <v>2.7777777777777776E-2</v>
      </c>
      <c r="AA80" s="152"/>
      <c r="AB80" s="152"/>
    </row>
    <row r="81" spans="1:28" ht="12" customHeight="1">
      <c r="A81" s="203"/>
      <c r="B81" s="203"/>
      <c r="C81" s="43"/>
      <c r="D81" s="278" t="s">
        <v>10</v>
      </c>
      <c r="E81" s="42"/>
      <c r="F81" s="93">
        <v>187</v>
      </c>
      <c r="G81" s="68">
        <v>63</v>
      </c>
      <c r="H81" s="41">
        <v>11</v>
      </c>
      <c r="I81" s="41">
        <v>26</v>
      </c>
      <c r="J81" s="41">
        <v>117</v>
      </c>
      <c r="K81" s="41">
        <v>10</v>
      </c>
      <c r="L81" s="41">
        <v>102</v>
      </c>
      <c r="M81" s="41">
        <v>139</v>
      </c>
      <c r="N81" s="41">
        <v>171</v>
      </c>
      <c r="O81" s="41">
        <v>155</v>
      </c>
      <c r="P81" s="41">
        <v>11</v>
      </c>
      <c r="Q81" s="41">
        <v>1</v>
      </c>
      <c r="R81" s="41">
        <v>4</v>
      </c>
      <c r="AA81" s="153">
        <v>187</v>
      </c>
      <c r="AB81" s="153" t="str">
        <f>IF(F81=AA81,"",1)</f>
        <v/>
      </c>
    </row>
    <row r="82" spans="1:28" ht="12" customHeight="1">
      <c r="A82" s="203"/>
      <c r="B82" s="203"/>
      <c r="C82" s="40"/>
      <c r="D82" s="279"/>
      <c r="E82" s="39"/>
      <c r="F82" s="94"/>
      <c r="G82" s="66">
        <f t="shared" ref="G82:R82" si="40">IF(G81=0,0,G81/$F81)</f>
        <v>0.33689839572192515</v>
      </c>
      <c r="H82" s="37">
        <f t="shared" si="40"/>
        <v>5.8823529411764705E-2</v>
      </c>
      <c r="I82" s="37">
        <f t="shared" si="40"/>
        <v>0.13903743315508021</v>
      </c>
      <c r="J82" s="37">
        <f t="shared" si="40"/>
        <v>0.62566844919786091</v>
      </c>
      <c r="K82" s="37">
        <f t="shared" si="40"/>
        <v>5.3475935828877004E-2</v>
      </c>
      <c r="L82" s="37">
        <f t="shared" si="40"/>
        <v>0.54545454545454541</v>
      </c>
      <c r="M82" s="37">
        <f t="shared" si="40"/>
        <v>0.74331550802139035</v>
      </c>
      <c r="N82" s="37">
        <f t="shared" si="40"/>
        <v>0.91443850267379678</v>
      </c>
      <c r="O82" s="37">
        <f t="shared" si="40"/>
        <v>0.82887700534759357</v>
      </c>
      <c r="P82" s="37">
        <f t="shared" si="40"/>
        <v>5.8823529411764705E-2</v>
      </c>
      <c r="Q82" s="37">
        <f t="shared" si="40"/>
        <v>5.3475935828877002E-3</v>
      </c>
      <c r="R82" s="37">
        <f t="shared" si="40"/>
        <v>2.1390374331550801E-2</v>
      </c>
      <c r="AA82" s="152"/>
      <c r="AB82" s="152"/>
    </row>
    <row r="83" spans="1:28" ht="12" customHeight="1">
      <c r="A83" s="203"/>
      <c r="B83" s="203"/>
      <c r="C83" s="43"/>
      <c r="D83" s="278" t="s">
        <v>9</v>
      </c>
      <c r="E83" s="42"/>
      <c r="F83" s="93">
        <v>20</v>
      </c>
      <c r="G83" s="68">
        <v>14</v>
      </c>
      <c r="H83" s="41">
        <v>5</v>
      </c>
      <c r="I83" s="41">
        <v>12</v>
      </c>
      <c r="J83" s="41">
        <v>16</v>
      </c>
      <c r="K83" s="41">
        <v>1</v>
      </c>
      <c r="L83" s="41">
        <v>12</v>
      </c>
      <c r="M83" s="41">
        <v>14</v>
      </c>
      <c r="N83" s="41">
        <v>18</v>
      </c>
      <c r="O83" s="41">
        <v>18</v>
      </c>
      <c r="P83" s="41">
        <v>0</v>
      </c>
      <c r="Q83" s="41">
        <v>0</v>
      </c>
      <c r="R83" s="41">
        <v>1</v>
      </c>
      <c r="AA83" s="153">
        <v>20</v>
      </c>
      <c r="AB83" s="153" t="str">
        <f>IF(F83=AA83,"",1)</f>
        <v/>
      </c>
    </row>
    <row r="84" spans="1:28" ht="12" customHeight="1">
      <c r="A84" s="203"/>
      <c r="B84" s="203"/>
      <c r="C84" s="40"/>
      <c r="D84" s="279"/>
      <c r="E84" s="39"/>
      <c r="F84" s="94"/>
      <c r="G84" s="66">
        <f t="shared" ref="G84:R84" si="41">IF(G83=0,0,G83/$F83)</f>
        <v>0.7</v>
      </c>
      <c r="H84" s="37">
        <f t="shared" si="41"/>
        <v>0.25</v>
      </c>
      <c r="I84" s="37">
        <f t="shared" si="41"/>
        <v>0.6</v>
      </c>
      <c r="J84" s="37">
        <f t="shared" si="41"/>
        <v>0.8</v>
      </c>
      <c r="K84" s="37">
        <f t="shared" si="41"/>
        <v>0.05</v>
      </c>
      <c r="L84" s="37">
        <f t="shared" si="41"/>
        <v>0.6</v>
      </c>
      <c r="M84" s="37">
        <f t="shared" si="41"/>
        <v>0.7</v>
      </c>
      <c r="N84" s="37">
        <f t="shared" si="41"/>
        <v>0.9</v>
      </c>
      <c r="O84" s="37">
        <f t="shared" si="41"/>
        <v>0.9</v>
      </c>
      <c r="P84" s="37">
        <f t="shared" si="41"/>
        <v>0</v>
      </c>
      <c r="Q84" s="37">
        <f t="shared" si="41"/>
        <v>0</v>
      </c>
      <c r="R84" s="37">
        <f t="shared" si="41"/>
        <v>0.05</v>
      </c>
      <c r="AA84" s="152"/>
      <c r="AB84" s="152"/>
    </row>
    <row r="85" spans="1:28" ht="12" customHeight="1">
      <c r="A85" s="203"/>
      <c r="B85" s="203"/>
      <c r="C85" s="43"/>
      <c r="D85" s="278" t="s">
        <v>8</v>
      </c>
      <c r="E85" s="42"/>
      <c r="F85" s="93">
        <v>9</v>
      </c>
      <c r="G85" s="68">
        <v>3</v>
      </c>
      <c r="H85" s="41">
        <v>0</v>
      </c>
      <c r="I85" s="41">
        <v>4</v>
      </c>
      <c r="J85" s="41">
        <v>7</v>
      </c>
      <c r="K85" s="41">
        <v>1</v>
      </c>
      <c r="L85" s="41">
        <v>4</v>
      </c>
      <c r="M85" s="41">
        <v>6</v>
      </c>
      <c r="N85" s="41">
        <v>7</v>
      </c>
      <c r="O85" s="41">
        <v>8</v>
      </c>
      <c r="P85" s="41">
        <v>0</v>
      </c>
      <c r="Q85" s="41">
        <v>0</v>
      </c>
      <c r="R85" s="41">
        <v>0</v>
      </c>
      <c r="AA85" s="153">
        <v>9</v>
      </c>
      <c r="AB85" s="153" t="str">
        <f>IF(F85=AA85,"",1)</f>
        <v/>
      </c>
    </row>
    <row r="86" spans="1:28" ht="12" customHeight="1">
      <c r="A86" s="203"/>
      <c r="B86" s="203"/>
      <c r="C86" s="40"/>
      <c r="D86" s="279"/>
      <c r="E86" s="39"/>
      <c r="F86" s="94"/>
      <c r="G86" s="66">
        <f t="shared" ref="G86:R86" si="42">IF(G85=0,0,G85/$F85)</f>
        <v>0.33333333333333331</v>
      </c>
      <c r="H86" s="37">
        <f t="shared" si="42"/>
        <v>0</v>
      </c>
      <c r="I86" s="37">
        <f t="shared" si="42"/>
        <v>0.44444444444444442</v>
      </c>
      <c r="J86" s="37">
        <f t="shared" si="42"/>
        <v>0.77777777777777779</v>
      </c>
      <c r="K86" s="37">
        <f t="shared" si="42"/>
        <v>0.1111111111111111</v>
      </c>
      <c r="L86" s="37">
        <f t="shared" si="42"/>
        <v>0.44444444444444442</v>
      </c>
      <c r="M86" s="37">
        <f t="shared" si="42"/>
        <v>0.66666666666666663</v>
      </c>
      <c r="N86" s="37">
        <f t="shared" si="42"/>
        <v>0.77777777777777779</v>
      </c>
      <c r="O86" s="37">
        <f t="shared" si="42"/>
        <v>0.88888888888888884</v>
      </c>
      <c r="P86" s="37">
        <f t="shared" si="42"/>
        <v>0</v>
      </c>
      <c r="Q86" s="37">
        <f t="shared" si="42"/>
        <v>0</v>
      </c>
      <c r="R86" s="37">
        <f t="shared" si="42"/>
        <v>0</v>
      </c>
      <c r="AA86" s="152"/>
      <c r="AB86" s="152"/>
    </row>
    <row r="87" spans="1:28" ht="13.5" customHeight="1">
      <c r="A87" s="203"/>
      <c r="B87" s="203"/>
      <c r="C87" s="43"/>
      <c r="D87" s="297" t="s">
        <v>128</v>
      </c>
      <c r="E87" s="42"/>
      <c r="F87" s="93">
        <v>17</v>
      </c>
      <c r="G87" s="68">
        <v>7</v>
      </c>
      <c r="H87" s="41">
        <v>3</v>
      </c>
      <c r="I87" s="41">
        <v>5</v>
      </c>
      <c r="J87" s="41">
        <v>10</v>
      </c>
      <c r="K87" s="41">
        <v>1</v>
      </c>
      <c r="L87" s="41">
        <v>6</v>
      </c>
      <c r="M87" s="41">
        <v>8</v>
      </c>
      <c r="N87" s="41">
        <v>16</v>
      </c>
      <c r="O87" s="41">
        <v>6</v>
      </c>
      <c r="P87" s="41">
        <v>3</v>
      </c>
      <c r="Q87" s="41">
        <v>0</v>
      </c>
      <c r="R87" s="41">
        <v>1</v>
      </c>
      <c r="AA87" s="153">
        <v>17</v>
      </c>
      <c r="AB87" s="153" t="str">
        <f>IF(F87=AA87,"",1)</f>
        <v/>
      </c>
    </row>
    <row r="88" spans="1:28" ht="13.5" customHeight="1">
      <c r="A88" s="203"/>
      <c r="B88" s="203"/>
      <c r="C88" s="40"/>
      <c r="D88" s="279"/>
      <c r="E88" s="39"/>
      <c r="F88" s="94"/>
      <c r="G88" s="66">
        <f t="shared" ref="G88:R88" si="43">IF(G87=0,0,G87/$F87)</f>
        <v>0.41176470588235292</v>
      </c>
      <c r="H88" s="37">
        <f t="shared" si="43"/>
        <v>0.17647058823529413</v>
      </c>
      <c r="I88" s="37">
        <f t="shared" si="43"/>
        <v>0.29411764705882354</v>
      </c>
      <c r="J88" s="37">
        <f t="shared" si="43"/>
        <v>0.58823529411764708</v>
      </c>
      <c r="K88" s="37">
        <f t="shared" si="43"/>
        <v>5.8823529411764705E-2</v>
      </c>
      <c r="L88" s="37">
        <f t="shared" si="43"/>
        <v>0.35294117647058826</v>
      </c>
      <c r="M88" s="37">
        <f t="shared" si="43"/>
        <v>0.47058823529411764</v>
      </c>
      <c r="N88" s="37">
        <f t="shared" si="43"/>
        <v>0.94117647058823528</v>
      </c>
      <c r="O88" s="37">
        <f t="shared" si="43"/>
        <v>0.35294117647058826</v>
      </c>
      <c r="P88" s="37">
        <f t="shared" si="43"/>
        <v>0.17647058823529413</v>
      </c>
      <c r="Q88" s="37">
        <f t="shared" si="43"/>
        <v>0</v>
      </c>
      <c r="R88" s="37">
        <f t="shared" si="43"/>
        <v>5.8823529411764705E-2</v>
      </c>
      <c r="AA88" s="152"/>
      <c r="AB88" s="152"/>
    </row>
    <row r="89" spans="1:28" ht="12" customHeight="1">
      <c r="A89" s="203"/>
      <c r="B89" s="203"/>
      <c r="C89" s="43"/>
      <c r="D89" s="278" t="s">
        <v>6</v>
      </c>
      <c r="E89" s="42"/>
      <c r="F89" s="93">
        <v>40</v>
      </c>
      <c r="G89" s="68">
        <v>8</v>
      </c>
      <c r="H89" s="41">
        <v>4</v>
      </c>
      <c r="I89" s="41">
        <v>13</v>
      </c>
      <c r="J89" s="41">
        <v>19</v>
      </c>
      <c r="K89" s="41">
        <v>3</v>
      </c>
      <c r="L89" s="41">
        <v>22</v>
      </c>
      <c r="M89" s="41">
        <v>34</v>
      </c>
      <c r="N89" s="41">
        <v>36</v>
      </c>
      <c r="O89" s="41">
        <v>25</v>
      </c>
      <c r="P89" s="41">
        <v>4</v>
      </c>
      <c r="Q89" s="41">
        <v>0</v>
      </c>
      <c r="R89" s="41">
        <v>2</v>
      </c>
      <c r="AA89" s="153">
        <v>40</v>
      </c>
      <c r="AB89" s="153" t="str">
        <f>IF(F89=AA89,"",1)</f>
        <v/>
      </c>
    </row>
    <row r="90" spans="1:28" ht="12" customHeight="1">
      <c r="A90" s="203"/>
      <c r="B90" s="203"/>
      <c r="C90" s="40"/>
      <c r="D90" s="279"/>
      <c r="E90" s="39"/>
      <c r="F90" s="94"/>
      <c r="G90" s="66">
        <f t="shared" ref="G90:R90" si="44">IF(G89=0,0,G89/$F89)</f>
        <v>0.2</v>
      </c>
      <c r="H90" s="37">
        <f t="shared" si="44"/>
        <v>0.1</v>
      </c>
      <c r="I90" s="37">
        <f t="shared" si="44"/>
        <v>0.32500000000000001</v>
      </c>
      <c r="J90" s="37">
        <f t="shared" si="44"/>
        <v>0.47499999999999998</v>
      </c>
      <c r="K90" s="37">
        <f t="shared" si="44"/>
        <v>7.4999999999999997E-2</v>
      </c>
      <c r="L90" s="37">
        <f t="shared" si="44"/>
        <v>0.55000000000000004</v>
      </c>
      <c r="M90" s="37">
        <f t="shared" si="44"/>
        <v>0.85</v>
      </c>
      <c r="N90" s="37">
        <f t="shared" si="44"/>
        <v>0.9</v>
      </c>
      <c r="O90" s="37">
        <f t="shared" si="44"/>
        <v>0.625</v>
      </c>
      <c r="P90" s="37">
        <f t="shared" si="44"/>
        <v>0.1</v>
      </c>
      <c r="Q90" s="37">
        <f t="shared" si="44"/>
        <v>0</v>
      </c>
      <c r="R90" s="37">
        <f t="shared" si="44"/>
        <v>0.05</v>
      </c>
      <c r="AA90" s="152"/>
      <c r="AB90" s="152"/>
    </row>
    <row r="91" spans="1:28" ht="12" customHeight="1">
      <c r="A91" s="203"/>
      <c r="B91" s="203"/>
      <c r="C91" s="43"/>
      <c r="D91" s="278" t="s">
        <v>5</v>
      </c>
      <c r="E91" s="42"/>
      <c r="F91" s="93">
        <v>28</v>
      </c>
      <c r="G91" s="68">
        <v>8</v>
      </c>
      <c r="H91" s="41">
        <v>4</v>
      </c>
      <c r="I91" s="41">
        <v>6</v>
      </c>
      <c r="J91" s="41">
        <v>18</v>
      </c>
      <c r="K91" s="41">
        <v>0</v>
      </c>
      <c r="L91" s="41">
        <v>16</v>
      </c>
      <c r="M91" s="41">
        <v>21</v>
      </c>
      <c r="N91" s="41">
        <v>24</v>
      </c>
      <c r="O91" s="41">
        <v>24</v>
      </c>
      <c r="P91" s="41">
        <v>1</v>
      </c>
      <c r="Q91" s="41">
        <v>0</v>
      </c>
      <c r="R91" s="41">
        <v>2</v>
      </c>
      <c r="AA91" s="153">
        <v>28</v>
      </c>
      <c r="AB91" s="153" t="str">
        <f>IF(F91=AA91,"",1)</f>
        <v/>
      </c>
    </row>
    <row r="92" spans="1:28" ht="12" customHeight="1">
      <c r="A92" s="203"/>
      <c r="B92" s="203"/>
      <c r="C92" s="40"/>
      <c r="D92" s="279"/>
      <c r="E92" s="39"/>
      <c r="F92" s="94"/>
      <c r="G92" s="66">
        <f t="shared" ref="G92:R92" si="45">IF(G91=0,0,G91/$F91)</f>
        <v>0.2857142857142857</v>
      </c>
      <c r="H92" s="37">
        <f t="shared" si="45"/>
        <v>0.14285714285714285</v>
      </c>
      <c r="I92" s="37">
        <f t="shared" si="45"/>
        <v>0.21428571428571427</v>
      </c>
      <c r="J92" s="37">
        <f t="shared" si="45"/>
        <v>0.6428571428571429</v>
      </c>
      <c r="K92" s="37">
        <f t="shared" si="45"/>
        <v>0</v>
      </c>
      <c r="L92" s="37">
        <f t="shared" si="45"/>
        <v>0.5714285714285714</v>
      </c>
      <c r="M92" s="37">
        <f t="shared" si="45"/>
        <v>0.75</v>
      </c>
      <c r="N92" s="37">
        <f t="shared" si="45"/>
        <v>0.8571428571428571</v>
      </c>
      <c r="O92" s="37">
        <f t="shared" si="45"/>
        <v>0.8571428571428571</v>
      </c>
      <c r="P92" s="37">
        <f t="shared" si="45"/>
        <v>3.5714285714285712E-2</v>
      </c>
      <c r="Q92" s="37">
        <f t="shared" si="45"/>
        <v>0</v>
      </c>
      <c r="R92" s="37">
        <f t="shared" si="45"/>
        <v>7.1428571428571425E-2</v>
      </c>
      <c r="AA92" s="152"/>
      <c r="AB92" s="152"/>
    </row>
    <row r="93" spans="1:28" ht="12" customHeight="1">
      <c r="A93" s="203"/>
      <c r="B93" s="203"/>
      <c r="C93" s="43"/>
      <c r="D93" s="278" t="s">
        <v>4</v>
      </c>
      <c r="E93" s="42"/>
      <c r="F93" s="93">
        <v>21</v>
      </c>
      <c r="G93" s="68">
        <v>11</v>
      </c>
      <c r="H93" s="41">
        <v>3</v>
      </c>
      <c r="I93" s="41">
        <v>7</v>
      </c>
      <c r="J93" s="41">
        <v>18</v>
      </c>
      <c r="K93" s="41">
        <v>1</v>
      </c>
      <c r="L93" s="41">
        <v>14</v>
      </c>
      <c r="M93" s="41">
        <v>19</v>
      </c>
      <c r="N93" s="41">
        <v>20</v>
      </c>
      <c r="O93" s="41">
        <v>16</v>
      </c>
      <c r="P93" s="41">
        <v>1</v>
      </c>
      <c r="Q93" s="41">
        <v>0</v>
      </c>
      <c r="R93" s="41">
        <v>0</v>
      </c>
      <c r="AA93" s="153">
        <v>21</v>
      </c>
      <c r="AB93" s="153" t="str">
        <f>IF(F93=AA93,"",1)</f>
        <v/>
      </c>
    </row>
    <row r="94" spans="1:28" ht="12" customHeight="1">
      <c r="A94" s="203"/>
      <c r="B94" s="203"/>
      <c r="C94" s="40"/>
      <c r="D94" s="279"/>
      <c r="E94" s="39"/>
      <c r="F94" s="94"/>
      <c r="G94" s="66">
        <f t="shared" ref="G94:R94" si="46">IF(G93=0,0,G93/$F93)</f>
        <v>0.52380952380952384</v>
      </c>
      <c r="H94" s="37">
        <f t="shared" si="46"/>
        <v>0.14285714285714285</v>
      </c>
      <c r="I94" s="37">
        <f t="shared" si="46"/>
        <v>0.33333333333333331</v>
      </c>
      <c r="J94" s="37">
        <f t="shared" si="46"/>
        <v>0.8571428571428571</v>
      </c>
      <c r="K94" s="37">
        <f t="shared" si="46"/>
        <v>4.7619047619047616E-2</v>
      </c>
      <c r="L94" s="37">
        <f t="shared" si="46"/>
        <v>0.66666666666666663</v>
      </c>
      <c r="M94" s="37">
        <f t="shared" si="46"/>
        <v>0.90476190476190477</v>
      </c>
      <c r="N94" s="37">
        <f t="shared" si="46"/>
        <v>0.95238095238095233</v>
      </c>
      <c r="O94" s="37">
        <f t="shared" si="46"/>
        <v>0.76190476190476186</v>
      </c>
      <c r="P94" s="37">
        <f t="shared" si="46"/>
        <v>4.7619047619047616E-2</v>
      </c>
      <c r="Q94" s="37">
        <f t="shared" si="46"/>
        <v>0</v>
      </c>
      <c r="R94" s="37">
        <f t="shared" si="46"/>
        <v>0</v>
      </c>
      <c r="AA94" s="152"/>
      <c r="AB94" s="152"/>
    </row>
    <row r="95" spans="1:28" ht="12" customHeight="1">
      <c r="A95" s="203"/>
      <c r="B95" s="203"/>
      <c r="C95" s="43"/>
      <c r="D95" s="278" t="s">
        <v>3</v>
      </c>
      <c r="E95" s="42"/>
      <c r="F95" s="93">
        <v>176</v>
      </c>
      <c r="G95" s="68">
        <v>53</v>
      </c>
      <c r="H95" s="41">
        <v>7</v>
      </c>
      <c r="I95" s="41">
        <v>15</v>
      </c>
      <c r="J95" s="41">
        <v>131</v>
      </c>
      <c r="K95" s="41">
        <v>18</v>
      </c>
      <c r="L95" s="41">
        <v>123</v>
      </c>
      <c r="M95" s="41">
        <v>163</v>
      </c>
      <c r="N95" s="41">
        <v>172</v>
      </c>
      <c r="O95" s="41">
        <v>151</v>
      </c>
      <c r="P95" s="41">
        <v>21</v>
      </c>
      <c r="Q95" s="41">
        <v>0</v>
      </c>
      <c r="R95" s="41">
        <v>1</v>
      </c>
      <c r="AA95" s="153">
        <v>176</v>
      </c>
      <c r="AB95" s="153" t="str">
        <f>IF(F95=AA95,"",1)</f>
        <v/>
      </c>
    </row>
    <row r="96" spans="1:28" ht="12" customHeight="1">
      <c r="A96" s="203"/>
      <c r="B96" s="203"/>
      <c r="C96" s="40"/>
      <c r="D96" s="279"/>
      <c r="E96" s="39"/>
      <c r="F96" s="94"/>
      <c r="G96" s="66">
        <f t="shared" ref="G96:R96" si="47">IF(G95=0,0,G95/$F95)</f>
        <v>0.30113636363636365</v>
      </c>
      <c r="H96" s="37">
        <f t="shared" si="47"/>
        <v>3.9772727272727272E-2</v>
      </c>
      <c r="I96" s="37">
        <f t="shared" si="47"/>
        <v>8.5227272727272721E-2</v>
      </c>
      <c r="J96" s="37">
        <f t="shared" si="47"/>
        <v>0.74431818181818177</v>
      </c>
      <c r="K96" s="37">
        <f t="shared" si="47"/>
        <v>0.10227272727272728</v>
      </c>
      <c r="L96" s="37">
        <f t="shared" si="47"/>
        <v>0.69886363636363635</v>
      </c>
      <c r="M96" s="37">
        <f t="shared" si="47"/>
        <v>0.92613636363636365</v>
      </c>
      <c r="N96" s="37">
        <f t="shared" si="47"/>
        <v>0.97727272727272729</v>
      </c>
      <c r="O96" s="37">
        <f t="shared" si="47"/>
        <v>0.85795454545454541</v>
      </c>
      <c r="P96" s="37">
        <f t="shared" si="47"/>
        <v>0.11931818181818182</v>
      </c>
      <c r="Q96" s="37">
        <f t="shared" si="47"/>
        <v>0</v>
      </c>
      <c r="R96" s="37">
        <f t="shared" si="47"/>
        <v>5.681818181818182E-3</v>
      </c>
      <c r="AA96" s="152"/>
      <c r="AB96" s="152"/>
    </row>
    <row r="97" spans="1:30" ht="12" customHeight="1">
      <c r="A97" s="203"/>
      <c r="B97" s="203"/>
      <c r="C97" s="43"/>
      <c r="D97" s="278" t="s">
        <v>2</v>
      </c>
      <c r="E97" s="42"/>
      <c r="F97" s="93">
        <v>21</v>
      </c>
      <c r="G97" s="68">
        <v>12</v>
      </c>
      <c r="H97" s="41">
        <v>3</v>
      </c>
      <c r="I97" s="41">
        <v>11</v>
      </c>
      <c r="J97" s="41">
        <v>21</v>
      </c>
      <c r="K97" s="41">
        <v>2</v>
      </c>
      <c r="L97" s="41">
        <v>16</v>
      </c>
      <c r="M97" s="41">
        <v>18</v>
      </c>
      <c r="N97" s="41">
        <v>21</v>
      </c>
      <c r="O97" s="41">
        <v>21</v>
      </c>
      <c r="P97" s="41">
        <v>1</v>
      </c>
      <c r="Q97" s="41">
        <v>0</v>
      </c>
      <c r="R97" s="41">
        <v>0</v>
      </c>
      <c r="AA97" s="153">
        <v>21</v>
      </c>
      <c r="AB97" s="153" t="str">
        <f>IF(F97=AA97,"",1)</f>
        <v/>
      </c>
    </row>
    <row r="98" spans="1:30" ht="12" customHeight="1">
      <c r="A98" s="203"/>
      <c r="B98" s="203"/>
      <c r="C98" s="40"/>
      <c r="D98" s="279"/>
      <c r="E98" s="39"/>
      <c r="F98" s="94"/>
      <c r="G98" s="66">
        <f t="shared" ref="G98:R98" si="48">IF(G97=0,0,G97/$F97)</f>
        <v>0.5714285714285714</v>
      </c>
      <c r="H98" s="37">
        <f t="shared" si="48"/>
        <v>0.14285714285714285</v>
      </c>
      <c r="I98" s="37">
        <f t="shared" si="48"/>
        <v>0.52380952380952384</v>
      </c>
      <c r="J98" s="37">
        <f t="shared" si="48"/>
        <v>1</v>
      </c>
      <c r="K98" s="37">
        <f t="shared" si="48"/>
        <v>9.5238095238095233E-2</v>
      </c>
      <c r="L98" s="37">
        <f t="shared" si="48"/>
        <v>0.76190476190476186</v>
      </c>
      <c r="M98" s="37">
        <f t="shared" si="48"/>
        <v>0.8571428571428571</v>
      </c>
      <c r="N98" s="37">
        <f t="shared" si="48"/>
        <v>1</v>
      </c>
      <c r="O98" s="37">
        <f t="shared" si="48"/>
        <v>1</v>
      </c>
      <c r="P98" s="37">
        <f t="shared" si="48"/>
        <v>4.7619047619047616E-2</v>
      </c>
      <c r="Q98" s="37">
        <f t="shared" si="48"/>
        <v>0</v>
      </c>
      <c r="R98" s="37">
        <f t="shared" si="48"/>
        <v>0</v>
      </c>
      <c r="AA98" s="152"/>
      <c r="AB98" s="152"/>
    </row>
    <row r="99" spans="1:30" ht="12.75" customHeight="1">
      <c r="A99" s="203"/>
      <c r="B99" s="203"/>
      <c r="C99" s="43"/>
      <c r="D99" s="278" t="s">
        <v>1</v>
      </c>
      <c r="E99" s="42"/>
      <c r="F99" s="93">
        <v>55</v>
      </c>
      <c r="G99" s="68">
        <v>17</v>
      </c>
      <c r="H99" s="41">
        <v>7</v>
      </c>
      <c r="I99" s="41">
        <v>10</v>
      </c>
      <c r="J99" s="41">
        <v>38</v>
      </c>
      <c r="K99" s="41">
        <v>1</v>
      </c>
      <c r="L99" s="41">
        <v>27</v>
      </c>
      <c r="M99" s="41">
        <v>38</v>
      </c>
      <c r="N99" s="41">
        <v>53</v>
      </c>
      <c r="O99" s="41">
        <v>39</v>
      </c>
      <c r="P99" s="41">
        <v>6</v>
      </c>
      <c r="Q99" s="41">
        <v>0</v>
      </c>
      <c r="R99" s="41">
        <v>1</v>
      </c>
      <c r="AA99" s="153">
        <v>55</v>
      </c>
      <c r="AB99" s="153" t="str">
        <f>IF(F99=AA99,"",1)</f>
        <v/>
      </c>
    </row>
    <row r="100" spans="1:30" ht="12.75" customHeight="1" thickBot="1">
      <c r="A100" s="204"/>
      <c r="B100" s="204"/>
      <c r="C100" s="40"/>
      <c r="D100" s="279"/>
      <c r="E100" s="39"/>
      <c r="F100" s="125"/>
      <c r="G100" s="66">
        <f t="shared" ref="G100:R100" si="49">IF(G99=0,0,G99/$F99)</f>
        <v>0.30909090909090908</v>
      </c>
      <c r="H100" s="37">
        <f t="shared" si="49"/>
        <v>0.12727272727272726</v>
      </c>
      <c r="I100" s="37">
        <f t="shared" si="49"/>
        <v>0.18181818181818182</v>
      </c>
      <c r="J100" s="37">
        <f t="shared" si="49"/>
        <v>0.69090909090909092</v>
      </c>
      <c r="K100" s="37">
        <f t="shared" si="49"/>
        <v>1.8181818181818181E-2</v>
      </c>
      <c r="L100" s="37">
        <f t="shared" si="49"/>
        <v>0.49090909090909091</v>
      </c>
      <c r="M100" s="37">
        <f t="shared" si="49"/>
        <v>0.69090909090909092</v>
      </c>
      <c r="N100" s="37">
        <f t="shared" si="49"/>
        <v>0.96363636363636362</v>
      </c>
      <c r="O100" s="37">
        <f t="shared" si="49"/>
        <v>0.70909090909090911</v>
      </c>
      <c r="P100" s="37">
        <f t="shared" si="49"/>
        <v>0.10909090909090909</v>
      </c>
      <c r="Q100" s="37">
        <f t="shared" si="49"/>
        <v>0</v>
      </c>
      <c r="R100" s="37">
        <f t="shared" si="49"/>
        <v>1.8181818181818181E-2</v>
      </c>
      <c r="AA100" s="155"/>
      <c r="AB100" s="156"/>
    </row>
    <row r="110" spans="1:30">
      <c r="D110" s="164" t="s">
        <v>495</v>
      </c>
      <c r="E110" s="162"/>
      <c r="F110" s="163">
        <v>986</v>
      </c>
      <c r="G110" s="163">
        <v>364</v>
      </c>
      <c r="H110" s="163">
        <v>103</v>
      </c>
      <c r="I110" s="163">
        <v>178</v>
      </c>
      <c r="J110" s="163">
        <v>691</v>
      </c>
      <c r="K110" s="163">
        <v>57</v>
      </c>
      <c r="L110" s="163">
        <v>604</v>
      </c>
      <c r="M110" s="163">
        <v>749</v>
      </c>
      <c r="N110" s="163">
        <v>909</v>
      </c>
      <c r="O110" s="163">
        <v>723</v>
      </c>
      <c r="P110" s="163">
        <v>77</v>
      </c>
      <c r="Q110" s="163">
        <v>7</v>
      </c>
      <c r="R110" s="163">
        <v>20</v>
      </c>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0">IF(G110="","",SUM(G9,G11,G13,G15,G17))</f>
        <v>364</v>
      </c>
      <c r="H111" s="166">
        <f t="shared" si="50"/>
        <v>103</v>
      </c>
      <c r="I111" s="166">
        <f t="shared" si="50"/>
        <v>178</v>
      </c>
      <c r="J111" s="166">
        <f t="shared" si="50"/>
        <v>691</v>
      </c>
      <c r="K111" s="166">
        <f t="shared" si="50"/>
        <v>57</v>
      </c>
      <c r="L111" s="166">
        <f t="shared" si="50"/>
        <v>604</v>
      </c>
      <c r="M111" s="166">
        <f t="shared" si="50"/>
        <v>749</v>
      </c>
      <c r="N111" s="166">
        <f t="shared" si="50"/>
        <v>909</v>
      </c>
      <c r="O111" s="166">
        <f t="shared" si="50"/>
        <v>723</v>
      </c>
      <c r="P111" s="166">
        <f t="shared" si="50"/>
        <v>77</v>
      </c>
      <c r="Q111" s="166">
        <f t="shared" si="50"/>
        <v>7</v>
      </c>
      <c r="R111" s="166">
        <f t="shared" si="50"/>
        <v>20</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1">IF(G110="","",SUM(G19,G69))</f>
        <v>364</v>
      </c>
      <c r="H112" s="166">
        <f t="shared" si="51"/>
        <v>103</v>
      </c>
      <c r="I112" s="166">
        <f t="shared" si="51"/>
        <v>178</v>
      </c>
      <c r="J112" s="166">
        <f t="shared" si="51"/>
        <v>691</v>
      </c>
      <c r="K112" s="166">
        <f t="shared" si="51"/>
        <v>57</v>
      </c>
      <c r="L112" s="166">
        <f t="shared" si="51"/>
        <v>604</v>
      </c>
      <c r="M112" s="166">
        <f t="shared" si="51"/>
        <v>749</v>
      </c>
      <c r="N112" s="166">
        <f t="shared" si="51"/>
        <v>909</v>
      </c>
      <c r="O112" s="166">
        <f t="shared" si="51"/>
        <v>723</v>
      </c>
      <c r="P112" s="166">
        <f t="shared" si="51"/>
        <v>77</v>
      </c>
      <c r="Q112" s="166">
        <f t="shared" si="51"/>
        <v>7</v>
      </c>
      <c r="R112" s="166">
        <f t="shared" si="51"/>
        <v>20</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2">IF(G110="","",SUM(G21,G23,G25,G27,G29,G31,G33,G35,G37,G39,G41,G43,G45,G47,G49,G51,G53,G55,G57,G59,G61,G63,G65,G67))</f>
        <v>118</v>
      </c>
      <c r="H113" s="166">
        <f t="shared" si="52"/>
        <v>37</v>
      </c>
      <c r="I113" s="166">
        <f t="shared" si="52"/>
        <v>35</v>
      </c>
      <c r="J113" s="166">
        <f t="shared" si="52"/>
        <v>193</v>
      </c>
      <c r="K113" s="166">
        <f t="shared" si="52"/>
        <v>13</v>
      </c>
      <c r="L113" s="166">
        <f t="shared" si="52"/>
        <v>182</v>
      </c>
      <c r="M113" s="166">
        <f t="shared" si="52"/>
        <v>183</v>
      </c>
      <c r="N113" s="166">
        <f t="shared" si="52"/>
        <v>227</v>
      </c>
      <c r="O113" s="166">
        <f t="shared" si="52"/>
        <v>176</v>
      </c>
      <c r="P113" s="166">
        <f t="shared" si="52"/>
        <v>18</v>
      </c>
      <c r="Q113" s="166">
        <f t="shared" si="52"/>
        <v>3</v>
      </c>
      <c r="R113" s="166">
        <f t="shared" si="52"/>
        <v>3</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3">IF(G110="","",SUM(G71,G73,G75,G77,G79,G81,G83,G85,G87,G89,G91,G93,G95,G97,G99))</f>
        <v>246</v>
      </c>
      <c r="H114" s="166">
        <f t="shared" si="53"/>
        <v>66</v>
      </c>
      <c r="I114" s="166">
        <f t="shared" si="53"/>
        <v>143</v>
      </c>
      <c r="J114" s="166">
        <f t="shared" si="53"/>
        <v>498</v>
      </c>
      <c r="K114" s="166">
        <f t="shared" si="53"/>
        <v>44</v>
      </c>
      <c r="L114" s="166">
        <f t="shared" si="53"/>
        <v>422</v>
      </c>
      <c r="M114" s="166">
        <f t="shared" si="53"/>
        <v>566</v>
      </c>
      <c r="N114" s="166">
        <f t="shared" si="53"/>
        <v>682</v>
      </c>
      <c r="O114" s="166">
        <f t="shared" si="53"/>
        <v>547</v>
      </c>
      <c r="P114" s="166">
        <f t="shared" si="53"/>
        <v>59</v>
      </c>
      <c r="Q114" s="166">
        <f t="shared" si="53"/>
        <v>4</v>
      </c>
      <c r="R114" s="166">
        <f t="shared" si="53"/>
        <v>17</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4">IF(G110="","",IF(G7=G110,"",1))</f>
        <v/>
      </c>
      <c r="H116" s="163" t="str">
        <f t="shared" si="54"/>
        <v/>
      </c>
      <c r="I116" s="163" t="str">
        <f t="shared" si="54"/>
        <v/>
      </c>
      <c r="J116" s="163" t="str">
        <f t="shared" si="54"/>
        <v/>
      </c>
      <c r="K116" s="163" t="str">
        <f t="shared" si="54"/>
        <v/>
      </c>
      <c r="L116" s="163" t="str">
        <f t="shared" si="54"/>
        <v/>
      </c>
      <c r="M116" s="163" t="str">
        <f t="shared" si="54"/>
        <v/>
      </c>
      <c r="N116" s="163" t="str">
        <f t="shared" si="54"/>
        <v/>
      </c>
      <c r="O116" s="163" t="str">
        <f t="shared" si="54"/>
        <v/>
      </c>
      <c r="P116" s="163" t="str">
        <f t="shared" si="54"/>
        <v/>
      </c>
      <c r="Q116" s="163" t="str">
        <f t="shared" si="54"/>
        <v/>
      </c>
      <c r="R116" s="163" t="str">
        <f t="shared" si="5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5">IF(G110="","",IF(G110=G111,"",1))</f>
        <v/>
      </c>
      <c r="H117" s="163" t="str">
        <f t="shared" si="55"/>
        <v/>
      </c>
      <c r="I117" s="163" t="str">
        <f t="shared" si="55"/>
        <v/>
      </c>
      <c r="J117" s="163" t="str">
        <f t="shared" si="55"/>
        <v/>
      </c>
      <c r="K117" s="163" t="str">
        <f t="shared" si="55"/>
        <v/>
      </c>
      <c r="L117" s="163" t="str">
        <f t="shared" si="55"/>
        <v/>
      </c>
      <c r="M117" s="163" t="str">
        <f t="shared" si="55"/>
        <v/>
      </c>
      <c r="N117" s="163" t="str">
        <f t="shared" si="55"/>
        <v/>
      </c>
      <c r="O117" s="163" t="str">
        <f t="shared" si="55"/>
        <v/>
      </c>
      <c r="P117" s="163" t="str">
        <f t="shared" si="55"/>
        <v/>
      </c>
      <c r="Q117" s="163" t="str">
        <f t="shared" si="55"/>
        <v/>
      </c>
      <c r="R117" s="163" t="str">
        <f t="shared" si="5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6">IF(G110="","",IF(G110=G112,"",1))</f>
        <v/>
      </c>
      <c r="H118" s="163" t="str">
        <f t="shared" si="56"/>
        <v/>
      </c>
      <c r="I118" s="163" t="str">
        <f t="shared" si="56"/>
        <v/>
      </c>
      <c r="J118" s="163" t="str">
        <f t="shared" si="56"/>
        <v/>
      </c>
      <c r="K118" s="163" t="str">
        <f t="shared" si="56"/>
        <v/>
      </c>
      <c r="L118" s="163" t="str">
        <f t="shared" si="56"/>
        <v/>
      </c>
      <c r="M118" s="163" t="str">
        <f t="shared" si="56"/>
        <v/>
      </c>
      <c r="N118" s="163" t="str">
        <f t="shared" si="56"/>
        <v/>
      </c>
      <c r="O118" s="163" t="str">
        <f t="shared" si="56"/>
        <v/>
      </c>
      <c r="P118" s="163" t="str">
        <f t="shared" si="56"/>
        <v/>
      </c>
      <c r="Q118" s="163" t="str">
        <f t="shared" si="56"/>
        <v/>
      </c>
      <c r="R118" s="163" t="str">
        <f t="shared" si="5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7">IF(G110="","",IF(G19=G113,"",1))</f>
        <v/>
      </c>
      <c r="H119" s="163" t="str">
        <f t="shared" si="57"/>
        <v/>
      </c>
      <c r="I119" s="163" t="str">
        <f t="shared" si="57"/>
        <v/>
      </c>
      <c r="J119" s="163" t="str">
        <f t="shared" si="57"/>
        <v/>
      </c>
      <c r="K119" s="163" t="str">
        <f t="shared" si="57"/>
        <v/>
      </c>
      <c r="L119" s="163" t="str">
        <f t="shared" si="57"/>
        <v/>
      </c>
      <c r="M119" s="163" t="str">
        <f t="shared" si="57"/>
        <v/>
      </c>
      <c r="N119" s="163" t="str">
        <f t="shared" si="57"/>
        <v/>
      </c>
      <c r="O119" s="163" t="str">
        <f t="shared" si="57"/>
        <v/>
      </c>
      <c r="P119" s="163" t="str">
        <f t="shared" si="57"/>
        <v/>
      </c>
      <c r="Q119" s="163" t="str">
        <f t="shared" si="57"/>
        <v/>
      </c>
      <c r="R119" s="163" t="str">
        <f t="shared" si="5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58">IF(G110="","",IF(G69=G114,"",1))</f>
        <v/>
      </c>
      <c r="H120" s="163" t="str">
        <f t="shared" si="58"/>
        <v/>
      </c>
      <c r="I120" s="163" t="str">
        <f t="shared" si="58"/>
        <v/>
      </c>
      <c r="J120" s="163" t="str">
        <f t="shared" si="58"/>
        <v/>
      </c>
      <c r="K120" s="163" t="str">
        <f t="shared" si="58"/>
        <v/>
      </c>
      <c r="L120" s="163" t="str">
        <f t="shared" si="58"/>
        <v/>
      </c>
      <c r="M120" s="163" t="str">
        <f t="shared" si="58"/>
        <v/>
      </c>
      <c r="N120" s="163" t="str">
        <f t="shared" si="58"/>
        <v/>
      </c>
      <c r="O120" s="163" t="str">
        <f t="shared" si="58"/>
        <v/>
      </c>
      <c r="P120" s="163" t="str">
        <f t="shared" si="58"/>
        <v/>
      </c>
      <c r="Q120" s="163" t="str">
        <f t="shared" si="58"/>
        <v/>
      </c>
      <c r="R120" s="163" t="str">
        <f t="shared" si="58"/>
        <v/>
      </c>
      <c r="S120" s="71"/>
      <c r="T120" s="71"/>
      <c r="U120" s="71"/>
      <c r="V120" s="71"/>
      <c r="W120" s="71"/>
      <c r="X120" s="71"/>
      <c r="Y120" s="71"/>
      <c r="Z120" s="71"/>
      <c r="AA120" s="71"/>
      <c r="AB120" s="71"/>
      <c r="AC120" s="71"/>
      <c r="AD120" s="71"/>
    </row>
  </sheetData>
  <mergeCells count="65">
    <mergeCell ref="D95:D96"/>
    <mergeCell ref="D97:D98"/>
    <mergeCell ref="D85:D86"/>
    <mergeCell ref="D87:D88"/>
    <mergeCell ref="D89:D90"/>
    <mergeCell ref="D91:D92"/>
    <mergeCell ref="D93:D9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45:D46"/>
    <mergeCell ref="D47:D48"/>
    <mergeCell ref="D49:D50"/>
    <mergeCell ref="D51:D52"/>
    <mergeCell ref="D53:D5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Q3:Q6"/>
    <mergeCell ref="R3:R6"/>
    <mergeCell ref="A7:E8"/>
    <mergeCell ref="A9:A18"/>
    <mergeCell ref="B9:E10"/>
    <mergeCell ref="B11:E12"/>
    <mergeCell ref="B13:E14"/>
    <mergeCell ref="B15:E16"/>
    <mergeCell ref="B17:E18"/>
    <mergeCell ref="K3:K6"/>
    <mergeCell ref="L3:L6"/>
    <mergeCell ref="M3:M6"/>
    <mergeCell ref="N3:N6"/>
    <mergeCell ref="O3:O6"/>
    <mergeCell ref="P3:P6"/>
    <mergeCell ref="A3:E6"/>
    <mergeCell ref="F3:F6"/>
    <mergeCell ref="G3:G6"/>
    <mergeCell ref="H3:H6"/>
    <mergeCell ref="I3:I6"/>
    <mergeCell ref="J3:J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120"/>
  <sheetViews>
    <sheetView showGridLines="0" view="pageBreakPreview" zoomScaleNormal="100" zoomScaleSheetLayoutView="100" workbookViewId="0">
      <selection activeCell="H8" sqref="H8"/>
    </sheetView>
  </sheetViews>
  <sheetFormatPr defaultRowHeight="13.5"/>
  <cols>
    <col min="1" max="2" width="2.625" style="4" customWidth="1"/>
    <col min="3" max="3" width="1.375" style="4" customWidth="1"/>
    <col min="4" max="4" width="27.625" style="4" customWidth="1"/>
    <col min="5" max="5" width="1.375" style="4" customWidth="1"/>
    <col min="6" max="6" width="7.75" style="3" customWidth="1"/>
    <col min="7" max="18" width="8.375" style="3" customWidth="1"/>
    <col min="19" max="19" width="7.75" style="3" customWidth="1"/>
    <col min="20" max="26" width="9" style="3"/>
    <col min="27" max="27" width="9" style="83"/>
    <col min="28" max="28" width="11.25" style="83" customWidth="1"/>
    <col min="29" max="16384" width="9" style="3"/>
  </cols>
  <sheetData>
    <row r="1" spans="1:28" ht="14.25">
      <c r="A1" s="18" t="s">
        <v>559</v>
      </c>
    </row>
    <row r="2" spans="1:28">
      <c r="R2" s="46" t="s">
        <v>157</v>
      </c>
    </row>
    <row r="3" spans="1:28" ht="60" customHeight="1">
      <c r="A3" s="280" t="s">
        <v>64</v>
      </c>
      <c r="B3" s="281"/>
      <c r="C3" s="281"/>
      <c r="D3" s="281"/>
      <c r="E3" s="282"/>
      <c r="F3" s="404" t="s">
        <v>138</v>
      </c>
      <c r="G3" s="406" t="s">
        <v>471</v>
      </c>
      <c r="H3" s="367" t="s">
        <v>472</v>
      </c>
      <c r="I3" s="367" t="s">
        <v>473</v>
      </c>
      <c r="J3" s="367" t="s">
        <v>467</v>
      </c>
      <c r="K3" s="367" t="s">
        <v>474</v>
      </c>
      <c r="L3" s="367" t="s">
        <v>475</v>
      </c>
      <c r="M3" s="367" t="s">
        <v>476</v>
      </c>
      <c r="N3" s="367" t="s">
        <v>468</v>
      </c>
      <c r="O3" s="367" t="s">
        <v>477</v>
      </c>
      <c r="P3" s="367" t="s">
        <v>469</v>
      </c>
      <c r="Q3" s="367" t="s">
        <v>470</v>
      </c>
      <c r="R3" s="367" t="s">
        <v>478</v>
      </c>
    </row>
    <row r="4" spans="1:28" ht="17.25" customHeight="1">
      <c r="A4" s="283"/>
      <c r="B4" s="284"/>
      <c r="C4" s="284"/>
      <c r="D4" s="284"/>
      <c r="E4" s="285"/>
      <c r="F4" s="405"/>
      <c r="G4" s="407"/>
      <c r="H4" s="403"/>
      <c r="I4" s="403"/>
      <c r="J4" s="403"/>
      <c r="K4" s="403"/>
      <c r="L4" s="403"/>
      <c r="M4" s="403"/>
      <c r="N4" s="403"/>
      <c r="O4" s="403"/>
      <c r="P4" s="403"/>
      <c r="Q4" s="403"/>
      <c r="R4" s="403"/>
    </row>
    <row r="5" spans="1:28" ht="17.25" customHeight="1" thickBot="1">
      <c r="A5" s="283"/>
      <c r="B5" s="284"/>
      <c r="C5" s="284"/>
      <c r="D5" s="284"/>
      <c r="E5" s="285"/>
      <c r="F5" s="405"/>
      <c r="G5" s="407"/>
      <c r="H5" s="403"/>
      <c r="I5" s="403"/>
      <c r="J5" s="403"/>
      <c r="K5" s="403"/>
      <c r="L5" s="403"/>
      <c r="M5" s="403"/>
      <c r="N5" s="403"/>
      <c r="O5" s="403"/>
      <c r="P5" s="403"/>
      <c r="Q5" s="403"/>
      <c r="R5" s="403"/>
    </row>
    <row r="6" spans="1:28" ht="46.5" customHeight="1" thickBot="1">
      <c r="A6" s="286"/>
      <c r="B6" s="287"/>
      <c r="C6" s="287"/>
      <c r="D6" s="287"/>
      <c r="E6" s="288"/>
      <c r="F6" s="405"/>
      <c r="G6" s="408"/>
      <c r="H6" s="368"/>
      <c r="I6" s="368"/>
      <c r="J6" s="368"/>
      <c r="K6" s="368"/>
      <c r="L6" s="368"/>
      <c r="M6" s="368"/>
      <c r="N6" s="368"/>
      <c r="O6" s="368"/>
      <c r="P6" s="368"/>
      <c r="Q6" s="368"/>
      <c r="R6" s="368"/>
      <c r="AA6" s="157">
        <f>SUM(AB7:AB100,F116:R120)</f>
        <v>0</v>
      </c>
      <c r="AB6" s="91"/>
    </row>
    <row r="7" spans="1:28" ht="11.85" customHeight="1">
      <c r="A7" s="216" t="s">
        <v>50</v>
      </c>
      <c r="B7" s="217"/>
      <c r="C7" s="217"/>
      <c r="D7" s="217"/>
      <c r="E7" s="218"/>
      <c r="F7" s="93">
        <v>986</v>
      </c>
      <c r="G7" s="68">
        <f t="shared" ref="G7:R7" si="0">SUM(G9,G11,G13,G15,G17)</f>
        <v>229</v>
      </c>
      <c r="H7" s="41">
        <f t="shared" si="0"/>
        <v>281</v>
      </c>
      <c r="I7" s="41">
        <f t="shared" si="0"/>
        <v>137</v>
      </c>
      <c r="J7" s="41">
        <f t="shared" si="0"/>
        <v>19</v>
      </c>
      <c r="K7" s="41">
        <f t="shared" si="0"/>
        <v>298</v>
      </c>
      <c r="L7" s="41">
        <f t="shared" si="0"/>
        <v>30</v>
      </c>
      <c r="M7" s="41">
        <f t="shared" si="0"/>
        <v>45</v>
      </c>
      <c r="N7" s="41">
        <f t="shared" si="0"/>
        <v>27</v>
      </c>
      <c r="O7" s="41">
        <f t="shared" si="0"/>
        <v>45</v>
      </c>
      <c r="P7" s="41">
        <f t="shared" si="0"/>
        <v>85</v>
      </c>
      <c r="Q7" s="41">
        <f t="shared" si="0"/>
        <v>300</v>
      </c>
      <c r="R7" s="41">
        <f t="shared" si="0"/>
        <v>23</v>
      </c>
      <c r="AA7" s="151">
        <v>986</v>
      </c>
      <c r="AB7" s="151" t="str">
        <f>IF(F7=AA7,"",1)</f>
        <v/>
      </c>
    </row>
    <row r="8" spans="1:28" ht="11.85" customHeight="1">
      <c r="A8" s="219"/>
      <c r="B8" s="220"/>
      <c r="C8" s="220"/>
      <c r="D8" s="220"/>
      <c r="E8" s="221"/>
      <c r="F8" s="94"/>
      <c r="G8" s="66">
        <f t="shared" ref="G8:R8" si="1">IF(G7=0,0,G7/$F7)</f>
        <v>0.23225152129817445</v>
      </c>
      <c r="H8" s="37">
        <f t="shared" si="1"/>
        <v>0.28498985801217036</v>
      </c>
      <c r="I8" s="37">
        <f t="shared" si="1"/>
        <v>0.13894523326572009</v>
      </c>
      <c r="J8" s="37">
        <f t="shared" si="1"/>
        <v>1.9269776876267748E-2</v>
      </c>
      <c r="K8" s="37">
        <f t="shared" si="1"/>
        <v>0.30223123732251522</v>
      </c>
      <c r="L8" s="37">
        <f t="shared" si="1"/>
        <v>3.0425963488843813E-2</v>
      </c>
      <c r="M8" s="37">
        <f t="shared" si="1"/>
        <v>4.5638945233265719E-2</v>
      </c>
      <c r="N8" s="37">
        <f t="shared" si="1"/>
        <v>2.7383367139959432E-2</v>
      </c>
      <c r="O8" s="37">
        <f t="shared" si="1"/>
        <v>4.5638945233265719E-2</v>
      </c>
      <c r="P8" s="37">
        <f t="shared" si="1"/>
        <v>8.6206896551724144E-2</v>
      </c>
      <c r="Q8" s="37">
        <f t="shared" si="1"/>
        <v>0.30425963488843816</v>
      </c>
      <c r="R8" s="37">
        <f t="shared" si="1"/>
        <v>2.332657200811359E-2</v>
      </c>
      <c r="AA8" s="152"/>
      <c r="AB8" s="152"/>
    </row>
    <row r="9" spans="1:28" ht="11.85" customHeight="1">
      <c r="A9" s="205" t="s">
        <v>49</v>
      </c>
      <c r="B9" s="289" t="s">
        <v>48</v>
      </c>
      <c r="C9" s="290"/>
      <c r="D9" s="290"/>
      <c r="E9" s="291"/>
      <c r="F9" s="93">
        <v>324</v>
      </c>
      <c r="G9" s="68">
        <v>54</v>
      </c>
      <c r="H9" s="41">
        <v>84</v>
      </c>
      <c r="I9" s="41">
        <v>50</v>
      </c>
      <c r="J9" s="41">
        <v>8</v>
      </c>
      <c r="K9" s="41">
        <v>39</v>
      </c>
      <c r="L9" s="41">
        <v>9</v>
      </c>
      <c r="M9" s="41">
        <v>5</v>
      </c>
      <c r="N9" s="41">
        <v>5</v>
      </c>
      <c r="O9" s="41">
        <v>6</v>
      </c>
      <c r="P9" s="41">
        <v>21</v>
      </c>
      <c r="Q9" s="41">
        <v>141</v>
      </c>
      <c r="R9" s="41">
        <v>10</v>
      </c>
      <c r="AA9" s="153">
        <v>324</v>
      </c>
      <c r="AB9" s="153" t="str">
        <f>IF(F9=AA9,"",1)</f>
        <v/>
      </c>
    </row>
    <row r="10" spans="1:28" ht="11.85" customHeight="1">
      <c r="A10" s="206"/>
      <c r="B10" s="292"/>
      <c r="C10" s="293"/>
      <c r="D10" s="293"/>
      <c r="E10" s="294"/>
      <c r="F10" s="94"/>
      <c r="G10" s="66">
        <f t="shared" ref="G10:R10" si="2">IF(G9=0,0,G9/$F9)</f>
        <v>0.16666666666666666</v>
      </c>
      <c r="H10" s="37">
        <f t="shared" si="2"/>
        <v>0.25925925925925924</v>
      </c>
      <c r="I10" s="37">
        <f t="shared" si="2"/>
        <v>0.15432098765432098</v>
      </c>
      <c r="J10" s="37">
        <f t="shared" si="2"/>
        <v>2.4691358024691357E-2</v>
      </c>
      <c r="K10" s="37">
        <f t="shared" si="2"/>
        <v>0.12037037037037036</v>
      </c>
      <c r="L10" s="37">
        <f t="shared" si="2"/>
        <v>2.7777777777777776E-2</v>
      </c>
      <c r="M10" s="37">
        <f t="shared" si="2"/>
        <v>1.5432098765432098E-2</v>
      </c>
      <c r="N10" s="37">
        <f t="shared" si="2"/>
        <v>1.5432098765432098E-2</v>
      </c>
      <c r="O10" s="37">
        <f t="shared" si="2"/>
        <v>1.8518518518518517E-2</v>
      </c>
      <c r="P10" s="37">
        <f t="shared" si="2"/>
        <v>6.4814814814814811E-2</v>
      </c>
      <c r="Q10" s="37">
        <f t="shared" si="2"/>
        <v>0.43518518518518517</v>
      </c>
      <c r="R10" s="37">
        <f t="shared" si="2"/>
        <v>3.0864197530864196E-2</v>
      </c>
      <c r="AA10" s="152"/>
      <c r="AB10" s="152"/>
    </row>
    <row r="11" spans="1:28" ht="11.85" customHeight="1">
      <c r="A11" s="206"/>
      <c r="B11" s="289" t="s">
        <v>47</v>
      </c>
      <c r="C11" s="290"/>
      <c r="D11" s="290"/>
      <c r="E11" s="291"/>
      <c r="F11" s="93">
        <v>144</v>
      </c>
      <c r="G11" s="68">
        <v>31</v>
      </c>
      <c r="H11" s="41">
        <v>40</v>
      </c>
      <c r="I11" s="41">
        <v>15</v>
      </c>
      <c r="J11" s="41">
        <v>3</v>
      </c>
      <c r="K11" s="41">
        <v>38</v>
      </c>
      <c r="L11" s="41">
        <v>5</v>
      </c>
      <c r="M11" s="41">
        <v>4</v>
      </c>
      <c r="N11" s="41">
        <v>2</v>
      </c>
      <c r="O11" s="41">
        <v>4</v>
      </c>
      <c r="P11" s="41">
        <v>16</v>
      </c>
      <c r="Q11" s="41">
        <v>46</v>
      </c>
      <c r="R11" s="41">
        <v>5</v>
      </c>
      <c r="AA11" s="153">
        <v>144</v>
      </c>
      <c r="AB11" s="153" t="str">
        <f>IF(F11=AA11,"",1)</f>
        <v/>
      </c>
    </row>
    <row r="12" spans="1:28" ht="11.85" customHeight="1">
      <c r="A12" s="206"/>
      <c r="B12" s="292"/>
      <c r="C12" s="293"/>
      <c r="D12" s="293"/>
      <c r="E12" s="294"/>
      <c r="F12" s="94"/>
      <c r="G12" s="66">
        <f t="shared" ref="G12:R12" si="3">IF(G11=0,0,G11/$F11)</f>
        <v>0.21527777777777779</v>
      </c>
      <c r="H12" s="37">
        <f t="shared" si="3"/>
        <v>0.27777777777777779</v>
      </c>
      <c r="I12" s="37">
        <f t="shared" si="3"/>
        <v>0.10416666666666667</v>
      </c>
      <c r="J12" s="37">
        <f t="shared" si="3"/>
        <v>2.0833333333333332E-2</v>
      </c>
      <c r="K12" s="37">
        <f t="shared" si="3"/>
        <v>0.2638888888888889</v>
      </c>
      <c r="L12" s="37">
        <f t="shared" si="3"/>
        <v>3.4722222222222224E-2</v>
      </c>
      <c r="M12" s="37">
        <f t="shared" si="3"/>
        <v>2.7777777777777776E-2</v>
      </c>
      <c r="N12" s="37">
        <f t="shared" si="3"/>
        <v>1.3888888888888888E-2</v>
      </c>
      <c r="O12" s="37">
        <f t="shared" si="3"/>
        <v>2.7777777777777776E-2</v>
      </c>
      <c r="P12" s="37">
        <f t="shared" si="3"/>
        <v>0.1111111111111111</v>
      </c>
      <c r="Q12" s="37">
        <f t="shared" si="3"/>
        <v>0.31944444444444442</v>
      </c>
      <c r="R12" s="37">
        <f t="shared" si="3"/>
        <v>3.4722222222222224E-2</v>
      </c>
      <c r="AA12" s="152"/>
      <c r="AB12" s="152"/>
    </row>
    <row r="13" spans="1:28" ht="11.85" customHeight="1">
      <c r="A13" s="206"/>
      <c r="B13" s="289" t="s">
        <v>46</v>
      </c>
      <c r="C13" s="290"/>
      <c r="D13" s="290"/>
      <c r="E13" s="291"/>
      <c r="F13" s="93">
        <v>219</v>
      </c>
      <c r="G13" s="68">
        <v>68</v>
      </c>
      <c r="H13" s="41">
        <v>86</v>
      </c>
      <c r="I13" s="41">
        <v>27</v>
      </c>
      <c r="J13" s="41">
        <v>2</v>
      </c>
      <c r="K13" s="41">
        <v>70</v>
      </c>
      <c r="L13" s="41">
        <v>5</v>
      </c>
      <c r="M13" s="41">
        <v>22</v>
      </c>
      <c r="N13" s="41">
        <v>4</v>
      </c>
      <c r="O13" s="41">
        <v>4</v>
      </c>
      <c r="P13" s="41">
        <v>19</v>
      </c>
      <c r="Q13" s="41">
        <v>56</v>
      </c>
      <c r="R13" s="41">
        <v>2</v>
      </c>
      <c r="AA13" s="153">
        <v>219</v>
      </c>
      <c r="AB13" s="153" t="str">
        <f>IF(F13=AA13,"",1)</f>
        <v/>
      </c>
    </row>
    <row r="14" spans="1:28" ht="11.85" customHeight="1">
      <c r="A14" s="206"/>
      <c r="B14" s="292"/>
      <c r="C14" s="293"/>
      <c r="D14" s="293"/>
      <c r="E14" s="294"/>
      <c r="F14" s="94"/>
      <c r="G14" s="66">
        <f t="shared" ref="G14:R14" si="4">IF(G13=0,0,G13/$F13)</f>
        <v>0.31050228310502281</v>
      </c>
      <c r="H14" s="37">
        <f t="shared" si="4"/>
        <v>0.39269406392694062</v>
      </c>
      <c r="I14" s="37">
        <f t="shared" si="4"/>
        <v>0.12328767123287671</v>
      </c>
      <c r="J14" s="37">
        <f t="shared" si="4"/>
        <v>9.1324200913242004E-3</v>
      </c>
      <c r="K14" s="37">
        <f t="shared" si="4"/>
        <v>0.31963470319634701</v>
      </c>
      <c r="L14" s="37">
        <f t="shared" si="4"/>
        <v>2.2831050228310501E-2</v>
      </c>
      <c r="M14" s="37">
        <f t="shared" si="4"/>
        <v>0.1004566210045662</v>
      </c>
      <c r="N14" s="37">
        <f t="shared" si="4"/>
        <v>1.8264840182648401E-2</v>
      </c>
      <c r="O14" s="37">
        <f t="shared" si="4"/>
        <v>1.8264840182648401E-2</v>
      </c>
      <c r="P14" s="37">
        <f t="shared" si="4"/>
        <v>8.6757990867579904E-2</v>
      </c>
      <c r="Q14" s="37">
        <f t="shared" si="4"/>
        <v>0.25570776255707761</v>
      </c>
      <c r="R14" s="37">
        <f t="shared" si="4"/>
        <v>9.1324200913242004E-3</v>
      </c>
      <c r="AA14" s="152"/>
      <c r="AB14" s="152"/>
    </row>
    <row r="15" spans="1:28" ht="11.85" customHeight="1">
      <c r="A15" s="206"/>
      <c r="B15" s="289" t="s">
        <v>45</v>
      </c>
      <c r="C15" s="290"/>
      <c r="D15" s="290"/>
      <c r="E15" s="291"/>
      <c r="F15" s="93">
        <v>78</v>
      </c>
      <c r="G15" s="68">
        <v>30</v>
      </c>
      <c r="H15" s="41">
        <v>28</v>
      </c>
      <c r="I15" s="41">
        <v>9</v>
      </c>
      <c r="J15" s="41">
        <v>0</v>
      </c>
      <c r="K15" s="41">
        <v>32</v>
      </c>
      <c r="L15" s="41">
        <v>2</v>
      </c>
      <c r="M15" s="41">
        <v>5</v>
      </c>
      <c r="N15" s="41">
        <v>2</v>
      </c>
      <c r="O15" s="41">
        <v>5</v>
      </c>
      <c r="P15" s="41">
        <v>6</v>
      </c>
      <c r="Q15" s="41">
        <v>13</v>
      </c>
      <c r="R15" s="41">
        <v>2</v>
      </c>
      <c r="AA15" s="153">
        <v>78</v>
      </c>
      <c r="AB15" s="153" t="str">
        <f>IF(F15=AA15,"",1)</f>
        <v/>
      </c>
    </row>
    <row r="16" spans="1:28" ht="11.85" customHeight="1">
      <c r="A16" s="206"/>
      <c r="B16" s="292"/>
      <c r="C16" s="293"/>
      <c r="D16" s="293"/>
      <c r="E16" s="294"/>
      <c r="F16" s="94"/>
      <c r="G16" s="66">
        <f t="shared" ref="G16:R16" si="5">IF(G15=0,0,G15/$F15)</f>
        <v>0.38461538461538464</v>
      </c>
      <c r="H16" s="37">
        <f t="shared" si="5"/>
        <v>0.35897435897435898</v>
      </c>
      <c r="I16" s="37">
        <f t="shared" si="5"/>
        <v>0.11538461538461539</v>
      </c>
      <c r="J16" s="37">
        <f t="shared" si="5"/>
        <v>0</v>
      </c>
      <c r="K16" s="37">
        <f t="shared" si="5"/>
        <v>0.41025641025641024</v>
      </c>
      <c r="L16" s="37">
        <f t="shared" si="5"/>
        <v>2.564102564102564E-2</v>
      </c>
      <c r="M16" s="37">
        <f t="shared" si="5"/>
        <v>6.4102564102564097E-2</v>
      </c>
      <c r="N16" s="37">
        <f t="shared" si="5"/>
        <v>2.564102564102564E-2</v>
      </c>
      <c r="O16" s="37">
        <f t="shared" si="5"/>
        <v>6.4102564102564097E-2</v>
      </c>
      <c r="P16" s="37">
        <f t="shared" si="5"/>
        <v>7.6923076923076927E-2</v>
      </c>
      <c r="Q16" s="37">
        <f t="shared" si="5"/>
        <v>0.16666666666666666</v>
      </c>
      <c r="R16" s="37">
        <f t="shared" si="5"/>
        <v>2.564102564102564E-2</v>
      </c>
      <c r="AA16" s="152"/>
      <c r="AB16" s="152"/>
    </row>
    <row r="17" spans="1:28" ht="11.85" customHeight="1">
      <c r="A17" s="206"/>
      <c r="B17" s="289" t="s">
        <v>44</v>
      </c>
      <c r="C17" s="290"/>
      <c r="D17" s="290"/>
      <c r="E17" s="291"/>
      <c r="F17" s="93">
        <v>221</v>
      </c>
      <c r="G17" s="68">
        <v>46</v>
      </c>
      <c r="H17" s="41">
        <v>43</v>
      </c>
      <c r="I17" s="41">
        <v>36</v>
      </c>
      <c r="J17" s="41">
        <v>6</v>
      </c>
      <c r="K17" s="41">
        <v>119</v>
      </c>
      <c r="L17" s="41">
        <v>9</v>
      </c>
      <c r="M17" s="41">
        <v>9</v>
      </c>
      <c r="N17" s="41">
        <v>14</v>
      </c>
      <c r="O17" s="41">
        <v>26</v>
      </c>
      <c r="P17" s="41">
        <v>23</v>
      </c>
      <c r="Q17" s="41">
        <v>44</v>
      </c>
      <c r="R17" s="41">
        <v>4</v>
      </c>
      <c r="AA17" s="153">
        <v>221</v>
      </c>
      <c r="AB17" s="153" t="str">
        <f>IF(F17=AA17,"",1)</f>
        <v/>
      </c>
    </row>
    <row r="18" spans="1:28" ht="11.85" customHeight="1">
      <c r="A18" s="207"/>
      <c r="B18" s="292"/>
      <c r="C18" s="293"/>
      <c r="D18" s="293"/>
      <c r="E18" s="294"/>
      <c r="F18" s="94"/>
      <c r="G18" s="66">
        <f t="shared" ref="G18:R18" si="6">IF(G17=0,0,G17/$F17)</f>
        <v>0.20814479638009051</v>
      </c>
      <c r="H18" s="37">
        <f t="shared" si="6"/>
        <v>0.19457013574660634</v>
      </c>
      <c r="I18" s="37">
        <f t="shared" si="6"/>
        <v>0.16289592760180996</v>
      </c>
      <c r="J18" s="37">
        <f t="shared" si="6"/>
        <v>2.7149321266968326E-2</v>
      </c>
      <c r="K18" s="37">
        <f t="shared" si="6"/>
        <v>0.53846153846153844</v>
      </c>
      <c r="L18" s="37">
        <f t="shared" si="6"/>
        <v>4.072398190045249E-2</v>
      </c>
      <c r="M18" s="37">
        <f t="shared" si="6"/>
        <v>4.072398190045249E-2</v>
      </c>
      <c r="N18" s="37">
        <f t="shared" si="6"/>
        <v>6.3348416289592757E-2</v>
      </c>
      <c r="O18" s="37">
        <f t="shared" si="6"/>
        <v>0.11764705882352941</v>
      </c>
      <c r="P18" s="37">
        <f t="shared" si="6"/>
        <v>0.10407239819004525</v>
      </c>
      <c r="Q18" s="37">
        <f t="shared" si="6"/>
        <v>0.19909502262443438</v>
      </c>
      <c r="R18" s="37">
        <f t="shared" si="6"/>
        <v>1.8099547511312219E-2</v>
      </c>
      <c r="AA18" s="154"/>
      <c r="AB18" s="152"/>
    </row>
    <row r="19" spans="1:28" ht="11.85" customHeight="1">
      <c r="A19" s="202" t="s">
        <v>43</v>
      </c>
      <c r="B19" s="202" t="s">
        <v>42</v>
      </c>
      <c r="C19" s="43"/>
      <c r="D19" s="278" t="s">
        <v>16</v>
      </c>
      <c r="E19" s="42"/>
      <c r="F19" s="93">
        <v>247</v>
      </c>
      <c r="G19" s="68">
        <f t="shared" ref="G19:R19" si="7">SUM(G21,G23,G25,G27,G29,G31,G33,G35,G37,G39,G41,G43,G45,G47,G49,G51,G53,G55,G57,G59,G61,G63,G65,G67)</f>
        <v>101</v>
      </c>
      <c r="H19" s="41">
        <f t="shared" si="7"/>
        <v>139</v>
      </c>
      <c r="I19" s="41">
        <f t="shared" si="7"/>
        <v>18</v>
      </c>
      <c r="J19" s="41">
        <f t="shared" si="7"/>
        <v>4</v>
      </c>
      <c r="K19" s="41">
        <f t="shared" si="7"/>
        <v>90</v>
      </c>
      <c r="L19" s="41">
        <f t="shared" si="7"/>
        <v>5</v>
      </c>
      <c r="M19" s="41">
        <f t="shared" si="7"/>
        <v>20</v>
      </c>
      <c r="N19" s="41">
        <f t="shared" si="7"/>
        <v>7</v>
      </c>
      <c r="O19" s="41">
        <f t="shared" si="7"/>
        <v>4</v>
      </c>
      <c r="P19" s="41">
        <f t="shared" si="7"/>
        <v>10</v>
      </c>
      <c r="Q19" s="41">
        <f t="shared" si="7"/>
        <v>50</v>
      </c>
      <c r="R19" s="41">
        <f t="shared" si="7"/>
        <v>2</v>
      </c>
      <c r="AA19" s="153">
        <v>247</v>
      </c>
      <c r="AB19" s="153" t="str">
        <f>IF(F19=AA19,"",1)</f>
        <v/>
      </c>
    </row>
    <row r="20" spans="1:28" ht="11.85" customHeight="1">
      <c r="A20" s="203"/>
      <c r="B20" s="203"/>
      <c r="C20" s="40"/>
      <c r="D20" s="279"/>
      <c r="E20" s="39"/>
      <c r="F20" s="94"/>
      <c r="G20" s="66">
        <f t="shared" ref="G20:R20" si="8">IF(G19=0,0,G19/$F19)</f>
        <v>0.40890688259109309</v>
      </c>
      <c r="H20" s="37">
        <f t="shared" si="8"/>
        <v>0.56275303643724695</v>
      </c>
      <c r="I20" s="37">
        <f t="shared" si="8"/>
        <v>7.28744939271255E-2</v>
      </c>
      <c r="J20" s="37">
        <f t="shared" si="8"/>
        <v>1.6194331983805668E-2</v>
      </c>
      <c r="K20" s="37">
        <f t="shared" si="8"/>
        <v>0.36437246963562753</v>
      </c>
      <c r="L20" s="37">
        <f t="shared" si="8"/>
        <v>2.0242914979757085E-2</v>
      </c>
      <c r="M20" s="37">
        <f t="shared" si="8"/>
        <v>8.0971659919028341E-2</v>
      </c>
      <c r="N20" s="37">
        <f t="shared" si="8"/>
        <v>2.8340080971659919E-2</v>
      </c>
      <c r="O20" s="37">
        <f t="shared" si="8"/>
        <v>1.6194331983805668E-2</v>
      </c>
      <c r="P20" s="37">
        <f t="shared" si="8"/>
        <v>4.048582995951417E-2</v>
      </c>
      <c r="Q20" s="37">
        <f t="shared" si="8"/>
        <v>0.20242914979757085</v>
      </c>
      <c r="R20" s="37">
        <f t="shared" si="8"/>
        <v>8.0971659919028341E-3</v>
      </c>
      <c r="AA20" s="152"/>
      <c r="AB20" s="152"/>
    </row>
    <row r="21" spans="1:28" ht="11.85" customHeight="1">
      <c r="A21" s="203"/>
      <c r="B21" s="203"/>
      <c r="C21" s="43"/>
      <c r="D21" s="278" t="s">
        <v>41</v>
      </c>
      <c r="E21" s="42"/>
      <c r="F21" s="93">
        <v>28</v>
      </c>
      <c r="G21" s="68">
        <v>7</v>
      </c>
      <c r="H21" s="41">
        <v>13</v>
      </c>
      <c r="I21" s="41">
        <v>5</v>
      </c>
      <c r="J21" s="41">
        <v>0</v>
      </c>
      <c r="K21" s="41">
        <v>14</v>
      </c>
      <c r="L21" s="41">
        <v>0</v>
      </c>
      <c r="M21" s="41">
        <v>3</v>
      </c>
      <c r="N21" s="41">
        <v>4</v>
      </c>
      <c r="O21" s="41">
        <v>3</v>
      </c>
      <c r="P21" s="41">
        <v>1</v>
      </c>
      <c r="Q21" s="41">
        <v>8</v>
      </c>
      <c r="R21" s="41">
        <v>0</v>
      </c>
      <c r="AA21" s="153">
        <v>28</v>
      </c>
      <c r="AB21" s="153" t="str">
        <f>IF(F21=AA21,"",1)</f>
        <v/>
      </c>
    </row>
    <row r="22" spans="1:28" ht="11.85" customHeight="1">
      <c r="A22" s="203"/>
      <c r="B22" s="203"/>
      <c r="C22" s="40"/>
      <c r="D22" s="279"/>
      <c r="E22" s="39"/>
      <c r="F22" s="94"/>
      <c r="G22" s="66">
        <f t="shared" ref="G22:R22" si="9">IF(G21=0,0,G21/$F21)</f>
        <v>0.25</v>
      </c>
      <c r="H22" s="37">
        <f t="shared" si="9"/>
        <v>0.4642857142857143</v>
      </c>
      <c r="I22" s="37">
        <f t="shared" si="9"/>
        <v>0.17857142857142858</v>
      </c>
      <c r="J22" s="37">
        <f t="shared" si="9"/>
        <v>0</v>
      </c>
      <c r="K22" s="37">
        <f t="shared" si="9"/>
        <v>0.5</v>
      </c>
      <c r="L22" s="37">
        <f t="shared" si="9"/>
        <v>0</v>
      </c>
      <c r="M22" s="37">
        <f t="shared" si="9"/>
        <v>0.10714285714285714</v>
      </c>
      <c r="N22" s="37">
        <f t="shared" si="9"/>
        <v>0.14285714285714285</v>
      </c>
      <c r="O22" s="37">
        <f t="shared" si="9"/>
        <v>0.10714285714285714</v>
      </c>
      <c r="P22" s="37">
        <f t="shared" si="9"/>
        <v>3.5714285714285712E-2</v>
      </c>
      <c r="Q22" s="37">
        <f t="shared" si="9"/>
        <v>0.2857142857142857</v>
      </c>
      <c r="R22" s="37">
        <f t="shared" si="9"/>
        <v>0</v>
      </c>
      <c r="AA22" s="152"/>
      <c r="AB22" s="152"/>
    </row>
    <row r="23" spans="1:28" ht="11.85" customHeight="1">
      <c r="A23" s="203"/>
      <c r="B23" s="203"/>
      <c r="C23" s="43"/>
      <c r="D23" s="295" t="s">
        <v>40</v>
      </c>
      <c r="E23" s="115"/>
      <c r="F23" s="93">
        <v>5</v>
      </c>
      <c r="G23" s="103">
        <v>3</v>
      </c>
      <c r="H23" s="104">
        <v>4</v>
      </c>
      <c r="I23" s="41">
        <v>0</v>
      </c>
      <c r="J23" s="41">
        <v>0</v>
      </c>
      <c r="K23" s="41">
        <v>1</v>
      </c>
      <c r="L23" s="41">
        <v>0</v>
      </c>
      <c r="M23" s="41">
        <v>0</v>
      </c>
      <c r="N23" s="41">
        <v>0</v>
      </c>
      <c r="O23" s="41">
        <v>0</v>
      </c>
      <c r="P23" s="41">
        <v>0</v>
      </c>
      <c r="Q23" s="41">
        <v>0</v>
      </c>
      <c r="R23" s="41">
        <v>1</v>
      </c>
      <c r="AA23" s="153">
        <v>5</v>
      </c>
      <c r="AB23" s="153" t="str">
        <f>IF(F23=AA23,"",1)</f>
        <v/>
      </c>
    </row>
    <row r="24" spans="1:28" ht="11.85" customHeight="1">
      <c r="A24" s="203"/>
      <c r="B24" s="203"/>
      <c r="C24" s="40"/>
      <c r="D24" s="296"/>
      <c r="E24" s="116"/>
      <c r="F24" s="94"/>
      <c r="G24" s="106">
        <f t="shared" ref="G24:R24" si="10">IF(G23=0,0,G23/$F23)</f>
        <v>0.6</v>
      </c>
      <c r="H24" s="107">
        <f t="shared" si="10"/>
        <v>0.8</v>
      </c>
      <c r="I24" s="37">
        <f t="shared" si="10"/>
        <v>0</v>
      </c>
      <c r="J24" s="37">
        <f t="shared" si="10"/>
        <v>0</v>
      </c>
      <c r="K24" s="37">
        <f t="shared" si="10"/>
        <v>0.2</v>
      </c>
      <c r="L24" s="37">
        <f t="shared" si="10"/>
        <v>0</v>
      </c>
      <c r="M24" s="37">
        <f t="shared" si="10"/>
        <v>0</v>
      </c>
      <c r="N24" s="37">
        <f t="shared" si="10"/>
        <v>0</v>
      </c>
      <c r="O24" s="37">
        <f t="shared" si="10"/>
        <v>0</v>
      </c>
      <c r="P24" s="37">
        <f t="shared" si="10"/>
        <v>0</v>
      </c>
      <c r="Q24" s="37">
        <f t="shared" si="10"/>
        <v>0</v>
      </c>
      <c r="R24" s="37">
        <f t="shared" si="10"/>
        <v>0.2</v>
      </c>
      <c r="AA24" s="152"/>
      <c r="AB24" s="152"/>
    </row>
    <row r="25" spans="1:28" ht="11.85" customHeight="1">
      <c r="A25" s="203"/>
      <c r="B25" s="203"/>
      <c r="C25" s="43"/>
      <c r="D25" s="295" t="s">
        <v>39</v>
      </c>
      <c r="E25" s="115"/>
      <c r="F25" s="93">
        <v>19</v>
      </c>
      <c r="G25" s="103">
        <v>6</v>
      </c>
      <c r="H25" s="104">
        <v>14</v>
      </c>
      <c r="I25" s="41">
        <v>2</v>
      </c>
      <c r="J25" s="41">
        <v>0</v>
      </c>
      <c r="K25" s="41">
        <v>4</v>
      </c>
      <c r="L25" s="41">
        <v>1</v>
      </c>
      <c r="M25" s="41">
        <v>1</v>
      </c>
      <c r="N25" s="41">
        <v>2</v>
      </c>
      <c r="O25" s="41">
        <v>0</v>
      </c>
      <c r="P25" s="41">
        <v>0</v>
      </c>
      <c r="Q25" s="41">
        <v>2</v>
      </c>
      <c r="R25" s="41">
        <v>0</v>
      </c>
      <c r="AA25" s="153">
        <v>19</v>
      </c>
      <c r="AB25" s="153" t="str">
        <f>IF(F25=AA25,"",1)</f>
        <v/>
      </c>
    </row>
    <row r="26" spans="1:28" ht="11.85" customHeight="1">
      <c r="A26" s="203"/>
      <c r="B26" s="203"/>
      <c r="C26" s="40"/>
      <c r="D26" s="296"/>
      <c r="E26" s="116"/>
      <c r="F26" s="94"/>
      <c r="G26" s="106">
        <f t="shared" ref="G26:R26" si="11">IF(G25=0,0,G25/$F25)</f>
        <v>0.31578947368421051</v>
      </c>
      <c r="H26" s="107">
        <f>IF(H25=0,0,H25/$F25)</f>
        <v>0.73684210526315785</v>
      </c>
      <c r="I26" s="37">
        <f>IF(I25=0,0,I25/$F25)</f>
        <v>0.10526315789473684</v>
      </c>
      <c r="J26" s="37">
        <f t="shared" si="11"/>
        <v>0</v>
      </c>
      <c r="K26" s="37">
        <f t="shared" si="11"/>
        <v>0.21052631578947367</v>
      </c>
      <c r="L26" s="37">
        <f t="shared" si="11"/>
        <v>5.2631578947368418E-2</v>
      </c>
      <c r="M26" s="37">
        <f t="shared" si="11"/>
        <v>5.2631578947368418E-2</v>
      </c>
      <c r="N26" s="37">
        <f t="shared" si="11"/>
        <v>0.10526315789473684</v>
      </c>
      <c r="O26" s="37">
        <f t="shared" si="11"/>
        <v>0</v>
      </c>
      <c r="P26" s="37">
        <f t="shared" si="11"/>
        <v>0</v>
      </c>
      <c r="Q26" s="37">
        <f t="shared" si="11"/>
        <v>0.10526315789473684</v>
      </c>
      <c r="R26" s="37">
        <f t="shared" si="11"/>
        <v>0</v>
      </c>
      <c r="AA26" s="152"/>
      <c r="AB26" s="152"/>
    </row>
    <row r="27" spans="1:28" ht="11.85" customHeight="1">
      <c r="A27" s="203"/>
      <c r="B27" s="203"/>
      <c r="C27" s="43"/>
      <c r="D27" s="278" t="s">
        <v>38</v>
      </c>
      <c r="E27" s="42"/>
      <c r="F27" s="93">
        <v>2</v>
      </c>
      <c r="G27" s="68">
        <v>0</v>
      </c>
      <c r="H27" s="41">
        <v>0</v>
      </c>
      <c r="I27" s="41">
        <v>0</v>
      </c>
      <c r="J27" s="41">
        <v>0</v>
      </c>
      <c r="K27" s="41">
        <v>0</v>
      </c>
      <c r="L27" s="41">
        <v>0</v>
      </c>
      <c r="M27" s="41">
        <v>0</v>
      </c>
      <c r="N27" s="41">
        <v>0</v>
      </c>
      <c r="O27" s="41">
        <v>0</v>
      </c>
      <c r="P27" s="41">
        <v>1</v>
      </c>
      <c r="Q27" s="41">
        <v>1</v>
      </c>
      <c r="R27" s="41">
        <v>0</v>
      </c>
      <c r="AA27" s="153">
        <v>2</v>
      </c>
      <c r="AB27" s="153" t="str">
        <f>IF(F27=AA27,"",1)</f>
        <v/>
      </c>
    </row>
    <row r="28" spans="1:28" ht="11.85" customHeight="1">
      <c r="A28" s="203"/>
      <c r="B28" s="203"/>
      <c r="C28" s="40"/>
      <c r="D28" s="279"/>
      <c r="E28" s="39"/>
      <c r="F28" s="94"/>
      <c r="G28" s="66">
        <f t="shared" ref="G28:R28" si="12">IF(G27=0,0,G27/$F27)</f>
        <v>0</v>
      </c>
      <c r="H28" s="37">
        <f t="shared" si="12"/>
        <v>0</v>
      </c>
      <c r="I28" s="37">
        <f t="shared" si="12"/>
        <v>0</v>
      </c>
      <c r="J28" s="37">
        <f t="shared" si="12"/>
        <v>0</v>
      </c>
      <c r="K28" s="37">
        <f t="shared" si="12"/>
        <v>0</v>
      </c>
      <c r="L28" s="37">
        <f t="shared" si="12"/>
        <v>0</v>
      </c>
      <c r="M28" s="37">
        <f t="shared" si="12"/>
        <v>0</v>
      </c>
      <c r="N28" s="37">
        <f t="shared" si="12"/>
        <v>0</v>
      </c>
      <c r="O28" s="37">
        <f t="shared" si="12"/>
        <v>0</v>
      </c>
      <c r="P28" s="37">
        <f t="shared" si="12"/>
        <v>0.5</v>
      </c>
      <c r="Q28" s="37">
        <f t="shared" si="12"/>
        <v>0.5</v>
      </c>
      <c r="R28" s="37">
        <f t="shared" si="12"/>
        <v>0</v>
      </c>
      <c r="AA28" s="152"/>
      <c r="AB28" s="152"/>
    </row>
    <row r="29" spans="1:28" ht="11.85" customHeight="1">
      <c r="A29" s="203"/>
      <c r="B29" s="203"/>
      <c r="C29" s="43"/>
      <c r="D29" s="278" t="s">
        <v>37</v>
      </c>
      <c r="E29" s="42"/>
      <c r="F29" s="93">
        <v>7</v>
      </c>
      <c r="G29" s="68">
        <v>4</v>
      </c>
      <c r="H29" s="41">
        <v>6</v>
      </c>
      <c r="I29" s="41">
        <v>0</v>
      </c>
      <c r="J29" s="41">
        <v>0</v>
      </c>
      <c r="K29" s="41">
        <v>2</v>
      </c>
      <c r="L29" s="41">
        <v>1</v>
      </c>
      <c r="M29" s="41">
        <v>0</v>
      </c>
      <c r="N29" s="41">
        <v>0</v>
      </c>
      <c r="O29" s="41">
        <v>0</v>
      </c>
      <c r="P29" s="41">
        <v>1</v>
      </c>
      <c r="Q29" s="41">
        <v>0</v>
      </c>
      <c r="R29" s="41">
        <v>0</v>
      </c>
      <c r="AA29" s="153">
        <v>7</v>
      </c>
      <c r="AB29" s="153" t="str">
        <f>IF(F29=AA29,"",1)</f>
        <v/>
      </c>
    </row>
    <row r="30" spans="1:28" ht="11.85" customHeight="1">
      <c r="A30" s="203"/>
      <c r="B30" s="203"/>
      <c r="C30" s="40"/>
      <c r="D30" s="279"/>
      <c r="E30" s="39"/>
      <c r="F30" s="94"/>
      <c r="G30" s="66">
        <f t="shared" ref="G30:R30" si="13">IF(G29=0,0,G29/$F29)</f>
        <v>0.5714285714285714</v>
      </c>
      <c r="H30" s="37">
        <f t="shared" si="13"/>
        <v>0.8571428571428571</v>
      </c>
      <c r="I30" s="37">
        <f t="shared" si="13"/>
        <v>0</v>
      </c>
      <c r="J30" s="37">
        <f t="shared" si="13"/>
        <v>0</v>
      </c>
      <c r="K30" s="37">
        <f t="shared" si="13"/>
        <v>0.2857142857142857</v>
      </c>
      <c r="L30" s="37">
        <f t="shared" si="13"/>
        <v>0.14285714285714285</v>
      </c>
      <c r="M30" s="37">
        <f t="shared" si="13"/>
        <v>0</v>
      </c>
      <c r="N30" s="37">
        <f t="shared" si="13"/>
        <v>0</v>
      </c>
      <c r="O30" s="37">
        <f t="shared" si="13"/>
        <v>0</v>
      </c>
      <c r="P30" s="37">
        <f t="shared" si="13"/>
        <v>0.14285714285714285</v>
      </c>
      <c r="Q30" s="37">
        <f t="shared" si="13"/>
        <v>0</v>
      </c>
      <c r="R30" s="37">
        <f t="shared" si="13"/>
        <v>0</v>
      </c>
      <c r="AA30" s="152"/>
      <c r="AB30" s="152"/>
    </row>
    <row r="31" spans="1:28" ht="11.85" customHeight="1">
      <c r="A31" s="203"/>
      <c r="B31" s="203"/>
      <c r="C31" s="43"/>
      <c r="D31" s="278" t="s">
        <v>36</v>
      </c>
      <c r="E31" s="42"/>
      <c r="F31" s="93">
        <v>1</v>
      </c>
      <c r="G31" s="68">
        <v>0</v>
      </c>
      <c r="H31" s="41">
        <v>0</v>
      </c>
      <c r="I31" s="41">
        <v>0</v>
      </c>
      <c r="J31" s="41">
        <v>0</v>
      </c>
      <c r="K31" s="41">
        <v>0</v>
      </c>
      <c r="L31" s="41">
        <v>0</v>
      </c>
      <c r="M31" s="41">
        <v>0</v>
      </c>
      <c r="N31" s="41">
        <v>0</v>
      </c>
      <c r="O31" s="41">
        <v>0</v>
      </c>
      <c r="P31" s="41">
        <v>0</v>
      </c>
      <c r="Q31" s="41">
        <v>1</v>
      </c>
      <c r="R31" s="41">
        <v>0</v>
      </c>
      <c r="AA31" s="153">
        <v>1</v>
      </c>
      <c r="AB31" s="153" t="str">
        <f>IF(F31=AA31,"",1)</f>
        <v/>
      </c>
    </row>
    <row r="32" spans="1:28" ht="11.85" customHeight="1">
      <c r="A32" s="203"/>
      <c r="B32" s="203"/>
      <c r="C32" s="40"/>
      <c r="D32" s="279"/>
      <c r="E32" s="39"/>
      <c r="F32" s="94"/>
      <c r="G32" s="66">
        <f t="shared" ref="G32:R32" si="14">IF(G31=0,0,G31/$F31)</f>
        <v>0</v>
      </c>
      <c r="H32" s="37">
        <f t="shared" si="14"/>
        <v>0</v>
      </c>
      <c r="I32" s="37">
        <f t="shared" si="14"/>
        <v>0</v>
      </c>
      <c r="J32" s="37">
        <f t="shared" si="14"/>
        <v>0</v>
      </c>
      <c r="K32" s="37">
        <f t="shared" si="14"/>
        <v>0</v>
      </c>
      <c r="L32" s="37">
        <f t="shared" si="14"/>
        <v>0</v>
      </c>
      <c r="M32" s="37">
        <f t="shared" si="14"/>
        <v>0</v>
      </c>
      <c r="N32" s="37">
        <f t="shared" si="14"/>
        <v>0</v>
      </c>
      <c r="O32" s="37">
        <f t="shared" si="14"/>
        <v>0</v>
      </c>
      <c r="P32" s="37">
        <f t="shared" si="14"/>
        <v>0</v>
      </c>
      <c r="Q32" s="37">
        <f t="shared" si="14"/>
        <v>1</v>
      </c>
      <c r="R32" s="37">
        <f t="shared" si="14"/>
        <v>0</v>
      </c>
      <c r="AA32" s="152"/>
      <c r="AB32" s="152"/>
    </row>
    <row r="33" spans="1:28" ht="11.85" customHeight="1">
      <c r="A33" s="203"/>
      <c r="B33" s="203"/>
      <c r="C33" s="43"/>
      <c r="D33" s="278" t="s">
        <v>35</v>
      </c>
      <c r="E33" s="42"/>
      <c r="F33" s="93">
        <v>7</v>
      </c>
      <c r="G33" s="68">
        <v>3</v>
      </c>
      <c r="H33" s="41">
        <v>5</v>
      </c>
      <c r="I33" s="41">
        <v>1</v>
      </c>
      <c r="J33" s="41">
        <v>0</v>
      </c>
      <c r="K33" s="41">
        <v>4</v>
      </c>
      <c r="L33" s="41">
        <v>0</v>
      </c>
      <c r="M33" s="41">
        <v>1</v>
      </c>
      <c r="N33" s="41">
        <v>0</v>
      </c>
      <c r="O33" s="41">
        <v>0</v>
      </c>
      <c r="P33" s="41">
        <v>1</v>
      </c>
      <c r="Q33" s="41">
        <v>0</v>
      </c>
      <c r="R33" s="41">
        <v>0</v>
      </c>
      <c r="AA33" s="153">
        <v>7</v>
      </c>
      <c r="AB33" s="153" t="str">
        <f>IF(F33=AA33,"",1)</f>
        <v/>
      </c>
    </row>
    <row r="34" spans="1:28" ht="11.85" customHeight="1">
      <c r="A34" s="203"/>
      <c r="B34" s="203"/>
      <c r="C34" s="40"/>
      <c r="D34" s="279"/>
      <c r="E34" s="39"/>
      <c r="F34" s="94"/>
      <c r="G34" s="66">
        <f t="shared" ref="G34:R34" si="15">IF(G33=0,0,G33/$F33)</f>
        <v>0.42857142857142855</v>
      </c>
      <c r="H34" s="37">
        <f t="shared" si="15"/>
        <v>0.7142857142857143</v>
      </c>
      <c r="I34" s="37">
        <f t="shared" si="15"/>
        <v>0.14285714285714285</v>
      </c>
      <c r="J34" s="37">
        <f t="shared" si="15"/>
        <v>0</v>
      </c>
      <c r="K34" s="37">
        <f t="shared" si="15"/>
        <v>0.5714285714285714</v>
      </c>
      <c r="L34" s="37">
        <f t="shared" si="15"/>
        <v>0</v>
      </c>
      <c r="M34" s="37">
        <f t="shared" si="15"/>
        <v>0.14285714285714285</v>
      </c>
      <c r="N34" s="37">
        <f t="shared" si="15"/>
        <v>0</v>
      </c>
      <c r="O34" s="37">
        <f t="shared" si="15"/>
        <v>0</v>
      </c>
      <c r="P34" s="37">
        <f t="shared" si="15"/>
        <v>0.14285714285714285</v>
      </c>
      <c r="Q34" s="37">
        <f t="shared" si="15"/>
        <v>0</v>
      </c>
      <c r="R34" s="37">
        <f t="shared" si="15"/>
        <v>0</v>
      </c>
      <c r="AA34" s="152"/>
      <c r="AB34" s="152"/>
    </row>
    <row r="35" spans="1:28" ht="11.85" customHeight="1">
      <c r="A35" s="203"/>
      <c r="B35" s="203"/>
      <c r="C35" s="43"/>
      <c r="D35" s="278" t="s">
        <v>34</v>
      </c>
      <c r="E35" s="42"/>
      <c r="F35" s="93">
        <v>8</v>
      </c>
      <c r="G35" s="68">
        <v>0</v>
      </c>
      <c r="H35" s="41">
        <v>0</v>
      </c>
      <c r="I35" s="41">
        <v>0</v>
      </c>
      <c r="J35" s="41">
        <v>0</v>
      </c>
      <c r="K35" s="41">
        <v>2</v>
      </c>
      <c r="L35" s="41">
        <v>0</v>
      </c>
      <c r="M35" s="41">
        <v>0</v>
      </c>
      <c r="N35" s="41">
        <v>0</v>
      </c>
      <c r="O35" s="41">
        <v>0</v>
      </c>
      <c r="P35" s="41">
        <v>3</v>
      </c>
      <c r="Q35" s="41">
        <v>3</v>
      </c>
      <c r="R35" s="41">
        <v>0</v>
      </c>
      <c r="AA35" s="153">
        <v>8</v>
      </c>
      <c r="AB35" s="153" t="str">
        <f>IF(F35=AA35,"",1)</f>
        <v/>
      </c>
    </row>
    <row r="36" spans="1:28" ht="11.85" customHeight="1">
      <c r="A36" s="203"/>
      <c r="B36" s="203"/>
      <c r="C36" s="40"/>
      <c r="D36" s="279"/>
      <c r="E36" s="39"/>
      <c r="F36" s="94"/>
      <c r="G36" s="66">
        <f t="shared" ref="G36:R36" si="16">IF(G35=0,0,G35/$F35)</f>
        <v>0</v>
      </c>
      <c r="H36" s="37">
        <f t="shared" si="16"/>
        <v>0</v>
      </c>
      <c r="I36" s="37">
        <f t="shared" si="16"/>
        <v>0</v>
      </c>
      <c r="J36" s="37">
        <f t="shared" si="16"/>
        <v>0</v>
      </c>
      <c r="K36" s="37">
        <f t="shared" si="16"/>
        <v>0.25</v>
      </c>
      <c r="L36" s="37">
        <f t="shared" si="16"/>
        <v>0</v>
      </c>
      <c r="M36" s="37">
        <f t="shared" si="16"/>
        <v>0</v>
      </c>
      <c r="N36" s="37">
        <f t="shared" si="16"/>
        <v>0</v>
      </c>
      <c r="O36" s="37">
        <f t="shared" si="16"/>
        <v>0</v>
      </c>
      <c r="P36" s="37">
        <f t="shared" si="16"/>
        <v>0.375</v>
      </c>
      <c r="Q36" s="37">
        <f t="shared" si="16"/>
        <v>0.375</v>
      </c>
      <c r="R36" s="37">
        <f t="shared" si="16"/>
        <v>0</v>
      </c>
      <c r="AA36" s="152"/>
      <c r="AB36" s="152"/>
    </row>
    <row r="37" spans="1:28" ht="11.85" customHeight="1">
      <c r="A37" s="203"/>
      <c r="B37" s="203"/>
      <c r="C37" s="43"/>
      <c r="D37" s="278" t="s">
        <v>33</v>
      </c>
      <c r="E37" s="42"/>
      <c r="F37" s="93">
        <v>1</v>
      </c>
      <c r="G37" s="68">
        <v>0</v>
      </c>
      <c r="H37" s="41">
        <v>0</v>
      </c>
      <c r="I37" s="41">
        <v>0</v>
      </c>
      <c r="J37" s="41">
        <v>0</v>
      </c>
      <c r="K37" s="41">
        <v>0</v>
      </c>
      <c r="L37" s="41">
        <v>0</v>
      </c>
      <c r="M37" s="41">
        <v>0</v>
      </c>
      <c r="N37" s="41">
        <v>0</v>
      </c>
      <c r="O37" s="41">
        <v>0</v>
      </c>
      <c r="P37" s="41">
        <v>0</v>
      </c>
      <c r="Q37" s="41">
        <v>1</v>
      </c>
      <c r="R37" s="41">
        <v>0</v>
      </c>
      <c r="AA37" s="153">
        <v>1</v>
      </c>
      <c r="AB37" s="153" t="str">
        <f>IF(F37=AA37,"",1)</f>
        <v/>
      </c>
    </row>
    <row r="38" spans="1:28" ht="11.85" customHeight="1">
      <c r="A38" s="203"/>
      <c r="B38" s="203"/>
      <c r="C38" s="40"/>
      <c r="D38" s="279"/>
      <c r="E38" s="39"/>
      <c r="F38" s="94"/>
      <c r="G38" s="66">
        <f t="shared" ref="G38:R38" si="17">IF(G37=0,0,G37/$F37)</f>
        <v>0</v>
      </c>
      <c r="H38" s="37">
        <f t="shared" si="17"/>
        <v>0</v>
      </c>
      <c r="I38" s="37">
        <f t="shared" si="17"/>
        <v>0</v>
      </c>
      <c r="J38" s="37">
        <f t="shared" si="17"/>
        <v>0</v>
      </c>
      <c r="K38" s="37">
        <f t="shared" si="17"/>
        <v>0</v>
      </c>
      <c r="L38" s="37">
        <f t="shared" si="17"/>
        <v>0</v>
      </c>
      <c r="M38" s="37">
        <f t="shared" si="17"/>
        <v>0</v>
      </c>
      <c r="N38" s="37">
        <f t="shared" si="17"/>
        <v>0</v>
      </c>
      <c r="O38" s="37">
        <f t="shared" si="17"/>
        <v>0</v>
      </c>
      <c r="P38" s="37">
        <f t="shared" si="17"/>
        <v>0</v>
      </c>
      <c r="Q38" s="37">
        <f t="shared" si="17"/>
        <v>1</v>
      </c>
      <c r="R38" s="37">
        <f t="shared" si="17"/>
        <v>0</v>
      </c>
      <c r="AA38" s="152"/>
      <c r="AB38" s="152"/>
    </row>
    <row r="39" spans="1:28" ht="11.85" customHeight="1">
      <c r="A39" s="203"/>
      <c r="B39" s="203"/>
      <c r="C39" s="43"/>
      <c r="D39" s="278" t="s">
        <v>32</v>
      </c>
      <c r="E39" s="42"/>
      <c r="F39" s="93">
        <v>7</v>
      </c>
      <c r="G39" s="68">
        <v>5</v>
      </c>
      <c r="H39" s="41">
        <v>6</v>
      </c>
      <c r="I39" s="41">
        <v>0</v>
      </c>
      <c r="J39" s="41">
        <v>0</v>
      </c>
      <c r="K39" s="41">
        <v>2</v>
      </c>
      <c r="L39" s="41">
        <v>0</v>
      </c>
      <c r="M39" s="41">
        <v>0</v>
      </c>
      <c r="N39" s="41">
        <v>0</v>
      </c>
      <c r="O39" s="41">
        <v>0</v>
      </c>
      <c r="P39" s="41">
        <v>0</v>
      </c>
      <c r="Q39" s="41">
        <v>1</v>
      </c>
      <c r="R39" s="41">
        <v>0</v>
      </c>
      <c r="AA39" s="153">
        <v>7</v>
      </c>
      <c r="AB39" s="153" t="str">
        <f>IF(F39=AA39,"",1)</f>
        <v/>
      </c>
    </row>
    <row r="40" spans="1:28" ht="11.85" customHeight="1">
      <c r="A40" s="203"/>
      <c r="B40" s="203"/>
      <c r="C40" s="40"/>
      <c r="D40" s="279"/>
      <c r="E40" s="39"/>
      <c r="F40" s="94"/>
      <c r="G40" s="66">
        <f t="shared" ref="G40:R40" si="18">IF(G39=0,0,G39/$F39)</f>
        <v>0.7142857142857143</v>
      </c>
      <c r="H40" s="37">
        <f t="shared" si="18"/>
        <v>0.8571428571428571</v>
      </c>
      <c r="I40" s="37">
        <f t="shared" si="18"/>
        <v>0</v>
      </c>
      <c r="J40" s="37">
        <f t="shared" si="18"/>
        <v>0</v>
      </c>
      <c r="K40" s="37">
        <f t="shared" si="18"/>
        <v>0.2857142857142857</v>
      </c>
      <c r="L40" s="37">
        <f t="shared" si="18"/>
        <v>0</v>
      </c>
      <c r="M40" s="37">
        <f t="shared" si="18"/>
        <v>0</v>
      </c>
      <c r="N40" s="37">
        <f t="shared" si="18"/>
        <v>0</v>
      </c>
      <c r="O40" s="37">
        <f t="shared" si="18"/>
        <v>0</v>
      </c>
      <c r="P40" s="37">
        <f t="shared" si="18"/>
        <v>0</v>
      </c>
      <c r="Q40" s="37">
        <f t="shared" si="18"/>
        <v>0.14285714285714285</v>
      </c>
      <c r="R40" s="37">
        <f t="shared" si="18"/>
        <v>0</v>
      </c>
      <c r="AA40" s="152"/>
      <c r="AB40" s="152"/>
    </row>
    <row r="41" spans="1:28" ht="11.85" customHeight="1">
      <c r="A41" s="203"/>
      <c r="B41" s="203"/>
      <c r="C41" s="43"/>
      <c r="D41" s="278" t="s">
        <v>31</v>
      </c>
      <c r="E41" s="42"/>
      <c r="F41" s="93">
        <v>1</v>
      </c>
      <c r="G41" s="68">
        <v>0</v>
      </c>
      <c r="H41" s="41">
        <v>1</v>
      </c>
      <c r="I41" s="41">
        <v>0</v>
      </c>
      <c r="J41" s="41">
        <v>0</v>
      </c>
      <c r="K41" s="41">
        <v>0</v>
      </c>
      <c r="L41" s="41">
        <v>0</v>
      </c>
      <c r="M41" s="41">
        <v>0</v>
      </c>
      <c r="N41" s="41">
        <v>0</v>
      </c>
      <c r="O41" s="41">
        <v>0</v>
      </c>
      <c r="P41" s="41">
        <v>0</v>
      </c>
      <c r="Q41" s="41">
        <v>0</v>
      </c>
      <c r="R41" s="41">
        <v>0</v>
      </c>
      <c r="AA41" s="153">
        <v>1</v>
      </c>
      <c r="AB41" s="153" t="str">
        <f>IF(F41=AA41,"",1)</f>
        <v/>
      </c>
    </row>
    <row r="42" spans="1:28" ht="11.85" customHeight="1">
      <c r="A42" s="203"/>
      <c r="B42" s="203"/>
      <c r="C42" s="40"/>
      <c r="D42" s="279"/>
      <c r="E42" s="39"/>
      <c r="F42" s="94"/>
      <c r="G42" s="66">
        <f t="shared" ref="G42:R42" si="19">IF(G41=0,0,G41/$F41)</f>
        <v>0</v>
      </c>
      <c r="H42" s="37">
        <f t="shared" si="19"/>
        <v>1</v>
      </c>
      <c r="I42" s="37">
        <f t="shared" si="19"/>
        <v>0</v>
      </c>
      <c r="J42" s="37">
        <f t="shared" si="19"/>
        <v>0</v>
      </c>
      <c r="K42" s="37">
        <f t="shared" si="19"/>
        <v>0</v>
      </c>
      <c r="L42" s="37">
        <f t="shared" si="19"/>
        <v>0</v>
      </c>
      <c r="M42" s="37">
        <f t="shared" si="19"/>
        <v>0</v>
      </c>
      <c r="N42" s="37">
        <f t="shared" si="19"/>
        <v>0</v>
      </c>
      <c r="O42" s="37">
        <f t="shared" si="19"/>
        <v>0</v>
      </c>
      <c r="P42" s="37">
        <f t="shared" si="19"/>
        <v>0</v>
      </c>
      <c r="Q42" s="37">
        <f t="shared" si="19"/>
        <v>0</v>
      </c>
      <c r="R42" s="37">
        <f t="shared" si="19"/>
        <v>0</v>
      </c>
      <c r="AA42" s="152"/>
      <c r="AB42" s="152"/>
    </row>
    <row r="43" spans="1:28" ht="11.85" customHeight="1">
      <c r="A43" s="203"/>
      <c r="B43" s="203"/>
      <c r="C43" s="43"/>
      <c r="D43" s="278" t="s">
        <v>30</v>
      </c>
      <c r="E43" s="42"/>
      <c r="F43" s="93">
        <v>2</v>
      </c>
      <c r="G43" s="68">
        <v>1</v>
      </c>
      <c r="H43" s="41">
        <v>1</v>
      </c>
      <c r="I43" s="41">
        <v>0</v>
      </c>
      <c r="J43" s="41">
        <v>0</v>
      </c>
      <c r="K43" s="41">
        <v>0</v>
      </c>
      <c r="L43" s="41">
        <v>0</v>
      </c>
      <c r="M43" s="41">
        <v>0</v>
      </c>
      <c r="N43" s="41">
        <v>0</v>
      </c>
      <c r="O43" s="41">
        <v>0</v>
      </c>
      <c r="P43" s="41">
        <v>0</v>
      </c>
      <c r="Q43" s="41">
        <v>1</v>
      </c>
      <c r="R43" s="41">
        <v>0</v>
      </c>
      <c r="AA43" s="153">
        <v>2</v>
      </c>
      <c r="AB43" s="153" t="str">
        <f>IF(F43=AA43,"",1)</f>
        <v/>
      </c>
    </row>
    <row r="44" spans="1:28" ht="11.85" customHeight="1">
      <c r="A44" s="203"/>
      <c r="B44" s="203"/>
      <c r="C44" s="40"/>
      <c r="D44" s="279"/>
      <c r="E44" s="39"/>
      <c r="F44" s="94"/>
      <c r="G44" s="66">
        <f t="shared" ref="G44:R44" si="20">IF(G43=0,0,G43/$F43)</f>
        <v>0.5</v>
      </c>
      <c r="H44" s="37">
        <f t="shared" si="20"/>
        <v>0.5</v>
      </c>
      <c r="I44" s="37">
        <f t="shared" si="20"/>
        <v>0</v>
      </c>
      <c r="J44" s="37">
        <f t="shared" si="20"/>
        <v>0</v>
      </c>
      <c r="K44" s="37">
        <f t="shared" si="20"/>
        <v>0</v>
      </c>
      <c r="L44" s="37">
        <f t="shared" si="20"/>
        <v>0</v>
      </c>
      <c r="M44" s="37">
        <f t="shared" si="20"/>
        <v>0</v>
      </c>
      <c r="N44" s="37">
        <f t="shared" si="20"/>
        <v>0</v>
      </c>
      <c r="O44" s="37">
        <f t="shared" si="20"/>
        <v>0</v>
      </c>
      <c r="P44" s="37">
        <f t="shared" si="20"/>
        <v>0</v>
      </c>
      <c r="Q44" s="37">
        <f t="shared" si="20"/>
        <v>0.5</v>
      </c>
      <c r="R44" s="37">
        <f t="shared" si="20"/>
        <v>0</v>
      </c>
      <c r="AA44" s="152"/>
      <c r="AB44" s="152"/>
    </row>
    <row r="45" spans="1:28" ht="11.85" customHeight="1">
      <c r="A45" s="203"/>
      <c r="B45" s="203"/>
      <c r="C45" s="43"/>
      <c r="D45" s="278" t="s">
        <v>29</v>
      </c>
      <c r="E45" s="42"/>
      <c r="F45" s="93">
        <v>8</v>
      </c>
      <c r="G45" s="68">
        <v>2</v>
      </c>
      <c r="H45" s="41">
        <v>2</v>
      </c>
      <c r="I45" s="41">
        <v>0</v>
      </c>
      <c r="J45" s="41">
        <v>0</v>
      </c>
      <c r="K45" s="41">
        <v>4</v>
      </c>
      <c r="L45" s="41">
        <v>0</v>
      </c>
      <c r="M45" s="41">
        <v>0</v>
      </c>
      <c r="N45" s="41">
        <v>0</v>
      </c>
      <c r="O45" s="41">
        <v>0</v>
      </c>
      <c r="P45" s="41">
        <v>0</v>
      </c>
      <c r="Q45" s="41">
        <v>3</v>
      </c>
      <c r="R45" s="41">
        <v>0</v>
      </c>
      <c r="AA45" s="153">
        <v>8</v>
      </c>
      <c r="AB45" s="153" t="str">
        <f>IF(F45=AA45,"",1)</f>
        <v/>
      </c>
    </row>
    <row r="46" spans="1:28" ht="11.85" customHeight="1">
      <c r="A46" s="203"/>
      <c r="B46" s="203"/>
      <c r="C46" s="40"/>
      <c r="D46" s="279"/>
      <c r="E46" s="39"/>
      <c r="F46" s="94"/>
      <c r="G46" s="66">
        <f t="shared" ref="G46:R46" si="21">IF(G45=0,0,G45/$F45)</f>
        <v>0.25</v>
      </c>
      <c r="H46" s="37">
        <f t="shared" si="21"/>
        <v>0.25</v>
      </c>
      <c r="I46" s="37">
        <f t="shared" si="21"/>
        <v>0</v>
      </c>
      <c r="J46" s="37">
        <f t="shared" si="21"/>
        <v>0</v>
      </c>
      <c r="K46" s="37">
        <f t="shared" si="21"/>
        <v>0.5</v>
      </c>
      <c r="L46" s="37">
        <f t="shared" si="21"/>
        <v>0</v>
      </c>
      <c r="M46" s="37">
        <f t="shared" si="21"/>
        <v>0</v>
      </c>
      <c r="N46" s="37">
        <f t="shared" si="21"/>
        <v>0</v>
      </c>
      <c r="O46" s="37">
        <f t="shared" si="21"/>
        <v>0</v>
      </c>
      <c r="P46" s="37">
        <f t="shared" si="21"/>
        <v>0</v>
      </c>
      <c r="Q46" s="37">
        <f t="shared" si="21"/>
        <v>0.375</v>
      </c>
      <c r="R46" s="37">
        <f t="shared" si="21"/>
        <v>0</v>
      </c>
      <c r="AA46" s="152"/>
      <c r="AB46" s="152"/>
    </row>
    <row r="47" spans="1:28" ht="11.85" customHeight="1">
      <c r="A47" s="203"/>
      <c r="B47" s="203"/>
      <c r="C47" s="43"/>
      <c r="D47" s="278" t="s">
        <v>28</v>
      </c>
      <c r="E47" s="42"/>
      <c r="F47" s="93">
        <v>5</v>
      </c>
      <c r="G47" s="68">
        <v>1</v>
      </c>
      <c r="H47" s="41">
        <v>3</v>
      </c>
      <c r="I47" s="41">
        <v>0</v>
      </c>
      <c r="J47" s="41">
        <v>0</v>
      </c>
      <c r="K47" s="41">
        <v>0</v>
      </c>
      <c r="L47" s="41">
        <v>0</v>
      </c>
      <c r="M47" s="41">
        <v>1</v>
      </c>
      <c r="N47" s="41">
        <v>0</v>
      </c>
      <c r="O47" s="41">
        <v>0</v>
      </c>
      <c r="P47" s="41">
        <v>0</v>
      </c>
      <c r="Q47" s="41">
        <v>2</v>
      </c>
      <c r="R47" s="41">
        <v>0</v>
      </c>
      <c r="AA47" s="153">
        <v>5</v>
      </c>
      <c r="AB47" s="153" t="str">
        <f>IF(F47=AA47,"",1)</f>
        <v/>
      </c>
    </row>
    <row r="48" spans="1:28" ht="11.85" customHeight="1">
      <c r="A48" s="203"/>
      <c r="B48" s="203"/>
      <c r="C48" s="40"/>
      <c r="D48" s="279"/>
      <c r="E48" s="39"/>
      <c r="F48" s="94"/>
      <c r="G48" s="66">
        <f t="shared" ref="G48:R48" si="22">IF(G47=0,0,G47/$F47)</f>
        <v>0.2</v>
      </c>
      <c r="H48" s="37">
        <f t="shared" si="22"/>
        <v>0.6</v>
      </c>
      <c r="I48" s="37">
        <f t="shared" si="22"/>
        <v>0</v>
      </c>
      <c r="J48" s="37">
        <f t="shared" si="22"/>
        <v>0</v>
      </c>
      <c r="K48" s="37">
        <f t="shared" si="22"/>
        <v>0</v>
      </c>
      <c r="L48" s="37">
        <f t="shared" si="22"/>
        <v>0</v>
      </c>
      <c r="M48" s="37">
        <f t="shared" si="22"/>
        <v>0.2</v>
      </c>
      <c r="N48" s="37">
        <f t="shared" si="22"/>
        <v>0</v>
      </c>
      <c r="O48" s="37">
        <f t="shared" si="22"/>
        <v>0</v>
      </c>
      <c r="P48" s="37">
        <f t="shared" si="22"/>
        <v>0</v>
      </c>
      <c r="Q48" s="37">
        <f t="shared" si="22"/>
        <v>0.4</v>
      </c>
      <c r="R48" s="37">
        <f t="shared" si="22"/>
        <v>0</v>
      </c>
      <c r="AA48" s="152"/>
      <c r="AB48" s="152"/>
    </row>
    <row r="49" spans="1:28" ht="11.85" customHeight="1">
      <c r="A49" s="203"/>
      <c r="B49" s="203"/>
      <c r="C49" s="43"/>
      <c r="D49" s="278" t="s">
        <v>27</v>
      </c>
      <c r="E49" s="42"/>
      <c r="F49" s="93">
        <v>5</v>
      </c>
      <c r="G49" s="68">
        <v>4</v>
      </c>
      <c r="H49" s="41">
        <v>3</v>
      </c>
      <c r="I49" s="41">
        <v>1</v>
      </c>
      <c r="J49" s="41">
        <v>0</v>
      </c>
      <c r="K49" s="41">
        <v>2</v>
      </c>
      <c r="L49" s="41">
        <v>0</v>
      </c>
      <c r="M49" s="41">
        <v>0</v>
      </c>
      <c r="N49" s="41">
        <v>1</v>
      </c>
      <c r="O49" s="41">
        <v>0</v>
      </c>
      <c r="P49" s="41">
        <v>0</v>
      </c>
      <c r="Q49" s="41">
        <v>0</v>
      </c>
      <c r="R49" s="41">
        <v>0</v>
      </c>
      <c r="AA49" s="153">
        <v>5</v>
      </c>
      <c r="AB49" s="153" t="str">
        <f>IF(F49=AA49,"",1)</f>
        <v/>
      </c>
    </row>
    <row r="50" spans="1:28" ht="11.85" customHeight="1">
      <c r="A50" s="203"/>
      <c r="B50" s="203"/>
      <c r="C50" s="40"/>
      <c r="D50" s="279"/>
      <c r="E50" s="39"/>
      <c r="F50" s="94"/>
      <c r="G50" s="66">
        <f t="shared" ref="G50:R50" si="23">IF(G49=0,0,G49/$F49)</f>
        <v>0.8</v>
      </c>
      <c r="H50" s="37">
        <f t="shared" si="23"/>
        <v>0.6</v>
      </c>
      <c r="I50" s="37">
        <f t="shared" si="23"/>
        <v>0.2</v>
      </c>
      <c r="J50" s="37">
        <f t="shared" si="23"/>
        <v>0</v>
      </c>
      <c r="K50" s="37">
        <f t="shared" si="23"/>
        <v>0.4</v>
      </c>
      <c r="L50" s="37">
        <f t="shared" si="23"/>
        <v>0</v>
      </c>
      <c r="M50" s="37">
        <f t="shared" si="23"/>
        <v>0</v>
      </c>
      <c r="N50" s="37">
        <f t="shared" si="23"/>
        <v>0.2</v>
      </c>
      <c r="O50" s="37">
        <f t="shared" si="23"/>
        <v>0</v>
      </c>
      <c r="P50" s="37">
        <f t="shared" si="23"/>
        <v>0</v>
      </c>
      <c r="Q50" s="37">
        <f t="shared" si="23"/>
        <v>0</v>
      </c>
      <c r="R50" s="37">
        <f t="shared" si="23"/>
        <v>0</v>
      </c>
      <c r="AA50" s="152"/>
      <c r="AB50" s="152"/>
    </row>
    <row r="51" spans="1:28" ht="11.85" customHeight="1">
      <c r="A51" s="203"/>
      <c r="B51" s="203"/>
      <c r="C51" s="43"/>
      <c r="D51" s="278" t="s">
        <v>26</v>
      </c>
      <c r="E51" s="42"/>
      <c r="F51" s="93">
        <v>15</v>
      </c>
      <c r="G51" s="68">
        <v>5</v>
      </c>
      <c r="H51" s="41">
        <v>8</v>
      </c>
      <c r="I51" s="41">
        <v>0</v>
      </c>
      <c r="J51" s="41">
        <v>0</v>
      </c>
      <c r="K51" s="41">
        <v>7</v>
      </c>
      <c r="L51" s="41">
        <v>1</v>
      </c>
      <c r="M51" s="41">
        <v>0</v>
      </c>
      <c r="N51" s="41">
        <v>0</v>
      </c>
      <c r="O51" s="41">
        <v>0</v>
      </c>
      <c r="P51" s="41">
        <v>0</v>
      </c>
      <c r="Q51" s="41">
        <v>4</v>
      </c>
      <c r="R51" s="41">
        <v>0</v>
      </c>
      <c r="AA51" s="153">
        <v>15</v>
      </c>
      <c r="AB51" s="153" t="str">
        <f>IF(F51=AA51,"",1)</f>
        <v/>
      </c>
    </row>
    <row r="52" spans="1:28" ht="11.85" customHeight="1">
      <c r="A52" s="203"/>
      <c r="B52" s="203"/>
      <c r="C52" s="40"/>
      <c r="D52" s="279"/>
      <c r="E52" s="39"/>
      <c r="F52" s="94"/>
      <c r="G52" s="66">
        <f t="shared" ref="G52:R52" si="24">IF(G51=0,0,G51/$F51)</f>
        <v>0.33333333333333331</v>
      </c>
      <c r="H52" s="37">
        <f t="shared" si="24"/>
        <v>0.53333333333333333</v>
      </c>
      <c r="I52" s="37">
        <f t="shared" si="24"/>
        <v>0</v>
      </c>
      <c r="J52" s="37">
        <f t="shared" si="24"/>
        <v>0</v>
      </c>
      <c r="K52" s="37">
        <f t="shared" si="24"/>
        <v>0.46666666666666667</v>
      </c>
      <c r="L52" s="37">
        <f t="shared" si="24"/>
        <v>6.6666666666666666E-2</v>
      </c>
      <c r="M52" s="37">
        <f t="shared" si="24"/>
        <v>0</v>
      </c>
      <c r="N52" s="37">
        <f t="shared" si="24"/>
        <v>0</v>
      </c>
      <c r="O52" s="37">
        <f t="shared" si="24"/>
        <v>0</v>
      </c>
      <c r="P52" s="37">
        <f t="shared" si="24"/>
        <v>0</v>
      </c>
      <c r="Q52" s="37">
        <f t="shared" si="24"/>
        <v>0.26666666666666666</v>
      </c>
      <c r="R52" s="37">
        <f t="shared" si="24"/>
        <v>0</v>
      </c>
      <c r="AA52" s="152"/>
      <c r="AB52" s="152"/>
    </row>
    <row r="53" spans="1:28" ht="11.85" customHeight="1">
      <c r="A53" s="203"/>
      <c r="B53" s="203"/>
      <c r="C53" s="43"/>
      <c r="D53" s="278" t="s">
        <v>25</v>
      </c>
      <c r="E53" s="42"/>
      <c r="F53" s="93">
        <v>5</v>
      </c>
      <c r="G53" s="68">
        <v>1</v>
      </c>
      <c r="H53" s="41">
        <v>3</v>
      </c>
      <c r="I53" s="41">
        <v>1</v>
      </c>
      <c r="J53" s="41">
        <v>0</v>
      </c>
      <c r="K53" s="41">
        <v>1</v>
      </c>
      <c r="L53" s="41">
        <v>0</v>
      </c>
      <c r="M53" s="41">
        <v>0</v>
      </c>
      <c r="N53" s="41">
        <v>0</v>
      </c>
      <c r="O53" s="41">
        <v>0</v>
      </c>
      <c r="P53" s="41">
        <v>0</v>
      </c>
      <c r="Q53" s="41">
        <v>2</v>
      </c>
      <c r="R53" s="41">
        <v>0</v>
      </c>
      <c r="AA53" s="153">
        <v>5</v>
      </c>
      <c r="AB53" s="153" t="str">
        <f>IF(F53=AA53,"",1)</f>
        <v/>
      </c>
    </row>
    <row r="54" spans="1:28" ht="11.85" customHeight="1">
      <c r="A54" s="203"/>
      <c r="B54" s="203"/>
      <c r="C54" s="40"/>
      <c r="D54" s="279"/>
      <c r="E54" s="39"/>
      <c r="F54" s="94"/>
      <c r="G54" s="66">
        <f t="shared" ref="G54:R54" si="25">IF(G53=0,0,G53/$F53)</f>
        <v>0.2</v>
      </c>
      <c r="H54" s="37">
        <f t="shared" si="25"/>
        <v>0.6</v>
      </c>
      <c r="I54" s="37">
        <f t="shared" si="25"/>
        <v>0.2</v>
      </c>
      <c r="J54" s="37">
        <f t="shared" si="25"/>
        <v>0</v>
      </c>
      <c r="K54" s="37">
        <f t="shared" si="25"/>
        <v>0.2</v>
      </c>
      <c r="L54" s="37">
        <f t="shared" si="25"/>
        <v>0</v>
      </c>
      <c r="M54" s="37">
        <f t="shared" si="25"/>
        <v>0</v>
      </c>
      <c r="N54" s="37">
        <f t="shared" si="25"/>
        <v>0</v>
      </c>
      <c r="O54" s="37">
        <f t="shared" si="25"/>
        <v>0</v>
      </c>
      <c r="P54" s="37">
        <f t="shared" si="25"/>
        <v>0</v>
      </c>
      <c r="Q54" s="37">
        <f t="shared" si="25"/>
        <v>0.4</v>
      </c>
      <c r="R54" s="37">
        <f t="shared" si="25"/>
        <v>0</v>
      </c>
      <c r="AA54" s="152"/>
      <c r="AB54" s="152"/>
    </row>
    <row r="55" spans="1:28" ht="11.85" customHeight="1">
      <c r="A55" s="203"/>
      <c r="B55" s="203"/>
      <c r="C55" s="43"/>
      <c r="D55" s="278" t="s">
        <v>24</v>
      </c>
      <c r="E55" s="42"/>
      <c r="F55" s="93">
        <v>33</v>
      </c>
      <c r="G55" s="68">
        <v>15</v>
      </c>
      <c r="H55" s="41">
        <v>21</v>
      </c>
      <c r="I55" s="41">
        <v>2</v>
      </c>
      <c r="J55" s="41">
        <v>1</v>
      </c>
      <c r="K55" s="41">
        <v>7</v>
      </c>
      <c r="L55" s="41">
        <v>1</v>
      </c>
      <c r="M55" s="41">
        <v>4</v>
      </c>
      <c r="N55" s="41">
        <v>0</v>
      </c>
      <c r="O55" s="41">
        <v>0</v>
      </c>
      <c r="P55" s="41">
        <v>1</v>
      </c>
      <c r="Q55" s="41">
        <v>7</v>
      </c>
      <c r="R55" s="41">
        <v>1</v>
      </c>
      <c r="AA55" s="153">
        <v>33</v>
      </c>
      <c r="AB55" s="153" t="str">
        <f>IF(F55=AA55,"",1)</f>
        <v/>
      </c>
    </row>
    <row r="56" spans="1:28" ht="11.85" customHeight="1">
      <c r="A56" s="203"/>
      <c r="B56" s="203"/>
      <c r="C56" s="40"/>
      <c r="D56" s="279"/>
      <c r="E56" s="39"/>
      <c r="F56" s="94"/>
      <c r="G56" s="66">
        <f t="shared" ref="G56:R56" si="26">IF(G55=0,0,G55/$F55)</f>
        <v>0.45454545454545453</v>
      </c>
      <c r="H56" s="37">
        <f t="shared" si="26"/>
        <v>0.63636363636363635</v>
      </c>
      <c r="I56" s="37">
        <f t="shared" si="26"/>
        <v>6.0606060606060608E-2</v>
      </c>
      <c r="J56" s="37">
        <f t="shared" si="26"/>
        <v>3.0303030303030304E-2</v>
      </c>
      <c r="K56" s="37">
        <f t="shared" si="26"/>
        <v>0.21212121212121213</v>
      </c>
      <c r="L56" s="37">
        <f t="shared" si="26"/>
        <v>3.0303030303030304E-2</v>
      </c>
      <c r="M56" s="37">
        <f t="shared" si="26"/>
        <v>0.12121212121212122</v>
      </c>
      <c r="N56" s="37">
        <f t="shared" si="26"/>
        <v>0</v>
      </c>
      <c r="O56" s="37">
        <f t="shared" si="26"/>
        <v>0</v>
      </c>
      <c r="P56" s="37">
        <f t="shared" si="26"/>
        <v>3.0303030303030304E-2</v>
      </c>
      <c r="Q56" s="37">
        <f t="shared" si="26"/>
        <v>0.21212121212121213</v>
      </c>
      <c r="R56" s="37">
        <f t="shared" si="26"/>
        <v>3.0303030303030304E-2</v>
      </c>
      <c r="AA56" s="152"/>
      <c r="AB56" s="152"/>
    </row>
    <row r="57" spans="1:28" ht="11.85" customHeight="1">
      <c r="A57" s="203"/>
      <c r="B57" s="203"/>
      <c r="C57" s="43"/>
      <c r="D57" s="278" t="s">
        <v>23</v>
      </c>
      <c r="E57" s="42"/>
      <c r="F57" s="93">
        <v>8</v>
      </c>
      <c r="G57" s="68">
        <v>7</v>
      </c>
      <c r="H57" s="41">
        <v>6</v>
      </c>
      <c r="I57" s="41">
        <v>0</v>
      </c>
      <c r="J57" s="41">
        <v>1</v>
      </c>
      <c r="K57" s="41">
        <v>4</v>
      </c>
      <c r="L57" s="41">
        <v>0</v>
      </c>
      <c r="M57" s="41">
        <v>1</v>
      </c>
      <c r="N57" s="41">
        <v>0</v>
      </c>
      <c r="O57" s="41">
        <v>0</v>
      </c>
      <c r="P57" s="41">
        <v>0</v>
      </c>
      <c r="Q57" s="41">
        <v>0</v>
      </c>
      <c r="R57" s="41">
        <v>0</v>
      </c>
      <c r="AA57" s="153">
        <v>8</v>
      </c>
      <c r="AB57" s="153" t="str">
        <f>IF(F57=AA57,"",1)</f>
        <v/>
      </c>
    </row>
    <row r="58" spans="1:28" ht="11.85" customHeight="1">
      <c r="A58" s="203"/>
      <c r="B58" s="203"/>
      <c r="C58" s="40"/>
      <c r="D58" s="279"/>
      <c r="E58" s="39"/>
      <c r="F58" s="94"/>
      <c r="G58" s="66">
        <f t="shared" ref="G58:R58" si="27">IF(G57=0,0,G57/$F57)</f>
        <v>0.875</v>
      </c>
      <c r="H58" s="37">
        <f t="shared" si="27"/>
        <v>0.75</v>
      </c>
      <c r="I58" s="37">
        <f t="shared" si="27"/>
        <v>0</v>
      </c>
      <c r="J58" s="37">
        <f t="shared" si="27"/>
        <v>0.125</v>
      </c>
      <c r="K58" s="37">
        <f t="shared" si="27"/>
        <v>0.5</v>
      </c>
      <c r="L58" s="37">
        <f t="shared" si="27"/>
        <v>0</v>
      </c>
      <c r="M58" s="37">
        <f t="shared" si="27"/>
        <v>0.125</v>
      </c>
      <c r="N58" s="37">
        <f t="shared" si="27"/>
        <v>0</v>
      </c>
      <c r="O58" s="37">
        <f t="shared" si="27"/>
        <v>0</v>
      </c>
      <c r="P58" s="37">
        <f t="shared" si="27"/>
        <v>0</v>
      </c>
      <c r="Q58" s="37">
        <f t="shared" si="27"/>
        <v>0</v>
      </c>
      <c r="R58" s="37">
        <f t="shared" si="27"/>
        <v>0</v>
      </c>
      <c r="AA58" s="152"/>
      <c r="AB58" s="152"/>
    </row>
    <row r="59" spans="1:28" ht="11.85" customHeight="1">
      <c r="A59" s="203"/>
      <c r="B59" s="203"/>
      <c r="C59" s="43"/>
      <c r="D59" s="278" t="s">
        <v>22</v>
      </c>
      <c r="E59" s="42"/>
      <c r="F59" s="93">
        <v>28</v>
      </c>
      <c r="G59" s="68">
        <v>10</v>
      </c>
      <c r="H59" s="41">
        <v>12</v>
      </c>
      <c r="I59" s="41">
        <v>2</v>
      </c>
      <c r="J59" s="41">
        <v>1</v>
      </c>
      <c r="K59" s="41">
        <v>14</v>
      </c>
      <c r="L59" s="41">
        <v>0</v>
      </c>
      <c r="M59" s="41">
        <v>1</v>
      </c>
      <c r="N59" s="41">
        <v>0</v>
      </c>
      <c r="O59" s="41">
        <v>1</v>
      </c>
      <c r="P59" s="41">
        <v>2</v>
      </c>
      <c r="Q59" s="41">
        <v>7</v>
      </c>
      <c r="R59" s="41">
        <v>0</v>
      </c>
      <c r="AA59" s="153">
        <v>28</v>
      </c>
      <c r="AB59" s="153" t="str">
        <f>IF(F59=AA59,"",1)</f>
        <v/>
      </c>
    </row>
    <row r="60" spans="1:28" ht="11.85" customHeight="1">
      <c r="A60" s="203"/>
      <c r="B60" s="203"/>
      <c r="C60" s="40"/>
      <c r="D60" s="279"/>
      <c r="E60" s="39"/>
      <c r="F60" s="94"/>
      <c r="G60" s="66">
        <f t="shared" ref="G60:R60" si="28">IF(G59=0,0,G59/$F59)</f>
        <v>0.35714285714285715</v>
      </c>
      <c r="H60" s="37">
        <f t="shared" si="28"/>
        <v>0.42857142857142855</v>
      </c>
      <c r="I60" s="37">
        <f t="shared" si="28"/>
        <v>7.1428571428571425E-2</v>
      </c>
      <c r="J60" s="37">
        <f t="shared" si="28"/>
        <v>3.5714285714285712E-2</v>
      </c>
      <c r="K60" s="37">
        <f t="shared" si="28"/>
        <v>0.5</v>
      </c>
      <c r="L60" s="37">
        <f t="shared" si="28"/>
        <v>0</v>
      </c>
      <c r="M60" s="37">
        <f t="shared" si="28"/>
        <v>3.5714285714285712E-2</v>
      </c>
      <c r="N60" s="37">
        <f t="shared" si="28"/>
        <v>0</v>
      </c>
      <c r="O60" s="37">
        <f t="shared" si="28"/>
        <v>3.5714285714285712E-2</v>
      </c>
      <c r="P60" s="37">
        <f t="shared" si="28"/>
        <v>7.1428571428571425E-2</v>
      </c>
      <c r="Q60" s="37">
        <f t="shared" si="28"/>
        <v>0.25</v>
      </c>
      <c r="R60" s="37">
        <f t="shared" si="28"/>
        <v>0</v>
      </c>
      <c r="AA60" s="152"/>
      <c r="AB60" s="152"/>
    </row>
    <row r="61" spans="1:28" ht="11.85" customHeight="1">
      <c r="A61" s="203"/>
      <c r="B61" s="203"/>
      <c r="C61" s="43"/>
      <c r="D61" s="278" t="s">
        <v>21</v>
      </c>
      <c r="E61" s="42"/>
      <c r="F61" s="93">
        <v>12</v>
      </c>
      <c r="G61" s="68">
        <v>3</v>
      </c>
      <c r="H61" s="41">
        <v>7</v>
      </c>
      <c r="I61" s="41">
        <v>0</v>
      </c>
      <c r="J61" s="41">
        <v>0</v>
      </c>
      <c r="K61" s="41">
        <v>6</v>
      </c>
      <c r="L61" s="41">
        <v>1</v>
      </c>
      <c r="M61" s="41">
        <v>2</v>
      </c>
      <c r="N61" s="41">
        <v>0</v>
      </c>
      <c r="O61" s="41">
        <v>0</v>
      </c>
      <c r="P61" s="41">
        <v>0</v>
      </c>
      <c r="Q61" s="41">
        <v>3</v>
      </c>
      <c r="R61" s="41">
        <v>0</v>
      </c>
      <c r="AA61" s="153">
        <v>12</v>
      </c>
      <c r="AB61" s="153" t="str">
        <f>IF(F61=AA61,"",1)</f>
        <v/>
      </c>
    </row>
    <row r="62" spans="1:28" ht="11.85" customHeight="1">
      <c r="A62" s="203"/>
      <c r="B62" s="203"/>
      <c r="C62" s="40"/>
      <c r="D62" s="279"/>
      <c r="E62" s="39"/>
      <c r="F62" s="94"/>
      <c r="G62" s="66">
        <f t="shared" ref="G62:R62" si="29">IF(G61=0,0,G61/$F61)</f>
        <v>0.25</v>
      </c>
      <c r="H62" s="37">
        <f t="shared" si="29"/>
        <v>0.58333333333333337</v>
      </c>
      <c r="I62" s="37">
        <f t="shared" si="29"/>
        <v>0</v>
      </c>
      <c r="J62" s="37">
        <f t="shared" si="29"/>
        <v>0</v>
      </c>
      <c r="K62" s="37">
        <f t="shared" si="29"/>
        <v>0.5</v>
      </c>
      <c r="L62" s="37">
        <f t="shared" si="29"/>
        <v>8.3333333333333329E-2</v>
      </c>
      <c r="M62" s="37">
        <f t="shared" si="29"/>
        <v>0.16666666666666666</v>
      </c>
      <c r="N62" s="37">
        <f t="shared" si="29"/>
        <v>0</v>
      </c>
      <c r="O62" s="37">
        <f t="shared" si="29"/>
        <v>0</v>
      </c>
      <c r="P62" s="37">
        <f t="shared" si="29"/>
        <v>0</v>
      </c>
      <c r="Q62" s="37">
        <f t="shared" si="29"/>
        <v>0.25</v>
      </c>
      <c r="R62" s="37">
        <f t="shared" si="29"/>
        <v>0</v>
      </c>
      <c r="AA62" s="152"/>
      <c r="AB62" s="152"/>
    </row>
    <row r="63" spans="1:28" ht="11.85" customHeight="1">
      <c r="A63" s="203"/>
      <c r="B63" s="203"/>
      <c r="C63" s="43"/>
      <c r="D63" s="278" t="s">
        <v>20</v>
      </c>
      <c r="E63" s="42"/>
      <c r="F63" s="93">
        <v>11</v>
      </c>
      <c r="G63" s="68">
        <v>5</v>
      </c>
      <c r="H63" s="41">
        <v>2</v>
      </c>
      <c r="I63" s="41">
        <v>0</v>
      </c>
      <c r="J63" s="41">
        <v>0</v>
      </c>
      <c r="K63" s="41">
        <v>7</v>
      </c>
      <c r="L63" s="41">
        <v>0</v>
      </c>
      <c r="M63" s="41">
        <v>1</v>
      </c>
      <c r="N63" s="41">
        <v>0</v>
      </c>
      <c r="O63" s="41">
        <v>0</v>
      </c>
      <c r="P63" s="41">
        <v>0</v>
      </c>
      <c r="Q63" s="41">
        <v>2</v>
      </c>
      <c r="R63" s="41">
        <v>0</v>
      </c>
      <c r="AA63" s="153">
        <v>11</v>
      </c>
      <c r="AB63" s="153" t="str">
        <f>IF(F63=AA63,"",1)</f>
        <v/>
      </c>
    </row>
    <row r="64" spans="1:28" ht="11.85" customHeight="1">
      <c r="A64" s="203"/>
      <c r="B64" s="203"/>
      <c r="C64" s="40"/>
      <c r="D64" s="279"/>
      <c r="E64" s="39"/>
      <c r="F64" s="94"/>
      <c r="G64" s="66">
        <f t="shared" ref="G64:R64" si="30">IF(G63=0,0,G63/$F63)</f>
        <v>0.45454545454545453</v>
      </c>
      <c r="H64" s="37">
        <f t="shared" si="30"/>
        <v>0.18181818181818182</v>
      </c>
      <c r="I64" s="37">
        <f t="shared" si="30"/>
        <v>0</v>
      </c>
      <c r="J64" s="37">
        <f t="shared" si="30"/>
        <v>0</v>
      </c>
      <c r="K64" s="37">
        <f t="shared" si="30"/>
        <v>0.63636363636363635</v>
      </c>
      <c r="L64" s="37">
        <f t="shared" si="30"/>
        <v>0</v>
      </c>
      <c r="M64" s="37">
        <f t="shared" si="30"/>
        <v>9.0909090909090912E-2</v>
      </c>
      <c r="N64" s="37">
        <f t="shared" si="30"/>
        <v>0</v>
      </c>
      <c r="O64" s="37">
        <f t="shared" si="30"/>
        <v>0</v>
      </c>
      <c r="P64" s="37">
        <f t="shared" si="30"/>
        <v>0</v>
      </c>
      <c r="Q64" s="37">
        <f t="shared" si="30"/>
        <v>0.18181818181818182</v>
      </c>
      <c r="R64" s="37">
        <f t="shared" si="30"/>
        <v>0</v>
      </c>
      <c r="AA64" s="152"/>
      <c r="AB64" s="152"/>
    </row>
    <row r="65" spans="1:28" ht="11.85" customHeight="1">
      <c r="A65" s="203"/>
      <c r="B65" s="203"/>
      <c r="C65" s="43"/>
      <c r="D65" s="278" t="s">
        <v>19</v>
      </c>
      <c r="E65" s="42"/>
      <c r="F65" s="93">
        <v>21</v>
      </c>
      <c r="G65" s="68">
        <v>14</v>
      </c>
      <c r="H65" s="41">
        <v>19</v>
      </c>
      <c r="I65" s="41">
        <v>2</v>
      </c>
      <c r="J65" s="41">
        <v>1</v>
      </c>
      <c r="K65" s="41">
        <v>7</v>
      </c>
      <c r="L65" s="41">
        <v>0</v>
      </c>
      <c r="M65" s="41">
        <v>3</v>
      </c>
      <c r="N65" s="41">
        <v>0</v>
      </c>
      <c r="O65" s="41">
        <v>0</v>
      </c>
      <c r="P65" s="41">
        <v>0</v>
      </c>
      <c r="Q65" s="41">
        <v>1</v>
      </c>
      <c r="R65" s="41">
        <v>0</v>
      </c>
      <c r="AA65" s="153">
        <v>21</v>
      </c>
      <c r="AB65" s="153" t="str">
        <f>IF(F65=AA65,"",1)</f>
        <v/>
      </c>
    </row>
    <row r="66" spans="1:28" ht="11.85" customHeight="1">
      <c r="A66" s="203"/>
      <c r="B66" s="203"/>
      <c r="C66" s="40"/>
      <c r="D66" s="279"/>
      <c r="E66" s="39"/>
      <c r="F66" s="94"/>
      <c r="G66" s="66">
        <f t="shared" ref="G66:R66" si="31">IF(G65=0,0,G65/$F65)</f>
        <v>0.66666666666666663</v>
      </c>
      <c r="H66" s="37">
        <f t="shared" si="31"/>
        <v>0.90476190476190477</v>
      </c>
      <c r="I66" s="37">
        <f t="shared" si="31"/>
        <v>9.5238095238095233E-2</v>
      </c>
      <c r="J66" s="37">
        <f t="shared" si="31"/>
        <v>4.7619047619047616E-2</v>
      </c>
      <c r="K66" s="37">
        <f t="shared" si="31"/>
        <v>0.33333333333333331</v>
      </c>
      <c r="L66" s="37">
        <f t="shared" si="31"/>
        <v>0</v>
      </c>
      <c r="M66" s="37">
        <f t="shared" si="31"/>
        <v>0.14285714285714285</v>
      </c>
      <c r="N66" s="37">
        <f t="shared" si="31"/>
        <v>0</v>
      </c>
      <c r="O66" s="37">
        <f t="shared" si="31"/>
        <v>0</v>
      </c>
      <c r="P66" s="37">
        <f t="shared" si="31"/>
        <v>0</v>
      </c>
      <c r="Q66" s="37">
        <f t="shared" si="31"/>
        <v>4.7619047619047616E-2</v>
      </c>
      <c r="R66" s="37">
        <f t="shared" si="31"/>
        <v>0</v>
      </c>
      <c r="AA66" s="152"/>
      <c r="AB66" s="152"/>
    </row>
    <row r="67" spans="1:28" ht="11.85" customHeight="1">
      <c r="A67" s="203"/>
      <c r="B67" s="203"/>
      <c r="C67" s="43"/>
      <c r="D67" s="278" t="s">
        <v>18</v>
      </c>
      <c r="E67" s="42"/>
      <c r="F67" s="93">
        <v>8</v>
      </c>
      <c r="G67" s="68">
        <v>5</v>
      </c>
      <c r="H67" s="41">
        <v>3</v>
      </c>
      <c r="I67" s="41">
        <v>2</v>
      </c>
      <c r="J67" s="41">
        <v>0</v>
      </c>
      <c r="K67" s="41">
        <v>2</v>
      </c>
      <c r="L67" s="41">
        <v>0</v>
      </c>
      <c r="M67" s="41">
        <v>2</v>
      </c>
      <c r="N67" s="41">
        <v>0</v>
      </c>
      <c r="O67" s="41">
        <v>0</v>
      </c>
      <c r="P67" s="41">
        <v>0</v>
      </c>
      <c r="Q67" s="41">
        <v>1</v>
      </c>
      <c r="R67" s="41">
        <v>0</v>
      </c>
      <c r="AA67" s="153">
        <v>8</v>
      </c>
      <c r="AB67" s="153" t="str">
        <f>IF(F67=AA67,"",1)</f>
        <v/>
      </c>
    </row>
    <row r="68" spans="1:28" ht="11.85" customHeight="1">
      <c r="A68" s="203"/>
      <c r="B68" s="204"/>
      <c r="C68" s="40"/>
      <c r="D68" s="279"/>
      <c r="E68" s="39"/>
      <c r="F68" s="94"/>
      <c r="G68" s="66">
        <f t="shared" ref="G68:R68" si="32">IF(G67=0,0,G67/$F67)</f>
        <v>0.625</v>
      </c>
      <c r="H68" s="37">
        <f t="shared" si="32"/>
        <v>0.375</v>
      </c>
      <c r="I68" s="37">
        <f t="shared" si="32"/>
        <v>0.25</v>
      </c>
      <c r="J68" s="37">
        <f t="shared" si="32"/>
        <v>0</v>
      </c>
      <c r="K68" s="37">
        <f t="shared" si="32"/>
        <v>0.25</v>
      </c>
      <c r="L68" s="37">
        <f t="shared" si="32"/>
        <v>0</v>
      </c>
      <c r="M68" s="37">
        <f t="shared" si="32"/>
        <v>0.25</v>
      </c>
      <c r="N68" s="37">
        <f t="shared" si="32"/>
        <v>0</v>
      </c>
      <c r="O68" s="37">
        <f t="shared" si="32"/>
        <v>0</v>
      </c>
      <c r="P68" s="37">
        <f t="shared" si="32"/>
        <v>0</v>
      </c>
      <c r="Q68" s="37">
        <f t="shared" si="32"/>
        <v>0.125</v>
      </c>
      <c r="R68" s="37">
        <f t="shared" si="32"/>
        <v>0</v>
      </c>
      <c r="AA68" s="152"/>
      <c r="AB68" s="152"/>
    </row>
    <row r="69" spans="1:28" ht="11.85" customHeight="1">
      <c r="A69" s="203"/>
      <c r="B69" s="202" t="s">
        <v>17</v>
      </c>
      <c r="C69" s="43"/>
      <c r="D69" s="278" t="s">
        <v>16</v>
      </c>
      <c r="E69" s="42"/>
      <c r="F69" s="93">
        <v>739</v>
      </c>
      <c r="G69" s="68">
        <f t="shared" ref="G69:R69" si="33">SUM(G71,G73,G75,G77,G79,G81,G83,G85,G87,G89,G91,G93,G95,G97,G99)</f>
        <v>128</v>
      </c>
      <c r="H69" s="41">
        <f t="shared" si="33"/>
        <v>142</v>
      </c>
      <c r="I69" s="41">
        <f t="shared" si="33"/>
        <v>119</v>
      </c>
      <c r="J69" s="41">
        <f t="shared" si="33"/>
        <v>15</v>
      </c>
      <c r="K69" s="41">
        <f t="shared" si="33"/>
        <v>208</v>
      </c>
      <c r="L69" s="41">
        <f t="shared" si="33"/>
        <v>25</v>
      </c>
      <c r="M69" s="41">
        <f t="shared" si="33"/>
        <v>25</v>
      </c>
      <c r="N69" s="41">
        <f t="shared" si="33"/>
        <v>20</v>
      </c>
      <c r="O69" s="41">
        <f t="shared" si="33"/>
        <v>41</v>
      </c>
      <c r="P69" s="41">
        <f t="shared" si="33"/>
        <v>75</v>
      </c>
      <c r="Q69" s="41">
        <f t="shared" si="33"/>
        <v>250</v>
      </c>
      <c r="R69" s="41">
        <f t="shared" si="33"/>
        <v>21</v>
      </c>
      <c r="AA69" s="153">
        <v>739</v>
      </c>
      <c r="AB69" s="153" t="str">
        <f>IF(F69=AA69,"",1)</f>
        <v/>
      </c>
    </row>
    <row r="70" spans="1:28" ht="11.85" customHeight="1">
      <c r="A70" s="203"/>
      <c r="B70" s="203"/>
      <c r="C70" s="40"/>
      <c r="D70" s="279"/>
      <c r="E70" s="39"/>
      <c r="F70" s="94"/>
      <c r="G70" s="66">
        <f t="shared" ref="G70:R70" si="34">IF(G69=0,0,G69/$F69)</f>
        <v>0.17320703653585928</v>
      </c>
      <c r="H70" s="37">
        <f t="shared" si="34"/>
        <v>0.19215155615696888</v>
      </c>
      <c r="I70" s="37">
        <f t="shared" si="34"/>
        <v>0.16102841677943167</v>
      </c>
      <c r="J70" s="37">
        <f t="shared" si="34"/>
        <v>2.0297699594046009E-2</v>
      </c>
      <c r="K70" s="37">
        <f t="shared" si="34"/>
        <v>0.28146143437077131</v>
      </c>
      <c r="L70" s="37">
        <f t="shared" si="34"/>
        <v>3.3829499323410013E-2</v>
      </c>
      <c r="M70" s="37">
        <f t="shared" si="34"/>
        <v>3.3829499323410013E-2</v>
      </c>
      <c r="N70" s="37">
        <f t="shared" si="34"/>
        <v>2.7063599458728011E-2</v>
      </c>
      <c r="O70" s="37">
        <f t="shared" si="34"/>
        <v>5.5480378890392423E-2</v>
      </c>
      <c r="P70" s="37">
        <f t="shared" si="34"/>
        <v>0.10148849797023005</v>
      </c>
      <c r="Q70" s="37">
        <f t="shared" si="34"/>
        <v>0.33829499323410012</v>
      </c>
      <c r="R70" s="37">
        <f t="shared" si="34"/>
        <v>2.8416779431664412E-2</v>
      </c>
      <c r="AA70" s="152"/>
      <c r="AB70" s="152"/>
    </row>
    <row r="71" spans="1:28" ht="11.85" customHeight="1">
      <c r="A71" s="203"/>
      <c r="B71" s="203"/>
      <c r="C71" s="43"/>
      <c r="D71" s="278" t="s">
        <v>129</v>
      </c>
      <c r="E71" s="42"/>
      <c r="F71" s="93">
        <v>7</v>
      </c>
      <c r="G71" s="68">
        <v>0</v>
      </c>
      <c r="H71" s="41">
        <v>0</v>
      </c>
      <c r="I71" s="41">
        <v>0</v>
      </c>
      <c r="J71" s="41">
        <v>0</v>
      </c>
      <c r="K71" s="41">
        <v>2</v>
      </c>
      <c r="L71" s="41">
        <v>0</v>
      </c>
      <c r="M71" s="41">
        <v>0</v>
      </c>
      <c r="N71" s="41">
        <v>0</v>
      </c>
      <c r="O71" s="41">
        <v>0</v>
      </c>
      <c r="P71" s="41">
        <v>1</v>
      </c>
      <c r="Q71" s="41">
        <v>4</v>
      </c>
      <c r="R71" s="41">
        <v>0</v>
      </c>
      <c r="AA71" s="153">
        <v>7</v>
      </c>
      <c r="AB71" s="153" t="str">
        <f>IF(F71=AA71,"",1)</f>
        <v/>
      </c>
    </row>
    <row r="72" spans="1:28" ht="11.85" customHeight="1">
      <c r="A72" s="203"/>
      <c r="B72" s="203"/>
      <c r="C72" s="40"/>
      <c r="D72" s="279"/>
      <c r="E72" s="39"/>
      <c r="F72" s="94"/>
      <c r="G72" s="66">
        <f t="shared" ref="G72:R72" si="35">IF(G71=0,0,G71/$F71)</f>
        <v>0</v>
      </c>
      <c r="H72" s="37">
        <f t="shared" si="35"/>
        <v>0</v>
      </c>
      <c r="I72" s="37">
        <f t="shared" si="35"/>
        <v>0</v>
      </c>
      <c r="J72" s="37">
        <f t="shared" si="35"/>
        <v>0</v>
      </c>
      <c r="K72" s="37">
        <f t="shared" si="35"/>
        <v>0.2857142857142857</v>
      </c>
      <c r="L72" s="37">
        <f t="shared" si="35"/>
        <v>0</v>
      </c>
      <c r="M72" s="37">
        <f t="shared" si="35"/>
        <v>0</v>
      </c>
      <c r="N72" s="37">
        <f t="shared" si="35"/>
        <v>0</v>
      </c>
      <c r="O72" s="37">
        <f t="shared" si="35"/>
        <v>0</v>
      </c>
      <c r="P72" s="37">
        <f t="shared" si="35"/>
        <v>0.14285714285714285</v>
      </c>
      <c r="Q72" s="37">
        <f t="shared" si="35"/>
        <v>0.5714285714285714</v>
      </c>
      <c r="R72" s="37">
        <f t="shared" si="35"/>
        <v>0</v>
      </c>
      <c r="AA72" s="152"/>
      <c r="AB72" s="152"/>
    </row>
    <row r="73" spans="1:28" ht="11.85" customHeight="1">
      <c r="A73" s="203"/>
      <c r="B73" s="203"/>
      <c r="C73" s="43"/>
      <c r="D73" s="278" t="s">
        <v>14</v>
      </c>
      <c r="E73" s="42"/>
      <c r="F73" s="93">
        <v>90</v>
      </c>
      <c r="G73" s="68">
        <v>6</v>
      </c>
      <c r="H73" s="41">
        <v>13</v>
      </c>
      <c r="I73" s="41">
        <v>3</v>
      </c>
      <c r="J73" s="41">
        <v>1</v>
      </c>
      <c r="K73" s="41">
        <v>13</v>
      </c>
      <c r="L73" s="41">
        <v>2</v>
      </c>
      <c r="M73" s="41">
        <v>0</v>
      </c>
      <c r="N73" s="41">
        <v>0</v>
      </c>
      <c r="O73" s="41">
        <v>0</v>
      </c>
      <c r="P73" s="41">
        <v>8</v>
      </c>
      <c r="Q73" s="41">
        <v>54</v>
      </c>
      <c r="R73" s="41">
        <v>2</v>
      </c>
      <c r="AA73" s="153">
        <v>90</v>
      </c>
      <c r="AB73" s="153" t="str">
        <f>IF(F73=AA73,"",1)</f>
        <v/>
      </c>
    </row>
    <row r="74" spans="1:28" ht="11.85" customHeight="1">
      <c r="A74" s="203"/>
      <c r="B74" s="203"/>
      <c r="C74" s="40"/>
      <c r="D74" s="279"/>
      <c r="E74" s="39"/>
      <c r="F74" s="94"/>
      <c r="G74" s="66">
        <f t="shared" ref="G74:R74" si="36">IF(G73=0,0,G73/$F73)</f>
        <v>6.6666666666666666E-2</v>
      </c>
      <c r="H74" s="37">
        <f t="shared" si="36"/>
        <v>0.14444444444444443</v>
      </c>
      <c r="I74" s="37">
        <f t="shared" si="36"/>
        <v>3.3333333333333333E-2</v>
      </c>
      <c r="J74" s="37">
        <f t="shared" si="36"/>
        <v>1.1111111111111112E-2</v>
      </c>
      <c r="K74" s="37">
        <f t="shared" si="36"/>
        <v>0.14444444444444443</v>
      </c>
      <c r="L74" s="37">
        <f t="shared" si="36"/>
        <v>2.2222222222222223E-2</v>
      </c>
      <c r="M74" s="37">
        <f t="shared" si="36"/>
        <v>0</v>
      </c>
      <c r="N74" s="37">
        <f t="shared" si="36"/>
        <v>0</v>
      </c>
      <c r="O74" s="37">
        <f t="shared" si="36"/>
        <v>0</v>
      </c>
      <c r="P74" s="37">
        <f t="shared" si="36"/>
        <v>8.8888888888888892E-2</v>
      </c>
      <c r="Q74" s="37">
        <f t="shared" si="36"/>
        <v>0.6</v>
      </c>
      <c r="R74" s="37">
        <f t="shared" si="36"/>
        <v>2.2222222222222223E-2</v>
      </c>
      <c r="AA74" s="152"/>
      <c r="AB74" s="152"/>
    </row>
    <row r="75" spans="1:28" ht="11.85" customHeight="1">
      <c r="A75" s="203"/>
      <c r="B75" s="203"/>
      <c r="C75" s="43"/>
      <c r="D75" s="278" t="s">
        <v>13</v>
      </c>
      <c r="E75" s="42"/>
      <c r="F75" s="93">
        <v>18</v>
      </c>
      <c r="G75" s="68">
        <v>0</v>
      </c>
      <c r="H75" s="41">
        <v>0</v>
      </c>
      <c r="I75" s="41">
        <v>6</v>
      </c>
      <c r="J75" s="41">
        <v>0</v>
      </c>
      <c r="K75" s="41">
        <v>8</v>
      </c>
      <c r="L75" s="41">
        <v>0</v>
      </c>
      <c r="M75" s="41">
        <v>0</v>
      </c>
      <c r="N75" s="41">
        <v>0</v>
      </c>
      <c r="O75" s="41">
        <v>0</v>
      </c>
      <c r="P75" s="41">
        <v>1</v>
      </c>
      <c r="Q75" s="41">
        <v>5</v>
      </c>
      <c r="R75" s="41">
        <v>1</v>
      </c>
      <c r="AA75" s="153">
        <v>18</v>
      </c>
      <c r="AB75" s="153" t="str">
        <f>IF(F75=AA75,"",1)</f>
        <v/>
      </c>
    </row>
    <row r="76" spans="1:28" ht="11.85" customHeight="1">
      <c r="A76" s="203"/>
      <c r="B76" s="203"/>
      <c r="C76" s="40"/>
      <c r="D76" s="279"/>
      <c r="E76" s="39"/>
      <c r="F76" s="94"/>
      <c r="G76" s="66">
        <f t="shared" ref="G76:R76" si="37">IF(G75=0,0,G75/$F75)</f>
        <v>0</v>
      </c>
      <c r="H76" s="37">
        <f t="shared" si="37"/>
        <v>0</v>
      </c>
      <c r="I76" s="37">
        <f t="shared" si="37"/>
        <v>0.33333333333333331</v>
      </c>
      <c r="J76" s="37">
        <f t="shared" si="37"/>
        <v>0</v>
      </c>
      <c r="K76" s="37">
        <f t="shared" si="37"/>
        <v>0.44444444444444442</v>
      </c>
      <c r="L76" s="37">
        <f t="shared" si="37"/>
        <v>0</v>
      </c>
      <c r="M76" s="37">
        <f t="shared" si="37"/>
        <v>0</v>
      </c>
      <c r="N76" s="37">
        <f t="shared" si="37"/>
        <v>0</v>
      </c>
      <c r="O76" s="37">
        <f t="shared" si="37"/>
        <v>0</v>
      </c>
      <c r="P76" s="37">
        <f t="shared" si="37"/>
        <v>5.5555555555555552E-2</v>
      </c>
      <c r="Q76" s="37">
        <f t="shared" si="37"/>
        <v>0.27777777777777779</v>
      </c>
      <c r="R76" s="37">
        <f t="shared" si="37"/>
        <v>5.5555555555555552E-2</v>
      </c>
      <c r="AA76" s="152"/>
      <c r="AB76" s="152"/>
    </row>
    <row r="77" spans="1:28" ht="11.85" customHeight="1">
      <c r="A77" s="203"/>
      <c r="B77" s="203"/>
      <c r="C77" s="43"/>
      <c r="D77" s="278" t="s">
        <v>12</v>
      </c>
      <c r="E77" s="42"/>
      <c r="F77" s="93">
        <v>14</v>
      </c>
      <c r="G77" s="68">
        <v>2</v>
      </c>
      <c r="H77" s="41">
        <v>3</v>
      </c>
      <c r="I77" s="41">
        <v>4</v>
      </c>
      <c r="J77" s="41">
        <v>0</v>
      </c>
      <c r="K77" s="41">
        <v>7</v>
      </c>
      <c r="L77" s="41">
        <v>0</v>
      </c>
      <c r="M77" s="41">
        <v>0</v>
      </c>
      <c r="N77" s="41">
        <v>1</v>
      </c>
      <c r="O77" s="41">
        <v>1</v>
      </c>
      <c r="P77" s="41">
        <v>0</v>
      </c>
      <c r="Q77" s="41">
        <v>1</v>
      </c>
      <c r="R77" s="41">
        <v>0</v>
      </c>
      <c r="AA77" s="153">
        <v>14</v>
      </c>
      <c r="AB77" s="153" t="str">
        <f>IF(F77=AA77,"",1)</f>
        <v/>
      </c>
    </row>
    <row r="78" spans="1:28" ht="11.85" customHeight="1">
      <c r="A78" s="203"/>
      <c r="B78" s="203"/>
      <c r="C78" s="40"/>
      <c r="D78" s="279"/>
      <c r="E78" s="39"/>
      <c r="F78" s="94"/>
      <c r="G78" s="66">
        <f t="shared" ref="G78:R78" si="38">IF(G77=0,0,G77/$F77)</f>
        <v>0.14285714285714285</v>
      </c>
      <c r="H78" s="37">
        <f t="shared" si="38"/>
        <v>0.21428571428571427</v>
      </c>
      <c r="I78" s="37">
        <f t="shared" si="38"/>
        <v>0.2857142857142857</v>
      </c>
      <c r="J78" s="37">
        <f t="shared" si="38"/>
        <v>0</v>
      </c>
      <c r="K78" s="37">
        <f t="shared" si="38"/>
        <v>0.5</v>
      </c>
      <c r="L78" s="37">
        <f t="shared" si="38"/>
        <v>0</v>
      </c>
      <c r="M78" s="37">
        <f t="shared" si="38"/>
        <v>0</v>
      </c>
      <c r="N78" s="37">
        <f t="shared" si="38"/>
        <v>7.1428571428571425E-2</v>
      </c>
      <c r="O78" s="37">
        <f t="shared" si="38"/>
        <v>7.1428571428571425E-2</v>
      </c>
      <c r="P78" s="37">
        <f t="shared" si="38"/>
        <v>0</v>
      </c>
      <c r="Q78" s="37">
        <f t="shared" si="38"/>
        <v>7.1428571428571425E-2</v>
      </c>
      <c r="R78" s="37">
        <f t="shared" si="38"/>
        <v>0</v>
      </c>
      <c r="AA78" s="152"/>
      <c r="AB78" s="152"/>
    </row>
    <row r="79" spans="1:28" ht="11.85" customHeight="1">
      <c r="A79" s="203"/>
      <c r="B79" s="203"/>
      <c r="C79" s="43"/>
      <c r="D79" s="278" t="s">
        <v>11</v>
      </c>
      <c r="E79" s="42"/>
      <c r="F79" s="93">
        <v>36</v>
      </c>
      <c r="G79" s="68">
        <v>9</v>
      </c>
      <c r="H79" s="41">
        <v>9</v>
      </c>
      <c r="I79" s="41">
        <v>9</v>
      </c>
      <c r="J79" s="41">
        <v>0</v>
      </c>
      <c r="K79" s="41">
        <v>8</v>
      </c>
      <c r="L79" s="41">
        <v>0</v>
      </c>
      <c r="M79" s="41">
        <v>2</v>
      </c>
      <c r="N79" s="41">
        <v>3</v>
      </c>
      <c r="O79" s="41">
        <v>3</v>
      </c>
      <c r="P79" s="41">
        <v>0</v>
      </c>
      <c r="Q79" s="41">
        <v>11</v>
      </c>
      <c r="R79" s="41">
        <v>1</v>
      </c>
      <c r="AA79" s="153">
        <v>36</v>
      </c>
      <c r="AB79" s="153" t="str">
        <f>IF(F79=AA79,"",1)</f>
        <v/>
      </c>
    </row>
    <row r="80" spans="1:28" ht="11.85" customHeight="1">
      <c r="A80" s="203"/>
      <c r="B80" s="203"/>
      <c r="C80" s="40"/>
      <c r="D80" s="279"/>
      <c r="E80" s="39"/>
      <c r="F80" s="94"/>
      <c r="G80" s="66">
        <f t="shared" ref="G80:R80" si="39">IF(G79=0,0,G79/$F79)</f>
        <v>0.25</v>
      </c>
      <c r="H80" s="37">
        <f t="shared" si="39"/>
        <v>0.25</v>
      </c>
      <c r="I80" s="37">
        <f t="shared" si="39"/>
        <v>0.25</v>
      </c>
      <c r="J80" s="37">
        <f t="shared" si="39"/>
        <v>0</v>
      </c>
      <c r="K80" s="37">
        <f t="shared" si="39"/>
        <v>0.22222222222222221</v>
      </c>
      <c r="L80" s="37">
        <f t="shared" si="39"/>
        <v>0</v>
      </c>
      <c r="M80" s="37">
        <f t="shared" si="39"/>
        <v>5.5555555555555552E-2</v>
      </c>
      <c r="N80" s="37">
        <f t="shared" si="39"/>
        <v>8.3333333333333329E-2</v>
      </c>
      <c r="O80" s="37">
        <f t="shared" si="39"/>
        <v>8.3333333333333329E-2</v>
      </c>
      <c r="P80" s="37">
        <f t="shared" si="39"/>
        <v>0</v>
      </c>
      <c r="Q80" s="37">
        <f t="shared" si="39"/>
        <v>0.30555555555555558</v>
      </c>
      <c r="R80" s="37">
        <f t="shared" si="39"/>
        <v>2.7777777777777776E-2</v>
      </c>
      <c r="AA80" s="152"/>
      <c r="AB80" s="152"/>
    </row>
    <row r="81" spans="1:28" ht="11.85" customHeight="1">
      <c r="A81" s="203"/>
      <c r="B81" s="203"/>
      <c r="C81" s="43"/>
      <c r="D81" s="278" t="s">
        <v>10</v>
      </c>
      <c r="E81" s="42"/>
      <c r="F81" s="93">
        <v>187</v>
      </c>
      <c r="G81" s="68">
        <v>16</v>
      </c>
      <c r="H81" s="41">
        <v>29</v>
      </c>
      <c r="I81" s="41">
        <v>37</v>
      </c>
      <c r="J81" s="41">
        <v>6</v>
      </c>
      <c r="K81" s="41">
        <v>53</v>
      </c>
      <c r="L81" s="41">
        <v>5</v>
      </c>
      <c r="M81" s="41">
        <v>2</v>
      </c>
      <c r="N81" s="41">
        <v>10</v>
      </c>
      <c r="O81" s="41">
        <v>18</v>
      </c>
      <c r="P81" s="41">
        <v>18</v>
      </c>
      <c r="Q81" s="41">
        <v>62</v>
      </c>
      <c r="R81" s="41">
        <v>6</v>
      </c>
      <c r="AA81" s="153">
        <v>187</v>
      </c>
      <c r="AB81" s="153" t="str">
        <f>IF(F81=AA81,"",1)</f>
        <v/>
      </c>
    </row>
    <row r="82" spans="1:28" ht="11.85" customHeight="1">
      <c r="A82" s="203"/>
      <c r="B82" s="203"/>
      <c r="C82" s="40"/>
      <c r="D82" s="279"/>
      <c r="E82" s="39"/>
      <c r="F82" s="94"/>
      <c r="G82" s="66">
        <f t="shared" ref="G82:R82" si="40">IF(G81=0,0,G81/$F81)</f>
        <v>8.5561497326203204E-2</v>
      </c>
      <c r="H82" s="37">
        <f t="shared" si="40"/>
        <v>0.15508021390374332</v>
      </c>
      <c r="I82" s="37">
        <f t="shared" si="40"/>
        <v>0.19786096256684493</v>
      </c>
      <c r="J82" s="37">
        <f t="shared" si="40"/>
        <v>3.2085561497326207E-2</v>
      </c>
      <c r="K82" s="37">
        <f t="shared" si="40"/>
        <v>0.28342245989304815</v>
      </c>
      <c r="L82" s="37">
        <f t="shared" si="40"/>
        <v>2.6737967914438502E-2</v>
      </c>
      <c r="M82" s="37">
        <f t="shared" si="40"/>
        <v>1.06951871657754E-2</v>
      </c>
      <c r="N82" s="37">
        <f t="shared" si="40"/>
        <v>5.3475935828877004E-2</v>
      </c>
      <c r="O82" s="37">
        <f t="shared" si="40"/>
        <v>9.6256684491978606E-2</v>
      </c>
      <c r="P82" s="37">
        <f t="shared" si="40"/>
        <v>9.6256684491978606E-2</v>
      </c>
      <c r="Q82" s="37">
        <f t="shared" si="40"/>
        <v>0.33155080213903743</v>
      </c>
      <c r="R82" s="37">
        <f t="shared" si="40"/>
        <v>3.2085561497326207E-2</v>
      </c>
      <c r="AA82" s="152"/>
      <c r="AB82" s="152"/>
    </row>
    <row r="83" spans="1:28" ht="11.85" customHeight="1">
      <c r="A83" s="203"/>
      <c r="B83" s="203"/>
      <c r="C83" s="43"/>
      <c r="D83" s="278" t="s">
        <v>9</v>
      </c>
      <c r="E83" s="42"/>
      <c r="F83" s="93">
        <v>20</v>
      </c>
      <c r="G83" s="68">
        <v>4</v>
      </c>
      <c r="H83" s="41">
        <v>0</v>
      </c>
      <c r="I83" s="41">
        <v>6</v>
      </c>
      <c r="J83" s="41">
        <v>0</v>
      </c>
      <c r="K83" s="41">
        <v>5</v>
      </c>
      <c r="L83" s="41">
        <v>0</v>
      </c>
      <c r="M83" s="41">
        <v>2</v>
      </c>
      <c r="N83" s="41">
        <v>0</v>
      </c>
      <c r="O83" s="41">
        <v>4</v>
      </c>
      <c r="P83" s="41">
        <v>3</v>
      </c>
      <c r="Q83" s="41">
        <v>3</v>
      </c>
      <c r="R83" s="41">
        <v>2</v>
      </c>
      <c r="AA83" s="153">
        <v>20</v>
      </c>
      <c r="AB83" s="153" t="str">
        <f>IF(F83=AA83,"",1)</f>
        <v/>
      </c>
    </row>
    <row r="84" spans="1:28" ht="11.85" customHeight="1">
      <c r="A84" s="203"/>
      <c r="B84" s="203"/>
      <c r="C84" s="40"/>
      <c r="D84" s="279"/>
      <c r="E84" s="39"/>
      <c r="F84" s="94"/>
      <c r="G84" s="66">
        <f t="shared" ref="G84:R84" si="41">IF(G83=0,0,G83/$F83)</f>
        <v>0.2</v>
      </c>
      <c r="H84" s="37">
        <f t="shared" si="41"/>
        <v>0</v>
      </c>
      <c r="I84" s="37">
        <f t="shared" si="41"/>
        <v>0.3</v>
      </c>
      <c r="J84" s="37">
        <f t="shared" si="41"/>
        <v>0</v>
      </c>
      <c r="K84" s="37">
        <f t="shared" si="41"/>
        <v>0.25</v>
      </c>
      <c r="L84" s="37">
        <f t="shared" si="41"/>
        <v>0</v>
      </c>
      <c r="M84" s="37">
        <f t="shared" si="41"/>
        <v>0.1</v>
      </c>
      <c r="N84" s="37">
        <f t="shared" si="41"/>
        <v>0</v>
      </c>
      <c r="O84" s="37">
        <f t="shared" si="41"/>
        <v>0.2</v>
      </c>
      <c r="P84" s="37">
        <f t="shared" si="41"/>
        <v>0.15</v>
      </c>
      <c r="Q84" s="37">
        <f t="shared" si="41"/>
        <v>0.15</v>
      </c>
      <c r="R84" s="37">
        <f t="shared" si="41"/>
        <v>0.1</v>
      </c>
      <c r="AA84" s="152"/>
      <c r="AB84" s="152"/>
    </row>
    <row r="85" spans="1:28" ht="11.85" customHeight="1">
      <c r="A85" s="203"/>
      <c r="B85" s="203"/>
      <c r="C85" s="43"/>
      <c r="D85" s="278" t="s">
        <v>8</v>
      </c>
      <c r="E85" s="42"/>
      <c r="F85" s="93">
        <v>9</v>
      </c>
      <c r="G85" s="68">
        <v>2</v>
      </c>
      <c r="H85" s="41">
        <v>3</v>
      </c>
      <c r="I85" s="41">
        <v>1</v>
      </c>
      <c r="J85" s="41">
        <v>0</v>
      </c>
      <c r="K85" s="41">
        <v>2</v>
      </c>
      <c r="L85" s="41">
        <v>0</v>
      </c>
      <c r="M85" s="41">
        <v>1</v>
      </c>
      <c r="N85" s="41">
        <v>0</v>
      </c>
      <c r="O85" s="41">
        <v>0</v>
      </c>
      <c r="P85" s="41">
        <v>1</v>
      </c>
      <c r="Q85" s="41">
        <v>4</v>
      </c>
      <c r="R85" s="41">
        <v>0</v>
      </c>
      <c r="AA85" s="153">
        <v>9</v>
      </c>
      <c r="AB85" s="153" t="str">
        <f>IF(F85=AA85,"",1)</f>
        <v/>
      </c>
    </row>
    <row r="86" spans="1:28" ht="11.85" customHeight="1">
      <c r="A86" s="203"/>
      <c r="B86" s="203"/>
      <c r="C86" s="40"/>
      <c r="D86" s="279"/>
      <c r="E86" s="39"/>
      <c r="F86" s="94"/>
      <c r="G86" s="66">
        <f t="shared" ref="G86:R86" si="42">IF(G85=0,0,G85/$F85)</f>
        <v>0.22222222222222221</v>
      </c>
      <c r="H86" s="37">
        <f t="shared" si="42"/>
        <v>0.33333333333333331</v>
      </c>
      <c r="I86" s="37">
        <f t="shared" si="42"/>
        <v>0.1111111111111111</v>
      </c>
      <c r="J86" s="37">
        <f t="shared" si="42"/>
        <v>0</v>
      </c>
      <c r="K86" s="37">
        <f t="shared" si="42"/>
        <v>0.22222222222222221</v>
      </c>
      <c r="L86" s="37">
        <f t="shared" si="42"/>
        <v>0</v>
      </c>
      <c r="M86" s="37">
        <f t="shared" si="42"/>
        <v>0.1111111111111111</v>
      </c>
      <c r="N86" s="37">
        <f t="shared" si="42"/>
        <v>0</v>
      </c>
      <c r="O86" s="37">
        <f t="shared" si="42"/>
        <v>0</v>
      </c>
      <c r="P86" s="37">
        <f t="shared" si="42"/>
        <v>0.1111111111111111</v>
      </c>
      <c r="Q86" s="37">
        <f t="shared" si="42"/>
        <v>0.44444444444444442</v>
      </c>
      <c r="R86" s="37">
        <f t="shared" si="42"/>
        <v>0</v>
      </c>
      <c r="AA86" s="152"/>
      <c r="AB86" s="152"/>
    </row>
    <row r="87" spans="1:28" ht="11.85" customHeight="1">
      <c r="A87" s="203"/>
      <c r="B87" s="203"/>
      <c r="C87" s="43"/>
      <c r="D87" s="297" t="s">
        <v>128</v>
      </c>
      <c r="E87" s="42"/>
      <c r="F87" s="93">
        <v>17</v>
      </c>
      <c r="G87" s="68">
        <v>3</v>
      </c>
      <c r="H87" s="41">
        <v>2</v>
      </c>
      <c r="I87" s="41">
        <v>2</v>
      </c>
      <c r="J87" s="41">
        <v>1</v>
      </c>
      <c r="K87" s="41">
        <v>7</v>
      </c>
      <c r="L87" s="41">
        <v>1</v>
      </c>
      <c r="M87" s="41">
        <v>0</v>
      </c>
      <c r="N87" s="41">
        <v>0</v>
      </c>
      <c r="O87" s="41">
        <v>0</v>
      </c>
      <c r="P87" s="41">
        <v>3</v>
      </c>
      <c r="Q87" s="41">
        <v>6</v>
      </c>
      <c r="R87" s="41">
        <v>1</v>
      </c>
      <c r="AA87" s="153">
        <v>17</v>
      </c>
      <c r="AB87" s="153" t="str">
        <f>IF(F87=AA87,"",1)</f>
        <v/>
      </c>
    </row>
    <row r="88" spans="1:28" ht="11.85" customHeight="1">
      <c r="A88" s="203"/>
      <c r="B88" s="203"/>
      <c r="C88" s="40"/>
      <c r="D88" s="279"/>
      <c r="E88" s="39"/>
      <c r="F88" s="94"/>
      <c r="G88" s="66">
        <f t="shared" ref="G88:R88" si="43">IF(G87=0,0,G87/$F87)</f>
        <v>0.17647058823529413</v>
      </c>
      <c r="H88" s="37">
        <f t="shared" si="43"/>
        <v>0.11764705882352941</v>
      </c>
      <c r="I88" s="37">
        <f t="shared" si="43"/>
        <v>0.11764705882352941</v>
      </c>
      <c r="J88" s="37">
        <f t="shared" si="43"/>
        <v>5.8823529411764705E-2</v>
      </c>
      <c r="K88" s="37">
        <f t="shared" si="43"/>
        <v>0.41176470588235292</v>
      </c>
      <c r="L88" s="37">
        <f t="shared" si="43"/>
        <v>5.8823529411764705E-2</v>
      </c>
      <c r="M88" s="37">
        <f t="shared" si="43"/>
        <v>0</v>
      </c>
      <c r="N88" s="37">
        <f t="shared" si="43"/>
        <v>0</v>
      </c>
      <c r="O88" s="37">
        <f t="shared" si="43"/>
        <v>0</v>
      </c>
      <c r="P88" s="37">
        <f t="shared" si="43"/>
        <v>0.17647058823529413</v>
      </c>
      <c r="Q88" s="37">
        <f t="shared" si="43"/>
        <v>0.35294117647058826</v>
      </c>
      <c r="R88" s="37">
        <f t="shared" si="43"/>
        <v>5.8823529411764705E-2</v>
      </c>
      <c r="AA88" s="152"/>
      <c r="AB88" s="152"/>
    </row>
    <row r="89" spans="1:28" ht="11.85" customHeight="1">
      <c r="A89" s="203"/>
      <c r="B89" s="203"/>
      <c r="C89" s="43"/>
      <c r="D89" s="278" t="s">
        <v>6</v>
      </c>
      <c r="E89" s="42"/>
      <c r="F89" s="93">
        <v>40</v>
      </c>
      <c r="G89" s="68">
        <v>22</v>
      </c>
      <c r="H89" s="41">
        <v>27</v>
      </c>
      <c r="I89" s="41">
        <v>13</v>
      </c>
      <c r="J89" s="41">
        <v>1</v>
      </c>
      <c r="K89" s="41">
        <v>11</v>
      </c>
      <c r="L89" s="41">
        <v>0</v>
      </c>
      <c r="M89" s="41">
        <v>4</v>
      </c>
      <c r="N89" s="41">
        <v>0</v>
      </c>
      <c r="O89" s="41">
        <v>0</v>
      </c>
      <c r="P89" s="41">
        <v>1</v>
      </c>
      <c r="Q89" s="41">
        <v>7</v>
      </c>
      <c r="R89" s="41">
        <v>1</v>
      </c>
      <c r="AA89" s="153">
        <v>40</v>
      </c>
      <c r="AB89" s="153" t="str">
        <f>IF(F89=AA89,"",1)</f>
        <v/>
      </c>
    </row>
    <row r="90" spans="1:28" ht="11.85" customHeight="1">
      <c r="A90" s="203"/>
      <c r="B90" s="203"/>
      <c r="C90" s="40"/>
      <c r="D90" s="279"/>
      <c r="E90" s="39"/>
      <c r="F90" s="94"/>
      <c r="G90" s="66">
        <f t="shared" ref="G90:R90" si="44">IF(G89=0,0,G89/$F89)</f>
        <v>0.55000000000000004</v>
      </c>
      <c r="H90" s="37">
        <f t="shared" si="44"/>
        <v>0.67500000000000004</v>
      </c>
      <c r="I90" s="37">
        <f t="shared" si="44"/>
        <v>0.32500000000000001</v>
      </c>
      <c r="J90" s="37">
        <f t="shared" si="44"/>
        <v>2.5000000000000001E-2</v>
      </c>
      <c r="K90" s="37">
        <f t="shared" si="44"/>
        <v>0.27500000000000002</v>
      </c>
      <c r="L90" s="37">
        <f t="shared" si="44"/>
        <v>0</v>
      </c>
      <c r="M90" s="37">
        <f t="shared" si="44"/>
        <v>0.1</v>
      </c>
      <c r="N90" s="37">
        <f t="shared" si="44"/>
        <v>0</v>
      </c>
      <c r="O90" s="37">
        <f t="shared" si="44"/>
        <v>0</v>
      </c>
      <c r="P90" s="37">
        <f t="shared" si="44"/>
        <v>2.5000000000000001E-2</v>
      </c>
      <c r="Q90" s="37">
        <f t="shared" si="44"/>
        <v>0.17499999999999999</v>
      </c>
      <c r="R90" s="37">
        <f t="shared" si="44"/>
        <v>2.5000000000000001E-2</v>
      </c>
      <c r="AA90" s="152"/>
      <c r="AB90" s="152"/>
    </row>
    <row r="91" spans="1:28" ht="11.85" customHeight="1">
      <c r="A91" s="203"/>
      <c r="B91" s="203"/>
      <c r="C91" s="43"/>
      <c r="D91" s="278" t="s">
        <v>5</v>
      </c>
      <c r="E91" s="42"/>
      <c r="F91" s="93">
        <v>28</v>
      </c>
      <c r="G91" s="68">
        <v>18</v>
      </c>
      <c r="H91" s="41">
        <v>17</v>
      </c>
      <c r="I91" s="41">
        <v>12</v>
      </c>
      <c r="J91" s="41">
        <v>0</v>
      </c>
      <c r="K91" s="41">
        <v>5</v>
      </c>
      <c r="L91" s="41">
        <v>0</v>
      </c>
      <c r="M91" s="41">
        <v>7</v>
      </c>
      <c r="N91" s="41">
        <v>0</v>
      </c>
      <c r="O91" s="41">
        <v>0</v>
      </c>
      <c r="P91" s="41">
        <v>3</v>
      </c>
      <c r="Q91" s="41">
        <v>1</v>
      </c>
      <c r="R91" s="41">
        <v>1</v>
      </c>
      <c r="AA91" s="153">
        <v>28</v>
      </c>
      <c r="AB91" s="153" t="str">
        <f>IF(F91=AA91,"",1)</f>
        <v/>
      </c>
    </row>
    <row r="92" spans="1:28" ht="11.85" customHeight="1">
      <c r="A92" s="203"/>
      <c r="B92" s="203"/>
      <c r="C92" s="40"/>
      <c r="D92" s="279"/>
      <c r="E92" s="39"/>
      <c r="F92" s="94"/>
      <c r="G92" s="66">
        <f t="shared" ref="G92:R92" si="45">IF(G91=0,0,G91/$F91)</f>
        <v>0.6428571428571429</v>
      </c>
      <c r="H92" s="37">
        <f t="shared" si="45"/>
        <v>0.6071428571428571</v>
      </c>
      <c r="I92" s="37">
        <f t="shared" si="45"/>
        <v>0.42857142857142855</v>
      </c>
      <c r="J92" s="37">
        <f t="shared" si="45"/>
        <v>0</v>
      </c>
      <c r="K92" s="37">
        <f t="shared" si="45"/>
        <v>0.17857142857142858</v>
      </c>
      <c r="L92" s="37">
        <f t="shared" si="45"/>
        <v>0</v>
      </c>
      <c r="M92" s="37">
        <f t="shared" si="45"/>
        <v>0.25</v>
      </c>
      <c r="N92" s="37">
        <f t="shared" si="45"/>
        <v>0</v>
      </c>
      <c r="O92" s="37">
        <f t="shared" si="45"/>
        <v>0</v>
      </c>
      <c r="P92" s="37">
        <f t="shared" si="45"/>
        <v>0.10714285714285714</v>
      </c>
      <c r="Q92" s="37">
        <f t="shared" si="45"/>
        <v>3.5714285714285712E-2</v>
      </c>
      <c r="R92" s="37">
        <f t="shared" si="45"/>
        <v>3.5714285714285712E-2</v>
      </c>
      <c r="AA92" s="152"/>
      <c r="AB92" s="152"/>
    </row>
    <row r="93" spans="1:28" ht="11.85" customHeight="1">
      <c r="A93" s="203"/>
      <c r="B93" s="203"/>
      <c r="C93" s="43"/>
      <c r="D93" s="278" t="s">
        <v>4</v>
      </c>
      <c r="E93" s="42"/>
      <c r="F93" s="93">
        <v>21</v>
      </c>
      <c r="G93" s="68">
        <v>7</v>
      </c>
      <c r="H93" s="41">
        <v>3</v>
      </c>
      <c r="I93" s="41">
        <v>8</v>
      </c>
      <c r="J93" s="41">
        <v>1</v>
      </c>
      <c r="K93" s="41">
        <v>7</v>
      </c>
      <c r="L93" s="41">
        <v>2</v>
      </c>
      <c r="M93" s="41">
        <v>2</v>
      </c>
      <c r="N93" s="41">
        <v>0</v>
      </c>
      <c r="O93" s="41">
        <v>0</v>
      </c>
      <c r="P93" s="41">
        <v>2</v>
      </c>
      <c r="Q93" s="41">
        <v>4</v>
      </c>
      <c r="R93" s="41">
        <v>0</v>
      </c>
      <c r="AA93" s="153">
        <v>21</v>
      </c>
      <c r="AB93" s="153" t="str">
        <f>IF(F93=AA93,"",1)</f>
        <v/>
      </c>
    </row>
    <row r="94" spans="1:28" ht="11.85" customHeight="1">
      <c r="A94" s="203"/>
      <c r="B94" s="203"/>
      <c r="C94" s="40"/>
      <c r="D94" s="279"/>
      <c r="E94" s="39"/>
      <c r="F94" s="94"/>
      <c r="G94" s="66">
        <f t="shared" ref="G94:R94" si="46">IF(G93=0,0,G93/$F93)</f>
        <v>0.33333333333333331</v>
      </c>
      <c r="H94" s="37">
        <f t="shared" si="46"/>
        <v>0.14285714285714285</v>
      </c>
      <c r="I94" s="37">
        <f t="shared" si="46"/>
        <v>0.38095238095238093</v>
      </c>
      <c r="J94" s="37">
        <f t="shared" si="46"/>
        <v>4.7619047619047616E-2</v>
      </c>
      <c r="K94" s="37">
        <f t="shared" si="46"/>
        <v>0.33333333333333331</v>
      </c>
      <c r="L94" s="37">
        <f t="shared" si="46"/>
        <v>9.5238095238095233E-2</v>
      </c>
      <c r="M94" s="37">
        <f t="shared" si="46"/>
        <v>9.5238095238095233E-2</v>
      </c>
      <c r="N94" s="37">
        <f t="shared" si="46"/>
        <v>0</v>
      </c>
      <c r="O94" s="37">
        <f t="shared" si="46"/>
        <v>0</v>
      </c>
      <c r="P94" s="37">
        <f t="shared" si="46"/>
        <v>9.5238095238095233E-2</v>
      </c>
      <c r="Q94" s="37">
        <f t="shared" si="46"/>
        <v>0.19047619047619047</v>
      </c>
      <c r="R94" s="37">
        <f t="shared" si="46"/>
        <v>0</v>
      </c>
      <c r="AA94" s="152"/>
      <c r="AB94" s="152"/>
    </row>
    <row r="95" spans="1:28" ht="11.85" customHeight="1">
      <c r="A95" s="203"/>
      <c r="B95" s="203"/>
      <c r="C95" s="43"/>
      <c r="D95" s="278" t="s">
        <v>3</v>
      </c>
      <c r="E95" s="42"/>
      <c r="F95" s="93">
        <v>176</v>
      </c>
      <c r="G95" s="68">
        <v>14</v>
      </c>
      <c r="H95" s="41">
        <v>13</v>
      </c>
      <c r="I95" s="41">
        <v>9</v>
      </c>
      <c r="J95" s="41">
        <v>2</v>
      </c>
      <c r="K95" s="41">
        <v>44</v>
      </c>
      <c r="L95" s="41">
        <v>12</v>
      </c>
      <c r="M95" s="41">
        <v>0</v>
      </c>
      <c r="N95" s="41">
        <v>3</v>
      </c>
      <c r="O95" s="41">
        <v>10</v>
      </c>
      <c r="P95" s="41">
        <v>25</v>
      </c>
      <c r="Q95" s="41">
        <v>70</v>
      </c>
      <c r="R95" s="41">
        <v>4</v>
      </c>
      <c r="AA95" s="153">
        <v>176</v>
      </c>
      <c r="AB95" s="153" t="str">
        <f>IF(F95=AA95,"",1)</f>
        <v/>
      </c>
    </row>
    <row r="96" spans="1:28" ht="11.85" customHeight="1">
      <c r="A96" s="203"/>
      <c r="B96" s="203"/>
      <c r="C96" s="40"/>
      <c r="D96" s="279"/>
      <c r="E96" s="39"/>
      <c r="F96" s="94"/>
      <c r="G96" s="66">
        <f t="shared" ref="G96:R96" si="47">IF(G95=0,0,G95/$F95)</f>
        <v>7.9545454545454544E-2</v>
      </c>
      <c r="H96" s="37">
        <f t="shared" si="47"/>
        <v>7.3863636363636367E-2</v>
      </c>
      <c r="I96" s="37">
        <f t="shared" si="47"/>
        <v>5.113636363636364E-2</v>
      </c>
      <c r="J96" s="37">
        <f t="shared" si="47"/>
        <v>1.1363636363636364E-2</v>
      </c>
      <c r="K96" s="37">
        <f t="shared" si="47"/>
        <v>0.25</v>
      </c>
      <c r="L96" s="37">
        <f t="shared" si="47"/>
        <v>6.8181818181818177E-2</v>
      </c>
      <c r="M96" s="37">
        <f t="shared" si="47"/>
        <v>0</v>
      </c>
      <c r="N96" s="37">
        <f t="shared" si="47"/>
        <v>1.7045454545454544E-2</v>
      </c>
      <c r="O96" s="37">
        <f t="shared" si="47"/>
        <v>5.6818181818181816E-2</v>
      </c>
      <c r="P96" s="37">
        <f t="shared" si="47"/>
        <v>0.14204545454545456</v>
      </c>
      <c r="Q96" s="37">
        <f t="shared" si="47"/>
        <v>0.39772727272727271</v>
      </c>
      <c r="R96" s="37">
        <f t="shared" si="47"/>
        <v>2.2727272727272728E-2</v>
      </c>
      <c r="AA96" s="152"/>
      <c r="AB96" s="152"/>
    </row>
    <row r="97" spans="1:30" ht="11.85" customHeight="1">
      <c r="A97" s="203"/>
      <c r="B97" s="203"/>
      <c r="C97" s="43"/>
      <c r="D97" s="278" t="s">
        <v>2</v>
      </c>
      <c r="E97" s="42"/>
      <c r="F97" s="93">
        <v>21</v>
      </c>
      <c r="G97" s="68">
        <v>8</v>
      </c>
      <c r="H97" s="41">
        <v>1</v>
      </c>
      <c r="I97" s="41">
        <v>2</v>
      </c>
      <c r="J97" s="41">
        <v>1</v>
      </c>
      <c r="K97" s="41">
        <v>11</v>
      </c>
      <c r="L97" s="41">
        <v>2</v>
      </c>
      <c r="M97" s="41">
        <v>0</v>
      </c>
      <c r="N97" s="41">
        <v>1</v>
      </c>
      <c r="O97" s="41">
        <v>2</v>
      </c>
      <c r="P97" s="41">
        <v>2</v>
      </c>
      <c r="Q97" s="41">
        <v>3</v>
      </c>
      <c r="R97" s="41">
        <v>1</v>
      </c>
      <c r="AA97" s="153">
        <v>21</v>
      </c>
      <c r="AB97" s="153" t="str">
        <f>IF(F97=AA97,"",1)</f>
        <v/>
      </c>
    </row>
    <row r="98" spans="1:30" ht="11.85" customHeight="1">
      <c r="A98" s="203"/>
      <c r="B98" s="203"/>
      <c r="C98" s="40"/>
      <c r="D98" s="279"/>
      <c r="E98" s="39"/>
      <c r="F98" s="94"/>
      <c r="G98" s="66">
        <f t="shared" ref="G98:R98" si="48">IF(G97=0,0,G97/$F97)</f>
        <v>0.38095238095238093</v>
      </c>
      <c r="H98" s="37">
        <f t="shared" si="48"/>
        <v>4.7619047619047616E-2</v>
      </c>
      <c r="I98" s="37">
        <f t="shared" si="48"/>
        <v>9.5238095238095233E-2</v>
      </c>
      <c r="J98" s="37">
        <f t="shared" si="48"/>
        <v>4.7619047619047616E-2</v>
      </c>
      <c r="K98" s="37">
        <f t="shared" si="48"/>
        <v>0.52380952380952384</v>
      </c>
      <c r="L98" s="37">
        <f t="shared" si="48"/>
        <v>9.5238095238095233E-2</v>
      </c>
      <c r="M98" s="37">
        <f t="shared" si="48"/>
        <v>0</v>
      </c>
      <c r="N98" s="37">
        <f t="shared" si="48"/>
        <v>4.7619047619047616E-2</v>
      </c>
      <c r="O98" s="37">
        <f t="shared" si="48"/>
        <v>9.5238095238095233E-2</v>
      </c>
      <c r="P98" s="37">
        <f t="shared" si="48"/>
        <v>9.5238095238095233E-2</v>
      </c>
      <c r="Q98" s="37">
        <f t="shared" si="48"/>
        <v>0.14285714285714285</v>
      </c>
      <c r="R98" s="37">
        <f t="shared" si="48"/>
        <v>4.7619047619047616E-2</v>
      </c>
      <c r="AA98" s="152"/>
      <c r="AB98" s="152"/>
    </row>
    <row r="99" spans="1:30" ht="11.85" customHeight="1">
      <c r="A99" s="203"/>
      <c r="B99" s="203"/>
      <c r="C99" s="43"/>
      <c r="D99" s="278" t="s">
        <v>1</v>
      </c>
      <c r="E99" s="42"/>
      <c r="F99" s="93">
        <v>55</v>
      </c>
      <c r="G99" s="68">
        <v>17</v>
      </c>
      <c r="H99" s="41">
        <v>22</v>
      </c>
      <c r="I99" s="41">
        <v>7</v>
      </c>
      <c r="J99" s="41">
        <v>2</v>
      </c>
      <c r="K99" s="41">
        <v>25</v>
      </c>
      <c r="L99" s="41">
        <v>1</v>
      </c>
      <c r="M99" s="41">
        <v>5</v>
      </c>
      <c r="N99" s="41">
        <v>2</v>
      </c>
      <c r="O99" s="41">
        <v>3</v>
      </c>
      <c r="P99" s="41">
        <v>7</v>
      </c>
      <c r="Q99" s="41">
        <v>15</v>
      </c>
      <c r="R99" s="41">
        <v>1</v>
      </c>
      <c r="AA99" s="153">
        <v>55</v>
      </c>
      <c r="AB99" s="153" t="str">
        <f>IF(F99=AA99,"",1)</f>
        <v/>
      </c>
    </row>
    <row r="100" spans="1:30" ht="11.85" customHeight="1" thickBot="1">
      <c r="A100" s="204"/>
      <c r="B100" s="204"/>
      <c r="C100" s="40"/>
      <c r="D100" s="279"/>
      <c r="E100" s="39"/>
      <c r="F100" s="125"/>
      <c r="G100" s="66">
        <f t="shared" ref="G100:R100" si="49">IF(G99=0,0,G99/$F99)</f>
        <v>0.30909090909090908</v>
      </c>
      <c r="H100" s="37">
        <f t="shared" si="49"/>
        <v>0.4</v>
      </c>
      <c r="I100" s="37">
        <f t="shared" si="49"/>
        <v>0.12727272727272726</v>
      </c>
      <c r="J100" s="37">
        <f t="shared" si="49"/>
        <v>3.6363636363636362E-2</v>
      </c>
      <c r="K100" s="37">
        <f t="shared" si="49"/>
        <v>0.45454545454545453</v>
      </c>
      <c r="L100" s="37">
        <f t="shared" si="49"/>
        <v>1.8181818181818181E-2</v>
      </c>
      <c r="M100" s="37">
        <f t="shared" si="49"/>
        <v>9.0909090909090912E-2</v>
      </c>
      <c r="N100" s="37">
        <f t="shared" si="49"/>
        <v>3.6363636363636362E-2</v>
      </c>
      <c r="O100" s="37">
        <f t="shared" si="49"/>
        <v>5.4545454545454543E-2</v>
      </c>
      <c r="P100" s="37">
        <f t="shared" si="49"/>
        <v>0.12727272727272726</v>
      </c>
      <c r="Q100" s="37">
        <f t="shared" si="49"/>
        <v>0.27272727272727271</v>
      </c>
      <c r="R100" s="37">
        <f t="shared" si="49"/>
        <v>1.8181818181818181E-2</v>
      </c>
      <c r="AA100" s="155"/>
      <c r="AB100" s="156"/>
    </row>
    <row r="110" spans="1:30">
      <c r="D110" s="164" t="s">
        <v>495</v>
      </c>
      <c r="E110" s="162"/>
      <c r="F110" s="163">
        <v>986</v>
      </c>
      <c r="G110" s="163">
        <v>229</v>
      </c>
      <c r="H110" s="163">
        <v>281</v>
      </c>
      <c r="I110" s="163">
        <v>137</v>
      </c>
      <c r="J110" s="163">
        <v>19</v>
      </c>
      <c r="K110" s="163">
        <v>298</v>
      </c>
      <c r="L110" s="163">
        <v>30</v>
      </c>
      <c r="M110" s="163">
        <v>45</v>
      </c>
      <c r="N110" s="163">
        <v>27</v>
      </c>
      <c r="O110" s="163">
        <v>45</v>
      </c>
      <c r="P110" s="163">
        <v>85</v>
      </c>
      <c r="Q110" s="163">
        <v>300</v>
      </c>
      <c r="R110" s="163">
        <v>23</v>
      </c>
      <c r="S110" s="71"/>
      <c r="T110" s="71"/>
      <c r="U110" s="71"/>
      <c r="V110" s="71"/>
      <c r="W110" s="71"/>
      <c r="X110" s="71"/>
      <c r="Y110" s="71"/>
      <c r="Z110" s="71"/>
      <c r="AA110" s="71"/>
      <c r="AB110" s="71"/>
      <c r="AC110" s="71"/>
      <c r="AD110" s="71"/>
    </row>
    <row r="111" spans="1:30">
      <c r="D111" s="165" t="s">
        <v>49</v>
      </c>
      <c r="E111" s="162"/>
      <c r="F111" s="166">
        <f>IF(F110="","",SUM(F9,F11,F13,F15,F17))</f>
        <v>986</v>
      </c>
      <c r="G111" s="166">
        <f t="shared" ref="G111:R111" si="50">IF(G110="","",SUM(G9,G11,G13,G15,G17))</f>
        <v>229</v>
      </c>
      <c r="H111" s="166">
        <f t="shared" si="50"/>
        <v>281</v>
      </c>
      <c r="I111" s="166">
        <f t="shared" si="50"/>
        <v>137</v>
      </c>
      <c r="J111" s="166">
        <f t="shared" si="50"/>
        <v>19</v>
      </c>
      <c r="K111" s="166">
        <f t="shared" si="50"/>
        <v>298</v>
      </c>
      <c r="L111" s="166">
        <f t="shared" si="50"/>
        <v>30</v>
      </c>
      <c r="M111" s="166">
        <f t="shared" si="50"/>
        <v>45</v>
      </c>
      <c r="N111" s="166">
        <f t="shared" si="50"/>
        <v>27</v>
      </c>
      <c r="O111" s="166">
        <f t="shared" si="50"/>
        <v>45</v>
      </c>
      <c r="P111" s="166">
        <f t="shared" si="50"/>
        <v>85</v>
      </c>
      <c r="Q111" s="166">
        <f t="shared" si="50"/>
        <v>300</v>
      </c>
      <c r="R111" s="166">
        <f t="shared" si="50"/>
        <v>23</v>
      </c>
      <c r="S111" s="74"/>
      <c r="T111" s="71"/>
      <c r="U111" s="74"/>
      <c r="V111" s="71"/>
      <c r="W111" s="74"/>
      <c r="X111" s="71"/>
      <c r="Y111" s="74"/>
      <c r="Z111" s="71"/>
      <c r="AA111" s="74"/>
      <c r="AB111" s="71"/>
      <c r="AC111" s="74"/>
      <c r="AD111" s="71"/>
    </row>
    <row r="112" spans="1:30">
      <c r="D112" s="165" t="s">
        <v>43</v>
      </c>
      <c r="E112" s="162"/>
      <c r="F112" s="166">
        <f>IF(F110="","",SUM(F19,F69))</f>
        <v>986</v>
      </c>
      <c r="G112" s="166">
        <f t="shared" ref="G112:R112" si="51">IF(G110="","",SUM(G19,G69))</f>
        <v>229</v>
      </c>
      <c r="H112" s="166">
        <f t="shared" si="51"/>
        <v>281</v>
      </c>
      <c r="I112" s="166">
        <f t="shared" si="51"/>
        <v>137</v>
      </c>
      <c r="J112" s="166">
        <f t="shared" si="51"/>
        <v>19</v>
      </c>
      <c r="K112" s="166">
        <f t="shared" si="51"/>
        <v>298</v>
      </c>
      <c r="L112" s="166">
        <f t="shared" si="51"/>
        <v>30</v>
      </c>
      <c r="M112" s="166">
        <f t="shared" si="51"/>
        <v>45</v>
      </c>
      <c r="N112" s="166">
        <f t="shared" si="51"/>
        <v>27</v>
      </c>
      <c r="O112" s="166">
        <f t="shared" si="51"/>
        <v>45</v>
      </c>
      <c r="P112" s="166">
        <f t="shared" si="51"/>
        <v>85</v>
      </c>
      <c r="Q112" s="166">
        <f t="shared" si="51"/>
        <v>300</v>
      </c>
      <c r="R112" s="166">
        <f t="shared" si="51"/>
        <v>23</v>
      </c>
      <c r="S112" s="74"/>
      <c r="T112" s="71"/>
      <c r="U112" s="74"/>
      <c r="V112" s="71"/>
      <c r="W112" s="74"/>
      <c r="X112" s="71"/>
      <c r="Y112" s="74"/>
      <c r="Z112" s="71"/>
      <c r="AA112" s="74"/>
      <c r="AB112" s="71"/>
      <c r="AC112" s="74"/>
      <c r="AD112" s="71"/>
    </row>
    <row r="113" spans="4:30">
      <c r="D113" s="167" t="s">
        <v>42</v>
      </c>
      <c r="F113" s="166">
        <f>IF(F110="","",SUM(F21,F23,F25,F27,F29,F31,F33,F35,F37,F39,F41,F43,F45,F47,F49,F51,F53,F55,F57,F59,F61,F63,F65,F67))</f>
        <v>247</v>
      </c>
      <c r="G113" s="166">
        <f t="shared" ref="G113:R113" si="52">IF(G110="","",SUM(G21,G23,G25,G27,G29,G31,G33,G35,G37,G39,G41,G43,G45,G47,G49,G51,G53,G55,G57,G59,G61,G63,G65,G67))</f>
        <v>101</v>
      </c>
      <c r="H113" s="166">
        <f t="shared" si="52"/>
        <v>139</v>
      </c>
      <c r="I113" s="166">
        <f t="shared" si="52"/>
        <v>18</v>
      </c>
      <c r="J113" s="166">
        <f t="shared" si="52"/>
        <v>4</v>
      </c>
      <c r="K113" s="166">
        <f t="shared" si="52"/>
        <v>90</v>
      </c>
      <c r="L113" s="166">
        <f t="shared" si="52"/>
        <v>5</v>
      </c>
      <c r="M113" s="166">
        <f t="shared" si="52"/>
        <v>20</v>
      </c>
      <c r="N113" s="166">
        <f t="shared" si="52"/>
        <v>7</v>
      </c>
      <c r="O113" s="166">
        <f t="shared" si="52"/>
        <v>4</v>
      </c>
      <c r="P113" s="166">
        <f t="shared" si="52"/>
        <v>10</v>
      </c>
      <c r="Q113" s="166">
        <f t="shared" si="52"/>
        <v>50</v>
      </c>
      <c r="R113" s="166">
        <f t="shared" si="52"/>
        <v>2</v>
      </c>
      <c r="S113" s="74"/>
      <c r="T113" s="71"/>
      <c r="U113" s="74"/>
      <c r="V113" s="71"/>
      <c r="W113" s="74"/>
      <c r="X113" s="71"/>
      <c r="Y113" s="74"/>
      <c r="Z113" s="71"/>
      <c r="AA113" s="74"/>
      <c r="AB113" s="71"/>
      <c r="AC113" s="74"/>
      <c r="AD113" s="71"/>
    </row>
    <row r="114" spans="4:30">
      <c r="D114" s="168" t="s">
        <v>496</v>
      </c>
      <c r="F114" s="166">
        <f>IF(F110="","",SUM(F71,F73,F75,F77,F79,F81,F83,F85,F87,F89,F91,F93,F95,F97,F99))</f>
        <v>739</v>
      </c>
      <c r="G114" s="166">
        <f t="shared" ref="G114:R114" si="53">IF(G110="","",SUM(G71,G73,G75,G77,G79,G81,G83,G85,G87,G89,G91,G93,G95,G97,G99))</f>
        <v>128</v>
      </c>
      <c r="H114" s="166">
        <f t="shared" si="53"/>
        <v>142</v>
      </c>
      <c r="I114" s="166">
        <f t="shared" si="53"/>
        <v>119</v>
      </c>
      <c r="J114" s="166">
        <f t="shared" si="53"/>
        <v>15</v>
      </c>
      <c r="K114" s="166">
        <f t="shared" si="53"/>
        <v>208</v>
      </c>
      <c r="L114" s="166">
        <f t="shared" si="53"/>
        <v>25</v>
      </c>
      <c r="M114" s="166">
        <f t="shared" si="53"/>
        <v>25</v>
      </c>
      <c r="N114" s="166">
        <f t="shared" si="53"/>
        <v>20</v>
      </c>
      <c r="O114" s="166">
        <f t="shared" si="53"/>
        <v>41</v>
      </c>
      <c r="P114" s="166">
        <f t="shared" si="53"/>
        <v>75</v>
      </c>
      <c r="Q114" s="166">
        <f t="shared" si="53"/>
        <v>250</v>
      </c>
      <c r="R114" s="166">
        <f t="shared" si="53"/>
        <v>21</v>
      </c>
      <c r="S114" s="74"/>
      <c r="T114" s="71"/>
      <c r="U114" s="74"/>
      <c r="V114" s="71"/>
      <c r="W114" s="74"/>
      <c r="X114" s="71"/>
      <c r="Y114" s="74"/>
      <c r="Z114" s="71"/>
      <c r="AA114" s="74"/>
      <c r="AB114" s="71"/>
      <c r="AC114" s="74"/>
      <c r="AD114" s="71"/>
    </row>
    <row r="115" spans="4:30">
      <c r="S115" s="71"/>
      <c r="T115" s="71"/>
      <c r="U115" s="71"/>
      <c r="V115" s="71"/>
      <c r="W115" s="71"/>
      <c r="X115" s="71"/>
      <c r="Y115" s="71"/>
      <c r="Z115" s="71"/>
      <c r="AA115" s="71"/>
      <c r="AB115" s="71"/>
      <c r="AC115" s="71"/>
      <c r="AD115" s="71"/>
    </row>
    <row r="116" spans="4:30">
      <c r="D116" s="164" t="s">
        <v>495</v>
      </c>
      <c r="F116" s="163" t="str">
        <f>IF(F110="","",IF(F7=F110,"",1))</f>
        <v/>
      </c>
      <c r="G116" s="163" t="str">
        <f t="shared" ref="G116:R116" si="54">IF(G110="","",IF(G7=G110,"",1))</f>
        <v/>
      </c>
      <c r="H116" s="163" t="str">
        <f t="shared" si="54"/>
        <v/>
      </c>
      <c r="I116" s="163" t="str">
        <f t="shared" si="54"/>
        <v/>
      </c>
      <c r="J116" s="163" t="str">
        <f t="shared" si="54"/>
        <v/>
      </c>
      <c r="K116" s="163" t="str">
        <f t="shared" si="54"/>
        <v/>
      </c>
      <c r="L116" s="163" t="str">
        <f t="shared" si="54"/>
        <v/>
      </c>
      <c r="M116" s="163" t="str">
        <f t="shared" si="54"/>
        <v/>
      </c>
      <c r="N116" s="163" t="str">
        <f t="shared" si="54"/>
        <v/>
      </c>
      <c r="O116" s="163" t="str">
        <f t="shared" si="54"/>
        <v/>
      </c>
      <c r="P116" s="163" t="str">
        <f t="shared" si="54"/>
        <v/>
      </c>
      <c r="Q116" s="163" t="str">
        <f t="shared" si="54"/>
        <v/>
      </c>
      <c r="R116" s="163" t="str">
        <f t="shared" si="54"/>
        <v/>
      </c>
      <c r="S116" s="71"/>
      <c r="T116" s="71"/>
      <c r="U116" s="71"/>
      <c r="V116" s="71"/>
      <c r="W116" s="71"/>
      <c r="X116" s="71"/>
      <c r="Y116" s="71"/>
      <c r="Z116" s="71"/>
      <c r="AA116" s="71"/>
      <c r="AB116" s="71"/>
      <c r="AC116" s="71"/>
      <c r="AD116" s="71"/>
    </row>
    <row r="117" spans="4:30">
      <c r="D117" s="165" t="s">
        <v>49</v>
      </c>
      <c r="F117" s="163" t="str">
        <f>IF(F110="","",IF(F110=F111,"",1))</f>
        <v/>
      </c>
      <c r="G117" s="163" t="str">
        <f t="shared" ref="G117:R117" si="55">IF(G110="","",IF(G110=G111,"",1))</f>
        <v/>
      </c>
      <c r="H117" s="163" t="str">
        <f t="shared" si="55"/>
        <v/>
      </c>
      <c r="I117" s="163" t="str">
        <f t="shared" si="55"/>
        <v/>
      </c>
      <c r="J117" s="163" t="str">
        <f t="shared" si="55"/>
        <v/>
      </c>
      <c r="K117" s="163" t="str">
        <f t="shared" si="55"/>
        <v/>
      </c>
      <c r="L117" s="163" t="str">
        <f t="shared" si="55"/>
        <v/>
      </c>
      <c r="M117" s="163" t="str">
        <f t="shared" si="55"/>
        <v/>
      </c>
      <c r="N117" s="163" t="str">
        <f t="shared" si="55"/>
        <v/>
      </c>
      <c r="O117" s="163" t="str">
        <f t="shared" si="55"/>
        <v/>
      </c>
      <c r="P117" s="163" t="str">
        <f t="shared" si="55"/>
        <v/>
      </c>
      <c r="Q117" s="163" t="str">
        <f t="shared" si="55"/>
        <v/>
      </c>
      <c r="R117" s="163" t="str">
        <f t="shared" si="55"/>
        <v/>
      </c>
      <c r="S117" s="71"/>
      <c r="T117" s="71"/>
      <c r="U117" s="71"/>
      <c r="V117" s="71"/>
      <c r="W117" s="71"/>
      <c r="X117" s="71"/>
      <c r="Y117" s="71"/>
      <c r="Z117" s="71"/>
      <c r="AA117" s="71"/>
      <c r="AB117" s="71"/>
      <c r="AC117" s="71"/>
      <c r="AD117" s="71"/>
    </row>
    <row r="118" spans="4:30">
      <c r="D118" s="165" t="s">
        <v>43</v>
      </c>
      <c r="F118" s="163" t="str">
        <f>IF(F110="","",IF(F110=F112,"",1))</f>
        <v/>
      </c>
      <c r="G118" s="163" t="str">
        <f t="shared" ref="G118:R118" si="56">IF(G110="","",IF(G110=G112,"",1))</f>
        <v/>
      </c>
      <c r="H118" s="163" t="str">
        <f t="shared" si="56"/>
        <v/>
      </c>
      <c r="I118" s="163" t="str">
        <f t="shared" si="56"/>
        <v/>
      </c>
      <c r="J118" s="163" t="str">
        <f t="shared" si="56"/>
        <v/>
      </c>
      <c r="K118" s="163" t="str">
        <f t="shared" si="56"/>
        <v/>
      </c>
      <c r="L118" s="163" t="str">
        <f t="shared" si="56"/>
        <v/>
      </c>
      <c r="M118" s="163" t="str">
        <f t="shared" si="56"/>
        <v/>
      </c>
      <c r="N118" s="163" t="str">
        <f t="shared" si="56"/>
        <v/>
      </c>
      <c r="O118" s="163" t="str">
        <f t="shared" si="56"/>
        <v/>
      </c>
      <c r="P118" s="163" t="str">
        <f t="shared" si="56"/>
        <v/>
      </c>
      <c r="Q118" s="163" t="str">
        <f t="shared" si="56"/>
        <v/>
      </c>
      <c r="R118" s="163" t="str">
        <f t="shared" si="56"/>
        <v/>
      </c>
      <c r="S118" s="71"/>
      <c r="T118" s="71"/>
      <c r="U118" s="71"/>
      <c r="V118" s="71"/>
      <c r="W118" s="71"/>
      <c r="X118" s="71"/>
      <c r="Y118" s="71"/>
      <c r="Z118" s="71"/>
      <c r="AA118" s="71"/>
      <c r="AB118" s="71"/>
      <c r="AC118" s="71"/>
      <c r="AD118" s="71"/>
    </row>
    <row r="119" spans="4:30">
      <c r="D119" s="167" t="s">
        <v>42</v>
      </c>
      <c r="F119" s="163" t="str">
        <f>IF(F110="","",IF(F19=F113,"",1))</f>
        <v/>
      </c>
      <c r="G119" s="163" t="str">
        <f t="shared" ref="G119:R119" si="57">IF(G110="","",IF(G19=G113,"",1))</f>
        <v/>
      </c>
      <c r="H119" s="163" t="str">
        <f t="shared" si="57"/>
        <v/>
      </c>
      <c r="I119" s="163" t="str">
        <f t="shared" si="57"/>
        <v/>
      </c>
      <c r="J119" s="163" t="str">
        <f t="shared" si="57"/>
        <v/>
      </c>
      <c r="K119" s="163" t="str">
        <f t="shared" si="57"/>
        <v/>
      </c>
      <c r="L119" s="163" t="str">
        <f t="shared" si="57"/>
        <v/>
      </c>
      <c r="M119" s="163" t="str">
        <f t="shared" si="57"/>
        <v/>
      </c>
      <c r="N119" s="163" t="str">
        <f t="shared" si="57"/>
        <v/>
      </c>
      <c r="O119" s="163" t="str">
        <f t="shared" si="57"/>
        <v/>
      </c>
      <c r="P119" s="163" t="str">
        <f t="shared" si="57"/>
        <v/>
      </c>
      <c r="Q119" s="163" t="str">
        <f t="shared" si="57"/>
        <v/>
      </c>
      <c r="R119" s="163" t="str">
        <f t="shared" si="57"/>
        <v/>
      </c>
      <c r="S119" s="71"/>
      <c r="T119" s="71"/>
      <c r="U119" s="71"/>
      <c r="V119" s="71"/>
      <c r="W119" s="71"/>
      <c r="X119" s="71"/>
      <c r="Y119" s="71"/>
      <c r="Z119" s="71"/>
      <c r="AA119" s="71"/>
      <c r="AB119" s="71"/>
      <c r="AC119" s="71"/>
      <c r="AD119" s="71"/>
    </row>
    <row r="120" spans="4:30">
      <c r="D120" s="168" t="s">
        <v>496</v>
      </c>
      <c r="F120" s="163" t="str">
        <f>IF(F110="","",IF(F69=F114,"",1))</f>
        <v/>
      </c>
      <c r="G120" s="163" t="str">
        <f t="shared" ref="G120:R120" si="58">IF(G110="","",IF(G69=G114,"",1))</f>
        <v/>
      </c>
      <c r="H120" s="163" t="str">
        <f t="shared" si="58"/>
        <v/>
      </c>
      <c r="I120" s="163" t="str">
        <f t="shared" si="58"/>
        <v/>
      </c>
      <c r="J120" s="163" t="str">
        <f t="shared" si="58"/>
        <v/>
      </c>
      <c r="K120" s="163" t="str">
        <f t="shared" si="58"/>
        <v/>
      </c>
      <c r="L120" s="163" t="str">
        <f t="shared" si="58"/>
        <v/>
      </c>
      <c r="M120" s="163" t="str">
        <f t="shared" si="58"/>
        <v/>
      </c>
      <c r="N120" s="163" t="str">
        <f t="shared" si="58"/>
        <v/>
      </c>
      <c r="O120" s="163" t="str">
        <f t="shared" si="58"/>
        <v/>
      </c>
      <c r="P120" s="163" t="str">
        <f t="shared" si="58"/>
        <v/>
      </c>
      <c r="Q120" s="163" t="str">
        <f t="shared" si="58"/>
        <v/>
      </c>
      <c r="R120" s="163" t="str">
        <f t="shared" si="58"/>
        <v/>
      </c>
      <c r="S120" s="71"/>
      <c r="T120" s="71"/>
      <c r="U120" s="71"/>
      <c r="V120" s="71"/>
      <c r="W120" s="71"/>
      <c r="X120" s="71"/>
      <c r="Y120" s="71"/>
      <c r="Z120" s="71"/>
      <c r="AA120" s="71"/>
      <c r="AB120" s="71"/>
      <c r="AC120" s="71"/>
      <c r="AD120" s="71"/>
    </row>
  </sheetData>
  <mergeCells count="65">
    <mergeCell ref="D95:D96"/>
    <mergeCell ref="D97:D98"/>
    <mergeCell ref="D85:D86"/>
    <mergeCell ref="D87:D88"/>
    <mergeCell ref="D89:D90"/>
    <mergeCell ref="D91:D92"/>
    <mergeCell ref="D93:D94"/>
    <mergeCell ref="D55:D56"/>
    <mergeCell ref="B69:B100"/>
    <mergeCell ref="D69:D70"/>
    <mergeCell ref="D71:D72"/>
    <mergeCell ref="D73:D74"/>
    <mergeCell ref="D75:D76"/>
    <mergeCell ref="D59:D60"/>
    <mergeCell ref="D61:D62"/>
    <mergeCell ref="D63:D64"/>
    <mergeCell ref="D65:D66"/>
    <mergeCell ref="D67:D68"/>
    <mergeCell ref="D99:D100"/>
    <mergeCell ref="D77:D78"/>
    <mergeCell ref="D79:D80"/>
    <mergeCell ref="D81:D82"/>
    <mergeCell ref="D83:D84"/>
    <mergeCell ref="D45:D46"/>
    <mergeCell ref="D47:D48"/>
    <mergeCell ref="D49:D50"/>
    <mergeCell ref="D51:D52"/>
    <mergeCell ref="D53:D54"/>
    <mergeCell ref="A19:A100"/>
    <mergeCell ref="B19:B68"/>
    <mergeCell ref="D19:D20"/>
    <mergeCell ref="D21:D22"/>
    <mergeCell ref="D23:D24"/>
    <mergeCell ref="D25:D26"/>
    <mergeCell ref="D27:D28"/>
    <mergeCell ref="D29:D30"/>
    <mergeCell ref="D31:D32"/>
    <mergeCell ref="D33:D34"/>
    <mergeCell ref="D57:D58"/>
    <mergeCell ref="D35:D36"/>
    <mergeCell ref="D37:D38"/>
    <mergeCell ref="D39:D40"/>
    <mergeCell ref="D41:D42"/>
    <mergeCell ref="D43:D44"/>
    <mergeCell ref="Q3:Q6"/>
    <mergeCell ref="R3:R6"/>
    <mergeCell ref="A7:E8"/>
    <mergeCell ref="A9:A18"/>
    <mergeCell ref="B9:E10"/>
    <mergeCell ref="B11:E12"/>
    <mergeCell ref="B13:E14"/>
    <mergeCell ref="B15:E16"/>
    <mergeCell ref="B17:E18"/>
    <mergeCell ref="K3:K6"/>
    <mergeCell ref="L3:L6"/>
    <mergeCell ref="M3:M6"/>
    <mergeCell ref="N3:N6"/>
    <mergeCell ref="O3:O6"/>
    <mergeCell ref="P3:P6"/>
    <mergeCell ref="A3:E6"/>
    <mergeCell ref="F3:F6"/>
    <mergeCell ref="G3:G6"/>
    <mergeCell ref="H3:H6"/>
    <mergeCell ref="I3:I6"/>
    <mergeCell ref="J3:J6"/>
  </mergeCells>
  <phoneticPr fontId="2"/>
  <pageMargins left="0.59055118110236227" right="0.19685039370078741" top="0.39370078740157483" bottom="0.39370078740157483"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94"/>
  <sheetViews>
    <sheetView showGridLines="0" view="pageBreakPreview" zoomScaleNormal="100" zoomScaleSheetLayoutView="100" workbookViewId="0">
      <selection activeCell="F11" sqref="F11"/>
    </sheetView>
  </sheetViews>
  <sheetFormatPr defaultRowHeight="13.5"/>
  <cols>
    <col min="1" max="2" width="2.625" style="4" customWidth="1"/>
    <col min="3" max="3" width="1.375" style="4" customWidth="1"/>
    <col min="4" max="4" width="27.625" style="4" customWidth="1"/>
    <col min="5" max="5" width="1.375" style="4" customWidth="1"/>
    <col min="6" max="12" width="10.625" style="3" customWidth="1"/>
    <col min="13" max="13" width="9" style="3"/>
    <col min="14" max="22" width="9" style="71"/>
    <col min="23" max="16384" width="9" style="3"/>
  </cols>
  <sheetData>
    <row r="1" spans="1:31" ht="14.25">
      <c r="A1" s="18" t="s">
        <v>79</v>
      </c>
    </row>
    <row r="3" spans="1:31" ht="18" customHeight="1">
      <c r="A3" s="216" t="s">
        <v>64</v>
      </c>
      <c r="B3" s="217"/>
      <c r="C3" s="217"/>
      <c r="D3" s="217"/>
      <c r="E3" s="218"/>
      <c r="F3" s="225" t="s">
        <v>138</v>
      </c>
      <c r="G3" s="233" t="s">
        <v>78</v>
      </c>
      <c r="H3" s="234"/>
      <c r="I3" s="234"/>
      <c r="J3" s="234"/>
      <c r="K3" s="234"/>
      <c r="L3" s="235"/>
    </row>
    <row r="4" spans="1:31" ht="31.5" customHeight="1">
      <c r="A4" s="219"/>
      <c r="B4" s="220"/>
      <c r="C4" s="220"/>
      <c r="D4" s="220"/>
      <c r="E4" s="221"/>
      <c r="F4" s="226"/>
      <c r="G4" s="232" t="s">
        <v>77</v>
      </c>
      <c r="H4" s="232"/>
      <c r="I4" s="232" t="s">
        <v>76</v>
      </c>
      <c r="J4" s="232"/>
      <c r="K4" s="232" t="s">
        <v>75</v>
      </c>
      <c r="L4" s="232"/>
    </row>
    <row r="5" spans="1:31" ht="15" customHeight="1" thickBot="1">
      <c r="A5" s="219"/>
      <c r="B5" s="220"/>
      <c r="C5" s="220"/>
      <c r="D5" s="220"/>
      <c r="E5" s="221"/>
      <c r="F5" s="226"/>
      <c r="G5" s="227" t="s">
        <v>74</v>
      </c>
      <c r="H5" s="214" t="s">
        <v>73</v>
      </c>
      <c r="I5" s="227" t="s">
        <v>74</v>
      </c>
      <c r="J5" s="214" t="s">
        <v>73</v>
      </c>
      <c r="K5" s="227" t="s">
        <v>74</v>
      </c>
      <c r="L5" s="214" t="s">
        <v>73</v>
      </c>
    </row>
    <row r="6" spans="1:31" ht="15" customHeight="1" thickBot="1">
      <c r="A6" s="222"/>
      <c r="B6" s="223"/>
      <c r="C6" s="223"/>
      <c r="D6" s="223"/>
      <c r="E6" s="224"/>
      <c r="F6" s="226"/>
      <c r="G6" s="228"/>
      <c r="H6" s="215"/>
      <c r="I6" s="228"/>
      <c r="J6" s="215"/>
      <c r="K6" s="228"/>
      <c r="L6" s="215"/>
      <c r="AC6" s="139">
        <f>SUM(AD7:AF53,F66:W70)</f>
        <v>0</v>
      </c>
    </row>
    <row r="7" spans="1:31" ht="23.1" customHeight="1">
      <c r="A7" s="211" t="s">
        <v>50</v>
      </c>
      <c r="B7" s="212"/>
      <c r="C7" s="212"/>
      <c r="D7" s="212"/>
      <c r="E7" s="213"/>
      <c r="F7" s="10">
        <v>986</v>
      </c>
      <c r="G7" s="9">
        <f>SUM(G8:G12)</f>
        <v>43858</v>
      </c>
      <c r="H7" s="8">
        <f t="shared" ref="H7:H53" si="0">IF(G7=0,0,G7/$K7*100)</f>
        <v>56.041400460005107</v>
      </c>
      <c r="I7" s="9">
        <f>SUM(I8:I12)</f>
        <v>34402</v>
      </c>
      <c r="J7" s="8">
        <f t="shared" ref="J7:J53" si="1">IF(I7=0,0,I7/$K7*100)</f>
        <v>43.958599539994893</v>
      </c>
      <c r="K7" s="9">
        <f t="shared" ref="K7:K38" si="2">SUM(G7,I7)</f>
        <v>78260</v>
      </c>
      <c r="L7" s="8">
        <f t="shared" ref="L7:L53" si="3">IF(K7=0,0,K7/$K7*100)</f>
        <v>100</v>
      </c>
      <c r="M7" s="54"/>
      <c r="N7" s="175"/>
      <c r="O7" s="175"/>
      <c r="P7" s="175"/>
      <c r="Q7" s="175"/>
      <c r="R7" s="175"/>
      <c r="S7" s="175"/>
      <c r="T7" s="175"/>
      <c r="AC7" s="138">
        <v>986</v>
      </c>
      <c r="AD7" s="135" t="str">
        <f>IF(F7=AC7,"",1)</f>
        <v/>
      </c>
      <c r="AE7" s="173" t="str">
        <f>IF(SUM(H7,J7)=100,"",1)</f>
        <v/>
      </c>
    </row>
    <row r="8" spans="1:31" ht="23.1" customHeight="1">
      <c r="A8" s="205" t="s">
        <v>49</v>
      </c>
      <c r="B8" s="208" t="s">
        <v>48</v>
      </c>
      <c r="C8" s="209"/>
      <c r="D8" s="209"/>
      <c r="E8" s="210"/>
      <c r="F8" s="10">
        <v>324</v>
      </c>
      <c r="G8" s="9">
        <v>2148</v>
      </c>
      <c r="H8" s="8">
        <f t="shared" si="0"/>
        <v>57.835218093699517</v>
      </c>
      <c r="I8" s="9">
        <v>1566</v>
      </c>
      <c r="J8" s="8">
        <f t="shared" si="1"/>
        <v>42.164781906300483</v>
      </c>
      <c r="K8" s="9">
        <f t="shared" si="2"/>
        <v>3714</v>
      </c>
      <c r="L8" s="8">
        <f t="shared" si="3"/>
        <v>100</v>
      </c>
      <c r="M8" s="54"/>
      <c r="N8" s="175"/>
      <c r="O8" s="175"/>
      <c r="P8" s="175"/>
      <c r="Q8" s="175"/>
      <c r="R8" s="175"/>
      <c r="S8" s="175"/>
      <c r="T8" s="175"/>
      <c r="AC8" s="9">
        <v>324</v>
      </c>
      <c r="AD8" s="136" t="str">
        <f t="shared" ref="AD8:AD53" si="4">IF(F8=AC8,"",1)</f>
        <v/>
      </c>
      <c r="AE8" s="136" t="str">
        <f t="shared" ref="AE8:AE53" si="5">IF(SUM(H8,J8)=100,"",1)</f>
        <v/>
      </c>
    </row>
    <row r="9" spans="1:31" ht="23.1" customHeight="1">
      <c r="A9" s="206"/>
      <c r="B9" s="208" t="s">
        <v>47</v>
      </c>
      <c r="C9" s="209"/>
      <c r="D9" s="209"/>
      <c r="E9" s="210"/>
      <c r="F9" s="10">
        <v>144</v>
      </c>
      <c r="G9" s="9">
        <v>2586</v>
      </c>
      <c r="H9" s="8">
        <f t="shared" si="0"/>
        <v>53.49606950765412</v>
      </c>
      <c r="I9" s="9">
        <v>2248</v>
      </c>
      <c r="J9" s="8">
        <f t="shared" si="1"/>
        <v>46.503930492345887</v>
      </c>
      <c r="K9" s="9">
        <f t="shared" si="2"/>
        <v>4834</v>
      </c>
      <c r="L9" s="8">
        <f t="shared" si="3"/>
        <v>100</v>
      </c>
      <c r="M9" s="54"/>
      <c r="N9" s="175"/>
      <c r="O9" s="175"/>
      <c r="P9" s="175"/>
      <c r="Q9" s="175"/>
      <c r="R9" s="175"/>
      <c r="S9" s="175"/>
      <c r="T9" s="175"/>
      <c r="AC9" s="9">
        <v>144</v>
      </c>
      <c r="AD9" s="136" t="str">
        <f t="shared" si="4"/>
        <v/>
      </c>
      <c r="AE9" s="136" t="str">
        <f t="shared" si="5"/>
        <v/>
      </c>
    </row>
    <row r="10" spans="1:31" ht="23.1" customHeight="1">
      <c r="A10" s="206"/>
      <c r="B10" s="208" t="s">
        <v>46</v>
      </c>
      <c r="C10" s="209"/>
      <c r="D10" s="209"/>
      <c r="E10" s="210"/>
      <c r="F10" s="10">
        <v>219</v>
      </c>
      <c r="G10" s="9">
        <v>11574</v>
      </c>
      <c r="H10" s="8">
        <f t="shared" si="0"/>
        <v>53.877665021878784</v>
      </c>
      <c r="I10" s="9">
        <v>9908</v>
      </c>
      <c r="J10" s="8">
        <f t="shared" si="1"/>
        <v>46.122334978121216</v>
      </c>
      <c r="K10" s="9">
        <f t="shared" si="2"/>
        <v>21482</v>
      </c>
      <c r="L10" s="8">
        <f t="shared" si="3"/>
        <v>100</v>
      </c>
      <c r="M10" s="54"/>
      <c r="N10" s="175"/>
      <c r="O10" s="175"/>
      <c r="P10" s="175"/>
      <c r="Q10" s="175"/>
      <c r="R10" s="176"/>
      <c r="S10" s="176"/>
      <c r="T10" s="176"/>
      <c r="AC10" s="9">
        <v>219</v>
      </c>
      <c r="AD10" s="136" t="str">
        <f t="shared" si="4"/>
        <v/>
      </c>
      <c r="AE10" s="136" t="str">
        <f t="shared" si="5"/>
        <v/>
      </c>
    </row>
    <row r="11" spans="1:31" ht="23.1" customHeight="1">
      <c r="A11" s="206"/>
      <c r="B11" s="208" t="s">
        <v>45</v>
      </c>
      <c r="C11" s="209"/>
      <c r="D11" s="209"/>
      <c r="E11" s="210"/>
      <c r="F11" s="10">
        <v>78</v>
      </c>
      <c r="G11" s="9">
        <v>8884</v>
      </c>
      <c r="H11" s="8">
        <f t="shared" si="0"/>
        <v>63.739417420002873</v>
      </c>
      <c r="I11" s="9">
        <v>5054</v>
      </c>
      <c r="J11" s="8">
        <f t="shared" si="1"/>
        <v>36.260582579997127</v>
      </c>
      <c r="K11" s="9">
        <f t="shared" si="2"/>
        <v>13938</v>
      </c>
      <c r="L11" s="8">
        <f t="shared" si="3"/>
        <v>100</v>
      </c>
      <c r="M11" s="54"/>
      <c r="N11" s="175"/>
      <c r="O11" s="175"/>
      <c r="P11" s="175"/>
      <c r="Q11" s="175"/>
      <c r="R11" s="177"/>
      <c r="S11" s="177"/>
      <c r="T11" s="177"/>
      <c r="AC11" s="9">
        <v>78</v>
      </c>
      <c r="AD11" s="136" t="str">
        <f t="shared" si="4"/>
        <v/>
      </c>
      <c r="AE11" s="136" t="str">
        <f t="shared" si="5"/>
        <v/>
      </c>
    </row>
    <row r="12" spans="1:31" ht="23.1" customHeight="1">
      <c r="A12" s="207"/>
      <c r="B12" s="208" t="s">
        <v>44</v>
      </c>
      <c r="C12" s="209"/>
      <c r="D12" s="209"/>
      <c r="E12" s="210"/>
      <c r="F12" s="10">
        <v>221</v>
      </c>
      <c r="G12" s="9">
        <v>18666</v>
      </c>
      <c r="H12" s="8">
        <f t="shared" si="0"/>
        <v>54.432520704537502</v>
      </c>
      <c r="I12" s="9">
        <v>15626</v>
      </c>
      <c r="J12" s="8">
        <f t="shared" si="1"/>
        <v>45.567479295462498</v>
      </c>
      <c r="K12" s="9">
        <f t="shared" si="2"/>
        <v>34292</v>
      </c>
      <c r="L12" s="8">
        <f t="shared" si="3"/>
        <v>100</v>
      </c>
      <c r="M12" s="54"/>
      <c r="N12" s="175"/>
      <c r="O12" s="175"/>
      <c r="P12" s="175"/>
      <c r="Q12" s="175"/>
      <c r="R12" s="177"/>
      <c r="S12" s="177"/>
      <c r="T12" s="177"/>
      <c r="AC12" s="9">
        <v>221</v>
      </c>
      <c r="AD12" s="136" t="str">
        <f t="shared" si="4"/>
        <v/>
      </c>
      <c r="AE12" s="136" t="str">
        <f t="shared" si="5"/>
        <v/>
      </c>
    </row>
    <row r="13" spans="1:31" ht="23.1" customHeight="1">
      <c r="A13" s="202" t="s">
        <v>43</v>
      </c>
      <c r="B13" s="202" t="s">
        <v>42</v>
      </c>
      <c r="C13" s="13"/>
      <c r="D13" s="14" t="s">
        <v>16</v>
      </c>
      <c r="E13" s="11"/>
      <c r="F13" s="10">
        <v>247</v>
      </c>
      <c r="G13" s="9">
        <f>SUM(G14:G37)</f>
        <v>24431</v>
      </c>
      <c r="H13" s="8">
        <f t="shared" si="0"/>
        <v>66.919579270296921</v>
      </c>
      <c r="I13" s="9">
        <f>SUM(I14:I37)</f>
        <v>12077</v>
      </c>
      <c r="J13" s="8">
        <f t="shared" si="1"/>
        <v>33.080420729703079</v>
      </c>
      <c r="K13" s="9">
        <f t="shared" si="2"/>
        <v>36508</v>
      </c>
      <c r="L13" s="8">
        <f t="shared" si="3"/>
        <v>100</v>
      </c>
      <c r="M13" s="54"/>
      <c r="N13" s="178"/>
      <c r="O13" s="175"/>
      <c r="P13" s="175"/>
      <c r="Q13" s="175"/>
      <c r="R13" s="177"/>
      <c r="S13" s="177"/>
      <c r="T13" s="177"/>
      <c r="AC13" s="9">
        <v>247</v>
      </c>
      <c r="AD13" s="136" t="str">
        <f t="shared" si="4"/>
        <v/>
      </c>
      <c r="AE13" s="136" t="str">
        <f t="shared" si="5"/>
        <v/>
      </c>
    </row>
    <row r="14" spans="1:31" ht="23.1" customHeight="1">
      <c r="A14" s="203"/>
      <c r="B14" s="203"/>
      <c r="C14" s="13"/>
      <c r="D14" s="14" t="s">
        <v>41</v>
      </c>
      <c r="E14" s="11"/>
      <c r="F14" s="10">
        <v>28</v>
      </c>
      <c r="G14" s="9">
        <v>1906</v>
      </c>
      <c r="H14" s="8">
        <f t="shared" si="0"/>
        <v>45.198008062603748</v>
      </c>
      <c r="I14" s="9">
        <v>2311</v>
      </c>
      <c r="J14" s="8">
        <f t="shared" si="1"/>
        <v>54.801991937396252</v>
      </c>
      <c r="K14" s="9">
        <v>4217</v>
      </c>
      <c r="L14" s="8">
        <f t="shared" si="3"/>
        <v>100</v>
      </c>
      <c r="M14" s="54"/>
      <c r="N14" s="175"/>
      <c r="O14" s="176"/>
      <c r="P14" s="176"/>
      <c r="Q14" s="176"/>
      <c r="R14" s="177"/>
      <c r="S14" s="177"/>
      <c r="T14" s="177"/>
      <c r="U14" s="72"/>
      <c r="AC14" s="9">
        <v>28</v>
      </c>
      <c r="AD14" s="136" t="str">
        <f t="shared" si="4"/>
        <v/>
      </c>
      <c r="AE14" s="136" t="str">
        <f t="shared" si="5"/>
        <v/>
      </c>
    </row>
    <row r="15" spans="1:31" ht="23.1" customHeight="1">
      <c r="A15" s="203"/>
      <c r="B15" s="203"/>
      <c r="C15" s="13"/>
      <c r="D15" s="14" t="s">
        <v>40</v>
      </c>
      <c r="E15" s="11"/>
      <c r="F15" s="10">
        <v>5</v>
      </c>
      <c r="G15" s="9">
        <v>263</v>
      </c>
      <c r="H15" s="8">
        <f t="shared" si="0"/>
        <v>72.853185595567865</v>
      </c>
      <c r="I15" s="9">
        <v>98</v>
      </c>
      <c r="J15" s="8">
        <f t="shared" si="1"/>
        <v>27.146814404432135</v>
      </c>
      <c r="K15" s="9">
        <v>361</v>
      </c>
      <c r="L15" s="8">
        <f t="shared" si="3"/>
        <v>100</v>
      </c>
      <c r="M15" s="54"/>
      <c r="N15" s="175"/>
      <c r="O15" s="177"/>
      <c r="P15" s="177"/>
      <c r="Q15" s="177"/>
      <c r="R15" s="177"/>
      <c r="S15" s="177"/>
      <c r="T15" s="177"/>
      <c r="U15" s="73"/>
      <c r="AC15" s="9">
        <v>5</v>
      </c>
      <c r="AD15" s="136" t="str">
        <f t="shared" si="4"/>
        <v/>
      </c>
      <c r="AE15" s="136" t="str">
        <f t="shared" si="5"/>
        <v/>
      </c>
    </row>
    <row r="16" spans="1:31" ht="23.1" customHeight="1">
      <c r="A16" s="203"/>
      <c r="B16" s="203"/>
      <c r="C16" s="13"/>
      <c r="D16" s="14" t="s">
        <v>39</v>
      </c>
      <c r="E16" s="11"/>
      <c r="F16" s="10">
        <v>19</v>
      </c>
      <c r="G16" s="9">
        <v>276</v>
      </c>
      <c r="H16" s="8">
        <f t="shared" si="0"/>
        <v>17.875647668393782</v>
      </c>
      <c r="I16" s="9">
        <v>1268</v>
      </c>
      <c r="J16" s="8">
        <f t="shared" si="1"/>
        <v>82.124352331606218</v>
      </c>
      <c r="K16" s="9">
        <v>1544</v>
      </c>
      <c r="L16" s="8">
        <f t="shared" si="3"/>
        <v>100</v>
      </c>
      <c r="M16" s="54"/>
      <c r="N16" s="175"/>
      <c r="O16" s="177"/>
      <c r="P16" s="177"/>
      <c r="Q16" s="177"/>
      <c r="R16" s="175"/>
      <c r="S16" s="175"/>
      <c r="T16" s="177"/>
      <c r="U16" s="73"/>
      <c r="AC16" s="9">
        <v>19</v>
      </c>
      <c r="AD16" s="136" t="str">
        <f t="shared" si="4"/>
        <v/>
      </c>
      <c r="AE16" s="136" t="str">
        <f t="shared" si="5"/>
        <v/>
      </c>
    </row>
    <row r="17" spans="1:31" ht="23.1" customHeight="1">
      <c r="A17" s="203"/>
      <c r="B17" s="203"/>
      <c r="C17" s="13"/>
      <c r="D17" s="14" t="s">
        <v>38</v>
      </c>
      <c r="E17" s="11"/>
      <c r="F17" s="10">
        <v>2</v>
      </c>
      <c r="G17" s="9">
        <v>12</v>
      </c>
      <c r="H17" s="8">
        <f t="shared" si="0"/>
        <v>80</v>
      </c>
      <c r="I17" s="9">
        <v>3</v>
      </c>
      <c r="J17" s="8">
        <f t="shared" si="1"/>
        <v>20</v>
      </c>
      <c r="K17" s="9">
        <v>15</v>
      </c>
      <c r="L17" s="8">
        <f t="shared" si="3"/>
        <v>100</v>
      </c>
      <c r="M17" s="54"/>
      <c r="N17" s="175"/>
      <c r="O17" s="177"/>
      <c r="P17" s="177"/>
      <c r="Q17" s="177"/>
      <c r="R17" s="175"/>
      <c r="S17" s="175"/>
      <c r="T17" s="177"/>
      <c r="U17" s="73"/>
      <c r="AC17" s="9">
        <v>2</v>
      </c>
      <c r="AD17" s="136" t="str">
        <f t="shared" si="4"/>
        <v/>
      </c>
      <c r="AE17" s="136" t="str">
        <f t="shared" si="5"/>
        <v/>
      </c>
    </row>
    <row r="18" spans="1:31" ht="23.1" customHeight="1">
      <c r="A18" s="203"/>
      <c r="B18" s="203"/>
      <c r="C18" s="13"/>
      <c r="D18" s="14" t="s">
        <v>37</v>
      </c>
      <c r="E18" s="11"/>
      <c r="F18" s="10">
        <v>7</v>
      </c>
      <c r="G18" s="9">
        <v>486</v>
      </c>
      <c r="H18" s="8">
        <f t="shared" si="0"/>
        <v>72.321428571428569</v>
      </c>
      <c r="I18" s="9">
        <v>186</v>
      </c>
      <c r="J18" s="8">
        <f t="shared" si="1"/>
        <v>27.678571428571431</v>
      </c>
      <c r="K18" s="9">
        <v>672</v>
      </c>
      <c r="L18" s="8">
        <f t="shared" si="3"/>
        <v>100</v>
      </c>
      <c r="M18" s="54"/>
      <c r="N18" s="175"/>
      <c r="O18" s="177"/>
      <c r="P18" s="177"/>
      <c r="Q18" s="177"/>
      <c r="R18" s="175"/>
      <c r="S18" s="175"/>
      <c r="T18" s="177"/>
      <c r="U18" s="73"/>
      <c r="AC18" s="9">
        <v>7</v>
      </c>
      <c r="AD18" s="136" t="str">
        <f t="shared" si="4"/>
        <v/>
      </c>
      <c r="AE18" s="136" t="str">
        <f t="shared" si="5"/>
        <v/>
      </c>
    </row>
    <row r="19" spans="1:31" ht="23.1" customHeight="1">
      <c r="A19" s="203"/>
      <c r="B19" s="203"/>
      <c r="C19" s="13"/>
      <c r="D19" s="14" t="s">
        <v>36</v>
      </c>
      <c r="E19" s="11"/>
      <c r="F19" s="10">
        <v>1</v>
      </c>
      <c r="G19" s="9">
        <v>23</v>
      </c>
      <c r="H19" s="8">
        <f t="shared" si="0"/>
        <v>85.18518518518519</v>
      </c>
      <c r="I19" s="9">
        <v>4</v>
      </c>
      <c r="J19" s="8">
        <f t="shared" si="1"/>
        <v>14.814814814814813</v>
      </c>
      <c r="K19" s="9">
        <v>27</v>
      </c>
      <c r="L19" s="8">
        <f t="shared" si="3"/>
        <v>100</v>
      </c>
      <c r="M19" s="54"/>
      <c r="N19" s="175"/>
      <c r="O19" s="177"/>
      <c r="P19" s="177"/>
      <c r="Q19" s="177"/>
      <c r="R19" s="175"/>
      <c r="S19" s="175"/>
      <c r="T19" s="177"/>
      <c r="U19" s="73"/>
      <c r="AC19" s="9">
        <v>1</v>
      </c>
      <c r="AD19" s="136" t="str">
        <f t="shared" si="4"/>
        <v/>
      </c>
      <c r="AE19" s="136" t="str">
        <f t="shared" si="5"/>
        <v/>
      </c>
    </row>
    <row r="20" spans="1:31" ht="23.1" customHeight="1">
      <c r="A20" s="203"/>
      <c r="B20" s="203"/>
      <c r="C20" s="13"/>
      <c r="D20" s="14" t="s">
        <v>35</v>
      </c>
      <c r="E20" s="11"/>
      <c r="F20" s="10">
        <v>7</v>
      </c>
      <c r="G20" s="9">
        <v>406</v>
      </c>
      <c r="H20" s="8">
        <f t="shared" si="0"/>
        <v>66.776315789473685</v>
      </c>
      <c r="I20" s="9">
        <v>202</v>
      </c>
      <c r="J20" s="8">
        <f t="shared" si="1"/>
        <v>33.223684210526315</v>
      </c>
      <c r="K20" s="9">
        <v>608</v>
      </c>
      <c r="L20" s="8">
        <f t="shared" si="3"/>
        <v>100</v>
      </c>
      <c r="M20" s="54"/>
      <c r="N20" s="175"/>
      <c r="O20" s="177"/>
      <c r="P20" s="177"/>
      <c r="Q20" s="177"/>
      <c r="R20" s="175"/>
      <c r="S20" s="175"/>
      <c r="T20" s="177"/>
      <c r="U20" s="73"/>
      <c r="AC20" s="9">
        <v>7</v>
      </c>
      <c r="AD20" s="136" t="str">
        <f t="shared" si="4"/>
        <v/>
      </c>
      <c r="AE20" s="136" t="str">
        <f t="shared" si="5"/>
        <v/>
      </c>
    </row>
    <row r="21" spans="1:31" ht="23.1" customHeight="1">
      <c r="A21" s="203"/>
      <c r="B21" s="203"/>
      <c r="C21" s="13"/>
      <c r="D21" s="14" t="s">
        <v>34</v>
      </c>
      <c r="E21" s="11"/>
      <c r="F21" s="10">
        <v>8</v>
      </c>
      <c r="G21" s="9">
        <v>1198</v>
      </c>
      <c r="H21" s="8">
        <f t="shared" si="0"/>
        <v>57.402970771442263</v>
      </c>
      <c r="I21" s="9">
        <v>889</v>
      </c>
      <c r="J21" s="8">
        <f t="shared" si="1"/>
        <v>42.597029228557737</v>
      </c>
      <c r="K21" s="9">
        <v>2087</v>
      </c>
      <c r="L21" s="8">
        <f t="shared" si="3"/>
        <v>100</v>
      </c>
      <c r="M21" s="54"/>
      <c r="N21" s="175"/>
      <c r="O21" s="177"/>
      <c r="P21" s="177"/>
      <c r="Q21" s="177"/>
      <c r="R21" s="175"/>
      <c r="S21" s="175"/>
      <c r="T21" s="177"/>
      <c r="U21" s="73"/>
      <c r="AC21" s="9">
        <v>8</v>
      </c>
      <c r="AD21" s="136" t="str">
        <f t="shared" si="4"/>
        <v/>
      </c>
      <c r="AE21" s="136" t="str">
        <f t="shared" si="5"/>
        <v/>
      </c>
    </row>
    <row r="22" spans="1:31" ht="23.1" customHeight="1">
      <c r="A22" s="203"/>
      <c r="B22" s="203"/>
      <c r="C22" s="13"/>
      <c r="D22" s="14" t="s">
        <v>33</v>
      </c>
      <c r="E22" s="11"/>
      <c r="F22" s="10">
        <v>1</v>
      </c>
      <c r="G22" s="9">
        <v>4</v>
      </c>
      <c r="H22" s="8">
        <f t="shared" si="0"/>
        <v>80</v>
      </c>
      <c r="I22" s="9">
        <v>1</v>
      </c>
      <c r="J22" s="8">
        <f t="shared" si="1"/>
        <v>20</v>
      </c>
      <c r="K22" s="9">
        <v>5</v>
      </c>
      <c r="L22" s="8">
        <f t="shared" si="3"/>
        <v>100</v>
      </c>
      <c r="M22" s="54"/>
      <c r="N22" s="175"/>
      <c r="O22" s="177"/>
      <c r="P22" s="177"/>
      <c r="Q22" s="177"/>
      <c r="R22" s="175"/>
      <c r="S22" s="175"/>
      <c r="T22" s="177"/>
      <c r="U22" s="73"/>
      <c r="AC22" s="9">
        <v>1</v>
      </c>
      <c r="AD22" s="136" t="str">
        <f t="shared" si="4"/>
        <v/>
      </c>
      <c r="AE22" s="136" t="str">
        <f t="shared" si="5"/>
        <v/>
      </c>
    </row>
    <row r="23" spans="1:31" ht="23.1" customHeight="1">
      <c r="A23" s="203"/>
      <c r="B23" s="203"/>
      <c r="C23" s="13"/>
      <c r="D23" s="14" t="s">
        <v>32</v>
      </c>
      <c r="E23" s="11"/>
      <c r="F23" s="10">
        <v>7</v>
      </c>
      <c r="G23" s="9">
        <v>674</v>
      </c>
      <c r="H23" s="8">
        <f t="shared" si="0"/>
        <v>64.251668255481405</v>
      </c>
      <c r="I23" s="9">
        <v>375</v>
      </c>
      <c r="J23" s="8">
        <f t="shared" si="1"/>
        <v>35.748331744518595</v>
      </c>
      <c r="K23" s="9">
        <v>1049</v>
      </c>
      <c r="L23" s="8">
        <f t="shared" si="3"/>
        <v>100</v>
      </c>
      <c r="M23" s="54"/>
      <c r="N23" s="175"/>
      <c r="O23" s="177"/>
      <c r="P23" s="177"/>
      <c r="Q23" s="177"/>
      <c r="R23" s="175"/>
      <c r="S23" s="175"/>
      <c r="T23" s="177"/>
      <c r="U23" s="73"/>
      <c r="AC23" s="9">
        <v>7</v>
      </c>
      <c r="AD23" s="136" t="str">
        <f t="shared" si="4"/>
        <v/>
      </c>
      <c r="AE23" s="136" t="str">
        <f t="shared" si="5"/>
        <v/>
      </c>
    </row>
    <row r="24" spans="1:31" ht="23.1" customHeight="1">
      <c r="A24" s="203"/>
      <c r="B24" s="203"/>
      <c r="C24" s="13"/>
      <c r="D24" s="14" t="s">
        <v>31</v>
      </c>
      <c r="E24" s="11"/>
      <c r="F24" s="10">
        <v>1</v>
      </c>
      <c r="G24" s="33">
        <v>8</v>
      </c>
      <c r="H24" s="8">
        <f>IF(G24=0,0,G24/$K24*100)</f>
        <v>88.888888888888886</v>
      </c>
      <c r="I24" s="33">
        <v>1</v>
      </c>
      <c r="J24" s="8">
        <f>IF(I24=0,0,I24/$K24*100)</f>
        <v>11.111111111111111</v>
      </c>
      <c r="K24" s="33">
        <v>9</v>
      </c>
      <c r="L24" s="8">
        <f t="shared" si="3"/>
        <v>100</v>
      </c>
      <c r="M24" s="54"/>
      <c r="N24" s="175"/>
      <c r="O24" s="177"/>
      <c r="P24" s="177"/>
      <c r="Q24" s="177"/>
      <c r="R24" s="175"/>
      <c r="S24" s="175"/>
      <c r="T24" s="177"/>
      <c r="U24" s="73"/>
      <c r="AC24" s="9">
        <v>1</v>
      </c>
      <c r="AD24" s="136" t="str">
        <f t="shared" si="4"/>
        <v/>
      </c>
      <c r="AE24" s="136" t="str">
        <f t="shared" si="5"/>
        <v/>
      </c>
    </row>
    <row r="25" spans="1:31" ht="23.1" customHeight="1">
      <c r="A25" s="203"/>
      <c r="B25" s="203"/>
      <c r="C25" s="13"/>
      <c r="D25" s="12" t="s">
        <v>30</v>
      </c>
      <c r="E25" s="11"/>
      <c r="F25" s="10">
        <v>2</v>
      </c>
      <c r="G25" s="9">
        <v>118</v>
      </c>
      <c r="H25" s="8">
        <f t="shared" si="0"/>
        <v>75.641025641025635</v>
      </c>
      <c r="I25" s="9">
        <v>38</v>
      </c>
      <c r="J25" s="8">
        <f t="shared" si="1"/>
        <v>24.358974358974358</v>
      </c>
      <c r="K25" s="9">
        <v>156</v>
      </c>
      <c r="L25" s="8">
        <f t="shared" si="3"/>
        <v>100</v>
      </c>
      <c r="M25" s="54"/>
      <c r="N25" s="175"/>
      <c r="O25" s="177"/>
      <c r="P25" s="177"/>
      <c r="Q25" s="177"/>
      <c r="R25" s="175"/>
      <c r="S25" s="175"/>
      <c r="T25" s="177"/>
      <c r="U25" s="73"/>
      <c r="AC25" s="9">
        <v>2</v>
      </c>
      <c r="AD25" s="136" t="str">
        <f t="shared" si="4"/>
        <v/>
      </c>
      <c r="AE25" s="136" t="str">
        <f t="shared" si="5"/>
        <v/>
      </c>
    </row>
    <row r="26" spans="1:31" ht="23.1" customHeight="1">
      <c r="A26" s="203"/>
      <c r="B26" s="203"/>
      <c r="C26" s="13"/>
      <c r="D26" s="109" t="s">
        <v>29</v>
      </c>
      <c r="E26" s="110"/>
      <c r="F26" s="31">
        <v>8</v>
      </c>
      <c r="G26" s="30">
        <v>828</v>
      </c>
      <c r="H26" s="111">
        <f t="shared" si="0"/>
        <v>78.857142857142861</v>
      </c>
      <c r="I26" s="9">
        <v>222</v>
      </c>
      <c r="J26" s="8">
        <f t="shared" si="1"/>
        <v>21.142857142857142</v>
      </c>
      <c r="K26" s="9">
        <v>1050</v>
      </c>
      <c r="L26" s="8">
        <f t="shared" si="3"/>
        <v>100</v>
      </c>
      <c r="M26" s="54"/>
      <c r="N26" s="175"/>
      <c r="O26" s="177"/>
      <c r="P26" s="177"/>
      <c r="Q26" s="177"/>
      <c r="R26" s="175"/>
      <c r="S26" s="175"/>
      <c r="T26" s="177"/>
      <c r="U26" s="73"/>
      <c r="AC26" s="30">
        <v>8</v>
      </c>
      <c r="AD26" s="136" t="str">
        <f t="shared" si="4"/>
        <v/>
      </c>
      <c r="AE26" s="136" t="str">
        <f t="shared" si="5"/>
        <v/>
      </c>
    </row>
    <row r="27" spans="1:31" ht="23.1" customHeight="1">
      <c r="A27" s="203"/>
      <c r="B27" s="203"/>
      <c r="C27" s="13"/>
      <c r="D27" s="109" t="s">
        <v>28</v>
      </c>
      <c r="E27" s="110"/>
      <c r="F27" s="31">
        <v>5</v>
      </c>
      <c r="G27" s="30">
        <v>261</v>
      </c>
      <c r="H27" s="111">
        <f t="shared" si="0"/>
        <v>81.308411214953267</v>
      </c>
      <c r="I27" s="9">
        <v>60</v>
      </c>
      <c r="J27" s="8">
        <f t="shared" si="1"/>
        <v>18.691588785046729</v>
      </c>
      <c r="K27" s="9">
        <v>321</v>
      </c>
      <c r="L27" s="8">
        <f t="shared" si="3"/>
        <v>100</v>
      </c>
      <c r="M27" s="54"/>
      <c r="N27" s="175"/>
      <c r="O27" s="177"/>
      <c r="P27" s="177"/>
      <c r="Q27" s="177"/>
      <c r="R27" s="175"/>
      <c r="S27" s="175"/>
      <c r="T27" s="177"/>
      <c r="U27" s="73"/>
      <c r="AC27" s="9">
        <v>5</v>
      </c>
      <c r="AD27" s="136" t="str">
        <f t="shared" si="4"/>
        <v/>
      </c>
      <c r="AE27" s="136" t="str">
        <f t="shared" si="5"/>
        <v/>
      </c>
    </row>
    <row r="28" spans="1:31" ht="23.1" customHeight="1">
      <c r="A28" s="203"/>
      <c r="B28" s="203"/>
      <c r="C28" s="13"/>
      <c r="D28" s="14" t="s">
        <v>27</v>
      </c>
      <c r="E28" s="11"/>
      <c r="F28" s="10">
        <v>5</v>
      </c>
      <c r="G28" s="9">
        <v>865</v>
      </c>
      <c r="H28" s="8">
        <f t="shared" si="0"/>
        <v>86.760280842527578</v>
      </c>
      <c r="I28" s="9">
        <v>132</v>
      </c>
      <c r="J28" s="8">
        <f t="shared" si="1"/>
        <v>13.239719157472418</v>
      </c>
      <c r="K28" s="9">
        <v>997</v>
      </c>
      <c r="L28" s="8">
        <f t="shared" si="3"/>
        <v>100</v>
      </c>
      <c r="M28" s="54"/>
      <c r="N28" s="175"/>
      <c r="O28" s="177"/>
      <c r="P28" s="177"/>
      <c r="Q28" s="177"/>
      <c r="R28" s="175"/>
      <c r="S28" s="175"/>
      <c r="T28" s="177"/>
      <c r="U28" s="73"/>
      <c r="AC28" s="9">
        <v>5</v>
      </c>
      <c r="AD28" s="136" t="str">
        <f t="shared" si="4"/>
        <v/>
      </c>
      <c r="AE28" s="136" t="str">
        <f t="shared" si="5"/>
        <v/>
      </c>
    </row>
    <row r="29" spans="1:31" ht="23.1" customHeight="1">
      <c r="A29" s="203"/>
      <c r="B29" s="203"/>
      <c r="C29" s="13"/>
      <c r="D29" s="14" t="s">
        <v>26</v>
      </c>
      <c r="E29" s="11"/>
      <c r="F29" s="10">
        <v>15</v>
      </c>
      <c r="G29" s="9">
        <v>652</v>
      </c>
      <c r="H29" s="8">
        <f t="shared" si="0"/>
        <v>73.094170403587441</v>
      </c>
      <c r="I29" s="9">
        <v>240</v>
      </c>
      <c r="J29" s="8">
        <f t="shared" si="1"/>
        <v>26.905829596412556</v>
      </c>
      <c r="K29" s="9">
        <v>892</v>
      </c>
      <c r="L29" s="8">
        <f t="shared" si="3"/>
        <v>100</v>
      </c>
      <c r="M29" s="54"/>
      <c r="N29" s="175"/>
      <c r="O29" s="177"/>
      <c r="P29" s="177"/>
      <c r="Q29" s="177"/>
      <c r="R29" s="175"/>
      <c r="S29" s="175"/>
      <c r="T29" s="177"/>
      <c r="U29" s="73"/>
      <c r="AC29" s="9">
        <v>15</v>
      </c>
      <c r="AD29" s="136" t="str">
        <f t="shared" si="4"/>
        <v/>
      </c>
      <c r="AE29" s="136" t="str">
        <f t="shared" si="5"/>
        <v/>
      </c>
    </row>
    <row r="30" spans="1:31" ht="23.1" customHeight="1">
      <c r="A30" s="203"/>
      <c r="B30" s="203"/>
      <c r="C30" s="13"/>
      <c r="D30" s="14" t="s">
        <v>25</v>
      </c>
      <c r="E30" s="11"/>
      <c r="F30" s="10">
        <v>5</v>
      </c>
      <c r="G30" s="9">
        <v>700</v>
      </c>
      <c r="H30" s="8">
        <f t="shared" si="0"/>
        <v>81.490104772991856</v>
      </c>
      <c r="I30" s="9">
        <v>159</v>
      </c>
      <c r="J30" s="8">
        <f t="shared" si="1"/>
        <v>18.509895227008151</v>
      </c>
      <c r="K30" s="9">
        <v>859</v>
      </c>
      <c r="L30" s="8">
        <f t="shared" si="3"/>
        <v>100</v>
      </c>
      <c r="M30" s="54"/>
      <c r="N30" s="175"/>
      <c r="O30" s="177"/>
      <c r="P30" s="177"/>
      <c r="Q30" s="177"/>
      <c r="R30" s="175"/>
      <c r="S30" s="175"/>
      <c r="T30" s="177"/>
      <c r="U30" s="73"/>
      <c r="AC30" s="9">
        <v>5</v>
      </c>
      <c r="AD30" s="136" t="str">
        <f t="shared" si="4"/>
        <v/>
      </c>
      <c r="AE30" s="136" t="str">
        <f t="shared" si="5"/>
        <v/>
      </c>
    </row>
    <row r="31" spans="1:31" ht="23.1" customHeight="1">
      <c r="A31" s="203"/>
      <c r="B31" s="203"/>
      <c r="C31" s="13"/>
      <c r="D31" s="14" t="s">
        <v>24</v>
      </c>
      <c r="E31" s="11"/>
      <c r="F31" s="10">
        <v>33</v>
      </c>
      <c r="G31" s="9">
        <v>2970</v>
      </c>
      <c r="H31" s="8">
        <f t="shared" si="0"/>
        <v>81.459133296763582</v>
      </c>
      <c r="I31" s="9">
        <v>676</v>
      </c>
      <c r="J31" s="8">
        <f t="shared" si="1"/>
        <v>18.540866703236421</v>
      </c>
      <c r="K31" s="9">
        <v>3646</v>
      </c>
      <c r="L31" s="8">
        <f t="shared" si="3"/>
        <v>100</v>
      </c>
      <c r="M31" s="54"/>
      <c r="N31" s="175"/>
      <c r="O31" s="177"/>
      <c r="P31" s="177"/>
      <c r="Q31" s="177"/>
      <c r="R31" s="175"/>
      <c r="S31" s="175"/>
      <c r="T31" s="177"/>
      <c r="U31" s="73"/>
      <c r="AC31" s="9">
        <v>33</v>
      </c>
      <c r="AD31" s="136" t="str">
        <f t="shared" si="4"/>
        <v/>
      </c>
      <c r="AE31" s="136" t="str">
        <f t="shared" si="5"/>
        <v/>
      </c>
    </row>
    <row r="32" spans="1:31" ht="23.1" customHeight="1">
      <c r="A32" s="203"/>
      <c r="B32" s="203"/>
      <c r="C32" s="13"/>
      <c r="D32" s="14" t="s">
        <v>23</v>
      </c>
      <c r="E32" s="11"/>
      <c r="F32" s="10">
        <v>8</v>
      </c>
      <c r="G32" s="9">
        <v>745</v>
      </c>
      <c r="H32" s="8">
        <f t="shared" si="0"/>
        <v>63.838903170522713</v>
      </c>
      <c r="I32" s="9">
        <v>422</v>
      </c>
      <c r="J32" s="8">
        <f t="shared" si="1"/>
        <v>36.161096829477287</v>
      </c>
      <c r="K32" s="9">
        <v>1167</v>
      </c>
      <c r="L32" s="8">
        <f t="shared" si="3"/>
        <v>100</v>
      </c>
      <c r="M32" s="54"/>
      <c r="N32" s="175"/>
      <c r="O32" s="177"/>
      <c r="P32" s="177"/>
      <c r="Q32" s="177"/>
      <c r="R32" s="175"/>
      <c r="S32" s="175"/>
      <c r="T32" s="177"/>
      <c r="U32" s="73"/>
      <c r="AC32" s="9">
        <v>8</v>
      </c>
      <c r="AD32" s="136" t="str">
        <f t="shared" si="4"/>
        <v/>
      </c>
      <c r="AE32" s="136" t="str">
        <f t="shared" si="5"/>
        <v/>
      </c>
    </row>
    <row r="33" spans="1:31" ht="24" customHeight="1">
      <c r="A33" s="203"/>
      <c r="B33" s="203"/>
      <c r="C33" s="13"/>
      <c r="D33" s="14" t="s">
        <v>22</v>
      </c>
      <c r="E33" s="11"/>
      <c r="F33" s="10">
        <v>28</v>
      </c>
      <c r="G33" s="9">
        <v>5212</v>
      </c>
      <c r="H33" s="8">
        <f t="shared" si="0"/>
        <v>72.09849218425785</v>
      </c>
      <c r="I33" s="9">
        <v>2017</v>
      </c>
      <c r="J33" s="8">
        <f t="shared" si="1"/>
        <v>27.90150781574215</v>
      </c>
      <c r="K33" s="9">
        <v>7229</v>
      </c>
      <c r="L33" s="8">
        <f t="shared" si="3"/>
        <v>100</v>
      </c>
      <c r="M33" s="54"/>
      <c r="N33" s="175"/>
      <c r="O33" s="177"/>
      <c r="P33" s="177"/>
      <c r="Q33" s="177"/>
      <c r="R33" s="175"/>
      <c r="S33" s="175"/>
      <c r="T33" s="177"/>
      <c r="U33" s="73"/>
      <c r="AC33" s="9">
        <v>28</v>
      </c>
      <c r="AD33" s="136" t="str">
        <f t="shared" si="4"/>
        <v/>
      </c>
      <c r="AE33" s="136" t="str">
        <f t="shared" si="5"/>
        <v/>
      </c>
    </row>
    <row r="34" spans="1:31" ht="23.1" customHeight="1">
      <c r="A34" s="203"/>
      <c r="B34" s="203"/>
      <c r="C34" s="13"/>
      <c r="D34" s="14" t="s">
        <v>21</v>
      </c>
      <c r="E34" s="11"/>
      <c r="F34" s="10">
        <v>12</v>
      </c>
      <c r="G34" s="9">
        <v>1044</v>
      </c>
      <c r="H34" s="8">
        <f t="shared" si="0"/>
        <v>54.94736842105263</v>
      </c>
      <c r="I34" s="9">
        <v>856</v>
      </c>
      <c r="J34" s="8">
        <f t="shared" si="1"/>
        <v>45.05263157894737</v>
      </c>
      <c r="K34" s="9">
        <v>1900</v>
      </c>
      <c r="L34" s="8">
        <f t="shared" si="3"/>
        <v>100</v>
      </c>
      <c r="M34" s="54"/>
      <c r="N34" s="175"/>
      <c r="O34" s="177"/>
      <c r="P34" s="177"/>
      <c r="Q34" s="177"/>
      <c r="R34" s="175"/>
      <c r="S34" s="175"/>
      <c r="T34" s="177"/>
      <c r="U34" s="73"/>
      <c r="AC34" s="9">
        <v>12</v>
      </c>
      <c r="AD34" s="136" t="str">
        <f t="shared" si="4"/>
        <v/>
      </c>
      <c r="AE34" s="136" t="str">
        <f t="shared" si="5"/>
        <v/>
      </c>
    </row>
    <row r="35" spans="1:31" ht="23.1" customHeight="1">
      <c r="A35" s="203"/>
      <c r="B35" s="203"/>
      <c r="C35" s="13"/>
      <c r="D35" s="14" t="s">
        <v>20</v>
      </c>
      <c r="E35" s="11"/>
      <c r="F35" s="10">
        <v>11</v>
      </c>
      <c r="G35" s="9">
        <v>1372</v>
      </c>
      <c r="H35" s="8">
        <f t="shared" si="0"/>
        <v>64.382918817456584</v>
      </c>
      <c r="I35" s="9">
        <v>759</v>
      </c>
      <c r="J35" s="8">
        <f t="shared" si="1"/>
        <v>35.617081182543409</v>
      </c>
      <c r="K35" s="9">
        <v>2131</v>
      </c>
      <c r="L35" s="8">
        <f t="shared" si="3"/>
        <v>100</v>
      </c>
      <c r="M35" s="54"/>
      <c r="N35" s="175"/>
      <c r="O35" s="177"/>
      <c r="P35" s="177"/>
      <c r="Q35" s="177"/>
      <c r="R35" s="175"/>
      <c r="S35" s="175"/>
      <c r="T35" s="177"/>
      <c r="U35" s="73"/>
      <c r="AC35" s="9">
        <v>11</v>
      </c>
      <c r="AD35" s="136" t="str">
        <f t="shared" si="4"/>
        <v/>
      </c>
      <c r="AE35" s="136" t="str">
        <f t="shared" si="5"/>
        <v/>
      </c>
    </row>
    <row r="36" spans="1:31" ht="23.1" customHeight="1">
      <c r="A36" s="203"/>
      <c r="B36" s="203"/>
      <c r="C36" s="13"/>
      <c r="D36" s="14" t="s">
        <v>19</v>
      </c>
      <c r="E36" s="11"/>
      <c r="F36" s="10">
        <v>21</v>
      </c>
      <c r="G36" s="9">
        <v>3380</v>
      </c>
      <c r="H36" s="8">
        <f t="shared" si="0"/>
        <v>81.42616237051314</v>
      </c>
      <c r="I36" s="9">
        <v>771</v>
      </c>
      <c r="J36" s="8">
        <f t="shared" si="1"/>
        <v>18.573837629486871</v>
      </c>
      <c r="K36" s="9">
        <v>4151</v>
      </c>
      <c r="L36" s="8">
        <f t="shared" si="3"/>
        <v>100</v>
      </c>
      <c r="M36" s="54"/>
      <c r="N36" s="175"/>
      <c r="O36" s="177"/>
      <c r="P36" s="177"/>
      <c r="Q36" s="177"/>
      <c r="R36" s="175"/>
      <c r="S36" s="175"/>
      <c r="T36" s="177"/>
      <c r="U36" s="73"/>
      <c r="AC36" s="9">
        <v>21</v>
      </c>
      <c r="AD36" s="136" t="str">
        <f t="shared" si="4"/>
        <v/>
      </c>
      <c r="AE36" s="136" t="str">
        <f t="shared" si="5"/>
        <v/>
      </c>
    </row>
    <row r="37" spans="1:31" ht="23.1" customHeight="1">
      <c r="A37" s="203"/>
      <c r="B37" s="204"/>
      <c r="C37" s="13"/>
      <c r="D37" s="14" t="s">
        <v>18</v>
      </c>
      <c r="E37" s="11"/>
      <c r="F37" s="10">
        <v>8</v>
      </c>
      <c r="G37" s="9">
        <v>1028</v>
      </c>
      <c r="H37" s="8">
        <f t="shared" si="0"/>
        <v>72.650176678445234</v>
      </c>
      <c r="I37" s="9">
        <v>387</v>
      </c>
      <c r="J37" s="8">
        <f t="shared" si="1"/>
        <v>27.349823321554773</v>
      </c>
      <c r="K37" s="9">
        <v>1415</v>
      </c>
      <c r="L37" s="8">
        <f t="shared" si="3"/>
        <v>100</v>
      </c>
      <c r="M37" s="54"/>
      <c r="N37" s="175"/>
      <c r="O37" s="177"/>
      <c r="P37" s="177"/>
      <c r="Q37" s="177"/>
      <c r="R37" s="175"/>
      <c r="S37" s="175"/>
      <c r="T37" s="177"/>
      <c r="U37" s="73"/>
      <c r="AC37" s="9">
        <v>8</v>
      </c>
      <c r="AD37" s="136" t="str">
        <f t="shared" si="4"/>
        <v/>
      </c>
      <c r="AE37" s="136" t="str">
        <f t="shared" si="5"/>
        <v/>
      </c>
    </row>
    <row r="38" spans="1:31" ht="23.1" customHeight="1">
      <c r="A38" s="203"/>
      <c r="B38" s="202" t="s">
        <v>17</v>
      </c>
      <c r="C38" s="13"/>
      <c r="D38" s="14" t="s">
        <v>16</v>
      </c>
      <c r="E38" s="11"/>
      <c r="F38" s="10">
        <v>739</v>
      </c>
      <c r="G38" s="9">
        <f>SUM(G39:G53)</f>
        <v>19427</v>
      </c>
      <c r="H38" s="8">
        <f t="shared" si="0"/>
        <v>46.52950756849971</v>
      </c>
      <c r="I38" s="9">
        <f>SUM(I39:I53)</f>
        <v>22325</v>
      </c>
      <c r="J38" s="8">
        <f t="shared" si="1"/>
        <v>53.470492431500283</v>
      </c>
      <c r="K38" s="9">
        <f t="shared" si="2"/>
        <v>41752</v>
      </c>
      <c r="L38" s="8">
        <f t="shared" si="3"/>
        <v>100</v>
      </c>
      <c r="M38" s="54"/>
      <c r="N38" s="175"/>
      <c r="O38" s="177"/>
      <c r="P38" s="177"/>
      <c r="Q38" s="177"/>
      <c r="R38" s="175"/>
      <c r="S38" s="175"/>
      <c r="T38" s="177"/>
      <c r="U38" s="73"/>
      <c r="AC38" s="9">
        <v>739</v>
      </c>
      <c r="AD38" s="136" t="str">
        <f t="shared" si="4"/>
        <v/>
      </c>
      <c r="AE38" s="136" t="str">
        <f t="shared" si="5"/>
        <v/>
      </c>
    </row>
    <row r="39" spans="1:31" ht="23.1" customHeight="1">
      <c r="A39" s="203"/>
      <c r="B39" s="203"/>
      <c r="C39" s="13"/>
      <c r="D39" s="14" t="s">
        <v>15</v>
      </c>
      <c r="E39" s="11"/>
      <c r="F39" s="10">
        <v>7</v>
      </c>
      <c r="G39" s="9">
        <v>93</v>
      </c>
      <c r="H39" s="8">
        <f t="shared" si="0"/>
        <v>86.111111111111114</v>
      </c>
      <c r="I39" s="9">
        <v>15</v>
      </c>
      <c r="J39" s="8">
        <f t="shared" si="1"/>
        <v>13.888888888888889</v>
      </c>
      <c r="K39" s="9">
        <v>108</v>
      </c>
      <c r="L39" s="8">
        <f t="shared" si="3"/>
        <v>100</v>
      </c>
      <c r="M39" s="54"/>
      <c r="N39" s="175"/>
      <c r="O39" s="177"/>
      <c r="P39" s="177"/>
      <c r="Q39" s="177"/>
      <c r="R39" s="175"/>
      <c r="S39" s="175"/>
      <c r="T39" s="177"/>
      <c r="U39" s="73"/>
      <c r="AC39" s="9">
        <v>7</v>
      </c>
      <c r="AD39" s="136" t="str">
        <f t="shared" si="4"/>
        <v/>
      </c>
      <c r="AE39" s="136" t="str">
        <f t="shared" si="5"/>
        <v/>
      </c>
    </row>
    <row r="40" spans="1:31" ht="23.1" customHeight="1">
      <c r="A40" s="203"/>
      <c r="B40" s="203"/>
      <c r="C40" s="13"/>
      <c r="D40" s="14" t="s">
        <v>14</v>
      </c>
      <c r="E40" s="11"/>
      <c r="F40" s="10">
        <v>90</v>
      </c>
      <c r="G40" s="9">
        <v>2119</v>
      </c>
      <c r="H40" s="8">
        <f t="shared" si="0"/>
        <v>85.92862935928629</v>
      </c>
      <c r="I40" s="9">
        <v>347</v>
      </c>
      <c r="J40" s="8">
        <f t="shared" si="1"/>
        <v>14.071370640713706</v>
      </c>
      <c r="K40" s="9">
        <v>2466</v>
      </c>
      <c r="L40" s="8">
        <f t="shared" si="3"/>
        <v>100</v>
      </c>
      <c r="M40" s="54"/>
      <c r="N40" s="175"/>
      <c r="O40" s="177"/>
      <c r="P40" s="177"/>
      <c r="Q40" s="177"/>
      <c r="R40" s="175"/>
      <c r="S40" s="175"/>
      <c r="T40" s="177"/>
      <c r="U40" s="73"/>
      <c r="AC40" s="9">
        <v>90</v>
      </c>
      <c r="AD40" s="136" t="str">
        <f t="shared" si="4"/>
        <v/>
      </c>
      <c r="AE40" s="136" t="str">
        <f t="shared" si="5"/>
        <v/>
      </c>
    </row>
    <row r="41" spans="1:31" ht="23.1" customHeight="1">
      <c r="A41" s="203"/>
      <c r="B41" s="203"/>
      <c r="C41" s="13"/>
      <c r="D41" s="14" t="s">
        <v>13</v>
      </c>
      <c r="E41" s="11"/>
      <c r="F41" s="10">
        <v>18</v>
      </c>
      <c r="G41" s="9">
        <v>612</v>
      </c>
      <c r="H41" s="8">
        <f t="shared" si="0"/>
        <v>80.314960629921259</v>
      </c>
      <c r="I41" s="9">
        <v>150</v>
      </c>
      <c r="J41" s="8">
        <f t="shared" si="1"/>
        <v>19.685039370078741</v>
      </c>
      <c r="K41" s="9">
        <v>762</v>
      </c>
      <c r="L41" s="8">
        <f t="shared" si="3"/>
        <v>100</v>
      </c>
      <c r="M41" s="54"/>
      <c r="N41" s="175"/>
      <c r="O41" s="177"/>
      <c r="P41" s="177"/>
      <c r="Q41" s="177"/>
      <c r="R41" s="175"/>
      <c r="S41" s="175"/>
      <c r="T41" s="177"/>
      <c r="U41" s="73"/>
      <c r="AC41" s="9">
        <v>18</v>
      </c>
      <c r="AD41" s="136" t="str">
        <f t="shared" si="4"/>
        <v/>
      </c>
      <c r="AE41" s="136" t="str">
        <f t="shared" si="5"/>
        <v/>
      </c>
    </row>
    <row r="42" spans="1:31" ht="23.1" customHeight="1">
      <c r="A42" s="203"/>
      <c r="B42" s="203"/>
      <c r="C42" s="13"/>
      <c r="D42" s="14" t="s">
        <v>12</v>
      </c>
      <c r="E42" s="11"/>
      <c r="F42" s="10">
        <v>14</v>
      </c>
      <c r="G42" s="9">
        <v>662</v>
      </c>
      <c r="H42" s="8">
        <f t="shared" si="0"/>
        <v>74.465691788526428</v>
      </c>
      <c r="I42" s="9">
        <v>227</v>
      </c>
      <c r="J42" s="8">
        <f t="shared" si="1"/>
        <v>25.534308211473565</v>
      </c>
      <c r="K42" s="9">
        <v>889</v>
      </c>
      <c r="L42" s="8">
        <f t="shared" si="3"/>
        <v>100</v>
      </c>
      <c r="M42" s="54"/>
      <c r="N42" s="175"/>
      <c r="O42" s="177"/>
      <c r="P42" s="177"/>
      <c r="Q42" s="177"/>
      <c r="R42" s="175"/>
      <c r="S42" s="175"/>
      <c r="T42" s="177"/>
      <c r="U42" s="73"/>
      <c r="AC42" s="9">
        <v>14</v>
      </c>
      <c r="AD42" s="136" t="str">
        <f t="shared" si="4"/>
        <v/>
      </c>
      <c r="AE42" s="136" t="str">
        <f t="shared" si="5"/>
        <v/>
      </c>
    </row>
    <row r="43" spans="1:31" ht="23.1" customHeight="1">
      <c r="A43" s="203"/>
      <c r="B43" s="203"/>
      <c r="C43" s="13"/>
      <c r="D43" s="14" t="s">
        <v>11</v>
      </c>
      <c r="E43" s="11"/>
      <c r="F43" s="10">
        <v>36</v>
      </c>
      <c r="G43" s="9">
        <v>1518</v>
      </c>
      <c r="H43" s="8">
        <f t="shared" si="0"/>
        <v>82.99617277200656</v>
      </c>
      <c r="I43" s="9">
        <v>311</v>
      </c>
      <c r="J43" s="8">
        <f t="shared" si="1"/>
        <v>17.00382722799344</v>
      </c>
      <c r="K43" s="9">
        <v>1829</v>
      </c>
      <c r="L43" s="8">
        <f t="shared" si="3"/>
        <v>100</v>
      </c>
      <c r="M43" s="54"/>
      <c r="N43" s="175"/>
      <c r="O43" s="177"/>
      <c r="P43" s="177"/>
      <c r="Q43" s="177"/>
      <c r="R43" s="175"/>
      <c r="S43" s="175"/>
      <c r="T43" s="177"/>
      <c r="U43" s="73"/>
      <c r="AC43" s="9">
        <v>36</v>
      </c>
      <c r="AD43" s="136" t="str">
        <f t="shared" si="4"/>
        <v/>
      </c>
      <c r="AE43" s="136" t="str">
        <f t="shared" si="5"/>
        <v/>
      </c>
    </row>
    <row r="44" spans="1:31" ht="23.1" customHeight="1">
      <c r="A44" s="203"/>
      <c r="B44" s="203"/>
      <c r="C44" s="13"/>
      <c r="D44" s="14" t="s">
        <v>10</v>
      </c>
      <c r="E44" s="11"/>
      <c r="F44" s="10">
        <v>187</v>
      </c>
      <c r="G44" s="9">
        <v>2406</v>
      </c>
      <c r="H44" s="8">
        <f t="shared" si="0"/>
        <v>44.43213296398892</v>
      </c>
      <c r="I44" s="9">
        <v>3009</v>
      </c>
      <c r="J44" s="8">
        <f t="shared" si="1"/>
        <v>55.567867036011073</v>
      </c>
      <c r="K44" s="9">
        <v>5415</v>
      </c>
      <c r="L44" s="8">
        <f t="shared" si="3"/>
        <v>100</v>
      </c>
      <c r="M44" s="54"/>
      <c r="N44" s="175"/>
      <c r="O44" s="177"/>
      <c r="P44" s="177"/>
      <c r="Q44" s="177"/>
      <c r="R44" s="175"/>
      <c r="S44" s="175"/>
      <c r="T44" s="177"/>
      <c r="U44" s="73"/>
      <c r="AC44" s="9">
        <v>187</v>
      </c>
      <c r="AD44" s="136" t="str">
        <f t="shared" si="4"/>
        <v/>
      </c>
      <c r="AE44" s="136" t="str">
        <f t="shared" si="5"/>
        <v/>
      </c>
    </row>
    <row r="45" spans="1:31" ht="23.1" customHeight="1">
      <c r="A45" s="203"/>
      <c r="B45" s="203"/>
      <c r="C45" s="13"/>
      <c r="D45" s="14" t="s">
        <v>9</v>
      </c>
      <c r="E45" s="11"/>
      <c r="F45" s="10">
        <v>20</v>
      </c>
      <c r="G45" s="9">
        <v>347</v>
      </c>
      <c r="H45" s="8">
        <f t="shared" si="0"/>
        <v>61.415929203539818</v>
      </c>
      <c r="I45" s="9">
        <v>218</v>
      </c>
      <c r="J45" s="8">
        <f t="shared" si="1"/>
        <v>38.584070796460182</v>
      </c>
      <c r="K45" s="9">
        <v>565</v>
      </c>
      <c r="L45" s="8">
        <f t="shared" si="3"/>
        <v>100</v>
      </c>
      <c r="M45" s="54"/>
      <c r="N45" s="175"/>
      <c r="O45" s="177"/>
      <c r="P45" s="177"/>
      <c r="Q45" s="177"/>
      <c r="R45" s="175"/>
      <c r="S45" s="175"/>
      <c r="T45" s="177"/>
      <c r="U45" s="73"/>
      <c r="AC45" s="9">
        <v>20</v>
      </c>
      <c r="AD45" s="136" t="str">
        <f t="shared" si="4"/>
        <v/>
      </c>
      <c r="AE45" s="136" t="str">
        <f t="shared" si="5"/>
        <v/>
      </c>
    </row>
    <row r="46" spans="1:31" ht="23.1" customHeight="1">
      <c r="A46" s="203"/>
      <c r="B46" s="203"/>
      <c r="C46" s="13"/>
      <c r="D46" s="14" t="s">
        <v>8</v>
      </c>
      <c r="E46" s="11"/>
      <c r="F46" s="10">
        <v>9</v>
      </c>
      <c r="G46" s="9">
        <v>59</v>
      </c>
      <c r="H46" s="8">
        <f t="shared" si="0"/>
        <v>39.333333333333329</v>
      </c>
      <c r="I46" s="9">
        <v>91</v>
      </c>
      <c r="J46" s="8">
        <f t="shared" si="1"/>
        <v>60.666666666666671</v>
      </c>
      <c r="K46" s="9">
        <v>150</v>
      </c>
      <c r="L46" s="8">
        <f t="shared" si="3"/>
        <v>100</v>
      </c>
      <c r="M46" s="54"/>
      <c r="N46" s="175"/>
      <c r="O46" s="177"/>
      <c r="P46" s="177"/>
      <c r="Q46" s="177"/>
      <c r="R46" s="175"/>
      <c r="S46" s="175"/>
      <c r="T46" s="177"/>
      <c r="U46" s="73"/>
      <c r="AC46" s="9">
        <v>9</v>
      </c>
      <c r="AD46" s="136" t="str">
        <f t="shared" si="4"/>
        <v/>
      </c>
      <c r="AE46" s="136" t="str">
        <f t="shared" si="5"/>
        <v/>
      </c>
    </row>
    <row r="47" spans="1:31" ht="24" customHeight="1">
      <c r="A47" s="203"/>
      <c r="B47" s="203"/>
      <c r="C47" s="13"/>
      <c r="D47" s="12" t="s">
        <v>7</v>
      </c>
      <c r="E47" s="11"/>
      <c r="F47" s="10">
        <v>17</v>
      </c>
      <c r="G47" s="9">
        <v>276</v>
      </c>
      <c r="H47" s="8">
        <f t="shared" si="0"/>
        <v>56.557377049180324</v>
      </c>
      <c r="I47" s="9">
        <v>212</v>
      </c>
      <c r="J47" s="8">
        <f t="shared" si="1"/>
        <v>43.442622950819668</v>
      </c>
      <c r="K47" s="9">
        <v>488</v>
      </c>
      <c r="L47" s="8">
        <f t="shared" si="3"/>
        <v>100</v>
      </c>
      <c r="M47" s="54"/>
      <c r="N47" s="175"/>
      <c r="O47" s="177"/>
      <c r="P47" s="177"/>
      <c r="Q47" s="177"/>
      <c r="R47" s="175"/>
      <c r="S47" s="175"/>
      <c r="T47" s="177"/>
      <c r="U47" s="73"/>
      <c r="AC47" s="9">
        <v>17</v>
      </c>
      <c r="AD47" s="136" t="str">
        <f t="shared" si="4"/>
        <v/>
      </c>
      <c r="AE47" s="136" t="str">
        <f t="shared" si="5"/>
        <v/>
      </c>
    </row>
    <row r="48" spans="1:31" ht="23.1" customHeight="1">
      <c r="A48" s="203"/>
      <c r="B48" s="203"/>
      <c r="C48" s="13"/>
      <c r="D48" s="14" t="s">
        <v>6</v>
      </c>
      <c r="E48" s="11"/>
      <c r="F48" s="10">
        <v>40</v>
      </c>
      <c r="G48" s="9">
        <v>671</v>
      </c>
      <c r="H48" s="8">
        <f t="shared" si="0"/>
        <v>39.239766081871345</v>
      </c>
      <c r="I48" s="9">
        <v>1039</v>
      </c>
      <c r="J48" s="8">
        <f t="shared" si="1"/>
        <v>60.760233918128662</v>
      </c>
      <c r="K48" s="9">
        <v>1710</v>
      </c>
      <c r="L48" s="8">
        <f t="shared" si="3"/>
        <v>100</v>
      </c>
      <c r="M48" s="54"/>
      <c r="O48" s="73"/>
      <c r="P48" s="73"/>
      <c r="Q48" s="73"/>
      <c r="T48" s="73"/>
      <c r="U48" s="73"/>
      <c r="AC48" s="9">
        <v>40</v>
      </c>
      <c r="AD48" s="136" t="str">
        <f t="shared" si="4"/>
        <v/>
      </c>
      <c r="AE48" s="136" t="str">
        <f t="shared" si="5"/>
        <v/>
      </c>
    </row>
    <row r="49" spans="1:32" ht="23.1" customHeight="1">
      <c r="A49" s="203"/>
      <c r="B49" s="203"/>
      <c r="C49" s="13"/>
      <c r="D49" s="14" t="s">
        <v>5</v>
      </c>
      <c r="E49" s="11"/>
      <c r="F49" s="10">
        <v>28</v>
      </c>
      <c r="G49" s="9">
        <v>236</v>
      </c>
      <c r="H49" s="8">
        <f t="shared" si="0"/>
        <v>42.67631103074141</v>
      </c>
      <c r="I49" s="9">
        <v>317</v>
      </c>
      <c r="J49" s="8">
        <f t="shared" si="1"/>
        <v>57.32368896925859</v>
      </c>
      <c r="K49" s="9">
        <v>553</v>
      </c>
      <c r="L49" s="8">
        <f t="shared" si="3"/>
        <v>100</v>
      </c>
      <c r="M49" s="54"/>
      <c r="O49" s="73"/>
      <c r="P49" s="73"/>
      <c r="Q49" s="73"/>
      <c r="T49" s="73"/>
      <c r="U49" s="73"/>
      <c r="AC49" s="9">
        <v>28</v>
      </c>
      <c r="AD49" s="136" t="str">
        <f t="shared" si="4"/>
        <v/>
      </c>
      <c r="AE49" s="136" t="str">
        <f t="shared" si="5"/>
        <v/>
      </c>
    </row>
    <row r="50" spans="1:32" ht="23.1" customHeight="1">
      <c r="A50" s="203"/>
      <c r="B50" s="203"/>
      <c r="C50" s="13"/>
      <c r="D50" s="14" t="s">
        <v>4</v>
      </c>
      <c r="E50" s="11"/>
      <c r="F50" s="10">
        <v>21</v>
      </c>
      <c r="G50" s="9">
        <v>1445</v>
      </c>
      <c r="H50" s="8">
        <f t="shared" si="0"/>
        <v>66.314823313446539</v>
      </c>
      <c r="I50" s="9">
        <v>734</v>
      </c>
      <c r="J50" s="8">
        <f t="shared" si="1"/>
        <v>33.685176686553461</v>
      </c>
      <c r="K50" s="9">
        <v>2179</v>
      </c>
      <c r="L50" s="8">
        <f t="shared" si="3"/>
        <v>100</v>
      </c>
      <c r="M50" s="54"/>
      <c r="O50" s="73"/>
      <c r="P50" s="73"/>
      <c r="Q50" s="73"/>
      <c r="T50" s="73"/>
      <c r="U50" s="73"/>
      <c r="AC50" s="9">
        <v>21</v>
      </c>
      <c r="AD50" s="136" t="str">
        <f t="shared" si="4"/>
        <v/>
      </c>
      <c r="AE50" s="136" t="str">
        <f t="shared" si="5"/>
        <v/>
      </c>
    </row>
    <row r="51" spans="1:32" ht="23.1" customHeight="1">
      <c r="A51" s="203"/>
      <c r="B51" s="203"/>
      <c r="C51" s="13"/>
      <c r="D51" s="14" t="s">
        <v>3</v>
      </c>
      <c r="E51" s="11"/>
      <c r="F51" s="10">
        <v>176</v>
      </c>
      <c r="G51" s="9">
        <v>4078</v>
      </c>
      <c r="H51" s="8">
        <f t="shared" si="0"/>
        <v>25.269550130127648</v>
      </c>
      <c r="I51" s="9">
        <v>12060</v>
      </c>
      <c r="J51" s="8">
        <f t="shared" si="1"/>
        <v>74.730449869872345</v>
      </c>
      <c r="K51" s="9">
        <v>16138</v>
      </c>
      <c r="L51" s="8">
        <f t="shared" si="3"/>
        <v>100</v>
      </c>
      <c r="M51" s="54"/>
      <c r="O51" s="73"/>
      <c r="P51" s="73"/>
      <c r="Q51" s="73"/>
      <c r="T51" s="73"/>
      <c r="U51" s="73"/>
      <c r="AC51" s="9">
        <v>176</v>
      </c>
      <c r="AD51" s="136" t="str">
        <f t="shared" si="4"/>
        <v/>
      </c>
      <c r="AE51" s="136" t="str">
        <f t="shared" si="5"/>
        <v/>
      </c>
    </row>
    <row r="52" spans="1:32" ht="23.1" customHeight="1">
      <c r="A52" s="203"/>
      <c r="B52" s="203"/>
      <c r="C52" s="13"/>
      <c r="D52" s="14" t="s">
        <v>2</v>
      </c>
      <c r="E52" s="11"/>
      <c r="F52" s="10">
        <v>21</v>
      </c>
      <c r="G52" s="9">
        <v>1479</v>
      </c>
      <c r="H52" s="8">
        <f t="shared" si="0"/>
        <v>71.865889212827994</v>
      </c>
      <c r="I52" s="9">
        <v>579</v>
      </c>
      <c r="J52" s="8">
        <f t="shared" si="1"/>
        <v>28.134110787172013</v>
      </c>
      <c r="K52" s="9">
        <v>2058</v>
      </c>
      <c r="L52" s="8">
        <f t="shared" si="3"/>
        <v>100</v>
      </c>
      <c r="M52" s="54"/>
      <c r="O52" s="73"/>
      <c r="P52" s="73"/>
      <c r="Q52" s="73"/>
      <c r="T52" s="73"/>
      <c r="U52" s="73"/>
      <c r="AC52" s="9">
        <v>21</v>
      </c>
      <c r="AD52" s="136" t="str">
        <f t="shared" si="4"/>
        <v/>
      </c>
      <c r="AE52" s="136" t="str">
        <f t="shared" si="5"/>
        <v/>
      </c>
    </row>
    <row r="53" spans="1:32" ht="24" customHeight="1" thickBot="1">
      <c r="A53" s="204"/>
      <c r="B53" s="204"/>
      <c r="C53" s="13"/>
      <c r="D53" s="12" t="s">
        <v>1</v>
      </c>
      <c r="E53" s="11"/>
      <c r="F53" s="10">
        <v>55</v>
      </c>
      <c r="G53" s="9">
        <v>3426</v>
      </c>
      <c r="H53" s="8">
        <f t="shared" si="0"/>
        <v>53.182241539894449</v>
      </c>
      <c r="I53" s="9">
        <v>3016</v>
      </c>
      <c r="J53" s="8">
        <f t="shared" si="1"/>
        <v>46.817758460105559</v>
      </c>
      <c r="K53" s="9">
        <v>6442</v>
      </c>
      <c r="L53" s="8">
        <f t="shared" si="3"/>
        <v>100</v>
      </c>
      <c r="M53" s="54"/>
      <c r="O53" s="73"/>
      <c r="P53" s="73"/>
      <c r="Q53" s="73"/>
      <c r="T53" s="73"/>
      <c r="U53" s="73"/>
      <c r="AC53" s="9">
        <v>55</v>
      </c>
      <c r="AD53" s="137" t="str">
        <f t="shared" si="4"/>
        <v/>
      </c>
      <c r="AE53" s="137" t="str">
        <f t="shared" si="5"/>
        <v/>
      </c>
    </row>
    <row r="54" spans="1:32">
      <c r="O54" s="73"/>
      <c r="P54" s="73"/>
      <c r="Q54" s="73"/>
      <c r="T54" s="73"/>
      <c r="U54" s="73"/>
    </row>
    <row r="55" spans="1:32">
      <c r="D55" s="5"/>
      <c r="O55" s="73"/>
      <c r="P55" s="73"/>
      <c r="Q55" s="73"/>
    </row>
    <row r="56" spans="1:32">
      <c r="O56" s="73"/>
      <c r="P56" s="73"/>
      <c r="Q56" s="73"/>
    </row>
    <row r="60" spans="1:32">
      <c r="D60" s="164" t="s">
        <v>495</v>
      </c>
      <c r="E60" s="162"/>
      <c r="F60" s="163">
        <v>986</v>
      </c>
      <c r="G60" s="163">
        <v>43858</v>
      </c>
      <c r="H60" s="163"/>
      <c r="I60" s="163">
        <v>34402</v>
      </c>
      <c r="J60" s="163"/>
      <c r="K60" s="163">
        <v>78260</v>
      </c>
      <c r="L60" s="163"/>
      <c r="M60" s="163"/>
      <c r="N60" s="163"/>
      <c r="O60" s="163"/>
      <c r="P60" s="163"/>
      <c r="Q60" s="163"/>
      <c r="R60" s="163"/>
      <c r="S60" s="163"/>
      <c r="T60" s="163"/>
      <c r="U60" s="163"/>
      <c r="V60" s="163"/>
      <c r="W60" s="163"/>
      <c r="X60" s="163"/>
      <c r="Y60" s="163"/>
      <c r="Z60" s="163"/>
      <c r="AA60" s="163"/>
      <c r="AB60" s="163"/>
      <c r="AC60" s="163"/>
      <c r="AD60" s="163"/>
      <c r="AE60" s="163"/>
      <c r="AF60" s="163"/>
    </row>
    <row r="61" spans="1:32">
      <c r="D61" s="165" t="s">
        <v>49</v>
      </c>
      <c r="E61" s="162"/>
      <c r="F61" s="166">
        <f>IF(F60="","",SUM(F8:F12))</f>
        <v>986</v>
      </c>
      <c r="G61" s="166">
        <f>IF(G60="","",SUM(G8:G12))</f>
        <v>43858</v>
      </c>
      <c r="H61" s="163"/>
      <c r="I61" s="166">
        <f>IF(I60="","",SUM(I8:I12))</f>
        <v>34402</v>
      </c>
      <c r="J61" s="163"/>
      <c r="K61" s="166">
        <f>IF(K60="","",SUM(K8:K12))</f>
        <v>78260</v>
      </c>
      <c r="L61" s="163"/>
      <c r="M61" s="166" t="str">
        <f>IF(M60="","",SUM(M8:M12))</f>
        <v/>
      </c>
      <c r="N61" s="163"/>
      <c r="O61" s="166"/>
      <c r="P61" s="163"/>
      <c r="Q61" s="163"/>
      <c r="R61" s="166"/>
      <c r="S61" s="166"/>
      <c r="T61" s="163"/>
      <c r="U61" s="166"/>
      <c r="V61" s="163"/>
      <c r="W61" s="166" t="str">
        <f>IF(W60="","",SUM(W8:W12))</f>
        <v/>
      </c>
      <c r="X61" s="163"/>
      <c r="Y61" s="166" t="str">
        <f>IF(Y60="","",SUM(Y8:Y12))</f>
        <v/>
      </c>
      <c r="Z61" s="163"/>
      <c r="AA61" s="166"/>
      <c r="AB61" s="163"/>
      <c r="AC61" s="166" t="str">
        <f>IF(AC60="","",SUM(AC8:AC12))</f>
        <v/>
      </c>
      <c r="AD61" s="163"/>
      <c r="AE61" s="166" t="str">
        <f>IF(AE60="","",SUM(AE8:AE12))</f>
        <v/>
      </c>
      <c r="AF61" s="163"/>
    </row>
    <row r="62" spans="1:32">
      <c r="D62" s="165" t="s">
        <v>43</v>
      </c>
      <c r="E62" s="162"/>
      <c r="F62" s="166">
        <f>IF(F60="","",SUM(F13,F38))</f>
        <v>986</v>
      </c>
      <c r="G62" s="166">
        <f>IF(G60="","",SUM(G13,G38))</f>
        <v>43858</v>
      </c>
      <c r="H62" s="163"/>
      <c r="I62" s="166">
        <f>IF(I60="","",SUM(I13,I38))</f>
        <v>34402</v>
      </c>
      <c r="J62" s="163"/>
      <c r="K62" s="166">
        <f>IF(K60="","",SUM(K13,K38))</f>
        <v>78260</v>
      </c>
      <c r="L62" s="163"/>
      <c r="M62" s="166" t="str">
        <f>IF(M60="","",SUM(M13,M38))</f>
        <v/>
      </c>
      <c r="N62" s="163"/>
      <c r="O62" s="166"/>
      <c r="P62" s="163"/>
      <c r="Q62" s="163"/>
      <c r="R62" s="166"/>
      <c r="S62" s="166"/>
      <c r="T62" s="163"/>
      <c r="U62" s="166"/>
      <c r="V62" s="163"/>
      <c r="W62" s="166" t="str">
        <f>IF(W60="","",SUM(W13,W38))</f>
        <v/>
      </c>
      <c r="X62" s="163"/>
      <c r="Y62" s="166" t="str">
        <f>IF(Y60="","",SUM(Y13,Y38))</f>
        <v/>
      </c>
      <c r="Z62" s="163"/>
      <c r="AA62" s="166"/>
      <c r="AB62" s="163"/>
      <c r="AC62" s="166" t="str">
        <f>IF(AC60="","",SUM(AC13,AC38))</f>
        <v/>
      </c>
      <c r="AD62" s="163"/>
      <c r="AE62" s="166" t="str">
        <f>IF(AE60="","",SUM(AE13,AE38))</f>
        <v/>
      </c>
      <c r="AF62" s="163"/>
    </row>
    <row r="63" spans="1:32">
      <c r="D63" s="167" t="s">
        <v>42</v>
      </c>
      <c r="F63" s="166">
        <f>IF(F60="","",SUM(F14:F37))</f>
        <v>247</v>
      </c>
      <c r="G63" s="166">
        <f>IF(G60="","",SUM(G14:G37))</f>
        <v>24431</v>
      </c>
      <c r="H63" s="163"/>
      <c r="I63" s="166">
        <f>IF(I60="","",SUM(I14:I37))</f>
        <v>12077</v>
      </c>
      <c r="J63" s="163"/>
      <c r="K63" s="166">
        <f>IF(K60="","",SUM(K14:K37))</f>
        <v>36508</v>
      </c>
      <c r="L63" s="163"/>
      <c r="M63" s="166" t="str">
        <f>IF(M60="","",SUM(M14:M37))</f>
        <v/>
      </c>
      <c r="N63" s="163"/>
      <c r="O63" s="166"/>
      <c r="P63" s="163"/>
      <c r="Q63" s="163"/>
      <c r="R63" s="166"/>
      <c r="S63" s="166"/>
      <c r="T63" s="163"/>
      <c r="U63" s="166"/>
      <c r="V63" s="163"/>
      <c r="W63" s="166" t="str">
        <f>IF(W60="","",SUM(W14:W37))</f>
        <v/>
      </c>
      <c r="X63" s="163"/>
      <c r="Y63" s="166" t="str">
        <f>IF(Y60="","",SUM(Y14:Y37))</f>
        <v/>
      </c>
      <c r="Z63" s="163"/>
      <c r="AA63" s="166"/>
      <c r="AB63" s="163"/>
      <c r="AC63" s="166" t="str">
        <f>IF(AC60="","",SUM(AC14:AC37))</f>
        <v/>
      </c>
      <c r="AD63" s="163"/>
      <c r="AE63" s="166" t="str">
        <f>IF(AE60="","",SUM(AE14:AE37))</f>
        <v/>
      </c>
      <c r="AF63" s="163"/>
    </row>
    <row r="64" spans="1:32">
      <c r="D64" s="168" t="s">
        <v>496</v>
      </c>
      <c r="F64" s="166">
        <f>IF(F60="","",SUM(F39:F53))</f>
        <v>739</v>
      </c>
      <c r="G64" s="166">
        <f>IF(G60="","",SUM(G39:G53))</f>
        <v>19427</v>
      </c>
      <c r="H64" s="163"/>
      <c r="I64" s="166">
        <f>IF(I60="","",SUM(I39:I53))</f>
        <v>22325</v>
      </c>
      <c r="J64" s="163"/>
      <c r="K64" s="166">
        <f>IF(K60="","",SUM(K39:K53))</f>
        <v>41752</v>
      </c>
      <c r="L64" s="163"/>
      <c r="M64" s="166" t="str">
        <f>IF(M60="","",SUM(M39:M53))</f>
        <v/>
      </c>
      <c r="N64" s="163"/>
      <c r="O64" s="166"/>
      <c r="P64" s="163"/>
      <c r="Q64" s="163"/>
      <c r="R64" s="166"/>
      <c r="S64" s="166"/>
      <c r="T64" s="163"/>
      <c r="U64" s="166"/>
      <c r="V64" s="163"/>
      <c r="W64" s="166" t="str">
        <f>IF(W60="","",SUM(W39:W53))</f>
        <v/>
      </c>
      <c r="X64" s="163"/>
      <c r="Y64" s="166" t="str">
        <f>IF(Y60="","",SUM(Y39:Y53))</f>
        <v/>
      </c>
      <c r="Z64" s="163"/>
      <c r="AA64" s="166"/>
      <c r="AB64" s="163"/>
      <c r="AC64" s="166" t="str">
        <f>IF(AC60="","",SUM(AC39:AC53))</f>
        <v/>
      </c>
      <c r="AD64" s="163"/>
      <c r="AE64" s="166" t="str">
        <f>IF(AE60="","",SUM(AE39:AE53))</f>
        <v/>
      </c>
      <c r="AF64" s="163"/>
    </row>
    <row r="65" spans="4:32">
      <c r="N65" s="3"/>
      <c r="O65" s="3"/>
      <c r="P65" s="3"/>
      <c r="Q65" s="3"/>
      <c r="R65" s="3"/>
      <c r="S65" s="3"/>
      <c r="T65" s="3"/>
      <c r="U65" s="3"/>
      <c r="V65" s="3"/>
    </row>
    <row r="66" spans="4:32">
      <c r="D66" s="164" t="s">
        <v>495</v>
      </c>
      <c r="F66" s="163" t="str">
        <f>IF(F60="","",IF(F7=F60,"",1))</f>
        <v/>
      </c>
      <c r="G66" s="163" t="str">
        <f>IF(G60="","",IF(G7=G60,"",1))</f>
        <v/>
      </c>
      <c r="H66" s="163"/>
      <c r="I66" s="163" t="str">
        <f>IF(I60="","",IF(I7=I60,"",1))</f>
        <v/>
      </c>
      <c r="J66" s="163"/>
      <c r="K66" s="163" t="str">
        <f>IF(K60="","",IF(K7=K60,"",1))</f>
        <v/>
      </c>
      <c r="L66" s="163"/>
      <c r="M66" s="163" t="str">
        <f>IF(M60="","",IF(M7=M60,"",1))</f>
        <v/>
      </c>
      <c r="N66" s="163"/>
      <c r="O66" s="163"/>
      <c r="P66" s="163"/>
      <c r="Q66" s="163"/>
      <c r="R66" s="163"/>
      <c r="S66" s="163"/>
      <c r="T66" s="163"/>
      <c r="U66" s="163"/>
      <c r="V66" s="163"/>
      <c r="W66" s="163" t="str">
        <f>IF(W60="","",IF(W7=W60,"",1))</f>
        <v/>
      </c>
      <c r="X66" s="163"/>
      <c r="Y66" s="163" t="str">
        <f>IF(Y60="","",IF(Y7=Y60,"",1))</f>
        <v/>
      </c>
      <c r="Z66" s="163"/>
      <c r="AA66" s="163"/>
      <c r="AB66" s="163"/>
      <c r="AC66" s="163" t="str">
        <f>IF(AC60="","",IF(AC7=AC60,"",1))</f>
        <v/>
      </c>
      <c r="AD66" s="163"/>
      <c r="AE66" s="163" t="str">
        <f>IF(AE60="","",IF(AE7=AE60,"",1))</f>
        <v/>
      </c>
      <c r="AF66" s="163"/>
    </row>
    <row r="67" spans="4:32">
      <c r="D67" s="165" t="s">
        <v>49</v>
      </c>
      <c r="F67" s="163" t="str">
        <f>IF(F60="","",IF(F60=F61,"",1))</f>
        <v/>
      </c>
      <c r="G67" s="163" t="str">
        <f>IF(G60="","",IF(G60=G61,"",1))</f>
        <v/>
      </c>
      <c r="H67" s="163"/>
      <c r="I67" s="163" t="str">
        <f>IF(I60="","",IF(I60=I61,"",1))</f>
        <v/>
      </c>
      <c r="J67" s="163"/>
      <c r="K67" s="163" t="str">
        <f>IF(K60="","",IF(K60=K61,"",1))</f>
        <v/>
      </c>
      <c r="L67" s="163"/>
      <c r="M67" s="163" t="str">
        <f>IF(M60="","",IF(M60=M61,"",1))</f>
        <v/>
      </c>
      <c r="N67" s="163"/>
      <c r="O67" s="163"/>
      <c r="P67" s="163"/>
      <c r="Q67" s="163"/>
      <c r="R67" s="163"/>
      <c r="S67" s="163"/>
      <c r="T67" s="163"/>
      <c r="U67" s="163"/>
      <c r="V67" s="163"/>
      <c r="W67" s="163" t="str">
        <f>IF(W60="","",IF(W60=W61,"",1))</f>
        <v/>
      </c>
      <c r="X67" s="163"/>
      <c r="Y67" s="163" t="str">
        <f>IF(Y60="","",IF(Y60=Y61,"",1))</f>
        <v/>
      </c>
      <c r="Z67" s="163"/>
      <c r="AA67" s="163"/>
      <c r="AB67" s="163"/>
      <c r="AC67" s="163" t="str">
        <f>IF(AC60="","",IF(AC60=AC61,"",1))</f>
        <v/>
      </c>
      <c r="AD67" s="163"/>
      <c r="AE67" s="163" t="str">
        <f>IF(AE60="","",IF(AE60=AE61,"",1))</f>
        <v/>
      </c>
      <c r="AF67" s="163"/>
    </row>
    <row r="68" spans="4:32">
      <c r="D68" s="165" t="s">
        <v>43</v>
      </c>
      <c r="F68" s="163" t="str">
        <f>IF(F60="","",IF(F60=F62,"",1))</f>
        <v/>
      </c>
      <c r="G68" s="163" t="str">
        <f>IF(G60="","",IF(G60=G62,"",1))</f>
        <v/>
      </c>
      <c r="H68" s="163"/>
      <c r="I68" s="163" t="str">
        <f>IF(I60="","",IF(I60=I62,"",1))</f>
        <v/>
      </c>
      <c r="J68" s="163"/>
      <c r="K68" s="163" t="str">
        <f>IF(K60="","",IF(K60=K62,"",1))</f>
        <v/>
      </c>
      <c r="L68" s="163"/>
      <c r="M68" s="163" t="str">
        <f>IF(M60="","",IF(M60=M62,"",1))</f>
        <v/>
      </c>
      <c r="N68" s="163"/>
      <c r="O68" s="163"/>
      <c r="P68" s="163"/>
      <c r="Q68" s="163"/>
      <c r="R68" s="163"/>
      <c r="S68" s="163"/>
      <c r="T68" s="163"/>
      <c r="U68" s="163"/>
      <c r="V68" s="163"/>
      <c r="W68" s="163" t="str">
        <f>IF(W60="","",IF(W60=W62,"",1))</f>
        <v/>
      </c>
      <c r="X68" s="163"/>
      <c r="Y68" s="163" t="str">
        <f>IF(Y60="","",IF(Y60=Y62,"",1))</f>
        <v/>
      </c>
      <c r="Z68" s="163"/>
      <c r="AA68" s="163"/>
      <c r="AB68" s="163"/>
      <c r="AC68" s="163" t="str">
        <f>IF(AC60="","",IF(AC60=AC62,"",1))</f>
        <v/>
      </c>
      <c r="AD68" s="163"/>
      <c r="AE68" s="163" t="str">
        <f>IF(AE60="","",IF(AE60=AE62,"",1))</f>
        <v/>
      </c>
      <c r="AF68" s="163"/>
    </row>
    <row r="69" spans="4:32">
      <c r="D69" s="167" t="s">
        <v>42</v>
      </c>
      <c r="F69" s="163" t="str">
        <f>IF(F60="","",IF(F13=F63,"",1))</f>
        <v/>
      </c>
      <c r="G69" s="163" t="str">
        <f>IF(G60="","",IF(G13=G63,"",1))</f>
        <v/>
      </c>
      <c r="H69" s="163"/>
      <c r="I69" s="163" t="str">
        <f>IF(I60="","",IF(I13=I63,"",1))</f>
        <v/>
      </c>
      <c r="J69" s="163"/>
      <c r="K69" s="163" t="str">
        <f>IF(K60="","",IF(K13=K63,"",1))</f>
        <v/>
      </c>
      <c r="L69" s="163"/>
      <c r="M69" s="163" t="str">
        <f>IF(M60="","",IF(M13=M63,"",1))</f>
        <v/>
      </c>
      <c r="N69" s="163"/>
      <c r="O69" s="163"/>
      <c r="P69" s="163"/>
      <c r="Q69" s="163"/>
      <c r="R69" s="163"/>
      <c r="S69" s="163"/>
      <c r="T69" s="163"/>
      <c r="U69" s="163"/>
      <c r="V69" s="163"/>
      <c r="W69" s="163" t="str">
        <f>IF(W60="","",IF(W13=W63,"",1))</f>
        <v/>
      </c>
      <c r="X69" s="163"/>
      <c r="Y69" s="163" t="str">
        <f>IF(Y60="","",IF(Y13=Y63,"",1))</f>
        <v/>
      </c>
      <c r="Z69" s="163"/>
      <c r="AA69" s="163"/>
      <c r="AB69" s="163"/>
      <c r="AC69" s="163" t="str">
        <f>IF(AC60="","",IF(AC13=AC63,"",1))</f>
        <v/>
      </c>
      <c r="AD69" s="163"/>
      <c r="AE69" s="163" t="str">
        <f>IF(AE60="","",IF(AE13=AE63,"",1))</f>
        <v/>
      </c>
      <c r="AF69" s="163"/>
    </row>
    <row r="70" spans="4:32">
      <c r="D70" s="168" t="s">
        <v>496</v>
      </c>
      <c r="F70" s="163" t="str">
        <f>IF(F60="","",IF(F38=F64,"",1))</f>
        <v/>
      </c>
      <c r="G70" s="163" t="str">
        <f>IF(G60="","",IF(G38=G64,"",1))</f>
        <v/>
      </c>
      <c r="H70" s="163"/>
      <c r="I70" s="163" t="str">
        <f>IF(I60="","",IF(I38=I64,"",1))</f>
        <v/>
      </c>
      <c r="J70" s="163"/>
      <c r="K70" s="163" t="str">
        <f>IF(K60="","",IF(K38=K64,"",1))</f>
        <v/>
      </c>
      <c r="L70" s="163"/>
      <c r="M70" s="163" t="str">
        <f>IF(M60="","",IF(M38=M64,"",1))</f>
        <v/>
      </c>
      <c r="N70" s="163"/>
      <c r="O70" s="163"/>
      <c r="P70" s="163"/>
      <c r="Q70" s="163"/>
      <c r="R70" s="163"/>
      <c r="S70" s="163"/>
      <c r="T70" s="163"/>
      <c r="U70" s="163"/>
      <c r="V70" s="163"/>
      <c r="W70" s="163" t="str">
        <f>IF(W60="","",IF(W38=W64,"",1))</f>
        <v/>
      </c>
      <c r="X70" s="163"/>
      <c r="Y70" s="163" t="str">
        <f>IF(Y60="","",IF(Y38=Y64,"",1))</f>
        <v/>
      </c>
      <c r="Z70" s="163"/>
      <c r="AA70" s="163"/>
      <c r="AB70" s="163"/>
      <c r="AC70" s="163" t="str">
        <f>IF(AC60="","",IF(AC38=AC64,"",1))</f>
        <v/>
      </c>
      <c r="AD70" s="163"/>
      <c r="AE70" s="163" t="str">
        <f>IF(AE60="","",IF(AE38=AE64,"",1))</f>
        <v/>
      </c>
      <c r="AF70" s="163"/>
    </row>
    <row r="73" spans="4:32">
      <c r="D73" s="5"/>
    </row>
    <row r="75" spans="4:32">
      <c r="D75" s="5"/>
    </row>
    <row r="77" spans="4:32">
      <c r="D77" s="5"/>
    </row>
    <row r="79" spans="4:32">
      <c r="D79" s="5"/>
    </row>
    <row r="81" spans="4:4" ht="13.5" customHeight="1">
      <c r="D81" s="6"/>
    </row>
    <row r="82" spans="4:4" ht="13.5" customHeight="1"/>
    <row r="83" spans="4:4">
      <c r="D83" s="5"/>
    </row>
    <row r="85" spans="4:4">
      <c r="D85" s="5"/>
    </row>
    <row r="87" spans="4:4">
      <c r="D87" s="5"/>
    </row>
    <row r="89" spans="4:4">
      <c r="D89" s="5"/>
    </row>
    <row r="93" spans="4:4" ht="12.75" customHeight="1"/>
    <row r="94" spans="4:4" ht="12.75" customHeight="1"/>
  </sheetData>
  <mergeCells count="22">
    <mergeCell ref="I4:J4"/>
    <mergeCell ref="K4:L4"/>
    <mergeCell ref="G3:L3"/>
    <mergeCell ref="A7:E7"/>
    <mergeCell ref="J5:J6"/>
    <mergeCell ref="G4:H4"/>
    <mergeCell ref="K5:K6"/>
    <mergeCell ref="L5:L6"/>
    <mergeCell ref="I5:I6"/>
    <mergeCell ref="B10:E10"/>
    <mergeCell ref="B11:E11"/>
    <mergeCell ref="G5:G6"/>
    <mergeCell ref="H5:H6"/>
    <mergeCell ref="A13:A53"/>
    <mergeCell ref="B13:B37"/>
    <mergeCell ref="B38:B53"/>
    <mergeCell ref="A3:E6"/>
    <mergeCell ref="F3:F6"/>
    <mergeCell ref="A8:A12"/>
    <mergeCell ref="B8:E8"/>
    <mergeCell ref="B9:E9"/>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3"/>
  <sheetViews>
    <sheetView showGridLines="0" view="pageBreakPreview" zoomScaleNormal="100" zoomScaleSheetLayoutView="100" workbookViewId="0">
      <selection activeCell="H10" sqref="H10"/>
    </sheetView>
  </sheetViews>
  <sheetFormatPr defaultRowHeight="13.5"/>
  <cols>
    <col min="1" max="2" width="2.625" style="4" customWidth="1"/>
    <col min="3" max="3" width="1.375" style="4" customWidth="1"/>
    <col min="4" max="4" width="27.625" style="4" customWidth="1"/>
    <col min="5" max="5" width="1.375" style="4" customWidth="1"/>
    <col min="6" max="6" width="10.625" style="3" customWidth="1"/>
    <col min="7" max="18" width="7.625" style="3" customWidth="1"/>
    <col min="19" max="16384" width="9" style="3"/>
  </cols>
  <sheetData>
    <row r="1" spans="1:29" ht="14.25">
      <c r="A1" s="18" t="s">
        <v>83</v>
      </c>
    </row>
    <row r="3" spans="1:29">
      <c r="A3" s="216" t="s">
        <v>64</v>
      </c>
      <c r="B3" s="217"/>
      <c r="C3" s="217"/>
      <c r="D3" s="217"/>
      <c r="E3" s="218"/>
      <c r="F3" s="225" t="s">
        <v>138</v>
      </c>
      <c r="G3" s="240" t="s">
        <v>492</v>
      </c>
      <c r="H3" s="251"/>
      <c r="I3" s="240" t="s">
        <v>82</v>
      </c>
      <c r="J3" s="254"/>
      <c r="K3" s="256" t="s">
        <v>493</v>
      </c>
      <c r="L3" s="257"/>
      <c r="M3" s="254" t="s">
        <v>81</v>
      </c>
      <c r="N3" s="241"/>
      <c r="O3" s="240" t="s">
        <v>80</v>
      </c>
      <c r="P3" s="241"/>
      <c r="Q3" s="240" t="s">
        <v>494</v>
      </c>
      <c r="R3" s="244"/>
    </row>
    <row r="4" spans="1:29" ht="42" customHeight="1">
      <c r="A4" s="219"/>
      <c r="B4" s="220"/>
      <c r="C4" s="220"/>
      <c r="D4" s="220"/>
      <c r="E4" s="221"/>
      <c r="F4" s="226"/>
      <c r="G4" s="252"/>
      <c r="H4" s="253"/>
      <c r="I4" s="242"/>
      <c r="J4" s="255"/>
      <c r="K4" s="258"/>
      <c r="L4" s="259"/>
      <c r="M4" s="255"/>
      <c r="N4" s="243"/>
      <c r="O4" s="242"/>
      <c r="P4" s="243"/>
      <c r="Q4" s="245"/>
      <c r="R4" s="246"/>
    </row>
    <row r="5" spans="1:29" ht="15" customHeight="1" thickBot="1">
      <c r="A5" s="219"/>
      <c r="B5" s="220"/>
      <c r="C5" s="220"/>
      <c r="D5" s="220"/>
      <c r="E5" s="221"/>
      <c r="F5" s="226"/>
      <c r="G5" s="227" t="s">
        <v>52</v>
      </c>
      <c r="H5" s="214" t="s">
        <v>51</v>
      </c>
      <c r="I5" s="227" t="s">
        <v>52</v>
      </c>
      <c r="J5" s="247" t="s">
        <v>51</v>
      </c>
      <c r="K5" s="249" t="s">
        <v>52</v>
      </c>
      <c r="L5" s="236" t="s">
        <v>51</v>
      </c>
      <c r="M5" s="238" t="s">
        <v>52</v>
      </c>
      <c r="N5" s="214" t="s">
        <v>51</v>
      </c>
      <c r="O5" s="227" t="s">
        <v>52</v>
      </c>
      <c r="P5" s="214" t="s">
        <v>51</v>
      </c>
      <c r="Q5" s="227" t="s">
        <v>52</v>
      </c>
      <c r="R5" s="214" t="s">
        <v>51</v>
      </c>
    </row>
    <row r="6" spans="1:29" ht="15" customHeight="1" thickBot="1">
      <c r="A6" s="222"/>
      <c r="B6" s="223"/>
      <c r="C6" s="223"/>
      <c r="D6" s="223"/>
      <c r="E6" s="224"/>
      <c r="F6" s="226"/>
      <c r="G6" s="228"/>
      <c r="H6" s="215"/>
      <c r="I6" s="228"/>
      <c r="J6" s="248"/>
      <c r="K6" s="250"/>
      <c r="L6" s="237"/>
      <c r="M6" s="239"/>
      <c r="N6" s="215"/>
      <c r="O6" s="228"/>
      <c r="P6" s="215"/>
      <c r="Q6" s="228"/>
      <c r="R6" s="215"/>
      <c r="AA6" s="139">
        <f>SUM(AB7:AD53,F66:AD70)</f>
        <v>0</v>
      </c>
    </row>
    <row r="7" spans="1:29" ht="23.1" customHeight="1">
      <c r="A7" s="211" t="s">
        <v>50</v>
      </c>
      <c r="B7" s="212"/>
      <c r="C7" s="212"/>
      <c r="D7" s="212"/>
      <c r="E7" s="213"/>
      <c r="F7" s="10">
        <f>SUM(G7,I7,M7,O7,Q7)</f>
        <v>976</v>
      </c>
      <c r="G7" s="9">
        <f>SUM(G8:G12)</f>
        <v>200</v>
      </c>
      <c r="H7" s="8">
        <f t="shared" ref="H7:H53" si="0">IF(G7=0,0,G7/$F7*100)</f>
        <v>20.491803278688526</v>
      </c>
      <c r="I7" s="9">
        <f>SUM(I8:I12)</f>
        <v>714</v>
      </c>
      <c r="J7" s="22">
        <f t="shared" ref="J7:J53" si="1">IF(I7=0,0,I7/$F7*100)</f>
        <v>73.155737704918039</v>
      </c>
      <c r="K7" s="23">
        <f>SUM(G7,I7)</f>
        <v>914</v>
      </c>
      <c r="L7" s="20">
        <f t="shared" ref="L7:L53" si="2">IF(K7=0,0,K7/$F7*100)</f>
        <v>93.647540983606561</v>
      </c>
      <c r="M7" s="9">
        <f>SUM(M8:M12)</f>
        <v>18</v>
      </c>
      <c r="N7" s="8">
        <f t="shared" ref="N7:N53" si="3">IF(M7=0,0,M7/$F7*100)</f>
        <v>1.8442622950819672</v>
      </c>
      <c r="O7" s="9">
        <f>SUM(O8:O12)</f>
        <v>25</v>
      </c>
      <c r="P7" s="8">
        <f t="shared" ref="P7:P53" si="4">IF(O7=0,0,O7/$F7*100)</f>
        <v>2.5614754098360657</v>
      </c>
      <c r="Q7" s="9">
        <f>SUM(Q8:Q12)</f>
        <v>19</v>
      </c>
      <c r="R7" s="8">
        <f t="shared" ref="R7:R53" si="5">IF(Q7=0,0,Q7/$F7*100)</f>
        <v>1.9467213114754098</v>
      </c>
      <c r="AA7" s="138">
        <v>976</v>
      </c>
      <c r="AB7" s="135" t="str">
        <f>IF(F7=AA7,"",1)</f>
        <v/>
      </c>
      <c r="AC7" s="173" t="str">
        <f>IF(SUM(H7,J7,N7,P7,R7)=100,"",1)</f>
        <v/>
      </c>
    </row>
    <row r="8" spans="1:29" ht="23.1" customHeight="1">
      <c r="A8" s="205" t="s">
        <v>49</v>
      </c>
      <c r="B8" s="208" t="s">
        <v>48</v>
      </c>
      <c r="C8" s="209"/>
      <c r="D8" s="209"/>
      <c r="E8" s="210"/>
      <c r="F8" s="10">
        <f t="shared" ref="F8:F53" si="6">SUM(G8,I8,M8,O8,Q8)</f>
        <v>317</v>
      </c>
      <c r="G8" s="9">
        <v>56</v>
      </c>
      <c r="H8" s="8">
        <f t="shared" si="0"/>
        <v>17.665615141955836</v>
      </c>
      <c r="I8" s="15">
        <v>221</v>
      </c>
      <c r="J8" s="22">
        <f t="shared" si="1"/>
        <v>69.716088328075713</v>
      </c>
      <c r="K8" s="23">
        <f>SUM(G8,I8)</f>
        <v>277</v>
      </c>
      <c r="L8" s="20">
        <f t="shared" si="2"/>
        <v>87.381703470031553</v>
      </c>
      <c r="M8" s="19">
        <v>10</v>
      </c>
      <c r="N8" s="8">
        <f t="shared" si="3"/>
        <v>3.1545741324921135</v>
      </c>
      <c r="O8" s="15">
        <v>16</v>
      </c>
      <c r="P8" s="8">
        <f t="shared" si="4"/>
        <v>5.0473186119873814</v>
      </c>
      <c r="Q8" s="15">
        <v>14</v>
      </c>
      <c r="R8" s="8">
        <f t="shared" si="5"/>
        <v>4.4164037854889591</v>
      </c>
      <c r="AA8" s="9">
        <v>317</v>
      </c>
      <c r="AB8" s="136" t="str">
        <f t="shared" ref="AB8:AB53" si="7">IF(F8=AA8,"",1)</f>
        <v/>
      </c>
      <c r="AC8" s="136" t="str">
        <f t="shared" ref="AC8:AC53" si="8">IF(SUM(H8,J8,N8,P8,R8)=100,"",1)</f>
        <v/>
      </c>
    </row>
    <row r="9" spans="1:29" ht="23.1" customHeight="1">
      <c r="A9" s="206"/>
      <c r="B9" s="208" t="s">
        <v>47</v>
      </c>
      <c r="C9" s="209"/>
      <c r="D9" s="209"/>
      <c r="E9" s="210"/>
      <c r="F9" s="10">
        <f t="shared" si="6"/>
        <v>144</v>
      </c>
      <c r="G9" s="9">
        <v>22</v>
      </c>
      <c r="H9" s="8">
        <f t="shared" si="0"/>
        <v>15.277777777777779</v>
      </c>
      <c r="I9" s="15">
        <v>112</v>
      </c>
      <c r="J9" s="22">
        <f t="shared" si="1"/>
        <v>77.777777777777786</v>
      </c>
      <c r="K9" s="21">
        <f t="shared" ref="K9:K53" si="9">SUM(G9,I9)</f>
        <v>134</v>
      </c>
      <c r="L9" s="20">
        <f t="shared" si="2"/>
        <v>93.055555555555557</v>
      </c>
      <c r="M9" s="19">
        <v>3</v>
      </c>
      <c r="N9" s="8">
        <f t="shared" si="3"/>
        <v>2.083333333333333</v>
      </c>
      <c r="O9" s="15">
        <v>5</v>
      </c>
      <c r="P9" s="8">
        <f t="shared" si="4"/>
        <v>3.4722222222222223</v>
      </c>
      <c r="Q9" s="15">
        <v>2</v>
      </c>
      <c r="R9" s="8">
        <f t="shared" si="5"/>
        <v>1.3888888888888888</v>
      </c>
      <c r="S9" s="54"/>
      <c r="AA9" s="9">
        <v>144</v>
      </c>
      <c r="AB9" s="136" t="str">
        <f t="shared" si="7"/>
        <v/>
      </c>
      <c r="AC9" s="136" t="str">
        <f t="shared" si="8"/>
        <v/>
      </c>
    </row>
    <row r="10" spans="1:29" ht="23.1" customHeight="1">
      <c r="A10" s="206"/>
      <c r="B10" s="208" t="s">
        <v>46</v>
      </c>
      <c r="C10" s="209"/>
      <c r="D10" s="209"/>
      <c r="E10" s="210"/>
      <c r="F10" s="10">
        <f t="shared" si="6"/>
        <v>217</v>
      </c>
      <c r="G10" s="9">
        <v>37</v>
      </c>
      <c r="H10" s="8">
        <f t="shared" si="0"/>
        <v>17.050691244239633</v>
      </c>
      <c r="I10" s="15">
        <v>175</v>
      </c>
      <c r="J10" s="22">
        <f t="shared" si="1"/>
        <v>80.645161290322577</v>
      </c>
      <c r="K10" s="21">
        <f t="shared" si="9"/>
        <v>212</v>
      </c>
      <c r="L10" s="20">
        <f t="shared" si="2"/>
        <v>97.695852534562206</v>
      </c>
      <c r="M10" s="19">
        <v>3</v>
      </c>
      <c r="N10" s="8">
        <f t="shared" si="3"/>
        <v>1.3824884792626728</v>
      </c>
      <c r="O10" s="15">
        <v>2</v>
      </c>
      <c r="P10" s="8">
        <f t="shared" si="4"/>
        <v>0.92165898617511521</v>
      </c>
      <c r="Q10" s="15">
        <v>0</v>
      </c>
      <c r="R10" s="8">
        <f t="shared" si="5"/>
        <v>0</v>
      </c>
      <c r="AA10" s="9">
        <v>217</v>
      </c>
      <c r="AB10" s="136" t="str">
        <f t="shared" si="7"/>
        <v/>
      </c>
      <c r="AC10" s="136" t="str">
        <f t="shared" si="8"/>
        <v/>
      </c>
    </row>
    <row r="11" spans="1:29" ht="23.1" customHeight="1">
      <c r="A11" s="206"/>
      <c r="B11" s="208" t="s">
        <v>45</v>
      </c>
      <c r="C11" s="209"/>
      <c r="D11" s="209"/>
      <c r="E11" s="210"/>
      <c r="F11" s="10">
        <f t="shared" si="6"/>
        <v>77</v>
      </c>
      <c r="G11" s="9">
        <v>24</v>
      </c>
      <c r="H11" s="8">
        <f t="shared" si="0"/>
        <v>31.168831168831169</v>
      </c>
      <c r="I11" s="15">
        <v>52</v>
      </c>
      <c r="J11" s="22">
        <f t="shared" si="1"/>
        <v>67.532467532467535</v>
      </c>
      <c r="K11" s="23">
        <f>SUM(G11,I11)</f>
        <v>76</v>
      </c>
      <c r="L11" s="20">
        <f t="shared" si="2"/>
        <v>98.701298701298697</v>
      </c>
      <c r="M11" s="19">
        <v>0</v>
      </c>
      <c r="N11" s="8">
        <f t="shared" si="3"/>
        <v>0</v>
      </c>
      <c r="O11" s="15">
        <v>0</v>
      </c>
      <c r="P11" s="8">
        <f t="shared" si="4"/>
        <v>0</v>
      </c>
      <c r="Q11" s="15">
        <v>1</v>
      </c>
      <c r="R11" s="8">
        <f t="shared" si="5"/>
        <v>1.2987012987012987</v>
      </c>
      <c r="AA11" s="9">
        <v>77</v>
      </c>
      <c r="AB11" s="136" t="str">
        <f t="shared" si="7"/>
        <v/>
      </c>
      <c r="AC11" s="136" t="str">
        <f t="shared" si="8"/>
        <v/>
      </c>
    </row>
    <row r="12" spans="1:29" ht="23.1" customHeight="1">
      <c r="A12" s="207"/>
      <c r="B12" s="208" t="s">
        <v>44</v>
      </c>
      <c r="C12" s="209"/>
      <c r="D12" s="209"/>
      <c r="E12" s="210"/>
      <c r="F12" s="10">
        <f t="shared" si="6"/>
        <v>221</v>
      </c>
      <c r="G12" s="9">
        <v>61</v>
      </c>
      <c r="H12" s="8">
        <f t="shared" si="0"/>
        <v>27.601809954751133</v>
      </c>
      <c r="I12" s="15">
        <v>154</v>
      </c>
      <c r="J12" s="22">
        <f t="shared" si="1"/>
        <v>69.68325791855203</v>
      </c>
      <c r="K12" s="21">
        <f t="shared" si="9"/>
        <v>215</v>
      </c>
      <c r="L12" s="20">
        <f t="shared" si="2"/>
        <v>97.285067873303163</v>
      </c>
      <c r="M12" s="19">
        <v>2</v>
      </c>
      <c r="N12" s="8">
        <f t="shared" si="3"/>
        <v>0.90497737556561098</v>
      </c>
      <c r="O12" s="15">
        <v>2</v>
      </c>
      <c r="P12" s="8">
        <f t="shared" si="4"/>
        <v>0.90497737556561098</v>
      </c>
      <c r="Q12" s="15">
        <v>2</v>
      </c>
      <c r="R12" s="8">
        <f t="shared" si="5"/>
        <v>0.90497737556561098</v>
      </c>
      <c r="AA12" s="9">
        <v>221</v>
      </c>
      <c r="AB12" s="136" t="str">
        <f t="shared" si="7"/>
        <v/>
      </c>
      <c r="AC12" s="136" t="str">
        <f t="shared" si="8"/>
        <v/>
      </c>
    </row>
    <row r="13" spans="1:29" ht="23.1" customHeight="1">
      <c r="A13" s="202" t="s">
        <v>43</v>
      </c>
      <c r="B13" s="202" t="s">
        <v>42</v>
      </c>
      <c r="C13" s="13"/>
      <c r="D13" s="14" t="s">
        <v>16</v>
      </c>
      <c r="E13" s="11"/>
      <c r="F13" s="10">
        <f t="shared" si="6"/>
        <v>246</v>
      </c>
      <c r="G13" s="9">
        <f>SUM(G14:G37)</f>
        <v>40</v>
      </c>
      <c r="H13" s="8">
        <f t="shared" si="0"/>
        <v>16.260162601626014</v>
      </c>
      <c r="I13" s="9">
        <f>SUM(I14:I37)</f>
        <v>201</v>
      </c>
      <c r="J13" s="22">
        <f t="shared" si="1"/>
        <v>81.707317073170728</v>
      </c>
      <c r="K13" s="23">
        <f t="shared" si="9"/>
        <v>241</v>
      </c>
      <c r="L13" s="20">
        <f t="shared" si="2"/>
        <v>97.967479674796749</v>
      </c>
      <c r="M13" s="9">
        <f>SUM(M14:M37)</f>
        <v>2</v>
      </c>
      <c r="N13" s="8">
        <f t="shared" si="3"/>
        <v>0.81300813008130091</v>
      </c>
      <c r="O13" s="9">
        <f>SUM(O14:O37)</f>
        <v>1</v>
      </c>
      <c r="P13" s="8">
        <f t="shared" si="4"/>
        <v>0.40650406504065045</v>
      </c>
      <c r="Q13" s="9">
        <f>SUM(Q14:Q37)</f>
        <v>2</v>
      </c>
      <c r="R13" s="8">
        <f t="shared" si="5"/>
        <v>0.81300813008130091</v>
      </c>
      <c r="AA13" s="9">
        <v>246</v>
      </c>
      <c r="AB13" s="136" t="str">
        <f t="shared" si="7"/>
        <v/>
      </c>
      <c r="AC13" s="136" t="str">
        <f t="shared" si="8"/>
        <v/>
      </c>
    </row>
    <row r="14" spans="1:29" ht="23.1" customHeight="1">
      <c r="A14" s="203"/>
      <c r="B14" s="203"/>
      <c r="C14" s="13"/>
      <c r="D14" s="14" t="s">
        <v>41</v>
      </c>
      <c r="E14" s="11"/>
      <c r="F14" s="10">
        <f t="shared" si="6"/>
        <v>28</v>
      </c>
      <c r="G14" s="9">
        <v>1</v>
      </c>
      <c r="H14" s="8">
        <f t="shared" si="0"/>
        <v>3.5714285714285712</v>
      </c>
      <c r="I14" s="15">
        <v>25</v>
      </c>
      <c r="J14" s="22">
        <f t="shared" si="1"/>
        <v>89.285714285714292</v>
      </c>
      <c r="K14" s="21">
        <f t="shared" si="9"/>
        <v>26</v>
      </c>
      <c r="L14" s="20">
        <f t="shared" si="2"/>
        <v>92.857142857142861</v>
      </c>
      <c r="M14" s="19">
        <v>1</v>
      </c>
      <c r="N14" s="8">
        <f t="shared" si="3"/>
        <v>3.5714285714285712</v>
      </c>
      <c r="O14" s="15">
        <v>0</v>
      </c>
      <c r="P14" s="8">
        <f t="shared" si="4"/>
        <v>0</v>
      </c>
      <c r="Q14" s="15">
        <v>1</v>
      </c>
      <c r="R14" s="8">
        <f t="shared" si="5"/>
        <v>3.5714285714285712</v>
      </c>
      <c r="AA14" s="9">
        <v>28</v>
      </c>
      <c r="AB14" s="136" t="str">
        <f t="shared" si="7"/>
        <v/>
      </c>
      <c r="AC14" s="136" t="str">
        <f t="shared" si="8"/>
        <v/>
      </c>
    </row>
    <row r="15" spans="1:29" ht="23.1" customHeight="1">
      <c r="A15" s="203"/>
      <c r="B15" s="203"/>
      <c r="C15" s="13"/>
      <c r="D15" s="14" t="s">
        <v>40</v>
      </c>
      <c r="E15" s="11"/>
      <c r="F15" s="10">
        <f t="shared" si="6"/>
        <v>5</v>
      </c>
      <c r="G15" s="9">
        <v>0</v>
      </c>
      <c r="H15" s="8">
        <f t="shared" si="0"/>
        <v>0</v>
      </c>
      <c r="I15" s="15">
        <v>5</v>
      </c>
      <c r="J15" s="22">
        <f t="shared" si="1"/>
        <v>100</v>
      </c>
      <c r="K15" s="21">
        <f t="shared" si="9"/>
        <v>5</v>
      </c>
      <c r="L15" s="20">
        <f t="shared" si="2"/>
        <v>100</v>
      </c>
      <c r="M15" s="19">
        <v>0</v>
      </c>
      <c r="N15" s="8">
        <f t="shared" si="3"/>
        <v>0</v>
      </c>
      <c r="O15" s="15">
        <v>0</v>
      </c>
      <c r="P15" s="8">
        <f t="shared" si="4"/>
        <v>0</v>
      </c>
      <c r="Q15" s="15">
        <v>0</v>
      </c>
      <c r="R15" s="8">
        <f t="shared" si="5"/>
        <v>0</v>
      </c>
      <c r="AA15" s="9">
        <v>5</v>
      </c>
      <c r="AB15" s="136" t="str">
        <f t="shared" si="7"/>
        <v/>
      </c>
      <c r="AC15" s="136" t="str">
        <f t="shared" si="8"/>
        <v/>
      </c>
    </row>
    <row r="16" spans="1:29" ht="23.1" customHeight="1">
      <c r="A16" s="203"/>
      <c r="B16" s="203"/>
      <c r="C16" s="13"/>
      <c r="D16" s="14" t="s">
        <v>39</v>
      </c>
      <c r="E16" s="11"/>
      <c r="F16" s="10">
        <f t="shared" si="6"/>
        <v>19</v>
      </c>
      <c r="G16" s="9">
        <v>3</v>
      </c>
      <c r="H16" s="8">
        <f t="shared" si="0"/>
        <v>15.789473684210526</v>
      </c>
      <c r="I16" s="15">
        <v>16</v>
      </c>
      <c r="J16" s="22">
        <f t="shared" si="1"/>
        <v>84.210526315789465</v>
      </c>
      <c r="K16" s="21">
        <f t="shared" si="9"/>
        <v>19</v>
      </c>
      <c r="L16" s="20">
        <f t="shared" si="2"/>
        <v>100</v>
      </c>
      <c r="M16" s="19">
        <v>0</v>
      </c>
      <c r="N16" s="8">
        <f t="shared" si="3"/>
        <v>0</v>
      </c>
      <c r="O16" s="15">
        <v>0</v>
      </c>
      <c r="P16" s="8">
        <f t="shared" si="4"/>
        <v>0</v>
      </c>
      <c r="Q16" s="15">
        <v>0</v>
      </c>
      <c r="R16" s="8">
        <f t="shared" si="5"/>
        <v>0</v>
      </c>
      <c r="AA16" s="9">
        <v>19</v>
      </c>
      <c r="AB16" s="136" t="str">
        <f t="shared" si="7"/>
        <v/>
      </c>
      <c r="AC16" s="136" t="str">
        <f t="shared" si="8"/>
        <v/>
      </c>
    </row>
    <row r="17" spans="1:29" ht="23.1" customHeight="1">
      <c r="A17" s="203"/>
      <c r="B17" s="203"/>
      <c r="C17" s="13"/>
      <c r="D17" s="14" t="s">
        <v>38</v>
      </c>
      <c r="E17" s="11"/>
      <c r="F17" s="10">
        <f t="shared" si="6"/>
        <v>2</v>
      </c>
      <c r="G17" s="9">
        <v>0</v>
      </c>
      <c r="H17" s="8">
        <f t="shared" si="0"/>
        <v>0</v>
      </c>
      <c r="I17" s="15">
        <v>2</v>
      </c>
      <c r="J17" s="22">
        <f t="shared" si="1"/>
        <v>100</v>
      </c>
      <c r="K17" s="23">
        <f t="shared" si="9"/>
        <v>2</v>
      </c>
      <c r="L17" s="20">
        <f t="shared" si="2"/>
        <v>100</v>
      </c>
      <c r="M17" s="19">
        <v>0</v>
      </c>
      <c r="N17" s="8">
        <f t="shared" si="3"/>
        <v>0</v>
      </c>
      <c r="O17" s="15">
        <v>0</v>
      </c>
      <c r="P17" s="8">
        <f t="shared" si="4"/>
        <v>0</v>
      </c>
      <c r="Q17" s="15">
        <v>0</v>
      </c>
      <c r="R17" s="8">
        <f t="shared" si="5"/>
        <v>0</v>
      </c>
      <c r="AA17" s="9">
        <v>2</v>
      </c>
      <c r="AB17" s="136" t="str">
        <f t="shared" si="7"/>
        <v/>
      </c>
      <c r="AC17" s="136" t="str">
        <f t="shared" si="8"/>
        <v/>
      </c>
    </row>
    <row r="18" spans="1:29" ht="23.1" customHeight="1">
      <c r="A18" s="203"/>
      <c r="B18" s="203"/>
      <c r="C18" s="13"/>
      <c r="D18" s="14" t="s">
        <v>37</v>
      </c>
      <c r="E18" s="11"/>
      <c r="F18" s="10">
        <f t="shared" si="6"/>
        <v>6</v>
      </c>
      <c r="G18" s="9">
        <v>1</v>
      </c>
      <c r="H18" s="8">
        <f t="shared" si="0"/>
        <v>16.666666666666664</v>
      </c>
      <c r="I18" s="15">
        <v>5</v>
      </c>
      <c r="J18" s="22">
        <f t="shared" si="1"/>
        <v>83.333333333333343</v>
      </c>
      <c r="K18" s="21">
        <f t="shared" si="9"/>
        <v>6</v>
      </c>
      <c r="L18" s="20">
        <f t="shared" si="2"/>
        <v>100</v>
      </c>
      <c r="M18" s="19">
        <v>0</v>
      </c>
      <c r="N18" s="8">
        <f t="shared" si="3"/>
        <v>0</v>
      </c>
      <c r="O18" s="15">
        <v>0</v>
      </c>
      <c r="P18" s="8">
        <f t="shared" si="4"/>
        <v>0</v>
      </c>
      <c r="Q18" s="15">
        <v>0</v>
      </c>
      <c r="R18" s="8">
        <f t="shared" si="5"/>
        <v>0</v>
      </c>
      <c r="AA18" s="9">
        <v>6</v>
      </c>
      <c r="AB18" s="136" t="str">
        <f t="shared" si="7"/>
        <v/>
      </c>
      <c r="AC18" s="136" t="str">
        <f t="shared" si="8"/>
        <v/>
      </c>
    </row>
    <row r="19" spans="1:29" ht="23.1" customHeight="1">
      <c r="A19" s="203"/>
      <c r="B19" s="203"/>
      <c r="C19" s="13"/>
      <c r="D19" s="14" t="s">
        <v>36</v>
      </c>
      <c r="E19" s="11"/>
      <c r="F19" s="10">
        <f t="shared" si="6"/>
        <v>1</v>
      </c>
      <c r="G19" s="9">
        <v>0</v>
      </c>
      <c r="H19" s="8">
        <f t="shared" si="0"/>
        <v>0</v>
      </c>
      <c r="I19" s="15">
        <v>1</v>
      </c>
      <c r="J19" s="22">
        <f t="shared" si="1"/>
        <v>100</v>
      </c>
      <c r="K19" s="21">
        <f t="shared" si="9"/>
        <v>1</v>
      </c>
      <c r="L19" s="20">
        <f t="shared" si="2"/>
        <v>100</v>
      </c>
      <c r="M19" s="19">
        <v>0</v>
      </c>
      <c r="N19" s="8">
        <f t="shared" si="3"/>
        <v>0</v>
      </c>
      <c r="O19" s="15">
        <v>0</v>
      </c>
      <c r="P19" s="8">
        <f t="shared" si="4"/>
        <v>0</v>
      </c>
      <c r="Q19" s="15">
        <v>0</v>
      </c>
      <c r="R19" s="8">
        <f t="shared" si="5"/>
        <v>0</v>
      </c>
      <c r="AA19" s="9">
        <v>1</v>
      </c>
      <c r="AB19" s="136" t="str">
        <f t="shared" si="7"/>
        <v/>
      </c>
      <c r="AC19" s="136" t="str">
        <f t="shared" si="8"/>
        <v/>
      </c>
    </row>
    <row r="20" spans="1:29" ht="23.1" customHeight="1">
      <c r="A20" s="203"/>
      <c r="B20" s="203"/>
      <c r="C20" s="13"/>
      <c r="D20" s="14" t="s">
        <v>35</v>
      </c>
      <c r="E20" s="11"/>
      <c r="F20" s="10">
        <f t="shared" si="6"/>
        <v>7</v>
      </c>
      <c r="G20" s="9">
        <v>0</v>
      </c>
      <c r="H20" s="8">
        <f t="shared" si="0"/>
        <v>0</v>
      </c>
      <c r="I20" s="15">
        <v>6</v>
      </c>
      <c r="J20" s="22">
        <f t="shared" si="1"/>
        <v>85.714285714285708</v>
      </c>
      <c r="K20" s="21">
        <f t="shared" si="9"/>
        <v>6</v>
      </c>
      <c r="L20" s="20">
        <f t="shared" si="2"/>
        <v>85.714285714285708</v>
      </c>
      <c r="M20" s="19">
        <v>0</v>
      </c>
      <c r="N20" s="8">
        <f t="shared" si="3"/>
        <v>0</v>
      </c>
      <c r="O20" s="15">
        <v>1</v>
      </c>
      <c r="P20" s="8">
        <f t="shared" si="4"/>
        <v>14.285714285714285</v>
      </c>
      <c r="Q20" s="15">
        <v>0</v>
      </c>
      <c r="R20" s="8">
        <f t="shared" si="5"/>
        <v>0</v>
      </c>
      <c r="AA20" s="9">
        <v>7</v>
      </c>
      <c r="AB20" s="136" t="str">
        <f t="shared" si="7"/>
        <v/>
      </c>
      <c r="AC20" s="136" t="str">
        <f t="shared" si="8"/>
        <v/>
      </c>
    </row>
    <row r="21" spans="1:29" ht="23.1" customHeight="1">
      <c r="A21" s="203"/>
      <c r="B21" s="203"/>
      <c r="C21" s="13"/>
      <c r="D21" s="14" t="s">
        <v>34</v>
      </c>
      <c r="E21" s="11"/>
      <c r="F21" s="10">
        <f t="shared" si="6"/>
        <v>8</v>
      </c>
      <c r="G21" s="9">
        <v>3</v>
      </c>
      <c r="H21" s="8">
        <f t="shared" si="0"/>
        <v>37.5</v>
      </c>
      <c r="I21" s="15">
        <v>5</v>
      </c>
      <c r="J21" s="22">
        <f t="shared" si="1"/>
        <v>62.5</v>
      </c>
      <c r="K21" s="21">
        <f t="shared" si="9"/>
        <v>8</v>
      </c>
      <c r="L21" s="20">
        <f t="shared" si="2"/>
        <v>100</v>
      </c>
      <c r="M21" s="19">
        <v>0</v>
      </c>
      <c r="N21" s="8">
        <f t="shared" si="3"/>
        <v>0</v>
      </c>
      <c r="O21" s="15">
        <v>0</v>
      </c>
      <c r="P21" s="8">
        <f t="shared" si="4"/>
        <v>0</v>
      </c>
      <c r="Q21" s="15">
        <v>0</v>
      </c>
      <c r="R21" s="8">
        <f t="shared" si="5"/>
        <v>0</v>
      </c>
      <c r="AA21" s="9">
        <v>8</v>
      </c>
      <c r="AB21" s="136" t="str">
        <f t="shared" si="7"/>
        <v/>
      </c>
      <c r="AC21" s="136" t="str">
        <f t="shared" si="8"/>
        <v/>
      </c>
    </row>
    <row r="22" spans="1:29" ht="23.1" customHeight="1">
      <c r="A22" s="203"/>
      <c r="B22" s="203"/>
      <c r="C22" s="13"/>
      <c r="D22" s="14" t="s">
        <v>33</v>
      </c>
      <c r="E22" s="11"/>
      <c r="F22" s="10">
        <f t="shared" si="6"/>
        <v>1</v>
      </c>
      <c r="G22" s="9">
        <v>0</v>
      </c>
      <c r="H22" s="8">
        <f t="shared" si="0"/>
        <v>0</v>
      </c>
      <c r="I22" s="15">
        <v>1</v>
      </c>
      <c r="J22" s="22">
        <f t="shared" si="1"/>
        <v>100</v>
      </c>
      <c r="K22" s="21">
        <f t="shared" si="9"/>
        <v>1</v>
      </c>
      <c r="L22" s="20">
        <f t="shared" si="2"/>
        <v>100</v>
      </c>
      <c r="M22" s="19">
        <v>0</v>
      </c>
      <c r="N22" s="8">
        <f t="shared" si="3"/>
        <v>0</v>
      </c>
      <c r="O22" s="15">
        <v>0</v>
      </c>
      <c r="P22" s="8">
        <f t="shared" si="4"/>
        <v>0</v>
      </c>
      <c r="Q22" s="15">
        <v>0</v>
      </c>
      <c r="R22" s="8">
        <f t="shared" si="5"/>
        <v>0</v>
      </c>
      <c r="AA22" s="9">
        <v>1</v>
      </c>
      <c r="AB22" s="136" t="str">
        <f t="shared" si="7"/>
        <v/>
      </c>
      <c r="AC22" s="136" t="str">
        <f t="shared" si="8"/>
        <v/>
      </c>
    </row>
    <row r="23" spans="1:29" ht="23.1" customHeight="1">
      <c r="A23" s="203"/>
      <c r="B23" s="203"/>
      <c r="C23" s="13"/>
      <c r="D23" s="14" t="s">
        <v>32</v>
      </c>
      <c r="E23" s="11"/>
      <c r="F23" s="10">
        <f t="shared" si="6"/>
        <v>7</v>
      </c>
      <c r="G23" s="9">
        <v>0</v>
      </c>
      <c r="H23" s="8">
        <f t="shared" si="0"/>
        <v>0</v>
      </c>
      <c r="I23" s="15">
        <v>7</v>
      </c>
      <c r="J23" s="22">
        <f t="shared" si="1"/>
        <v>100</v>
      </c>
      <c r="K23" s="21">
        <f t="shared" si="9"/>
        <v>7</v>
      </c>
      <c r="L23" s="20">
        <f t="shared" si="2"/>
        <v>100</v>
      </c>
      <c r="M23" s="19">
        <v>0</v>
      </c>
      <c r="N23" s="8">
        <f t="shared" si="3"/>
        <v>0</v>
      </c>
      <c r="O23" s="15">
        <v>0</v>
      </c>
      <c r="P23" s="8">
        <f t="shared" si="4"/>
        <v>0</v>
      </c>
      <c r="Q23" s="15">
        <v>0</v>
      </c>
      <c r="R23" s="8">
        <f t="shared" si="5"/>
        <v>0</v>
      </c>
      <c r="AA23" s="9">
        <v>7</v>
      </c>
      <c r="AB23" s="136" t="str">
        <f t="shared" si="7"/>
        <v/>
      </c>
      <c r="AC23" s="136" t="str">
        <f t="shared" si="8"/>
        <v/>
      </c>
    </row>
    <row r="24" spans="1:29" ht="23.1" customHeight="1">
      <c r="A24" s="203"/>
      <c r="B24" s="203"/>
      <c r="C24" s="13"/>
      <c r="D24" s="14" t="s">
        <v>31</v>
      </c>
      <c r="E24" s="11"/>
      <c r="F24" s="10">
        <f t="shared" si="6"/>
        <v>1</v>
      </c>
      <c r="G24" s="33">
        <v>0</v>
      </c>
      <c r="H24" s="8">
        <f t="shared" si="0"/>
        <v>0</v>
      </c>
      <c r="I24" s="34">
        <v>1</v>
      </c>
      <c r="J24" s="22">
        <f t="shared" si="1"/>
        <v>100</v>
      </c>
      <c r="K24" s="21">
        <f t="shared" si="9"/>
        <v>1</v>
      </c>
      <c r="L24" s="20">
        <f t="shared" si="2"/>
        <v>100</v>
      </c>
      <c r="M24" s="86">
        <v>0</v>
      </c>
      <c r="N24" s="8">
        <f t="shared" si="3"/>
        <v>0</v>
      </c>
      <c r="O24" s="34">
        <v>0</v>
      </c>
      <c r="P24" s="8">
        <f t="shared" si="4"/>
        <v>0</v>
      </c>
      <c r="Q24" s="34">
        <v>0</v>
      </c>
      <c r="R24" s="8">
        <f t="shared" si="5"/>
        <v>0</v>
      </c>
      <c r="AA24" s="9">
        <v>1</v>
      </c>
      <c r="AB24" s="136" t="str">
        <f t="shared" si="7"/>
        <v/>
      </c>
      <c r="AC24" s="136" t="str">
        <f t="shared" si="8"/>
        <v/>
      </c>
    </row>
    <row r="25" spans="1:29" ht="23.1" customHeight="1">
      <c r="A25" s="203"/>
      <c r="B25" s="203"/>
      <c r="C25" s="13"/>
      <c r="D25" s="12" t="s">
        <v>30</v>
      </c>
      <c r="E25" s="11"/>
      <c r="F25" s="10">
        <f t="shared" si="6"/>
        <v>2</v>
      </c>
      <c r="G25" s="9">
        <v>0</v>
      </c>
      <c r="H25" s="8">
        <f t="shared" si="0"/>
        <v>0</v>
      </c>
      <c r="I25" s="15">
        <v>2</v>
      </c>
      <c r="J25" s="22">
        <f t="shared" si="1"/>
        <v>100</v>
      </c>
      <c r="K25" s="21">
        <f t="shared" si="9"/>
        <v>2</v>
      </c>
      <c r="L25" s="20">
        <f t="shared" si="2"/>
        <v>100</v>
      </c>
      <c r="M25" s="19">
        <v>0</v>
      </c>
      <c r="N25" s="8">
        <f t="shared" si="3"/>
        <v>0</v>
      </c>
      <c r="O25" s="15">
        <v>0</v>
      </c>
      <c r="P25" s="8">
        <f t="shared" si="4"/>
        <v>0</v>
      </c>
      <c r="Q25" s="15">
        <v>0</v>
      </c>
      <c r="R25" s="8">
        <f t="shared" si="5"/>
        <v>0</v>
      </c>
      <c r="AA25" s="9">
        <v>2</v>
      </c>
      <c r="AB25" s="136" t="str">
        <f t="shared" si="7"/>
        <v/>
      </c>
      <c r="AC25" s="136" t="str">
        <f t="shared" si="8"/>
        <v/>
      </c>
    </row>
    <row r="26" spans="1:29" ht="23.1" customHeight="1">
      <c r="A26" s="203"/>
      <c r="B26" s="203"/>
      <c r="C26" s="13"/>
      <c r="D26" s="109" t="s">
        <v>29</v>
      </c>
      <c r="E26" s="110"/>
      <c r="F26" s="31">
        <f t="shared" si="6"/>
        <v>8</v>
      </c>
      <c r="G26" s="30">
        <v>2</v>
      </c>
      <c r="H26" s="111">
        <f t="shared" si="0"/>
        <v>25</v>
      </c>
      <c r="I26" s="29">
        <v>6</v>
      </c>
      <c r="J26" s="22">
        <f t="shared" si="1"/>
        <v>75</v>
      </c>
      <c r="K26" s="21">
        <f t="shared" si="9"/>
        <v>8</v>
      </c>
      <c r="L26" s="20">
        <f t="shared" si="2"/>
        <v>100</v>
      </c>
      <c r="M26" s="19">
        <v>0</v>
      </c>
      <c r="N26" s="8">
        <f t="shared" si="3"/>
        <v>0</v>
      </c>
      <c r="O26" s="15">
        <v>0</v>
      </c>
      <c r="P26" s="8">
        <f t="shared" si="4"/>
        <v>0</v>
      </c>
      <c r="Q26" s="15">
        <v>0</v>
      </c>
      <c r="R26" s="8">
        <f t="shared" si="5"/>
        <v>0</v>
      </c>
      <c r="AA26" s="30">
        <v>8</v>
      </c>
      <c r="AB26" s="136" t="str">
        <f t="shared" si="7"/>
        <v/>
      </c>
      <c r="AC26" s="136" t="str">
        <f t="shared" si="8"/>
        <v/>
      </c>
    </row>
    <row r="27" spans="1:29" ht="23.1" customHeight="1">
      <c r="A27" s="203"/>
      <c r="B27" s="203"/>
      <c r="C27" s="13"/>
      <c r="D27" s="109" t="s">
        <v>28</v>
      </c>
      <c r="E27" s="110"/>
      <c r="F27" s="31">
        <f t="shared" si="6"/>
        <v>5</v>
      </c>
      <c r="G27" s="30">
        <v>0</v>
      </c>
      <c r="H27" s="111">
        <f t="shared" si="0"/>
        <v>0</v>
      </c>
      <c r="I27" s="29">
        <v>5</v>
      </c>
      <c r="J27" s="22">
        <f t="shared" si="1"/>
        <v>100</v>
      </c>
      <c r="K27" s="21">
        <f t="shared" si="9"/>
        <v>5</v>
      </c>
      <c r="L27" s="20">
        <f t="shared" si="2"/>
        <v>100</v>
      </c>
      <c r="M27" s="19">
        <v>0</v>
      </c>
      <c r="N27" s="8">
        <f t="shared" si="3"/>
        <v>0</v>
      </c>
      <c r="O27" s="15">
        <v>0</v>
      </c>
      <c r="P27" s="8">
        <f t="shared" si="4"/>
        <v>0</v>
      </c>
      <c r="Q27" s="15">
        <v>0</v>
      </c>
      <c r="R27" s="8">
        <f t="shared" si="5"/>
        <v>0</v>
      </c>
      <c r="AA27" s="9">
        <v>5</v>
      </c>
      <c r="AB27" s="136" t="str">
        <f t="shared" si="7"/>
        <v/>
      </c>
      <c r="AC27" s="136" t="str">
        <f t="shared" si="8"/>
        <v/>
      </c>
    </row>
    <row r="28" spans="1:29" ht="23.1" customHeight="1">
      <c r="A28" s="203"/>
      <c r="B28" s="203"/>
      <c r="C28" s="13"/>
      <c r="D28" s="14" t="s">
        <v>27</v>
      </c>
      <c r="E28" s="11"/>
      <c r="F28" s="10">
        <f t="shared" si="6"/>
        <v>5</v>
      </c>
      <c r="G28" s="9">
        <v>2</v>
      </c>
      <c r="H28" s="8">
        <f t="shared" si="0"/>
        <v>40</v>
      </c>
      <c r="I28" s="15">
        <v>3</v>
      </c>
      <c r="J28" s="22">
        <f t="shared" si="1"/>
        <v>60</v>
      </c>
      <c r="K28" s="21">
        <f t="shared" si="9"/>
        <v>5</v>
      </c>
      <c r="L28" s="20">
        <f t="shared" si="2"/>
        <v>100</v>
      </c>
      <c r="M28" s="19">
        <v>0</v>
      </c>
      <c r="N28" s="8">
        <f t="shared" si="3"/>
        <v>0</v>
      </c>
      <c r="O28" s="15">
        <v>0</v>
      </c>
      <c r="P28" s="8">
        <f t="shared" si="4"/>
        <v>0</v>
      </c>
      <c r="Q28" s="15">
        <v>0</v>
      </c>
      <c r="R28" s="8">
        <f t="shared" si="5"/>
        <v>0</v>
      </c>
      <c r="AA28" s="9">
        <v>5</v>
      </c>
      <c r="AB28" s="136" t="str">
        <f t="shared" si="7"/>
        <v/>
      </c>
      <c r="AC28" s="136" t="str">
        <f t="shared" si="8"/>
        <v/>
      </c>
    </row>
    <row r="29" spans="1:29" ht="23.1" customHeight="1">
      <c r="A29" s="203"/>
      <c r="B29" s="203"/>
      <c r="C29" s="13"/>
      <c r="D29" s="14" t="s">
        <v>26</v>
      </c>
      <c r="E29" s="11"/>
      <c r="F29" s="10">
        <f t="shared" si="6"/>
        <v>15</v>
      </c>
      <c r="G29" s="9">
        <v>3</v>
      </c>
      <c r="H29" s="8">
        <f t="shared" si="0"/>
        <v>20</v>
      </c>
      <c r="I29" s="15">
        <v>12</v>
      </c>
      <c r="J29" s="22">
        <f t="shared" si="1"/>
        <v>80</v>
      </c>
      <c r="K29" s="21">
        <f t="shared" si="9"/>
        <v>15</v>
      </c>
      <c r="L29" s="20">
        <f t="shared" si="2"/>
        <v>100</v>
      </c>
      <c r="M29" s="19">
        <v>0</v>
      </c>
      <c r="N29" s="8">
        <f t="shared" si="3"/>
        <v>0</v>
      </c>
      <c r="O29" s="15">
        <v>0</v>
      </c>
      <c r="P29" s="8">
        <f t="shared" si="4"/>
        <v>0</v>
      </c>
      <c r="Q29" s="15">
        <v>0</v>
      </c>
      <c r="R29" s="8">
        <f t="shared" si="5"/>
        <v>0</v>
      </c>
      <c r="AA29" s="9">
        <v>15</v>
      </c>
      <c r="AB29" s="136" t="str">
        <f t="shared" si="7"/>
        <v/>
      </c>
      <c r="AC29" s="136" t="str">
        <f t="shared" si="8"/>
        <v/>
      </c>
    </row>
    <row r="30" spans="1:29" ht="23.1" customHeight="1">
      <c r="A30" s="203"/>
      <c r="B30" s="203"/>
      <c r="C30" s="13"/>
      <c r="D30" s="14" t="s">
        <v>25</v>
      </c>
      <c r="E30" s="11"/>
      <c r="F30" s="10">
        <f t="shared" si="6"/>
        <v>5</v>
      </c>
      <c r="G30" s="9">
        <v>0</v>
      </c>
      <c r="H30" s="8">
        <f t="shared" si="0"/>
        <v>0</v>
      </c>
      <c r="I30" s="15">
        <v>5</v>
      </c>
      <c r="J30" s="22">
        <f t="shared" si="1"/>
        <v>100</v>
      </c>
      <c r="K30" s="21">
        <f t="shared" si="9"/>
        <v>5</v>
      </c>
      <c r="L30" s="20">
        <f t="shared" si="2"/>
        <v>100</v>
      </c>
      <c r="M30" s="19">
        <v>0</v>
      </c>
      <c r="N30" s="8">
        <f t="shared" si="3"/>
        <v>0</v>
      </c>
      <c r="O30" s="15">
        <v>0</v>
      </c>
      <c r="P30" s="8">
        <f t="shared" si="4"/>
        <v>0</v>
      </c>
      <c r="Q30" s="15">
        <v>0</v>
      </c>
      <c r="R30" s="8">
        <f t="shared" si="5"/>
        <v>0</v>
      </c>
      <c r="AA30" s="9">
        <v>5</v>
      </c>
      <c r="AB30" s="136" t="str">
        <f t="shared" si="7"/>
        <v/>
      </c>
      <c r="AC30" s="136" t="str">
        <f t="shared" si="8"/>
        <v/>
      </c>
    </row>
    <row r="31" spans="1:29" ht="23.1" customHeight="1">
      <c r="A31" s="203"/>
      <c r="B31" s="203"/>
      <c r="C31" s="13"/>
      <c r="D31" s="14" t="s">
        <v>24</v>
      </c>
      <c r="E31" s="11"/>
      <c r="F31" s="10">
        <f t="shared" si="6"/>
        <v>33</v>
      </c>
      <c r="G31" s="9">
        <v>9</v>
      </c>
      <c r="H31" s="8">
        <f t="shared" si="0"/>
        <v>27.27272727272727</v>
      </c>
      <c r="I31" s="15">
        <v>23</v>
      </c>
      <c r="J31" s="22">
        <f t="shared" si="1"/>
        <v>69.696969696969703</v>
      </c>
      <c r="K31" s="21">
        <f t="shared" si="9"/>
        <v>32</v>
      </c>
      <c r="L31" s="20">
        <f t="shared" si="2"/>
        <v>96.969696969696969</v>
      </c>
      <c r="M31" s="19">
        <v>1</v>
      </c>
      <c r="N31" s="8">
        <f t="shared" si="3"/>
        <v>3.0303030303030303</v>
      </c>
      <c r="O31" s="15">
        <v>0</v>
      </c>
      <c r="P31" s="8">
        <f t="shared" si="4"/>
        <v>0</v>
      </c>
      <c r="Q31" s="15">
        <v>0</v>
      </c>
      <c r="R31" s="8">
        <f t="shared" si="5"/>
        <v>0</v>
      </c>
      <c r="AA31" s="9">
        <v>33</v>
      </c>
      <c r="AB31" s="136" t="str">
        <f t="shared" si="7"/>
        <v/>
      </c>
      <c r="AC31" s="136" t="str">
        <f t="shared" si="8"/>
        <v/>
      </c>
    </row>
    <row r="32" spans="1:29" ht="23.1" customHeight="1">
      <c r="A32" s="203"/>
      <c r="B32" s="203"/>
      <c r="C32" s="13"/>
      <c r="D32" s="14" t="s">
        <v>23</v>
      </c>
      <c r="E32" s="11"/>
      <c r="F32" s="10">
        <f t="shared" si="6"/>
        <v>8</v>
      </c>
      <c r="G32" s="9">
        <v>1</v>
      </c>
      <c r="H32" s="8">
        <f t="shared" si="0"/>
        <v>12.5</v>
      </c>
      <c r="I32" s="15">
        <v>7</v>
      </c>
      <c r="J32" s="22">
        <f t="shared" si="1"/>
        <v>87.5</v>
      </c>
      <c r="K32" s="21">
        <f t="shared" si="9"/>
        <v>8</v>
      </c>
      <c r="L32" s="20">
        <f t="shared" si="2"/>
        <v>100</v>
      </c>
      <c r="M32" s="19">
        <v>0</v>
      </c>
      <c r="N32" s="8">
        <f t="shared" si="3"/>
        <v>0</v>
      </c>
      <c r="O32" s="15">
        <v>0</v>
      </c>
      <c r="P32" s="8">
        <f t="shared" si="4"/>
        <v>0</v>
      </c>
      <c r="Q32" s="15">
        <v>0</v>
      </c>
      <c r="R32" s="8">
        <f t="shared" si="5"/>
        <v>0</v>
      </c>
      <c r="AA32" s="9">
        <v>8</v>
      </c>
      <c r="AB32" s="136" t="str">
        <f t="shared" si="7"/>
        <v/>
      </c>
      <c r="AC32" s="136" t="str">
        <f t="shared" si="8"/>
        <v/>
      </c>
    </row>
    <row r="33" spans="1:29" ht="24" customHeight="1">
      <c r="A33" s="203"/>
      <c r="B33" s="203"/>
      <c r="C33" s="13"/>
      <c r="D33" s="14" t="s">
        <v>22</v>
      </c>
      <c r="E33" s="11"/>
      <c r="F33" s="10">
        <f t="shared" si="6"/>
        <v>28</v>
      </c>
      <c r="G33" s="9">
        <v>8</v>
      </c>
      <c r="H33" s="8">
        <f t="shared" si="0"/>
        <v>28.571428571428569</v>
      </c>
      <c r="I33" s="15">
        <v>20</v>
      </c>
      <c r="J33" s="22">
        <f t="shared" si="1"/>
        <v>71.428571428571431</v>
      </c>
      <c r="K33" s="21">
        <f t="shared" si="9"/>
        <v>28</v>
      </c>
      <c r="L33" s="20">
        <f t="shared" si="2"/>
        <v>100</v>
      </c>
      <c r="M33" s="19">
        <v>0</v>
      </c>
      <c r="N33" s="8">
        <f t="shared" si="3"/>
        <v>0</v>
      </c>
      <c r="O33" s="15">
        <v>0</v>
      </c>
      <c r="P33" s="8">
        <f t="shared" si="4"/>
        <v>0</v>
      </c>
      <c r="Q33" s="15">
        <v>0</v>
      </c>
      <c r="R33" s="8">
        <f t="shared" si="5"/>
        <v>0</v>
      </c>
      <c r="AA33" s="9">
        <v>28</v>
      </c>
      <c r="AB33" s="136" t="str">
        <f t="shared" si="7"/>
        <v/>
      </c>
      <c r="AC33" s="136" t="str">
        <f t="shared" si="8"/>
        <v/>
      </c>
    </row>
    <row r="34" spans="1:29" ht="23.1" customHeight="1">
      <c r="A34" s="203"/>
      <c r="B34" s="203"/>
      <c r="C34" s="13"/>
      <c r="D34" s="14" t="s">
        <v>21</v>
      </c>
      <c r="E34" s="11"/>
      <c r="F34" s="10">
        <f t="shared" si="6"/>
        <v>12</v>
      </c>
      <c r="G34" s="9">
        <v>1</v>
      </c>
      <c r="H34" s="8">
        <f t="shared" si="0"/>
        <v>8.3333333333333321</v>
      </c>
      <c r="I34" s="15">
        <v>10</v>
      </c>
      <c r="J34" s="22">
        <f t="shared" si="1"/>
        <v>83.333333333333343</v>
      </c>
      <c r="K34" s="21">
        <f t="shared" si="9"/>
        <v>11</v>
      </c>
      <c r="L34" s="20">
        <f t="shared" si="2"/>
        <v>91.666666666666657</v>
      </c>
      <c r="M34" s="19">
        <v>0</v>
      </c>
      <c r="N34" s="8">
        <f t="shared" si="3"/>
        <v>0</v>
      </c>
      <c r="O34" s="15">
        <v>0</v>
      </c>
      <c r="P34" s="8">
        <f t="shared" si="4"/>
        <v>0</v>
      </c>
      <c r="Q34" s="15">
        <v>1</v>
      </c>
      <c r="R34" s="8">
        <f t="shared" si="5"/>
        <v>8.3333333333333321</v>
      </c>
      <c r="AA34" s="9">
        <v>12</v>
      </c>
      <c r="AB34" s="136" t="str">
        <f t="shared" si="7"/>
        <v/>
      </c>
      <c r="AC34" s="136" t="str">
        <f t="shared" si="8"/>
        <v/>
      </c>
    </row>
    <row r="35" spans="1:29" ht="23.1" customHeight="1">
      <c r="A35" s="203"/>
      <c r="B35" s="203"/>
      <c r="C35" s="13"/>
      <c r="D35" s="14" t="s">
        <v>20</v>
      </c>
      <c r="E35" s="11"/>
      <c r="F35" s="10">
        <f t="shared" si="6"/>
        <v>11</v>
      </c>
      <c r="G35" s="9">
        <v>3</v>
      </c>
      <c r="H35" s="8">
        <f t="shared" si="0"/>
        <v>27.27272727272727</v>
      </c>
      <c r="I35" s="15">
        <v>8</v>
      </c>
      <c r="J35" s="22">
        <f t="shared" si="1"/>
        <v>72.727272727272734</v>
      </c>
      <c r="K35" s="21">
        <f t="shared" si="9"/>
        <v>11</v>
      </c>
      <c r="L35" s="20">
        <f t="shared" si="2"/>
        <v>100</v>
      </c>
      <c r="M35" s="19">
        <v>0</v>
      </c>
      <c r="N35" s="8">
        <f t="shared" si="3"/>
        <v>0</v>
      </c>
      <c r="O35" s="15">
        <v>0</v>
      </c>
      <c r="P35" s="8">
        <f t="shared" si="4"/>
        <v>0</v>
      </c>
      <c r="Q35" s="15">
        <v>0</v>
      </c>
      <c r="R35" s="8">
        <f t="shared" si="5"/>
        <v>0</v>
      </c>
      <c r="AA35" s="9">
        <v>11</v>
      </c>
      <c r="AB35" s="136" t="str">
        <f t="shared" si="7"/>
        <v/>
      </c>
      <c r="AC35" s="136" t="str">
        <f t="shared" si="8"/>
        <v/>
      </c>
    </row>
    <row r="36" spans="1:29" ht="23.1" customHeight="1">
      <c r="A36" s="203"/>
      <c r="B36" s="203"/>
      <c r="C36" s="13"/>
      <c r="D36" s="14" t="s">
        <v>19</v>
      </c>
      <c r="E36" s="11"/>
      <c r="F36" s="10">
        <f t="shared" si="6"/>
        <v>21</v>
      </c>
      <c r="G36" s="9">
        <v>2</v>
      </c>
      <c r="H36" s="8">
        <f t="shared" si="0"/>
        <v>9.5238095238095237</v>
      </c>
      <c r="I36" s="15">
        <v>19</v>
      </c>
      <c r="J36" s="22">
        <f t="shared" si="1"/>
        <v>90.476190476190482</v>
      </c>
      <c r="K36" s="21">
        <f t="shared" si="9"/>
        <v>21</v>
      </c>
      <c r="L36" s="20">
        <f t="shared" si="2"/>
        <v>100</v>
      </c>
      <c r="M36" s="19">
        <v>0</v>
      </c>
      <c r="N36" s="8">
        <f t="shared" si="3"/>
        <v>0</v>
      </c>
      <c r="O36" s="15">
        <v>0</v>
      </c>
      <c r="P36" s="8">
        <f t="shared" si="4"/>
        <v>0</v>
      </c>
      <c r="Q36" s="15">
        <v>0</v>
      </c>
      <c r="R36" s="8">
        <f t="shared" si="5"/>
        <v>0</v>
      </c>
      <c r="AA36" s="9">
        <v>21</v>
      </c>
      <c r="AB36" s="136" t="str">
        <f t="shared" si="7"/>
        <v/>
      </c>
      <c r="AC36" s="136" t="str">
        <f t="shared" si="8"/>
        <v/>
      </c>
    </row>
    <row r="37" spans="1:29" ht="23.1" customHeight="1">
      <c r="A37" s="203"/>
      <c r="B37" s="204"/>
      <c r="C37" s="13"/>
      <c r="D37" s="14" t="s">
        <v>18</v>
      </c>
      <c r="E37" s="11"/>
      <c r="F37" s="10">
        <f t="shared" si="6"/>
        <v>8</v>
      </c>
      <c r="G37" s="9">
        <v>1</v>
      </c>
      <c r="H37" s="8">
        <f t="shared" si="0"/>
        <v>12.5</v>
      </c>
      <c r="I37" s="15">
        <v>7</v>
      </c>
      <c r="J37" s="22">
        <f t="shared" si="1"/>
        <v>87.5</v>
      </c>
      <c r="K37" s="21">
        <f t="shared" si="9"/>
        <v>8</v>
      </c>
      <c r="L37" s="20">
        <f t="shared" si="2"/>
        <v>100</v>
      </c>
      <c r="M37" s="19">
        <v>0</v>
      </c>
      <c r="N37" s="8">
        <f t="shared" si="3"/>
        <v>0</v>
      </c>
      <c r="O37" s="15">
        <v>0</v>
      </c>
      <c r="P37" s="8">
        <f t="shared" si="4"/>
        <v>0</v>
      </c>
      <c r="Q37" s="15">
        <v>0</v>
      </c>
      <c r="R37" s="8">
        <f t="shared" si="5"/>
        <v>0</v>
      </c>
      <c r="AA37" s="9">
        <v>8</v>
      </c>
      <c r="AB37" s="136" t="str">
        <f t="shared" si="7"/>
        <v/>
      </c>
      <c r="AC37" s="136" t="str">
        <f t="shared" si="8"/>
        <v/>
      </c>
    </row>
    <row r="38" spans="1:29" ht="23.1" customHeight="1">
      <c r="A38" s="203"/>
      <c r="B38" s="202" t="s">
        <v>17</v>
      </c>
      <c r="C38" s="13"/>
      <c r="D38" s="14" t="s">
        <v>16</v>
      </c>
      <c r="E38" s="11"/>
      <c r="F38" s="10">
        <f t="shared" si="6"/>
        <v>730</v>
      </c>
      <c r="G38" s="9">
        <f>SUM(G39:G53)</f>
        <v>160</v>
      </c>
      <c r="H38" s="8">
        <f t="shared" si="0"/>
        <v>21.917808219178081</v>
      </c>
      <c r="I38" s="9">
        <f>SUM(I39:I53)</f>
        <v>513</v>
      </c>
      <c r="J38" s="22">
        <f t="shared" si="1"/>
        <v>70.273972602739732</v>
      </c>
      <c r="K38" s="21">
        <f t="shared" si="9"/>
        <v>673</v>
      </c>
      <c r="L38" s="20">
        <f t="shared" si="2"/>
        <v>92.191780821917817</v>
      </c>
      <c r="M38" s="9">
        <f>SUM(M39:M53)</f>
        <v>16</v>
      </c>
      <c r="N38" s="8">
        <f t="shared" si="3"/>
        <v>2.1917808219178081</v>
      </c>
      <c r="O38" s="9">
        <f>SUM(O39:O53)</f>
        <v>24</v>
      </c>
      <c r="P38" s="8">
        <f t="shared" si="4"/>
        <v>3.2876712328767121</v>
      </c>
      <c r="Q38" s="9">
        <f>SUM(Q39:Q53)</f>
        <v>17</v>
      </c>
      <c r="R38" s="8">
        <f t="shared" si="5"/>
        <v>2.3287671232876712</v>
      </c>
      <c r="AA38" s="9">
        <v>730</v>
      </c>
      <c r="AB38" s="136" t="str">
        <f t="shared" si="7"/>
        <v/>
      </c>
      <c r="AC38" s="136" t="str">
        <f t="shared" si="8"/>
        <v/>
      </c>
    </row>
    <row r="39" spans="1:29" ht="23.1" customHeight="1">
      <c r="A39" s="203"/>
      <c r="B39" s="203"/>
      <c r="C39" s="13"/>
      <c r="D39" s="14" t="s">
        <v>15</v>
      </c>
      <c r="E39" s="11"/>
      <c r="F39" s="10">
        <f t="shared" si="6"/>
        <v>7</v>
      </c>
      <c r="G39" s="9">
        <v>1</v>
      </c>
      <c r="H39" s="8">
        <f t="shared" si="0"/>
        <v>14.285714285714285</v>
      </c>
      <c r="I39" s="15">
        <v>5</v>
      </c>
      <c r="J39" s="22">
        <f t="shared" si="1"/>
        <v>71.428571428571431</v>
      </c>
      <c r="K39" s="21">
        <f t="shared" si="9"/>
        <v>6</v>
      </c>
      <c r="L39" s="20">
        <f t="shared" si="2"/>
        <v>85.714285714285708</v>
      </c>
      <c r="M39" s="19">
        <v>0</v>
      </c>
      <c r="N39" s="8">
        <f t="shared" si="3"/>
        <v>0</v>
      </c>
      <c r="O39" s="15">
        <v>0</v>
      </c>
      <c r="P39" s="8">
        <f t="shared" si="4"/>
        <v>0</v>
      </c>
      <c r="Q39" s="15">
        <v>1</v>
      </c>
      <c r="R39" s="8">
        <f t="shared" si="5"/>
        <v>14.285714285714285</v>
      </c>
      <c r="AA39" s="9">
        <v>7</v>
      </c>
      <c r="AB39" s="136" t="str">
        <f t="shared" si="7"/>
        <v/>
      </c>
      <c r="AC39" s="136" t="str">
        <f t="shared" si="8"/>
        <v/>
      </c>
    </row>
    <row r="40" spans="1:29" ht="23.1" customHeight="1">
      <c r="A40" s="203"/>
      <c r="B40" s="203"/>
      <c r="C40" s="13"/>
      <c r="D40" s="14" t="s">
        <v>14</v>
      </c>
      <c r="E40" s="11"/>
      <c r="F40" s="10">
        <f t="shared" si="6"/>
        <v>89</v>
      </c>
      <c r="G40" s="9">
        <v>19</v>
      </c>
      <c r="H40" s="8">
        <f t="shared" si="0"/>
        <v>21.348314606741571</v>
      </c>
      <c r="I40" s="15">
        <v>54</v>
      </c>
      <c r="J40" s="22">
        <f t="shared" si="1"/>
        <v>60.674157303370791</v>
      </c>
      <c r="K40" s="21">
        <f t="shared" si="9"/>
        <v>73</v>
      </c>
      <c r="L40" s="20">
        <f t="shared" si="2"/>
        <v>82.022471910112358</v>
      </c>
      <c r="M40" s="19">
        <v>7</v>
      </c>
      <c r="N40" s="8">
        <f t="shared" si="3"/>
        <v>7.8651685393258424</v>
      </c>
      <c r="O40" s="15">
        <v>3</v>
      </c>
      <c r="P40" s="8">
        <f t="shared" si="4"/>
        <v>3.3707865168539324</v>
      </c>
      <c r="Q40" s="15">
        <v>6</v>
      </c>
      <c r="R40" s="8">
        <f t="shared" si="5"/>
        <v>6.7415730337078648</v>
      </c>
      <c r="AA40" s="9">
        <v>89</v>
      </c>
      <c r="AB40" s="136" t="str">
        <f t="shared" si="7"/>
        <v/>
      </c>
      <c r="AC40" s="136" t="str">
        <f t="shared" si="8"/>
        <v/>
      </c>
    </row>
    <row r="41" spans="1:29" ht="23.1" customHeight="1">
      <c r="A41" s="203"/>
      <c r="B41" s="203"/>
      <c r="C41" s="13"/>
      <c r="D41" s="14" t="s">
        <v>13</v>
      </c>
      <c r="E41" s="11"/>
      <c r="F41" s="10">
        <f t="shared" si="6"/>
        <v>18</v>
      </c>
      <c r="G41" s="9">
        <v>3</v>
      </c>
      <c r="H41" s="8">
        <f t="shared" si="0"/>
        <v>16.666666666666664</v>
      </c>
      <c r="I41" s="15">
        <v>15</v>
      </c>
      <c r="J41" s="22">
        <f t="shared" si="1"/>
        <v>83.333333333333343</v>
      </c>
      <c r="K41" s="21">
        <f t="shared" si="9"/>
        <v>18</v>
      </c>
      <c r="L41" s="20">
        <f t="shared" si="2"/>
        <v>100</v>
      </c>
      <c r="M41" s="19">
        <v>0</v>
      </c>
      <c r="N41" s="8">
        <f t="shared" si="3"/>
        <v>0</v>
      </c>
      <c r="O41" s="15">
        <v>0</v>
      </c>
      <c r="P41" s="8">
        <f t="shared" si="4"/>
        <v>0</v>
      </c>
      <c r="Q41" s="15">
        <v>0</v>
      </c>
      <c r="R41" s="8">
        <f t="shared" si="5"/>
        <v>0</v>
      </c>
      <c r="AA41" s="9">
        <v>18</v>
      </c>
      <c r="AB41" s="136" t="str">
        <f t="shared" si="7"/>
        <v/>
      </c>
      <c r="AC41" s="136" t="str">
        <f t="shared" si="8"/>
        <v/>
      </c>
    </row>
    <row r="42" spans="1:29" ht="23.1" customHeight="1">
      <c r="A42" s="203"/>
      <c r="B42" s="203"/>
      <c r="C42" s="13"/>
      <c r="D42" s="14" t="s">
        <v>12</v>
      </c>
      <c r="E42" s="11"/>
      <c r="F42" s="10">
        <f t="shared" si="6"/>
        <v>14</v>
      </c>
      <c r="G42" s="9">
        <v>4</v>
      </c>
      <c r="H42" s="8">
        <f t="shared" si="0"/>
        <v>28.571428571428569</v>
      </c>
      <c r="I42" s="15">
        <v>9</v>
      </c>
      <c r="J42" s="22">
        <f t="shared" si="1"/>
        <v>64.285714285714292</v>
      </c>
      <c r="K42" s="21">
        <f t="shared" si="9"/>
        <v>13</v>
      </c>
      <c r="L42" s="20">
        <f t="shared" si="2"/>
        <v>92.857142857142861</v>
      </c>
      <c r="M42" s="19">
        <v>0</v>
      </c>
      <c r="N42" s="8">
        <f t="shared" si="3"/>
        <v>0</v>
      </c>
      <c r="O42" s="15">
        <v>0</v>
      </c>
      <c r="P42" s="8">
        <f t="shared" si="4"/>
        <v>0</v>
      </c>
      <c r="Q42" s="15">
        <v>1</v>
      </c>
      <c r="R42" s="8">
        <f t="shared" si="5"/>
        <v>7.1428571428571423</v>
      </c>
      <c r="AA42" s="9">
        <v>14</v>
      </c>
      <c r="AB42" s="136" t="str">
        <f t="shared" si="7"/>
        <v/>
      </c>
      <c r="AC42" s="136" t="str">
        <f t="shared" si="8"/>
        <v/>
      </c>
    </row>
    <row r="43" spans="1:29" ht="23.1" customHeight="1">
      <c r="A43" s="203"/>
      <c r="B43" s="203"/>
      <c r="C43" s="13"/>
      <c r="D43" s="14" t="s">
        <v>11</v>
      </c>
      <c r="E43" s="11"/>
      <c r="F43" s="10">
        <f t="shared" si="6"/>
        <v>35</v>
      </c>
      <c r="G43" s="9">
        <v>3</v>
      </c>
      <c r="H43" s="8">
        <f t="shared" si="0"/>
        <v>8.5714285714285712</v>
      </c>
      <c r="I43" s="15">
        <v>32</v>
      </c>
      <c r="J43" s="22">
        <f t="shared" si="1"/>
        <v>91.428571428571431</v>
      </c>
      <c r="K43" s="21">
        <f t="shared" si="9"/>
        <v>35</v>
      </c>
      <c r="L43" s="20">
        <f t="shared" si="2"/>
        <v>100</v>
      </c>
      <c r="M43" s="19">
        <v>0</v>
      </c>
      <c r="N43" s="8">
        <f t="shared" si="3"/>
        <v>0</v>
      </c>
      <c r="O43" s="15">
        <v>0</v>
      </c>
      <c r="P43" s="8">
        <f t="shared" si="4"/>
        <v>0</v>
      </c>
      <c r="Q43" s="15">
        <v>0</v>
      </c>
      <c r="R43" s="8">
        <f t="shared" si="5"/>
        <v>0</v>
      </c>
      <c r="AA43" s="9">
        <v>35</v>
      </c>
      <c r="AB43" s="136" t="str">
        <f t="shared" si="7"/>
        <v/>
      </c>
      <c r="AC43" s="136" t="str">
        <f t="shared" si="8"/>
        <v/>
      </c>
    </row>
    <row r="44" spans="1:29" ht="23.1" customHeight="1">
      <c r="A44" s="203"/>
      <c r="B44" s="203"/>
      <c r="C44" s="13"/>
      <c r="D44" s="14" t="s">
        <v>10</v>
      </c>
      <c r="E44" s="11"/>
      <c r="F44" s="10">
        <f t="shared" si="6"/>
        <v>184</v>
      </c>
      <c r="G44" s="9">
        <v>34</v>
      </c>
      <c r="H44" s="8">
        <f t="shared" si="0"/>
        <v>18.478260869565215</v>
      </c>
      <c r="I44" s="15">
        <v>136</v>
      </c>
      <c r="J44" s="22">
        <f t="shared" si="1"/>
        <v>73.91304347826086</v>
      </c>
      <c r="K44" s="21">
        <f t="shared" si="9"/>
        <v>170</v>
      </c>
      <c r="L44" s="20">
        <f t="shared" si="2"/>
        <v>92.391304347826093</v>
      </c>
      <c r="M44" s="19">
        <v>5</v>
      </c>
      <c r="N44" s="8">
        <f t="shared" si="3"/>
        <v>2.7173913043478262</v>
      </c>
      <c r="O44" s="15">
        <v>5</v>
      </c>
      <c r="P44" s="8">
        <f t="shared" si="4"/>
        <v>2.7173913043478262</v>
      </c>
      <c r="Q44" s="15">
        <v>4</v>
      </c>
      <c r="R44" s="8">
        <f t="shared" si="5"/>
        <v>2.1739130434782608</v>
      </c>
      <c r="AA44" s="9">
        <v>184</v>
      </c>
      <c r="AB44" s="136" t="str">
        <f t="shared" si="7"/>
        <v/>
      </c>
      <c r="AC44" s="136" t="str">
        <f t="shared" si="8"/>
        <v/>
      </c>
    </row>
    <row r="45" spans="1:29" ht="23.1" customHeight="1">
      <c r="A45" s="203"/>
      <c r="B45" s="203"/>
      <c r="C45" s="13"/>
      <c r="D45" s="14" t="s">
        <v>9</v>
      </c>
      <c r="E45" s="11"/>
      <c r="F45" s="10">
        <f t="shared" si="6"/>
        <v>20</v>
      </c>
      <c r="G45" s="9">
        <v>13</v>
      </c>
      <c r="H45" s="8">
        <f t="shared" si="0"/>
        <v>65</v>
      </c>
      <c r="I45" s="15">
        <v>6</v>
      </c>
      <c r="J45" s="22">
        <f t="shared" si="1"/>
        <v>30</v>
      </c>
      <c r="K45" s="21">
        <f t="shared" si="9"/>
        <v>19</v>
      </c>
      <c r="L45" s="20">
        <f t="shared" si="2"/>
        <v>95</v>
      </c>
      <c r="M45" s="19">
        <v>0</v>
      </c>
      <c r="N45" s="8">
        <f t="shared" si="3"/>
        <v>0</v>
      </c>
      <c r="O45" s="15">
        <v>1</v>
      </c>
      <c r="P45" s="8">
        <f t="shared" si="4"/>
        <v>5</v>
      </c>
      <c r="Q45" s="15">
        <v>0</v>
      </c>
      <c r="R45" s="8">
        <f t="shared" si="5"/>
        <v>0</v>
      </c>
      <c r="AA45" s="9">
        <v>20</v>
      </c>
      <c r="AB45" s="136" t="str">
        <f t="shared" si="7"/>
        <v/>
      </c>
      <c r="AC45" s="136" t="str">
        <f t="shared" si="8"/>
        <v/>
      </c>
    </row>
    <row r="46" spans="1:29" ht="23.1" customHeight="1">
      <c r="A46" s="203"/>
      <c r="B46" s="203"/>
      <c r="C46" s="13"/>
      <c r="D46" s="14" t="s">
        <v>8</v>
      </c>
      <c r="E46" s="11"/>
      <c r="F46" s="10">
        <f t="shared" si="6"/>
        <v>9</v>
      </c>
      <c r="G46" s="9">
        <v>1</v>
      </c>
      <c r="H46" s="8">
        <f t="shared" si="0"/>
        <v>11.111111111111111</v>
      </c>
      <c r="I46" s="15">
        <v>7</v>
      </c>
      <c r="J46" s="22">
        <f t="shared" si="1"/>
        <v>77.777777777777786</v>
      </c>
      <c r="K46" s="21">
        <f t="shared" si="9"/>
        <v>8</v>
      </c>
      <c r="L46" s="20">
        <f t="shared" si="2"/>
        <v>88.888888888888886</v>
      </c>
      <c r="M46" s="19">
        <v>0</v>
      </c>
      <c r="N46" s="8">
        <f t="shared" si="3"/>
        <v>0</v>
      </c>
      <c r="O46" s="15">
        <v>0</v>
      </c>
      <c r="P46" s="8">
        <f t="shared" si="4"/>
        <v>0</v>
      </c>
      <c r="Q46" s="15">
        <v>1</v>
      </c>
      <c r="R46" s="8">
        <f t="shared" si="5"/>
        <v>11.111111111111111</v>
      </c>
      <c r="AA46" s="9">
        <v>9</v>
      </c>
      <c r="AB46" s="136" t="str">
        <f t="shared" si="7"/>
        <v/>
      </c>
      <c r="AC46" s="136" t="str">
        <f t="shared" si="8"/>
        <v/>
      </c>
    </row>
    <row r="47" spans="1:29" ht="24" customHeight="1">
      <c r="A47" s="203"/>
      <c r="B47" s="203"/>
      <c r="C47" s="13"/>
      <c r="D47" s="12" t="s">
        <v>7</v>
      </c>
      <c r="E47" s="11"/>
      <c r="F47" s="10">
        <f t="shared" si="6"/>
        <v>17</v>
      </c>
      <c r="G47" s="9">
        <v>3</v>
      </c>
      <c r="H47" s="8">
        <f t="shared" si="0"/>
        <v>17.647058823529413</v>
      </c>
      <c r="I47" s="15">
        <v>14</v>
      </c>
      <c r="J47" s="22">
        <f t="shared" si="1"/>
        <v>82.35294117647058</v>
      </c>
      <c r="K47" s="21">
        <f t="shared" si="9"/>
        <v>17</v>
      </c>
      <c r="L47" s="20">
        <f t="shared" si="2"/>
        <v>100</v>
      </c>
      <c r="M47" s="19">
        <v>0</v>
      </c>
      <c r="N47" s="8">
        <f t="shared" si="3"/>
        <v>0</v>
      </c>
      <c r="O47" s="15">
        <v>0</v>
      </c>
      <c r="P47" s="8">
        <f t="shared" si="4"/>
        <v>0</v>
      </c>
      <c r="Q47" s="15">
        <v>0</v>
      </c>
      <c r="R47" s="8">
        <f t="shared" si="5"/>
        <v>0</v>
      </c>
      <c r="AA47" s="9">
        <v>17</v>
      </c>
      <c r="AB47" s="136" t="str">
        <f t="shared" si="7"/>
        <v/>
      </c>
      <c r="AC47" s="136" t="str">
        <f t="shared" si="8"/>
        <v/>
      </c>
    </row>
    <row r="48" spans="1:29" ht="23.1" customHeight="1">
      <c r="A48" s="203"/>
      <c r="B48" s="203"/>
      <c r="C48" s="13"/>
      <c r="D48" s="14" t="s">
        <v>6</v>
      </c>
      <c r="E48" s="11"/>
      <c r="F48" s="10">
        <f t="shared" si="6"/>
        <v>40</v>
      </c>
      <c r="G48" s="9">
        <v>8</v>
      </c>
      <c r="H48" s="8">
        <f t="shared" si="0"/>
        <v>20</v>
      </c>
      <c r="I48" s="15">
        <v>28</v>
      </c>
      <c r="J48" s="22">
        <f t="shared" si="1"/>
        <v>70</v>
      </c>
      <c r="K48" s="21">
        <f t="shared" si="9"/>
        <v>36</v>
      </c>
      <c r="L48" s="20">
        <f t="shared" si="2"/>
        <v>90</v>
      </c>
      <c r="M48" s="19">
        <v>0</v>
      </c>
      <c r="N48" s="8">
        <f t="shared" si="3"/>
        <v>0</v>
      </c>
      <c r="O48" s="15">
        <v>4</v>
      </c>
      <c r="P48" s="8">
        <f t="shared" si="4"/>
        <v>10</v>
      </c>
      <c r="Q48" s="15">
        <v>0</v>
      </c>
      <c r="R48" s="8">
        <f t="shared" si="5"/>
        <v>0</v>
      </c>
      <c r="AA48" s="9">
        <v>40</v>
      </c>
      <c r="AB48" s="136" t="str">
        <f t="shared" si="7"/>
        <v/>
      </c>
      <c r="AC48" s="136" t="str">
        <f t="shared" si="8"/>
        <v/>
      </c>
    </row>
    <row r="49" spans="1:30" ht="23.1" customHeight="1">
      <c r="A49" s="203"/>
      <c r="B49" s="203"/>
      <c r="C49" s="13"/>
      <c r="D49" s="14" t="s">
        <v>5</v>
      </c>
      <c r="E49" s="11"/>
      <c r="F49" s="10">
        <f t="shared" si="6"/>
        <v>28</v>
      </c>
      <c r="G49" s="9">
        <v>8</v>
      </c>
      <c r="H49" s="8">
        <f t="shared" si="0"/>
        <v>28.571428571428569</v>
      </c>
      <c r="I49" s="15">
        <v>18</v>
      </c>
      <c r="J49" s="22">
        <f t="shared" si="1"/>
        <v>64.285714285714292</v>
      </c>
      <c r="K49" s="21">
        <f t="shared" si="9"/>
        <v>26</v>
      </c>
      <c r="L49" s="20">
        <f t="shared" si="2"/>
        <v>92.857142857142861</v>
      </c>
      <c r="M49" s="19">
        <v>1</v>
      </c>
      <c r="N49" s="8">
        <f t="shared" si="3"/>
        <v>3.5714285714285712</v>
      </c>
      <c r="O49" s="15">
        <v>1</v>
      </c>
      <c r="P49" s="8">
        <f t="shared" si="4"/>
        <v>3.5714285714285712</v>
      </c>
      <c r="Q49" s="15">
        <v>0</v>
      </c>
      <c r="R49" s="8">
        <f t="shared" si="5"/>
        <v>0</v>
      </c>
      <c r="AA49" s="9">
        <v>28</v>
      </c>
      <c r="AB49" s="136" t="str">
        <f t="shared" si="7"/>
        <v/>
      </c>
      <c r="AC49" s="136" t="str">
        <f t="shared" si="8"/>
        <v/>
      </c>
    </row>
    <row r="50" spans="1:30" ht="23.1" customHeight="1">
      <c r="A50" s="203"/>
      <c r="B50" s="203"/>
      <c r="C50" s="13"/>
      <c r="D50" s="14" t="s">
        <v>4</v>
      </c>
      <c r="E50" s="11"/>
      <c r="F50" s="10">
        <f t="shared" si="6"/>
        <v>20</v>
      </c>
      <c r="G50" s="9">
        <v>3</v>
      </c>
      <c r="H50" s="8">
        <f t="shared" si="0"/>
        <v>15</v>
      </c>
      <c r="I50" s="15">
        <v>15</v>
      </c>
      <c r="J50" s="22">
        <f t="shared" si="1"/>
        <v>75</v>
      </c>
      <c r="K50" s="21">
        <f t="shared" si="9"/>
        <v>18</v>
      </c>
      <c r="L50" s="20">
        <f t="shared" si="2"/>
        <v>90</v>
      </c>
      <c r="M50" s="19">
        <v>1</v>
      </c>
      <c r="N50" s="8">
        <f t="shared" si="3"/>
        <v>5</v>
      </c>
      <c r="O50" s="15">
        <v>0</v>
      </c>
      <c r="P50" s="8">
        <f t="shared" si="4"/>
        <v>0</v>
      </c>
      <c r="Q50" s="15">
        <v>1</v>
      </c>
      <c r="R50" s="8">
        <f t="shared" si="5"/>
        <v>5</v>
      </c>
      <c r="AA50" s="9">
        <v>20</v>
      </c>
      <c r="AB50" s="136" t="str">
        <f t="shared" si="7"/>
        <v/>
      </c>
      <c r="AC50" s="136" t="str">
        <f t="shared" si="8"/>
        <v/>
      </c>
    </row>
    <row r="51" spans="1:30" ht="23.1" customHeight="1">
      <c r="A51" s="203"/>
      <c r="B51" s="203"/>
      <c r="C51" s="13"/>
      <c r="D51" s="14" t="s">
        <v>3</v>
      </c>
      <c r="E51" s="11"/>
      <c r="F51" s="10">
        <f t="shared" si="6"/>
        <v>174</v>
      </c>
      <c r="G51" s="9">
        <v>46</v>
      </c>
      <c r="H51" s="8">
        <f t="shared" si="0"/>
        <v>26.436781609195403</v>
      </c>
      <c r="I51" s="15">
        <v>116</v>
      </c>
      <c r="J51" s="22">
        <f t="shared" si="1"/>
        <v>66.666666666666657</v>
      </c>
      <c r="K51" s="21">
        <f t="shared" si="9"/>
        <v>162</v>
      </c>
      <c r="L51" s="20">
        <f t="shared" si="2"/>
        <v>93.103448275862064</v>
      </c>
      <c r="M51" s="19">
        <v>2</v>
      </c>
      <c r="N51" s="8">
        <f t="shared" si="3"/>
        <v>1.1494252873563218</v>
      </c>
      <c r="O51" s="15">
        <v>9</v>
      </c>
      <c r="P51" s="8">
        <f t="shared" si="4"/>
        <v>5.1724137931034484</v>
      </c>
      <c r="Q51" s="15">
        <v>1</v>
      </c>
      <c r="R51" s="8">
        <f t="shared" si="5"/>
        <v>0.57471264367816088</v>
      </c>
      <c r="AA51" s="9">
        <v>174</v>
      </c>
      <c r="AB51" s="136" t="str">
        <f t="shared" si="7"/>
        <v/>
      </c>
      <c r="AC51" s="136" t="str">
        <f t="shared" si="8"/>
        <v/>
      </c>
    </row>
    <row r="52" spans="1:30" ht="23.1" customHeight="1">
      <c r="A52" s="203"/>
      <c r="B52" s="203"/>
      <c r="C52" s="13"/>
      <c r="D52" s="14" t="s">
        <v>2</v>
      </c>
      <c r="E52" s="11"/>
      <c r="F52" s="10">
        <f t="shared" si="6"/>
        <v>21</v>
      </c>
      <c r="G52" s="9">
        <v>5</v>
      </c>
      <c r="H52" s="8">
        <f t="shared" si="0"/>
        <v>23.809523809523807</v>
      </c>
      <c r="I52" s="15">
        <v>16</v>
      </c>
      <c r="J52" s="22">
        <f t="shared" si="1"/>
        <v>76.19047619047619</v>
      </c>
      <c r="K52" s="21">
        <f t="shared" si="9"/>
        <v>21</v>
      </c>
      <c r="L52" s="20">
        <f t="shared" si="2"/>
        <v>100</v>
      </c>
      <c r="M52" s="19">
        <v>0</v>
      </c>
      <c r="N52" s="8">
        <f t="shared" si="3"/>
        <v>0</v>
      </c>
      <c r="O52" s="15">
        <v>0</v>
      </c>
      <c r="P52" s="8">
        <f t="shared" si="4"/>
        <v>0</v>
      </c>
      <c r="Q52" s="15">
        <v>0</v>
      </c>
      <c r="R52" s="8">
        <f t="shared" si="5"/>
        <v>0</v>
      </c>
      <c r="AA52" s="9">
        <v>21</v>
      </c>
      <c r="AB52" s="136" t="str">
        <f t="shared" si="7"/>
        <v/>
      </c>
      <c r="AC52" s="136" t="str">
        <f t="shared" si="8"/>
        <v/>
      </c>
    </row>
    <row r="53" spans="1:30" ht="24" customHeight="1" thickBot="1">
      <c r="A53" s="204"/>
      <c r="B53" s="204"/>
      <c r="C53" s="13"/>
      <c r="D53" s="12" t="s">
        <v>1</v>
      </c>
      <c r="E53" s="11"/>
      <c r="F53" s="10">
        <f t="shared" si="6"/>
        <v>54</v>
      </c>
      <c r="G53" s="9">
        <v>9</v>
      </c>
      <c r="H53" s="8">
        <f t="shared" si="0"/>
        <v>16.666666666666664</v>
      </c>
      <c r="I53" s="15">
        <v>42</v>
      </c>
      <c r="J53" s="22">
        <f t="shared" si="1"/>
        <v>77.777777777777786</v>
      </c>
      <c r="K53" s="21">
        <f t="shared" si="9"/>
        <v>51</v>
      </c>
      <c r="L53" s="20">
        <f t="shared" si="2"/>
        <v>94.444444444444443</v>
      </c>
      <c r="M53" s="19">
        <v>0</v>
      </c>
      <c r="N53" s="8">
        <f t="shared" si="3"/>
        <v>0</v>
      </c>
      <c r="O53" s="15">
        <v>1</v>
      </c>
      <c r="P53" s="8">
        <f t="shared" si="4"/>
        <v>1.8518518518518516</v>
      </c>
      <c r="Q53" s="15">
        <v>2</v>
      </c>
      <c r="R53" s="8">
        <f t="shared" si="5"/>
        <v>3.7037037037037033</v>
      </c>
      <c r="AA53" s="9">
        <v>54</v>
      </c>
      <c r="AB53" s="137" t="str">
        <f t="shared" si="7"/>
        <v/>
      </c>
      <c r="AC53" s="137" t="str">
        <f t="shared" si="8"/>
        <v/>
      </c>
    </row>
    <row r="60" spans="1:30">
      <c r="D60" s="164" t="s">
        <v>495</v>
      </c>
      <c r="E60" s="162"/>
      <c r="F60" s="163">
        <v>976</v>
      </c>
      <c r="G60" s="163">
        <v>200</v>
      </c>
      <c r="H60" s="163"/>
      <c r="I60" s="163">
        <v>714</v>
      </c>
      <c r="J60" s="163"/>
      <c r="K60" s="163">
        <v>914</v>
      </c>
      <c r="L60" s="163"/>
      <c r="M60" s="163">
        <v>18</v>
      </c>
      <c r="N60" s="163"/>
      <c r="O60" s="163">
        <v>25</v>
      </c>
      <c r="P60" s="163"/>
      <c r="Q60" s="163">
        <v>19</v>
      </c>
      <c r="R60" s="163"/>
      <c r="S60" s="163"/>
      <c r="T60" s="163"/>
      <c r="U60" s="163"/>
      <c r="V60" s="163"/>
      <c r="W60" s="163"/>
      <c r="X60" s="163"/>
      <c r="Y60" s="163"/>
      <c r="Z60" s="163"/>
      <c r="AA60" s="163"/>
      <c r="AB60" s="163"/>
      <c r="AC60" s="163"/>
      <c r="AD60" s="163"/>
    </row>
    <row r="61" spans="1:30">
      <c r="D61" s="165" t="s">
        <v>49</v>
      </c>
      <c r="E61" s="162"/>
      <c r="F61" s="166">
        <f>IF(F60="","",SUM(F8:F12))</f>
        <v>976</v>
      </c>
      <c r="G61" s="166">
        <f>IF(G60="","",SUM(G8:G12))</f>
        <v>200</v>
      </c>
      <c r="H61" s="163"/>
      <c r="I61" s="166">
        <f>IF(I60="","",SUM(I8:I12))</f>
        <v>714</v>
      </c>
      <c r="J61" s="163"/>
      <c r="K61" s="166">
        <f>IF(K60="","",SUM(K8:K12))</f>
        <v>914</v>
      </c>
      <c r="L61" s="163"/>
      <c r="M61" s="166">
        <f>IF(M60="","",SUM(M8:M12))</f>
        <v>18</v>
      </c>
      <c r="N61" s="163"/>
      <c r="O61" s="166">
        <f>IF(O60="","",SUM(O8:O12))</f>
        <v>25</v>
      </c>
      <c r="P61" s="163"/>
      <c r="Q61" s="166">
        <f>IF(Q60="","",SUM(Q8:Q12))</f>
        <v>19</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976</v>
      </c>
      <c r="G62" s="166">
        <f>IF(G60="","",SUM(G13,G38))</f>
        <v>200</v>
      </c>
      <c r="H62" s="163"/>
      <c r="I62" s="166">
        <f>IF(I60="","",SUM(I13,I38))</f>
        <v>714</v>
      </c>
      <c r="J62" s="163"/>
      <c r="K62" s="166">
        <f>IF(K60="","",SUM(K13,K38))</f>
        <v>914</v>
      </c>
      <c r="L62" s="163"/>
      <c r="M62" s="166">
        <f>IF(M60="","",SUM(M13,M38))</f>
        <v>18</v>
      </c>
      <c r="N62" s="163"/>
      <c r="O62" s="166">
        <f>IF(O60="","",SUM(O13,O38))</f>
        <v>25</v>
      </c>
      <c r="P62" s="163"/>
      <c r="Q62" s="166">
        <f>IF(Q60="","",SUM(Q13,Q38))</f>
        <v>19</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246</v>
      </c>
      <c r="G63" s="166">
        <f>IF(G60="","",SUM(G14:G37))</f>
        <v>40</v>
      </c>
      <c r="H63" s="163"/>
      <c r="I63" s="166">
        <f>IF(I60="","",SUM(I14:I37))</f>
        <v>201</v>
      </c>
      <c r="J63" s="163"/>
      <c r="K63" s="166">
        <f>IF(K60="","",SUM(K14:K37))</f>
        <v>241</v>
      </c>
      <c r="L63" s="163"/>
      <c r="M63" s="166">
        <f>IF(M60="","",SUM(M14:M37))</f>
        <v>2</v>
      </c>
      <c r="N63" s="163"/>
      <c r="O63" s="166">
        <f>IF(O60="","",SUM(O14:O37))</f>
        <v>1</v>
      </c>
      <c r="P63" s="163"/>
      <c r="Q63" s="166">
        <f>IF(Q60="","",SUM(Q14:Q37))</f>
        <v>2</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730</v>
      </c>
      <c r="G64" s="166">
        <f>IF(G60="","",SUM(G39:G53))</f>
        <v>160</v>
      </c>
      <c r="H64" s="163"/>
      <c r="I64" s="166">
        <f>IF(I60="","",SUM(I39:I53))</f>
        <v>513</v>
      </c>
      <c r="J64" s="163"/>
      <c r="K64" s="166">
        <f>IF(K60="","",SUM(K39:K53))</f>
        <v>673</v>
      </c>
      <c r="L64" s="163"/>
      <c r="M64" s="166">
        <f>IF(M60="","",SUM(M39:M53))</f>
        <v>16</v>
      </c>
      <c r="N64" s="163"/>
      <c r="O64" s="166">
        <f>IF(O60="","",SUM(O39:O53))</f>
        <v>24</v>
      </c>
      <c r="P64" s="163"/>
      <c r="Q64" s="166">
        <f>IF(Q60="","",SUM(Q39:Q53))</f>
        <v>17</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2" spans="4:30">
      <c r="D72" s="5"/>
    </row>
    <row r="74" spans="4:30">
      <c r="D74" s="5"/>
    </row>
    <row r="76" spans="4:30">
      <c r="D76" s="5"/>
    </row>
    <row r="78" spans="4:30">
      <c r="D78" s="5"/>
    </row>
    <row r="80" spans="4:30" ht="13.5" customHeight="1">
      <c r="D80" s="6"/>
    </row>
    <row r="81" spans="4:4" ht="13.5" customHeight="1"/>
    <row r="82" spans="4:4">
      <c r="D82" s="5"/>
    </row>
    <row r="84" spans="4:4">
      <c r="D84" s="5"/>
    </row>
    <row r="86" spans="4:4">
      <c r="D86" s="5"/>
    </row>
    <row r="88" spans="4:4">
      <c r="D88" s="5"/>
    </row>
    <row r="92" spans="4:4" ht="12.75" customHeight="1"/>
    <row r="93" spans="4:4" ht="12.75" customHeight="1"/>
  </sheetData>
  <mergeCells count="30">
    <mergeCell ref="O3:P4"/>
    <mergeCell ref="Q3:R4"/>
    <mergeCell ref="O5:O6"/>
    <mergeCell ref="R5:R6"/>
    <mergeCell ref="A7:E7"/>
    <mergeCell ref="A3:E6"/>
    <mergeCell ref="F3:F6"/>
    <mergeCell ref="H5:H6"/>
    <mergeCell ref="I5:I6"/>
    <mergeCell ref="J5:J6"/>
    <mergeCell ref="K5:K6"/>
    <mergeCell ref="Q5:Q6"/>
    <mergeCell ref="G3:H4"/>
    <mergeCell ref="I3:J4"/>
    <mergeCell ref="K3:L4"/>
    <mergeCell ref="M3:N4"/>
    <mergeCell ref="A13:A53"/>
    <mergeCell ref="B13:B37"/>
    <mergeCell ref="B38:B53"/>
    <mergeCell ref="B12:E12"/>
    <mergeCell ref="P5:P6"/>
    <mergeCell ref="L5:L6"/>
    <mergeCell ref="M5:M6"/>
    <mergeCell ref="N5:N6"/>
    <mergeCell ref="G5:G6"/>
    <mergeCell ref="A8:A12"/>
    <mergeCell ref="B8:E8"/>
    <mergeCell ref="B9:E9"/>
    <mergeCell ref="B10:E10"/>
    <mergeCell ref="B11:E11"/>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10"/>
  <sheetViews>
    <sheetView showGridLines="0" view="pageBreakPreview" zoomScaleNormal="100" zoomScaleSheetLayoutView="100" workbookViewId="0">
      <selection activeCell="H12" sqref="H12"/>
    </sheetView>
  </sheetViews>
  <sheetFormatPr defaultRowHeight="13.5"/>
  <cols>
    <col min="1" max="2" width="2.625" style="4" customWidth="1"/>
    <col min="3" max="3" width="1.375" style="4" customWidth="1"/>
    <col min="4" max="4" width="27.625" style="4" customWidth="1"/>
    <col min="5" max="5" width="1.375" style="4" customWidth="1"/>
    <col min="6" max="7" width="10.125" style="3" customWidth="1"/>
    <col min="8" max="8" width="7.75" style="3" customWidth="1"/>
    <col min="9" max="9" width="6.625" style="3" customWidth="1"/>
    <col min="10" max="10" width="5.625" style="3" customWidth="1"/>
    <col min="11" max="12" width="7.75" style="3" customWidth="1"/>
    <col min="13" max="13" width="6.625" style="3" customWidth="1"/>
    <col min="14" max="14" width="5.625" style="3" customWidth="1"/>
    <col min="15" max="15" width="7.75" style="3" customWidth="1"/>
    <col min="16" max="16" width="9" style="3"/>
    <col min="17" max="21" width="9" style="71"/>
    <col min="22" max="22" width="10.5" style="71" bestFit="1" customWidth="1"/>
    <col min="23" max="27" width="9" style="71"/>
    <col min="28" max="16384" width="9" style="3"/>
  </cols>
  <sheetData>
    <row r="1" spans="1:30" ht="14.25">
      <c r="A1" s="18" t="s">
        <v>119</v>
      </c>
    </row>
    <row r="3" spans="1:30">
      <c r="A3" s="216" t="s">
        <v>64</v>
      </c>
      <c r="B3" s="217"/>
      <c r="C3" s="217"/>
      <c r="D3" s="217"/>
      <c r="E3" s="218"/>
      <c r="F3" s="225" t="s">
        <v>138</v>
      </c>
      <c r="G3" s="261" t="s">
        <v>517</v>
      </c>
      <c r="H3" s="260" t="s">
        <v>118</v>
      </c>
      <c r="I3" s="217"/>
      <c r="J3" s="217"/>
      <c r="K3" s="217"/>
      <c r="L3" s="260" t="s">
        <v>117</v>
      </c>
      <c r="M3" s="217"/>
      <c r="N3" s="217"/>
      <c r="O3" s="218"/>
    </row>
    <row r="4" spans="1:30" ht="42" customHeight="1">
      <c r="A4" s="219"/>
      <c r="B4" s="220"/>
      <c r="C4" s="220"/>
      <c r="D4" s="220"/>
      <c r="E4" s="221"/>
      <c r="F4" s="226"/>
      <c r="G4" s="262"/>
      <c r="H4" s="219"/>
      <c r="I4" s="220"/>
      <c r="J4" s="220"/>
      <c r="K4" s="220"/>
      <c r="L4" s="219"/>
      <c r="M4" s="220"/>
      <c r="N4" s="220"/>
      <c r="O4" s="221"/>
    </row>
    <row r="5" spans="1:30" ht="15" customHeight="1" thickBot="1">
      <c r="A5" s="219"/>
      <c r="B5" s="220"/>
      <c r="C5" s="220"/>
      <c r="D5" s="220"/>
      <c r="E5" s="221"/>
      <c r="F5" s="226"/>
      <c r="G5" s="262"/>
      <c r="H5" s="219"/>
      <c r="I5" s="220"/>
      <c r="J5" s="220"/>
      <c r="K5" s="220"/>
      <c r="L5" s="219"/>
      <c r="M5" s="220"/>
      <c r="N5" s="220"/>
      <c r="O5" s="221"/>
    </row>
    <row r="6" spans="1:30" ht="15" customHeight="1" thickBot="1">
      <c r="A6" s="222"/>
      <c r="B6" s="223"/>
      <c r="C6" s="223"/>
      <c r="D6" s="223"/>
      <c r="E6" s="224"/>
      <c r="F6" s="226"/>
      <c r="G6" s="263"/>
      <c r="H6" s="222"/>
      <c r="I6" s="223"/>
      <c r="J6" s="223"/>
      <c r="K6" s="223"/>
      <c r="L6" s="222"/>
      <c r="M6" s="223"/>
      <c r="N6" s="223"/>
      <c r="O6" s="224"/>
      <c r="AB6" s="139">
        <f>SUM(AC7:AE53,F66:AE70)</f>
        <v>0</v>
      </c>
    </row>
    <row r="7" spans="1:30" ht="23.1" customHeight="1">
      <c r="A7" s="211" t="s">
        <v>50</v>
      </c>
      <c r="B7" s="212"/>
      <c r="C7" s="212"/>
      <c r="D7" s="212"/>
      <c r="E7" s="213"/>
      <c r="F7" s="31">
        <v>976</v>
      </c>
      <c r="G7" s="30">
        <v>77880</v>
      </c>
      <c r="H7" s="30">
        <v>39</v>
      </c>
      <c r="I7" s="28" t="s">
        <v>503</v>
      </c>
      <c r="J7" s="27">
        <v>8</v>
      </c>
      <c r="K7" s="28" t="s">
        <v>504</v>
      </c>
      <c r="L7" s="29">
        <v>38</v>
      </c>
      <c r="M7" s="28" t="s">
        <v>503</v>
      </c>
      <c r="N7" s="27">
        <v>49</v>
      </c>
      <c r="O7" s="26" t="s">
        <v>504</v>
      </c>
      <c r="Q7" s="75"/>
      <c r="R7" s="75"/>
      <c r="S7" s="75"/>
      <c r="U7" s="75"/>
      <c r="V7" s="75"/>
      <c r="W7" s="75"/>
      <c r="AB7" s="138">
        <v>976</v>
      </c>
      <c r="AC7" s="135" t="str">
        <f>IF(F7=AB7,"",1)</f>
        <v/>
      </c>
      <c r="AD7" s="173"/>
    </row>
    <row r="8" spans="1:30" ht="23.1" customHeight="1">
      <c r="A8" s="205" t="s">
        <v>49</v>
      </c>
      <c r="B8" s="208" t="s">
        <v>48</v>
      </c>
      <c r="C8" s="209"/>
      <c r="D8" s="209"/>
      <c r="E8" s="210"/>
      <c r="F8" s="31">
        <v>317</v>
      </c>
      <c r="G8" s="30">
        <v>3633</v>
      </c>
      <c r="H8" s="9">
        <v>39</v>
      </c>
      <c r="I8" s="19" t="s">
        <v>505</v>
      </c>
      <c r="J8" s="25">
        <v>18</v>
      </c>
      <c r="K8" s="19" t="s">
        <v>506</v>
      </c>
      <c r="L8" s="15">
        <v>39</v>
      </c>
      <c r="M8" s="19" t="s">
        <v>505</v>
      </c>
      <c r="N8" s="25">
        <v>21</v>
      </c>
      <c r="O8" s="24" t="s">
        <v>506</v>
      </c>
      <c r="Q8" s="76"/>
      <c r="R8" s="76"/>
      <c r="S8" s="76"/>
      <c r="U8" s="76"/>
      <c r="V8" s="76"/>
      <c r="W8" s="76"/>
      <c r="AB8" s="9">
        <v>317</v>
      </c>
      <c r="AC8" s="136" t="str">
        <f t="shared" ref="AC8:AC53" si="0">IF(F8=AB8,"",1)</f>
        <v/>
      </c>
      <c r="AD8" s="136"/>
    </row>
    <row r="9" spans="1:30" ht="23.1" customHeight="1">
      <c r="A9" s="206"/>
      <c r="B9" s="208" t="s">
        <v>47</v>
      </c>
      <c r="C9" s="209"/>
      <c r="D9" s="209"/>
      <c r="E9" s="210"/>
      <c r="F9" s="31">
        <v>144</v>
      </c>
      <c r="G9" s="30">
        <v>4834</v>
      </c>
      <c r="H9" s="9">
        <v>39</v>
      </c>
      <c r="I9" s="19" t="s">
        <v>505</v>
      </c>
      <c r="J9" s="25">
        <v>26</v>
      </c>
      <c r="K9" s="19" t="s">
        <v>506</v>
      </c>
      <c r="L9" s="15">
        <v>39</v>
      </c>
      <c r="M9" s="19" t="s">
        <v>505</v>
      </c>
      <c r="N9" s="25">
        <v>22</v>
      </c>
      <c r="O9" s="24" t="s">
        <v>506</v>
      </c>
      <c r="Q9" s="76"/>
      <c r="R9" s="76"/>
      <c r="S9" s="76"/>
      <c r="U9" s="76"/>
      <c r="V9" s="76"/>
      <c r="W9" s="76"/>
      <c r="AB9" s="9">
        <v>144</v>
      </c>
      <c r="AC9" s="136" t="str">
        <f t="shared" si="0"/>
        <v/>
      </c>
      <c r="AD9" s="136"/>
    </row>
    <row r="10" spans="1:30" ht="23.1" customHeight="1">
      <c r="A10" s="206"/>
      <c r="B10" s="208" t="s">
        <v>46</v>
      </c>
      <c r="C10" s="209"/>
      <c r="D10" s="209"/>
      <c r="E10" s="210"/>
      <c r="F10" s="31">
        <v>217</v>
      </c>
      <c r="G10" s="30">
        <v>21282</v>
      </c>
      <c r="H10" s="9">
        <v>39</v>
      </c>
      <c r="I10" s="19" t="s">
        <v>505</v>
      </c>
      <c r="J10" s="25">
        <v>11</v>
      </c>
      <c r="K10" s="19" t="s">
        <v>506</v>
      </c>
      <c r="L10" s="15">
        <v>39</v>
      </c>
      <c r="M10" s="19" t="s">
        <v>505</v>
      </c>
      <c r="N10" s="25">
        <v>7</v>
      </c>
      <c r="O10" s="24" t="s">
        <v>506</v>
      </c>
      <c r="Q10" s="76"/>
      <c r="R10" s="76"/>
      <c r="S10" s="76"/>
      <c r="U10" s="76"/>
      <c r="V10" s="76"/>
      <c r="W10" s="76"/>
      <c r="AB10" s="9">
        <v>217</v>
      </c>
      <c r="AC10" s="136" t="str">
        <f t="shared" si="0"/>
        <v/>
      </c>
      <c r="AD10" s="136"/>
    </row>
    <row r="11" spans="1:30" ht="23.1" customHeight="1">
      <c r="A11" s="206"/>
      <c r="B11" s="208" t="s">
        <v>45</v>
      </c>
      <c r="C11" s="209"/>
      <c r="D11" s="209"/>
      <c r="E11" s="210"/>
      <c r="F11" s="31">
        <v>77</v>
      </c>
      <c r="G11" s="30">
        <v>13839</v>
      </c>
      <c r="H11" s="9">
        <v>38</v>
      </c>
      <c r="I11" s="19" t="s">
        <v>505</v>
      </c>
      <c r="J11" s="25">
        <v>31</v>
      </c>
      <c r="K11" s="19" t="s">
        <v>506</v>
      </c>
      <c r="L11" s="15">
        <v>38</v>
      </c>
      <c r="M11" s="19" t="s">
        <v>505</v>
      </c>
      <c r="N11" s="25">
        <v>26</v>
      </c>
      <c r="O11" s="24" t="s">
        <v>506</v>
      </c>
      <c r="Q11" s="76"/>
      <c r="R11" s="76"/>
      <c r="S11" s="76"/>
      <c r="U11" s="76"/>
      <c r="V11" s="76"/>
      <c r="W11" s="76"/>
      <c r="AB11" s="9">
        <v>77</v>
      </c>
      <c r="AC11" s="136" t="str">
        <f t="shared" si="0"/>
        <v/>
      </c>
      <c r="AD11" s="136"/>
    </row>
    <row r="12" spans="1:30" ht="23.1" customHeight="1">
      <c r="A12" s="207"/>
      <c r="B12" s="208" t="s">
        <v>44</v>
      </c>
      <c r="C12" s="209"/>
      <c r="D12" s="209"/>
      <c r="E12" s="210"/>
      <c r="F12" s="31">
        <v>221</v>
      </c>
      <c r="G12" s="30">
        <v>34292</v>
      </c>
      <c r="H12" s="9">
        <v>38</v>
      </c>
      <c r="I12" s="19" t="s">
        <v>505</v>
      </c>
      <c r="J12" s="25">
        <v>52</v>
      </c>
      <c r="K12" s="19" t="s">
        <v>506</v>
      </c>
      <c r="L12" s="15">
        <v>38</v>
      </c>
      <c r="M12" s="19" t="s">
        <v>505</v>
      </c>
      <c r="N12" s="25">
        <v>40</v>
      </c>
      <c r="O12" s="24" t="s">
        <v>506</v>
      </c>
      <c r="Q12" s="76"/>
      <c r="R12" s="76"/>
      <c r="S12" s="76"/>
      <c r="U12" s="76"/>
      <c r="V12" s="76"/>
      <c r="W12" s="76"/>
      <c r="AB12" s="9">
        <v>221</v>
      </c>
      <c r="AC12" s="136" t="str">
        <f t="shared" si="0"/>
        <v/>
      </c>
      <c r="AD12" s="136"/>
    </row>
    <row r="13" spans="1:30" ht="23.1" customHeight="1">
      <c r="A13" s="202" t="s">
        <v>43</v>
      </c>
      <c r="B13" s="202" t="s">
        <v>42</v>
      </c>
      <c r="C13" s="13"/>
      <c r="D13" s="14" t="s">
        <v>16</v>
      </c>
      <c r="E13" s="11"/>
      <c r="F13" s="31">
        <v>246</v>
      </c>
      <c r="G13" s="30">
        <v>36499</v>
      </c>
      <c r="H13" s="30">
        <v>39</v>
      </c>
      <c r="I13" s="28" t="s">
        <v>503</v>
      </c>
      <c r="J13" s="27">
        <v>9</v>
      </c>
      <c r="K13" s="28" t="s">
        <v>504</v>
      </c>
      <c r="L13" s="29">
        <v>38</v>
      </c>
      <c r="M13" s="28" t="s">
        <v>503</v>
      </c>
      <c r="N13" s="27">
        <v>46</v>
      </c>
      <c r="O13" s="26" t="s">
        <v>504</v>
      </c>
      <c r="P13" s="54"/>
      <c r="R13" s="75"/>
      <c r="S13" s="75"/>
      <c r="U13" s="75"/>
      <c r="V13" s="75"/>
      <c r="W13" s="75"/>
      <c r="AB13" s="9">
        <v>246</v>
      </c>
      <c r="AC13" s="136" t="str">
        <f t="shared" si="0"/>
        <v/>
      </c>
      <c r="AD13" s="136"/>
    </row>
    <row r="14" spans="1:30" ht="23.1" customHeight="1">
      <c r="A14" s="203"/>
      <c r="B14" s="203"/>
      <c r="C14" s="13"/>
      <c r="D14" s="14" t="s">
        <v>116</v>
      </c>
      <c r="E14" s="11"/>
      <c r="F14" s="31">
        <v>28</v>
      </c>
      <c r="G14" s="30">
        <v>4217</v>
      </c>
      <c r="H14" s="9">
        <v>39</v>
      </c>
      <c r="I14" s="19" t="s">
        <v>505</v>
      </c>
      <c r="J14" s="25">
        <v>46</v>
      </c>
      <c r="K14" s="19" t="s">
        <v>506</v>
      </c>
      <c r="L14" s="15">
        <v>39</v>
      </c>
      <c r="M14" s="19" t="s">
        <v>505</v>
      </c>
      <c r="N14" s="25">
        <v>48</v>
      </c>
      <c r="O14" s="24" t="s">
        <v>506</v>
      </c>
      <c r="R14" s="76"/>
      <c r="S14" s="76"/>
      <c r="U14" s="76"/>
      <c r="V14" s="76"/>
      <c r="W14" s="76"/>
      <c r="AB14" s="9">
        <v>28</v>
      </c>
      <c r="AC14" s="136" t="str">
        <f t="shared" si="0"/>
        <v/>
      </c>
      <c r="AD14" s="136"/>
    </row>
    <row r="15" spans="1:30" ht="23.1" customHeight="1">
      <c r="A15" s="203"/>
      <c r="B15" s="203"/>
      <c r="C15" s="13"/>
      <c r="D15" s="14" t="s">
        <v>115</v>
      </c>
      <c r="E15" s="11"/>
      <c r="F15" s="31">
        <v>5</v>
      </c>
      <c r="G15" s="30">
        <v>361</v>
      </c>
      <c r="H15" s="9">
        <v>39</v>
      </c>
      <c r="I15" s="19" t="s">
        <v>505</v>
      </c>
      <c r="J15" s="25">
        <v>38</v>
      </c>
      <c r="K15" s="19" t="s">
        <v>506</v>
      </c>
      <c r="L15" s="15">
        <v>39</v>
      </c>
      <c r="M15" s="19" t="s">
        <v>505</v>
      </c>
      <c r="N15" s="25">
        <v>24</v>
      </c>
      <c r="O15" s="24" t="s">
        <v>506</v>
      </c>
      <c r="R15" s="76"/>
      <c r="S15" s="76"/>
      <c r="U15" s="76"/>
      <c r="V15" s="76"/>
      <c r="W15" s="76"/>
      <c r="AB15" s="9">
        <v>5</v>
      </c>
      <c r="AC15" s="136" t="str">
        <f t="shared" si="0"/>
        <v/>
      </c>
      <c r="AD15" s="136"/>
    </row>
    <row r="16" spans="1:30" ht="23.1" customHeight="1">
      <c r="A16" s="203"/>
      <c r="B16" s="203"/>
      <c r="C16" s="13"/>
      <c r="D16" s="14" t="s">
        <v>114</v>
      </c>
      <c r="E16" s="11"/>
      <c r="F16" s="31">
        <v>19</v>
      </c>
      <c r="G16" s="30">
        <v>1544</v>
      </c>
      <c r="H16" s="9">
        <v>38</v>
      </c>
      <c r="I16" s="19" t="s">
        <v>505</v>
      </c>
      <c r="J16" s="25">
        <v>36</v>
      </c>
      <c r="K16" s="19" t="s">
        <v>506</v>
      </c>
      <c r="L16" s="15">
        <v>37</v>
      </c>
      <c r="M16" s="19" t="s">
        <v>505</v>
      </c>
      <c r="N16" s="25">
        <v>55</v>
      </c>
      <c r="O16" s="24" t="s">
        <v>506</v>
      </c>
      <c r="R16" s="76"/>
      <c r="S16" s="76"/>
      <c r="U16" s="76"/>
      <c r="V16" s="76"/>
      <c r="W16" s="76"/>
      <c r="AB16" s="9">
        <v>19</v>
      </c>
      <c r="AC16" s="136" t="str">
        <f t="shared" si="0"/>
        <v/>
      </c>
      <c r="AD16" s="136"/>
    </row>
    <row r="17" spans="1:30" ht="23.1" customHeight="1">
      <c r="A17" s="203"/>
      <c r="B17" s="203"/>
      <c r="C17" s="13"/>
      <c r="D17" s="14" t="s">
        <v>113</v>
      </c>
      <c r="E17" s="11"/>
      <c r="F17" s="31">
        <v>2</v>
      </c>
      <c r="G17" s="30">
        <v>15</v>
      </c>
      <c r="H17" s="9">
        <v>40</v>
      </c>
      <c r="I17" s="19" t="s">
        <v>505</v>
      </c>
      <c r="J17" s="25">
        <v>0</v>
      </c>
      <c r="K17" s="19" t="s">
        <v>506</v>
      </c>
      <c r="L17" s="15">
        <v>40</v>
      </c>
      <c r="M17" s="19" t="s">
        <v>505</v>
      </c>
      <c r="N17" s="25">
        <v>0</v>
      </c>
      <c r="O17" s="24" t="s">
        <v>506</v>
      </c>
      <c r="R17" s="76"/>
      <c r="S17" s="76"/>
      <c r="U17" s="76"/>
      <c r="V17" s="76"/>
      <c r="W17" s="76"/>
      <c r="AB17" s="9">
        <v>2</v>
      </c>
      <c r="AC17" s="136" t="str">
        <f t="shared" si="0"/>
        <v/>
      </c>
      <c r="AD17" s="136"/>
    </row>
    <row r="18" spans="1:30" ht="23.1" customHeight="1">
      <c r="A18" s="203"/>
      <c r="B18" s="203"/>
      <c r="C18" s="13"/>
      <c r="D18" s="14" t="s">
        <v>112</v>
      </c>
      <c r="E18" s="11"/>
      <c r="F18" s="31">
        <v>6</v>
      </c>
      <c r="G18" s="30">
        <v>663</v>
      </c>
      <c r="H18" s="9">
        <v>39</v>
      </c>
      <c r="I18" s="19" t="s">
        <v>505</v>
      </c>
      <c r="J18" s="25">
        <v>8</v>
      </c>
      <c r="K18" s="19" t="s">
        <v>506</v>
      </c>
      <c r="L18" s="15">
        <v>38</v>
      </c>
      <c r="M18" s="19" t="s">
        <v>505</v>
      </c>
      <c r="N18" s="25">
        <v>33</v>
      </c>
      <c r="O18" s="24" t="s">
        <v>506</v>
      </c>
      <c r="R18" s="76"/>
      <c r="S18" s="76"/>
      <c r="U18" s="76"/>
      <c r="V18" s="76"/>
      <c r="W18" s="76"/>
      <c r="AB18" s="9">
        <v>6</v>
      </c>
      <c r="AC18" s="136" t="str">
        <f t="shared" si="0"/>
        <v/>
      </c>
      <c r="AD18" s="136"/>
    </row>
    <row r="19" spans="1:30" ht="23.1" customHeight="1">
      <c r="A19" s="203"/>
      <c r="B19" s="203"/>
      <c r="C19" s="13"/>
      <c r="D19" s="14" t="s">
        <v>111</v>
      </c>
      <c r="E19" s="11"/>
      <c r="F19" s="31">
        <v>1</v>
      </c>
      <c r="G19" s="30">
        <v>27</v>
      </c>
      <c r="H19" s="33">
        <v>40</v>
      </c>
      <c r="I19" s="19" t="s">
        <v>505</v>
      </c>
      <c r="J19" s="32">
        <v>0</v>
      </c>
      <c r="K19" s="19" t="s">
        <v>506</v>
      </c>
      <c r="L19" s="33">
        <v>40</v>
      </c>
      <c r="M19" s="19" t="s">
        <v>505</v>
      </c>
      <c r="N19" s="32">
        <v>0</v>
      </c>
      <c r="O19" s="24" t="s">
        <v>506</v>
      </c>
      <c r="R19" s="76"/>
      <c r="S19" s="76"/>
      <c r="U19" s="76"/>
      <c r="V19" s="76"/>
      <c r="W19" s="76"/>
      <c r="AB19" s="9">
        <v>1</v>
      </c>
      <c r="AC19" s="136" t="str">
        <f t="shared" si="0"/>
        <v/>
      </c>
      <c r="AD19" s="136"/>
    </row>
    <row r="20" spans="1:30" ht="23.1" customHeight="1">
      <c r="A20" s="203"/>
      <c r="B20" s="203"/>
      <c r="C20" s="13"/>
      <c r="D20" s="14" t="s">
        <v>110</v>
      </c>
      <c r="E20" s="11"/>
      <c r="F20" s="31">
        <v>7</v>
      </c>
      <c r="G20" s="30">
        <v>608</v>
      </c>
      <c r="H20" s="9">
        <v>40</v>
      </c>
      <c r="I20" s="19" t="s">
        <v>505</v>
      </c>
      <c r="J20" s="25">
        <v>2</v>
      </c>
      <c r="K20" s="19" t="s">
        <v>506</v>
      </c>
      <c r="L20" s="15">
        <v>39</v>
      </c>
      <c r="M20" s="19" t="s">
        <v>505</v>
      </c>
      <c r="N20" s="25">
        <v>34</v>
      </c>
      <c r="O20" s="24" t="s">
        <v>506</v>
      </c>
      <c r="R20" s="76"/>
      <c r="S20" s="76"/>
      <c r="U20" s="76"/>
      <c r="V20" s="76"/>
      <c r="W20" s="76"/>
      <c r="AB20" s="9">
        <v>7</v>
      </c>
      <c r="AC20" s="136" t="str">
        <f t="shared" si="0"/>
        <v/>
      </c>
      <c r="AD20" s="136"/>
    </row>
    <row r="21" spans="1:30" ht="23.1" customHeight="1">
      <c r="A21" s="203"/>
      <c r="B21" s="203"/>
      <c r="C21" s="13"/>
      <c r="D21" s="14" t="s">
        <v>109</v>
      </c>
      <c r="E21" s="11"/>
      <c r="F21" s="31">
        <v>8</v>
      </c>
      <c r="G21" s="30">
        <v>2087</v>
      </c>
      <c r="H21" s="9">
        <v>38</v>
      </c>
      <c r="I21" s="19" t="s">
        <v>505</v>
      </c>
      <c r="J21" s="25">
        <v>54</v>
      </c>
      <c r="K21" s="19" t="s">
        <v>506</v>
      </c>
      <c r="L21" s="15">
        <v>38</v>
      </c>
      <c r="M21" s="19" t="s">
        <v>505</v>
      </c>
      <c r="N21" s="25">
        <v>44</v>
      </c>
      <c r="O21" s="24" t="s">
        <v>506</v>
      </c>
      <c r="R21" s="76"/>
      <c r="S21" s="76"/>
      <c r="U21" s="76"/>
      <c r="V21" s="76"/>
      <c r="W21" s="76"/>
      <c r="AB21" s="9">
        <v>8</v>
      </c>
      <c r="AC21" s="136" t="str">
        <f t="shared" si="0"/>
        <v/>
      </c>
      <c r="AD21" s="136"/>
    </row>
    <row r="22" spans="1:30" ht="23.1" customHeight="1">
      <c r="A22" s="203"/>
      <c r="B22" s="203"/>
      <c r="C22" s="13"/>
      <c r="D22" s="14" t="s">
        <v>108</v>
      </c>
      <c r="E22" s="11"/>
      <c r="F22" s="31">
        <v>1</v>
      </c>
      <c r="G22" s="30">
        <v>5</v>
      </c>
      <c r="H22" s="33">
        <v>40</v>
      </c>
      <c r="I22" s="19" t="s">
        <v>505</v>
      </c>
      <c r="J22" s="32">
        <v>0</v>
      </c>
      <c r="K22" s="19" t="s">
        <v>506</v>
      </c>
      <c r="L22" s="34">
        <v>40</v>
      </c>
      <c r="M22" s="19" t="s">
        <v>505</v>
      </c>
      <c r="N22" s="32">
        <v>0</v>
      </c>
      <c r="O22" s="24" t="s">
        <v>506</v>
      </c>
      <c r="R22" s="76"/>
      <c r="S22" s="76"/>
      <c r="U22" s="76"/>
      <c r="V22" s="76"/>
      <c r="W22" s="76"/>
      <c r="AB22" s="9">
        <v>1</v>
      </c>
      <c r="AC22" s="136" t="str">
        <f t="shared" si="0"/>
        <v/>
      </c>
      <c r="AD22" s="136"/>
    </row>
    <row r="23" spans="1:30" ht="23.1" customHeight="1">
      <c r="A23" s="203"/>
      <c r="B23" s="203"/>
      <c r="C23" s="13"/>
      <c r="D23" s="14" t="s">
        <v>107</v>
      </c>
      <c r="E23" s="11"/>
      <c r="F23" s="31">
        <v>7</v>
      </c>
      <c r="G23" s="30">
        <v>1049</v>
      </c>
      <c r="H23" s="9">
        <v>39</v>
      </c>
      <c r="I23" s="19" t="s">
        <v>505</v>
      </c>
      <c r="J23" s="25">
        <v>45</v>
      </c>
      <c r="K23" s="19" t="s">
        <v>506</v>
      </c>
      <c r="L23" s="15">
        <v>39</v>
      </c>
      <c r="M23" s="19" t="s">
        <v>505</v>
      </c>
      <c r="N23" s="25">
        <v>49</v>
      </c>
      <c r="O23" s="24" t="s">
        <v>506</v>
      </c>
      <c r="R23" s="76"/>
      <c r="S23" s="76"/>
      <c r="U23" s="76"/>
      <c r="V23" s="76"/>
      <c r="W23" s="76"/>
      <c r="AB23" s="9">
        <v>7</v>
      </c>
      <c r="AC23" s="136" t="str">
        <f t="shared" si="0"/>
        <v/>
      </c>
      <c r="AD23" s="136"/>
    </row>
    <row r="24" spans="1:30" ht="23.1" customHeight="1">
      <c r="A24" s="203"/>
      <c r="B24" s="203"/>
      <c r="C24" s="13"/>
      <c r="D24" s="14" t="s">
        <v>106</v>
      </c>
      <c r="E24" s="11"/>
      <c r="F24" s="31">
        <v>1</v>
      </c>
      <c r="G24" s="30">
        <v>9</v>
      </c>
      <c r="H24" s="33">
        <v>40</v>
      </c>
      <c r="I24" s="19" t="s">
        <v>505</v>
      </c>
      <c r="J24" s="32">
        <v>0</v>
      </c>
      <c r="K24" s="19" t="s">
        <v>506</v>
      </c>
      <c r="L24" s="33">
        <v>40</v>
      </c>
      <c r="M24" s="19" t="s">
        <v>505</v>
      </c>
      <c r="N24" s="32">
        <v>0</v>
      </c>
      <c r="O24" s="24" t="s">
        <v>506</v>
      </c>
      <c r="R24" s="76"/>
      <c r="S24" s="76"/>
      <c r="U24" s="76"/>
      <c r="V24" s="76"/>
      <c r="W24" s="76"/>
      <c r="AB24" s="9">
        <v>1</v>
      </c>
      <c r="AC24" s="136" t="str">
        <f t="shared" si="0"/>
        <v/>
      </c>
      <c r="AD24" s="136"/>
    </row>
    <row r="25" spans="1:30" ht="23.1" customHeight="1">
      <c r="A25" s="203"/>
      <c r="B25" s="203"/>
      <c r="C25" s="13"/>
      <c r="D25" s="12" t="s">
        <v>105</v>
      </c>
      <c r="E25" s="11"/>
      <c r="F25" s="31">
        <v>2</v>
      </c>
      <c r="G25" s="30">
        <v>156</v>
      </c>
      <c r="H25" s="9">
        <v>40</v>
      </c>
      <c r="I25" s="19" t="s">
        <v>505</v>
      </c>
      <c r="J25" s="25">
        <v>0</v>
      </c>
      <c r="K25" s="19" t="s">
        <v>506</v>
      </c>
      <c r="L25" s="15">
        <v>40</v>
      </c>
      <c r="M25" s="19" t="s">
        <v>505</v>
      </c>
      <c r="N25" s="25">
        <v>0</v>
      </c>
      <c r="O25" s="24" t="s">
        <v>506</v>
      </c>
      <c r="R25" s="76"/>
      <c r="S25" s="76"/>
      <c r="U25" s="76"/>
      <c r="V25" s="76"/>
      <c r="W25" s="76"/>
      <c r="AB25" s="9">
        <v>2</v>
      </c>
      <c r="AC25" s="136" t="str">
        <f t="shared" si="0"/>
        <v/>
      </c>
      <c r="AD25" s="136"/>
    </row>
    <row r="26" spans="1:30" ht="23.1" customHeight="1">
      <c r="A26" s="203"/>
      <c r="B26" s="203"/>
      <c r="C26" s="13"/>
      <c r="D26" s="14" t="s">
        <v>104</v>
      </c>
      <c r="E26" s="11"/>
      <c r="F26" s="31">
        <v>8</v>
      </c>
      <c r="G26" s="30">
        <v>1050</v>
      </c>
      <c r="H26" s="9">
        <v>38</v>
      </c>
      <c r="I26" s="28" t="s">
        <v>505</v>
      </c>
      <c r="J26" s="25">
        <v>27</v>
      </c>
      <c r="K26" s="19" t="s">
        <v>506</v>
      </c>
      <c r="L26" s="15">
        <v>37</v>
      </c>
      <c r="M26" s="19" t="s">
        <v>505</v>
      </c>
      <c r="N26" s="25">
        <v>43</v>
      </c>
      <c r="O26" s="24" t="s">
        <v>506</v>
      </c>
      <c r="R26" s="76"/>
      <c r="S26" s="76"/>
      <c r="U26" s="76"/>
      <c r="V26" s="76"/>
      <c r="W26" s="76"/>
      <c r="AB26" s="30">
        <v>8</v>
      </c>
      <c r="AC26" s="136" t="str">
        <f t="shared" si="0"/>
        <v/>
      </c>
      <c r="AD26" s="136"/>
    </row>
    <row r="27" spans="1:30" ht="23.1" customHeight="1">
      <c r="A27" s="203"/>
      <c r="B27" s="203"/>
      <c r="C27" s="13"/>
      <c r="D27" s="14" t="s">
        <v>103</v>
      </c>
      <c r="E27" s="11"/>
      <c r="F27" s="31">
        <v>5</v>
      </c>
      <c r="G27" s="30">
        <v>321</v>
      </c>
      <c r="H27" s="9">
        <v>39</v>
      </c>
      <c r="I27" s="19" t="s">
        <v>505</v>
      </c>
      <c r="J27" s="25">
        <v>38</v>
      </c>
      <c r="K27" s="19" t="s">
        <v>506</v>
      </c>
      <c r="L27" s="15">
        <v>39</v>
      </c>
      <c r="M27" s="19" t="s">
        <v>505</v>
      </c>
      <c r="N27" s="25">
        <v>14</v>
      </c>
      <c r="O27" s="24" t="s">
        <v>506</v>
      </c>
      <c r="R27" s="76"/>
      <c r="S27" s="76"/>
      <c r="U27" s="76"/>
      <c r="V27" s="76"/>
      <c r="W27" s="76"/>
      <c r="AB27" s="9">
        <v>5</v>
      </c>
      <c r="AC27" s="136" t="str">
        <f t="shared" si="0"/>
        <v/>
      </c>
      <c r="AD27" s="136"/>
    </row>
    <row r="28" spans="1:30" ht="23.1" customHeight="1">
      <c r="A28" s="203"/>
      <c r="B28" s="203"/>
      <c r="C28" s="13"/>
      <c r="D28" s="14" t="s">
        <v>102</v>
      </c>
      <c r="E28" s="11"/>
      <c r="F28" s="31">
        <v>5</v>
      </c>
      <c r="G28" s="30">
        <v>997</v>
      </c>
      <c r="H28" s="9">
        <v>38</v>
      </c>
      <c r="I28" s="19" t="s">
        <v>505</v>
      </c>
      <c r="J28" s="25">
        <v>19</v>
      </c>
      <c r="K28" s="19" t="s">
        <v>506</v>
      </c>
      <c r="L28" s="15">
        <v>38</v>
      </c>
      <c r="M28" s="19" t="s">
        <v>505</v>
      </c>
      <c r="N28" s="25">
        <v>14</v>
      </c>
      <c r="O28" s="24" t="s">
        <v>506</v>
      </c>
      <c r="R28" s="76"/>
      <c r="S28" s="76"/>
      <c r="U28" s="76"/>
      <c r="V28" s="76"/>
      <c r="W28" s="76"/>
      <c r="AB28" s="9">
        <v>5</v>
      </c>
      <c r="AC28" s="136" t="str">
        <f t="shared" si="0"/>
        <v/>
      </c>
      <c r="AD28" s="136"/>
    </row>
    <row r="29" spans="1:30" ht="23.1" customHeight="1">
      <c r="A29" s="203"/>
      <c r="B29" s="203"/>
      <c r="C29" s="13"/>
      <c r="D29" s="14" t="s">
        <v>101</v>
      </c>
      <c r="E29" s="11"/>
      <c r="F29" s="31">
        <v>15</v>
      </c>
      <c r="G29" s="30">
        <v>892</v>
      </c>
      <c r="H29" s="9">
        <v>39</v>
      </c>
      <c r="I29" s="19" t="s">
        <v>505</v>
      </c>
      <c r="J29" s="25">
        <v>10</v>
      </c>
      <c r="K29" s="19" t="s">
        <v>506</v>
      </c>
      <c r="L29" s="15">
        <v>39</v>
      </c>
      <c r="M29" s="19" t="s">
        <v>505</v>
      </c>
      <c r="N29" s="25">
        <v>1</v>
      </c>
      <c r="O29" s="24" t="s">
        <v>506</v>
      </c>
      <c r="R29" s="76"/>
      <c r="S29" s="76"/>
      <c r="U29" s="76"/>
      <c r="V29" s="76"/>
      <c r="W29" s="76"/>
      <c r="AB29" s="9">
        <v>15</v>
      </c>
      <c r="AC29" s="136" t="str">
        <f t="shared" si="0"/>
        <v/>
      </c>
      <c r="AD29" s="136"/>
    </row>
    <row r="30" spans="1:30" ht="23.1" customHeight="1">
      <c r="A30" s="203"/>
      <c r="B30" s="203"/>
      <c r="C30" s="13"/>
      <c r="D30" s="14" t="s">
        <v>100</v>
      </c>
      <c r="E30" s="11"/>
      <c r="F30" s="31">
        <v>5</v>
      </c>
      <c r="G30" s="30">
        <v>859</v>
      </c>
      <c r="H30" s="9">
        <v>39</v>
      </c>
      <c r="I30" s="19" t="s">
        <v>505</v>
      </c>
      <c r="J30" s="25">
        <v>49</v>
      </c>
      <c r="K30" s="19" t="s">
        <v>506</v>
      </c>
      <c r="L30" s="15">
        <v>39</v>
      </c>
      <c r="M30" s="19" t="s">
        <v>505</v>
      </c>
      <c r="N30" s="25">
        <v>59</v>
      </c>
      <c r="O30" s="24" t="s">
        <v>506</v>
      </c>
      <c r="R30" s="76"/>
      <c r="S30" s="76"/>
      <c r="U30" s="76"/>
      <c r="V30" s="76"/>
      <c r="W30" s="76"/>
      <c r="AB30" s="9">
        <v>5</v>
      </c>
      <c r="AC30" s="136" t="str">
        <f t="shared" si="0"/>
        <v/>
      </c>
      <c r="AD30" s="136"/>
    </row>
    <row r="31" spans="1:30" ht="23.1" customHeight="1">
      <c r="A31" s="203"/>
      <c r="B31" s="203"/>
      <c r="C31" s="13"/>
      <c r="D31" s="14" t="s">
        <v>99</v>
      </c>
      <c r="E31" s="11"/>
      <c r="F31" s="31">
        <v>33</v>
      </c>
      <c r="G31" s="30">
        <v>3646</v>
      </c>
      <c r="H31" s="9">
        <v>39</v>
      </c>
      <c r="I31" s="19" t="s">
        <v>505</v>
      </c>
      <c r="J31" s="25">
        <v>4</v>
      </c>
      <c r="K31" s="19" t="s">
        <v>506</v>
      </c>
      <c r="L31" s="15">
        <v>38</v>
      </c>
      <c r="M31" s="19" t="s">
        <v>505</v>
      </c>
      <c r="N31" s="25">
        <v>44</v>
      </c>
      <c r="O31" s="24" t="s">
        <v>506</v>
      </c>
      <c r="R31" s="76"/>
      <c r="S31" s="76"/>
      <c r="U31" s="76"/>
      <c r="V31" s="76"/>
      <c r="W31" s="76"/>
      <c r="AB31" s="9">
        <v>33</v>
      </c>
      <c r="AC31" s="136" t="str">
        <f t="shared" si="0"/>
        <v/>
      </c>
      <c r="AD31" s="136"/>
    </row>
    <row r="32" spans="1:30" ht="23.1" customHeight="1">
      <c r="A32" s="203"/>
      <c r="B32" s="203"/>
      <c r="C32" s="13"/>
      <c r="D32" s="14" t="s">
        <v>98</v>
      </c>
      <c r="E32" s="11"/>
      <c r="F32" s="31">
        <v>8</v>
      </c>
      <c r="G32" s="30">
        <v>1167</v>
      </c>
      <c r="H32" s="9">
        <v>39</v>
      </c>
      <c r="I32" s="19" t="s">
        <v>505</v>
      </c>
      <c r="J32" s="25">
        <v>14</v>
      </c>
      <c r="K32" s="19" t="s">
        <v>506</v>
      </c>
      <c r="L32" s="15">
        <v>38</v>
      </c>
      <c r="M32" s="19" t="s">
        <v>505</v>
      </c>
      <c r="N32" s="25">
        <v>51</v>
      </c>
      <c r="O32" s="24" t="s">
        <v>506</v>
      </c>
      <c r="R32" s="76"/>
      <c r="S32" s="76"/>
      <c r="U32" s="76"/>
      <c r="V32" s="76"/>
      <c r="W32" s="76"/>
      <c r="AB32" s="9">
        <v>8</v>
      </c>
      <c r="AC32" s="136" t="str">
        <f t="shared" si="0"/>
        <v/>
      </c>
      <c r="AD32" s="136"/>
    </row>
    <row r="33" spans="1:30" ht="24" customHeight="1">
      <c r="A33" s="203"/>
      <c r="B33" s="203"/>
      <c r="C33" s="13"/>
      <c r="D33" s="14" t="s">
        <v>97</v>
      </c>
      <c r="E33" s="11"/>
      <c r="F33" s="31">
        <v>28</v>
      </c>
      <c r="G33" s="30">
        <v>7229</v>
      </c>
      <c r="H33" s="9">
        <v>38</v>
      </c>
      <c r="I33" s="19" t="s">
        <v>505</v>
      </c>
      <c r="J33" s="25">
        <v>37</v>
      </c>
      <c r="K33" s="19" t="s">
        <v>506</v>
      </c>
      <c r="L33" s="15">
        <v>38</v>
      </c>
      <c r="M33" s="19" t="s">
        <v>505</v>
      </c>
      <c r="N33" s="25">
        <v>16</v>
      </c>
      <c r="O33" s="24" t="s">
        <v>506</v>
      </c>
      <c r="R33" s="76"/>
      <c r="S33" s="76"/>
      <c r="U33" s="76"/>
      <c r="V33" s="76"/>
      <c r="W33" s="76"/>
      <c r="AB33" s="9">
        <v>28</v>
      </c>
      <c r="AC33" s="136" t="str">
        <f t="shared" si="0"/>
        <v/>
      </c>
      <c r="AD33" s="136"/>
    </row>
    <row r="34" spans="1:30" ht="23.1" customHeight="1">
      <c r="A34" s="203"/>
      <c r="B34" s="203"/>
      <c r="C34" s="13"/>
      <c r="D34" s="14" t="s">
        <v>21</v>
      </c>
      <c r="E34" s="11"/>
      <c r="F34" s="31">
        <v>12</v>
      </c>
      <c r="G34" s="30">
        <v>1900</v>
      </c>
      <c r="H34" s="9">
        <v>39</v>
      </c>
      <c r="I34" s="19" t="s">
        <v>505</v>
      </c>
      <c r="J34" s="25">
        <v>47</v>
      </c>
      <c r="K34" s="19" t="s">
        <v>506</v>
      </c>
      <c r="L34" s="15">
        <v>39</v>
      </c>
      <c r="M34" s="19" t="s">
        <v>505</v>
      </c>
      <c r="N34" s="25">
        <v>11</v>
      </c>
      <c r="O34" s="24" t="s">
        <v>506</v>
      </c>
      <c r="R34" s="76"/>
      <c r="S34" s="76"/>
      <c r="U34" s="76"/>
      <c r="V34" s="76"/>
      <c r="W34" s="76"/>
      <c r="AB34" s="9">
        <v>12</v>
      </c>
      <c r="AC34" s="136" t="str">
        <f t="shared" si="0"/>
        <v/>
      </c>
      <c r="AD34" s="136"/>
    </row>
    <row r="35" spans="1:30" ht="23.1" customHeight="1">
      <c r="A35" s="203"/>
      <c r="B35" s="203"/>
      <c r="C35" s="13"/>
      <c r="D35" s="14" t="s">
        <v>96</v>
      </c>
      <c r="E35" s="11"/>
      <c r="F35" s="31">
        <v>11</v>
      </c>
      <c r="G35" s="30">
        <v>2131</v>
      </c>
      <c r="H35" s="9">
        <v>38</v>
      </c>
      <c r="I35" s="19" t="s">
        <v>505</v>
      </c>
      <c r="J35" s="25">
        <v>24</v>
      </c>
      <c r="K35" s="19" t="s">
        <v>506</v>
      </c>
      <c r="L35" s="15">
        <v>37</v>
      </c>
      <c r="M35" s="19" t="s">
        <v>505</v>
      </c>
      <c r="N35" s="25">
        <v>41</v>
      </c>
      <c r="O35" s="24" t="s">
        <v>506</v>
      </c>
      <c r="R35" s="76"/>
      <c r="S35" s="76"/>
      <c r="U35" s="76"/>
      <c r="V35" s="76"/>
      <c r="W35" s="76"/>
      <c r="AB35" s="9">
        <v>11</v>
      </c>
      <c r="AC35" s="136" t="str">
        <f t="shared" si="0"/>
        <v/>
      </c>
      <c r="AD35" s="136"/>
    </row>
    <row r="36" spans="1:30" ht="23.1" customHeight="1">
      <c r="A36" s="203"/>
      <c r="B36" s="203"/>
      <c r="C36" s="13"/>
      <c r="D36" s="14" t="s">
        <v>95</v>
      </c>
      <c r="E36" s="11"/>
      <c r="F36" s="31">
        <v>21</v>
      </c>
      <c r="G36" s="30">
        <v>4151</v>
      </c>
      <c r="H36" s="9">
        <v>39</v>
      </c>
      <c r="I36" s="19" t="s">
        <v>505</v>
      </c>
      <c r="J36" s="25">
        <v>18</v>
      </c>
      <c r="K36" s="19" t="s">
        <v>506</v>
      </c>
      <c r="L36" s="15">
        <v>39</v>
      </c>
      <c r="M36" s="19" t="s">
        <v>505</v>
      </c>
      <c r="N36" s="25">
        <v>9</v>
      </c>
      <c r="O36" s="24" t="s">
        <v>506</v>
      </c>
      <c r="R36" s="76"/>
      <c r="S36" s="76"/>
      <c r="U36" s="76"/>
      <c r="V36" s="76"/>
      <c r="W36" s="76"/>
      <c r="AB36" s="9">
        <v>21</v>
      </c>
      <c r="AC36" s="136" t="str">
        <f t="shared" si="0"/>
        <v/>
      </c>
      <c r="AD36" s="136"/>
    </row>
    <row r="37" spans="1:30" ht="23.1" customHeight="1">
      <c r="A37" s="203"/>
      <c r="B37" s="204"/>
      <c r="C37" s="13"/>
      <c r="D37" s="14" t="s">
        <v>94</v>
      </c>
      <c r="E37" s="11"/>
      <c r="F37" s="31">
        <v>8</v>
      </c>
      <c r="G37" s="30">
        <v>1415</v>
      </c>
      <c r="H37" s="9">
        <v>38</v>
      </c>
      <c r="I37" s="19" t="s">
        <v>505</v>
      </c>
      <c r="J37" s="25">
        <v>25</v>
      </c>
      <c r="K37" s="19" t="s">
        <v>506</v>
      </c>
      <c r="L37" s="15">
        <v>37</v>
      </c>
      <c r="M37" s="19" t="s">
        <v>505</v>
      </c>
      <c r="N37" s="25">
        <v>56</v>
      </c>
      <c r="O37" s="24" t="s">
        <v>506</v>
      </c>
      <c r="R37" s="76"/>
      <c r="S37" s="76"/>
      <c r="U37" s="76"/>
      <c r="V37" s="76"/>
      <c r="W37" s="76"/>
      <c r="AB37" s="9">
        <v>8</v>
      </c>
      <c r="AC37" s="136" t="str">
        <f t="shared" si="0"/>
        <v/>
      </c>
      <c r="AD37" s="136"/>
    </row>
    <row r="38" spans="1:30" ht="23.1" customHeight="1">
      <c r="A38" s="203"/>
      <c r="B38" s="202" t="s">
        <v>17</v>
      </c>
      <c r="C38" s="13"/>
      <c r="D38" s="14" t="s">
        <v>16</v>
      </c>
      <c r="E38" s="11"/>
      <c r="F38" s="31">
        <v>730</v>
      </c>
      <c r="G38" s="30">
        <v>41381</v>
      </c>
      <c r="H38" s="30">
        <v>39</v>
      </c>
      <c r="I38" s="28" t="s">
        <v>503</v>
      </c>
      <c r="J38" s="27">
        <v>8</v>
      </c>
      <c r="K38" s="28" t="s">
        <v>504</v>
      </c>
      <c r="L38" s="29">
        <v>38</v>
      </c>
      <c r="M38" s="28" t="s">
        <v>503</v>
      </c>
      <c r="N38" s="27">
        <v>52</v>
      </c>
      <c r="O38" s="26" t="s">
        <v>504</v>
      </c>
      <c r="R38" s="76"/>
      <c r="S38" s="76"/>
      <c r="U38" s="76"/>
      <c r="V38" s="76"/>
      <c r="W38" s="76"/>
      <c r="AB38" s="9">
        <v>730</v>
      </c>
      <c r="AC38" s="136" t="str">
        <f t="shared" si="0"/>
        <v/>
      </c>
      <c r="AD38" s="136"/>
    </row>
    <row r="39" spans="1:30" ht="23.1" customHeight="1">
      <c r="A39" s="203"/>
      <c r="B39" s="203"/>
      <c r="C39" s="13"/>
      <c r="D39" s="14" t="s">
        <v>15</v>
      </c>
      <c r="E39" s="11"/>
      <c r="F39" s="31">
        <v>7</v>
      </c>
      <c r="G39" s="30">
        <v>108</v>
      </c>
      <c r="H39" s="9">
        <v>40</v>
      </c>
      <c r="I39" s="19" t="s">
        <v>505</v>
      </c>
      <c r="J39" s="25">
        <v>33</v>
      </c>
      <c r="K39" s="19" t="s">
        <v>506</v>
      </c>
      <c r="L39" s="15">
        <v>39</v>
      </c>
      <c r="M39" s="19" t="s">
        <v>505</v>
      </c>
      <c r="N39" s="25">
        <v>47</v>
      </c>
      <c r="O39" s="24" t="s">
        <v>506</v>
      </c>
      <c r="R39" s="76"/>
      <c r="S39" s="76"/>
      <c r="U39" s="76"/>
      <c r="V39" s="76"/>
      <c r="W39" s="76"/>
      <c r="AB39" s="9">
        <v>7</v>
      </c>
      <c r="AC39" s="136" t="str">
        <f t="shared" si="0"/>
        <v/>
      </c>
      <c r="AD39" s="136"/>
    </row>
    <row r="40" spans="1:30" ht="23.1" customHeight="1">
      <c r="A40" s="203"/>
      <c r="B40" s="203"/>
      <c r="C40" s="13"/>
      <c r="D40" s="14" t="s">
        <v>93</v>
      </c>
      <c r="E40" s="11"/>
      <c r="F40" s="31">
        <v>89</v>
      </c>
      <c r="G40" s="30">
        <v>2449</v>
      </c>
      <c r="H40" s="9">
        <v>39</v>
      </c>
      <c r="I40" s="19" t="s">
        <v>505</v>
      </c>
      <c r="J40" s="25">
        <v>48</v>
      </c>
      <c r="K40" s="19" t="s">
        <v>506</v>
      </c>
      <c r="L40" s="15">
        <v>39</v>
      </c>
      <c r="M40" s="19" t="s">
        <v>505</v>
      </c>
      <c r="N40" s="25">
        <v>16</v>
      </c>
      <c r="O40" s="24" t="s">
        <v>506</v>
      </c>
      <c r="R40" s="76"/>
      <c r="S40" s="76"/>
      <c r="U40" s="76"/>
      <c r="V40" s="76"/>
      <c r="W40" s="76"/>
      <c r="AB40" s="9">
        <v>89</v>
      </c>
      <c r="AC40" s="136" t="str">
        <f t="shared" si="0"/>
        <v/>
      </c>
      <c r="AD40" s="136"/>
    </row>
    <row r="41" spans="1:30" ht="23.1" customHeight="1">
      <c r="A41" s="203"/>
      <c r="B41" s="203"/>
      <c r="C41" s="13"/>
      <c r="D41" s="14" t="s">
        <v>13</v>
      </c>
      <c r="E41" s="11"/>
      <c r="F41" s="31">
        <v>18</v>
      </c>
      <c r="G41" s="30">
        <v>762</v>
      </c>
      <c r="H41" s="9">
        <v>38</v>
      </c>
      <c r="I41" s="19" t="s">
        <v>505</v>
      </c>
      <c r="J41" s="25">
        <v>25</v>
      </c>
      <c r="K41" s="19" t="s">
        <v>506</v>
      </c>
      <c r="L41" s="15">
        <v>38</v>
      </c>
      <c r="M41" s="19" t="s">
        <v>505</v>
      </c>
      <c r="N41" s="25">
        <v>17</v>
      </c>
      <c r="O41" s="24" t="s">
        <v>506</v>
      </c>
      <c r="R41" s="76"/>
      <c r="S41" s="76"/>
      <c r="U41" s="76"/>
      <c r="V41" s="76"/>
      <c r="W41" s="76"/>
      <c r="AB41" s="9">
        <v>18</v>
      </c>
      <c r="AC41" s="136" t="str">
        <f t="shared" si="0"/>
        <v/>
      </c>
      <c r="AD41" s="136"/>
    </row>
    <row r="42" spans="1:30" ht="23.1" customHeight="1">
      <c r="A42" s="203"/>
      <c r="B42" s="203"/>
      <c r="C42" s="13"/>
      <c r="D42" s="14" t="s">
        <v>92</v>
      </c>
      <c r="E42" s="11"/>
      <c r="F42" s="31">
        <v>14</v>
      </c>
      <c r="G42" s="30">
        <v>889</v>
      </c>
      <c r="H42" s="9">
        <v>39</v>
      </c>
      <c r="I42" s="19" t="s">
        <v>505</v>
      </c>
      <c r="J42" s="25">
        <v>51</v>
      </c>
      <c r="K42" s="19" t="s">
        <v>506</v>
      </c>
      <c r="L42" s="15">
        <v>39</v>
      </c>
      <c r="M42" s="19" t="s">
        <v>505</v>
      </c>
      <c r="N42" s="25">
        <v>25</v>
      </c>
      <c r="O42" s="24" t="s">
        <v>506</v>
      </c>
      <c r="R42" s="76"/>
      <c r="S42" s="76"/>
      <c r="U42" s="76"/>
      <c r="V42" s="76"/>
      <c r="W42" s="76"/>
      <c r="AB42" s="9">
        <v>14</v>
      </c>
      <c r="AC42" s="136" t="str">
        <f t="shared" si="0"/>
        <v/>
      </c>
      <c r="AD42" s="136"/>
    </row>
    <row r="43" spans="1:30" ht="23.1" customHeight="1">
      <c r="A43" s="203"/>
      <c r="B43" s="203"/>
      <c r="C43" s="13"/>
      <c r="D43" s="14" t="s">
        <v>91</v>
      </c>
      <c r="E43" s="11"/>
      <c r="F43" s="31">
        <v>35</v>
      </c>
      <c r="G43" s="30">
        <v>1730</v>
      </c>
      <c r="H43" s="9">
        <v>39</v>
      </c>
      <c r="I43" s="19" t="s">
        <v>505</v>
      </c>
      <c r="J43" s="25">
        <v>38</v>
      </c>
      <c r="K43" s="19" t="s">
        <v>506</v>
      </c>
      <c r="L43" s="15">
        <v>39</v>
      </c>
      <c r="M43" s="19" t="s">
        <v>505</v>
      </c>
      <c r="N43" s="25">
        <v>16</v>
      </c>
      <c r="O43" s="24" t="s">
        <v>506</v>
      </c>
      <c r="R43" s="76"/>
      <c r="S43" s="76"/>
      <c r="U43" s="76"/>
      <c r="V43" s="76"/>
      <c r="W43" s="76"/>
      <c r="AB43" s="9">
        <v>35</v>
      </c>
      <c r="AC43" s="136" t="str">
        <f t="shared" si="0"/>
        <v/>
      </c>
      <c r="AD43" s="136"/>
    </row>
    <row r="44" spans="1:30" ht="23.1" customHeight="1">
      <c r="A44" s="203"/>
      <c r="B44" s="203"/>
      <c r="C44" s="13"/>
      <c r="D44" s="14" t="s">
        <v>10</v>
      </c>
      <c r="E44" s="11"/>
      <c r="F44" s="31">
        <v>184</v>
      </c>
      <c r="G44" s="30">
        <v>5373</v>
      </c>
      <c r="H44" s="9">
        <v>38</v>
      </c>
      <c r="I44" s="19" t="s">
        <v>505</v>
      </c>
      <c r="J44" s="25">
        <v>50</v>
      </c>
      <c r="K44" s="19" t="s">
        <v>506</v>
      </c>
      <c r="L44" s="15">
        <v>38</v>
      </c>
      <c r="M44" s="19" t="s">
        <v>505</v>
      </c>
      <c r="N44" s="25">
        <v>41</v>
      </c>
      <c r="O44" s="24" t="s">
        <v>506</v>
      </c>
      <c r="R44" s="76"/>
      <c r="S44" s="76"/>
      <c r="U44" s="76"/>
      <c r="V44" s="76"/>
      <c r="W44" s="76"/>
      <c r="AB44" s="9">
        <v>184</v>
      </c>
      <c r="AC44" s="136" t="str">
        <f t="shared" si="0"/>
        <v/>
      </c>
      <c r="AD44" s="136"/>
    </row>
    <row r="45" spans="1:30" ht="23.1" customHeight="1">
      <c r="A45" s="203"/>
      <c r="B45" s="203"/>
      <c r="C45" s="13"/>
      <c r="D45" s="14" t="s">
        <v>9</v>
      </c>
      <c r="E45" s="11"/>
      <c r="F45" s="31">
        <v>20</v>
      </c>
      <c r="G45" s="30">
        <v>565</v>
      </c>
      <c r="H45" s="9">
        <v>37</v>
      </c>
      <c r="I45" s="19" t="s">
        <v>505</v>
      </c>
      <c r="J45" s="25">
        <v>56</v>
      </c>
      <c r="K45" s="19" t="s">
        <v>506</v>
      </c>
      <c r="L45" s="15">
        <v>37</v>
      </c>
      <c r="M45" s="19" t="s">
        <v>505</v>
      </c>
      <c r="N45" s="25">
        <v>41</v>
      </c>
      <c r="O45" s="24" t="s">
        <v>506</v>
      </c>
      <c r="R45" s="76"/>
      <c r="S45" s="76"/>
      <c r="U45" s="76"/>
      <c r="V45" s="76"/>
      <c r="W45" s="76"/>
      <c r="AB45" s="9">
        <v>20</v>
      </c>
      <c r="AC45" s="136" t="str">
        <f t="shared" si="0"/>
        <v/>
      </c>
      <c r="AD45" s="136"/>
    </row>
    <row r="46" spans="1:30" ht="23.1" customHeight="1">
      <c r="A46" s="203"/>
      <c r="B46" s="203"/>
      <c r="C46" s="13"/>
      <c r="D46" s="14" t="s">
        <v>90</v>
      </c>
      <c r="E46" s="11"/>
      <c r="F46" s="31">
        <v>9</v>
      </c>
      <c r="G46" s="30">
        <v>150</v>
      </c>
      <c r="H46" s="9">
        <v>40</v>
      </c>
      <c r="I46" s="19" t="s">
        <v>505</v>
      </c>
      <c r="J46" s="25">
        <v>14</v>
      </c>
      <c r="K46" s="19" t="s">
        <v>506</v>
      </c>
      <c r="L46" s="15">
        <v>39</v>
      </c>
      <c r="M46" s="19" t="s">
        <v>505</v>
      </c>
      <c r="N46" s="25">
        <v>46</v>
      </c>
      <c r="O46" s="24" t="s">
        <v>506</v>
      </c>
      <c r="R46" s="76"/>
      <c r="S46" s="76"/>
      <c r="U46" s="76"/>
      <c r="V46" s="76"/>
      <c r="W46" s="76"/>
      <c r="AB46" s="9">
        <v>9</v>
      </c>
      <c r="AC46" s="136" t="str">
        <f t="shared" si="0"/>
        <v/>
      </c>
      <c r="AD46" s="136"/>
    </row>
    <row r="47" spans="1:30" ht="24" customHeight="1">
      <c r="A47" s="203"/>
      <c r="B47" s="203"/>
      <c r="C47" s="13"/>
      <c r="D47" s="12" t="s">
        <v>7</v>
      </c>
      <c r="E47" s="11"/>
      <c r="F47" s="31">
        <v>17</v>
      </c>
      <c r="G47" s="30">
        <v>488</v>
      </c>
      <c r="H47" s="9">
        <v>39</v>
      </c>
      <c r="I47" s="19" t="s">
        <v>505</v>
      </c>
      <c r="J47" s="25">
        <v>11</v>
      </c>
      <c r="K47" s="19" t="s">
        <v>506</v>
      </c>
      <c r="L47" s="15">
        <v>39</v>
      </c>
      <c r="M47" s="19" t="s">
        <v>505</v>
      </c>
      <c r="N47" s="25">
        <v>26</v>
      </c>
      <c r="O47" s="24" t="s">
        <v>506</v>
      </c>
      <c r="R47" s="76"/>
      <c r="S47" s="76"/>
      <c r="U47" s="76"/>
      <c r="V47" s="76"/>
      <c r="W47" s="76"/>
      <c r="AB47" s="9">
        <v>17</v>
      </c>
      <c r="AC47" s="136" t="str">
        <f t="shared" si="0"/>
        <v/>
      </c>
      <c r="AD47" s="136"/>
    </row>
    <row r="48" spans="1:30" ht="23.1" customHeight="1">
      <c r="A48" s="203"/>
      <c r="B48" s="203"/>
      <c r="C48" s="13"/>
      <c r="D48" s="14" t="s">
        <v>89</v>
      </c>
      <c r="E48" s="11"/>
      <c r="F48" s="31">
        <v>40</v>
      </c>
      <c r="G48" s="30">
        <v>1710</v>
      </c>
      <c r="H48" s="9">
        <v>38</v>
      </c>
      <c r="I48" s="19" t="s">
        <v>505</v>
      </c>
      <c r="J48" s="25">
        <v>50</v>
      </c>
      <c r="K48" s="19" t="s">
        <v>506</v>
      </c>
      <c r="L48" s="15">
        <v>39</v>
      </c>
      <c r="M48" s="19" t="s">
        <v>505</v>
      </c>
      <c r="N48" s="25">
        <v>34</v>
      </c>
      <c r="O48" s="24" t="s">
        <v>506</v>
      </c>
      <c r="R48" s="76"/>
      <c r="S48" s="76"/>
      <c r="U48" s="76"/>
      <c r="V48" s="76"/>
      <c r="W48" s="76"/>
      <c r="AB48" s="9">
        <v>40</v>
      </c>
      <c r="AC48" s="136" t="str">
        <f t="shared" si="0"/>
        <v/>
      </c>
      <c r="AD48" s="136"/>
    </row>
    <row r="49" spans="1:30" ht="23.1" customHeight="1">
      <c r="A49" s="203"/>
      <c r="B49" s="203"/>
      <c r="C49" s="13"/>
      <c r="D49" s="14" t="s">
        <v>88</v>
      </c>
      <c r="E49" s="11"/>
      <c r="F49" s="31">
        <v>28</v>
      </c>
      <c r="G49" s="30">
        <v>553</v>
      </c>
      <c r="H49" s="9">
        <v>38</v>
      </c>
      <c r="I49" s="19" t="s">
        <v>505</v>
      </c>
      <c r="J49" s="25">
        <v>19</v>
      </c>
      <c r="K49" s="19" t="s">
        <v>506</v>
      </c>
      <c r="L49" s="15">
        <v>39</v>
      </c>
      <c r="M49" s="19" t="s">
        <v>505</v>
      </c>
      <c r="N49" s="25">
        <v>55</v>
      </c>
      <c r="O49" s="24" t="s">
        <v>506</v>
      </c>
      <c r="R49" s="76"/>
      <c r="S49" s="76"/>
      <c r="U49" s="76"/>
      <c r="V49" s="76"/>
      <c r="W49" s="76"/>
      <c r="AB49" s="9">
        <v>28</v>
      </c>
      <c r="AC49" s="136" t="str">
        <f t="shared" si="0"/>
        <v/>
      </c>
      <c r="AD49" s="136"/>
    </row>
    <row r="50" spans="1:30" ht="23.1" customHeight="1">
      <c r="A50" s="203"/>
      <c r="B50" s="203"/>
      <c r="C50" s="13"/>
      <c r="D50" s="14" t="s">
        <v>87</v>
      </c>
      <c r="E50" s="11"/>
      <c r="F50" s="31">
        <v>20</v>
      </c>
      <c r="G50" s="30">
        <v>2174</v>
      </c>
      <c r="H50" s="9">
        <v>38</v>
      </c>
      <c r="I50" s="19" t="s">
        <v>505</v>
      </c>
      <c r="J50" s="25">
        <v>15</v>
      </c>
      <c r="K50" s="19" t="s">
        <v>506</v>
      </c>
      <c r="L50" s="15">
        <v>38</v>
      </c>
      <c r="M50" s="19" t="s">
        <v>505</v>
      </c>
      <c r="N50" s="25">
        <v>47</v>
      </c>
      <c r="O50" s="24" t="s">
        <v>506</v>
      </c>
      <c r="R50" s="76"/>
      <c r="S50" s="76"/>
      <c r="U50" s="76"/>
      <c r="V50" s="76"/>
      <c r="W50" s="76"/>
      <c r="AB50" s="9">
        <v>20</v>
      </c>
      <c r="AC50" s="136" t="str">
        <f t="shared" si="0"/>
        <v/>
      </c>
      <c r="AD50" s="136"/>
    </row>
    <row r="51" spans="1:30" ht="23.1" customHeight="1">
      <c r="A51" s="203"/>
      <c r="B51" s="203"/>
      <c r="C51" s="13"/>
      <c r="D51" s="14" t="s">
        <v>86</v>
      </c>
      <c r="E51" s="11"/>
      <c r="F51" s="31">
        <v>174</v>
      </c>
      <c r="G51" s="30">
        <v>15941</v>
      </c>
      <c r="H51" s="9">
        <v>39</v>
      </c>
      <c r="I51" s="19" t="s">
        <v>505</v>
      </c>
      <c r="J51" s="25">
        <v>17</v>
      </c>
      <c r="K51" s="19" t="s">
        <v>506</v>
      </c>
      <c r="L51" s="15">
        <v>38</v>
      </c>
      <c r="M51" s="19" t="s">
        <v>505</v>
      </c>
      <c r="N51" s="25">
        <v>29</v>
      </c>
      <c r="O51" s="24" t="s">
        <v>506</v>
      </c>
      <c r="R51" s="76"/>
      <c r="S51" s="76"/>
      <c r="U51" s="76"/>
      <c r="V51" s="76"/>
      <c r="W51" s="76"/>
      <c r="AB51" s="9">
        <v>174</v>
      </c>
      <c r="AC51" s="136" t="str">
        <f t="shared" si="0"/>
        <v/>
      </c>
      <c r="AD51" s="136"/>
    </row>
    <row r="52" spans="1:30" ht="23.1" customHeight="1">
      <c r="A52" s="203"/>
      <c r="B52" s="203"/>
      <c r="C52" s="13"/>
      <c r="D52" s="14" t="s">
        <v>85</v>
      </c>
      <c r="E52" s="11"/>
      <c r="F52" s="31">
        <v>21</v>
      </c>
      <c r="G52" s="30">
        <v>2058</v>
      </c>
      <c r="H52" s="9">
        <v>39</v>
      </c>
      <c r="I52" s="19" t="s">
        <v>505</v>
      </c>
      <c r="J52" s="25">
        <v>15</v>
      </c>
      <c r="K52" s="19" t="s">
        <v>506</v>
      </c>
      <c r="L52" s="15">
        <v>39</v>
      </c>
      <c r="M52" s="19" t="s">
        <v>505</v>
      </c>
      <c r="N52" s="25">
        <v>19</v>
      </c>
      <c r="O52" s="24" t="s">
        <v>506</v>
      </c>
      <c r="R52" s="76"/>
      <c r="S52" s="76"/>
      <c r="U52" s="76"/>
      <c r="V52" s="76"/>
      <c r="W52" s="76"/>
      <c r="AB52" s="9">
        <v>21</v>
      </c>
      <c r="AC52" s="136" t="str">
        <f t="shared" si="0"/>
        <v/>
      </c>
      <c r="AD52" s="136"/>
    </row>
    <row r="53" spans="1:30" ht="24" customHeight="1" thickBot="1">
      <c r="A53" s="204"/>
      <c r="B53" s="204"/>
      <c r="C53" s="13"/>
      <c r="D53" s="12" t="s">
        <v>84</v>
      </c>
      <c r="E53" s="11"/>
      <c r="F53" s="31">
        <v>54</v>
      </c>
      <c r="G53" s="30">
        <v>6431</v>
      </c>
      <c r="H53" s="9">
        <v>39</v>
      </c>
      <c r="I53" s="19" t="s">
        <v>505</v>
      </c>
      <c r="J53" s="25">
        <v>16</v>
      </c>
      <c r="K53" s="19" t="s">
        <v>506</v>
      </c>
      <c r="L53" s="15">
        <v>39</v>
      </c>
      <c r="M53" s="19" t="s">
        <v>505</v>
      </c>
      <c r="N53" s="25">
        <v>19</v>
      </c>
      <c r="O53" s="24" t="s">
        <v>506</v>
      </c>
      <c r="R53" s="76"/>
      <c r="S53" s="76"/>
      <c r="U53" s="76"/>
      <c r="V53" s="76"/>
      <c r="W53" s="76"/>
      <c r="AB53" s="9">
        <v>54</v>
      </c>
      <c r="AC53" s="137" t="str">
        <f t="shared" si="0"/>
        <v/>
      </c>
      <c r="AD53" s="137"/>
    </row>
    <row r="54" spans="1:30">
      <c r="R54" s="76"/>
      <c r="S54" s="76"/>
      <c r="U54" s="76"/>
      <c r="V54" s="76"/>
      <c r="W54" s="76"/>
    </row>
    <row r="55" spans="1:30">
      <c r="R55" s="76"/>
      <c r="S55" s="76"/>
      <c r="U55" s="76"/>
      <c r="V55" s="76"/>
      <c r="W55" s="76"/>
    </row>
    <row r="59" spans="1:30" ht="12.75" customHeight="1"/>
    <row r="60" spans="1:30" ht="12.75" customHeight="1"/>
    <row r="61" spans="1:30">
      <c r="D61" s="5"/>
    </row>
    <row r="66" spans="4:17">
      <c r="O66" s="71"/>
      <c r="P66" s="71"/>
    </row>
    <row r="67" spans="4:17">
      <c r="O67" s="71"/>
      <c r="P67" s="71"/>
    </row>
    <row r="68" spans="4:17">
      <c r="O68" s="71"/>
      <c r="P68" s="75"/>
      <c r="Q68" s="75"/>
    </row>
    <row r="69" spans="4:17">
      <c r="O69" s="71"/>
      <c r="P69" s="76"/>
      <c r="Q69" s="76"/>
    </row>
    <row r="70" spans="4:17">
      <c r="O70" s="71"/>
      <c r="P70" s="76"/>
      <c r="Q70" s="76"/>
    </row>
    <row r="71" spans="4:17">
      <c r="D71" s="5"/>
      <c r="O71" s="71"/>
      <c r="P71" s="76"/>
      <c r="Q71" s="76"/>
    </row>
    <row r="72" spans="4:17">
      <c r="O72" s="71"/>
      <c r="P72" s="76"/>
      <c r="Q72" s="76"/>
    </row>
    <row r="73" spans="4:17">
      <c r="O73" s="71"/>
      <c r="P73" s="76"/>
      <c r="Q73" s="76"/>
    </row>
    <row r="74" spans="4:17">
      <c r="O74" s="71"/>
      <c r="P74" s="76"/>
      <c r="Q74" s="76"/>
    </row>
    <row r="75" spans="4:17">
      <c r="D75" s="5"/>
      <c r="O75" s="71"/>
      <c r="P75" s="76"/>
      <c r="Q75" s="76"/>
    </row>
    <row r="76" spans="4:17">
      <c r="O76" s="71"/>
      <c r="P76" s="76"/>
      <c r="Q76" s="76"/>
    </row>
    <row r="77" spans="4:17">
      <c r="O77" s="71"/>
      <c r="P77" s="76"/>
      <c r="Q77" s="76"/>
    </row>
    <row r="78" spans="4:17">
      <c r="O78" s="71"/>
      <c r="P78" s="76"/>
      <c r="Q78" s="76"/>
    </row>
    <row r="79" spans="4:17">
      <c r="D79" s="5"/>
      <c r="O79" s="71"/>
      <c r="P79" s="76"/>
      <c r="Q79" s="76"/>
    </row>
    <row r="80" spans="4:17">
      <c r="O80" s="71"/>
      <c r="P80" s="76"/>
      <c r="Q80" s="76"/>
    </row>
    <row r="81" spans="4:17">
      <c r="D81" s="5"/>
      <c r="O81" s="71"/>
      <c r="P81" s="76"/>
      <c r="Q81" s="76"/>
    </row>
    <row r="82" spans="4:17">
      <c r="O82" s="71"/>
      <c r="P82" s="76"/>
      <c r="Q82" s="76"/>
    </row>
    <row r="83" spans="4:17">
      <c r="D83" s="5"/>
      <c r="O83" s="71"/>
      <c r="P83" s="76"/>
      <c r="Q83" s="76"/>
    </row>
    <row r="84" spans="4:17">
      <c r="O84" s="71"/>
      <c r="P84" s="76"/>
      <c r="Q84" s="76"/>
    </row>
    <row r="85" spans="4:17">
      <c r="D85" s="5"/>
      <c r="O85" s="71"/>
      <c r="P85" s="76"/>
      <c r="Q85" s="76"/>
    </row>
    <row r="86" spans="4:17">
      <c r="O86" s="71"/>
      <c r="P86" s="76"/>
      <c r="Q86" s="76"/>
    </row>
    <row r="87" spans="4:17" ht="13.5" customHeight="1">
      <c r="D87" s="6"/>
      <c r="O87" s="71"/>
      <c r="P87" s="76"/>
      <c r="Q87" s="76"/>
    </row>
    <row r="88" spans="4:17" ht="13.5" customHeight="1">
      <c r="O88" s="71"/>
      <c r="P88" s="76"/>
      <c r="Q88" s="76"/>
    </row>
    <row r="89" spans="4:17">
      <c r="D89" s="5"/>
      <c r="O89" s="71"/>
      <c r="P89" s="76"/>
      <c r="Q89" s="76"/>
    </row>
    <row r="90" spans="4:17">
      <c r="O90" s="71"/>
      <c r="P90" s="76"/>
      <c r="Q90" s="76"/>
    </row>
    <row r="91" spans="4:17">
      <c r="D91" s="5"/>
      <c r="O91" s="71"/>
      <c r="P91" s="76"/>
      <c r="Q91" s="76"/>
    </row>
    <row r="92" spans="4:17">
      <c r="O92" s="71"/>
      <c r="P92" s="76"/>
      <c r="Q92" s="76"/>
    </row>
    <row r="93" spans="4:17">
      <c r="D93" s="5"/>
      <c r="O93" s="71"/>
      <c r="P93" s="76"/>
      <c r="Q93" s="76"/>
    </row>
    <row r="94" spans="4:17">
      <c r="O94" s="71"/>
      <c r="P94" s="76"/>
      <c r="Q94" s="76"/>
    </row>
    <row r="95" spans="4:17">
      <c r="D95" s="5"/>
      <c r="O95" s="71"/>
      <c r="P95" s="76"/>
      <c r="Q95" s="76"/>
    </row>
    <row r="96" spans="4:17">
      <c r="O96" s="71"/>
      <c r="P96" s="76"/>
      <c r="Q96" s="76"/>
    </row>
    <row r="97" spans="15:17">
      <c r="O97" s="71"/>
      <c r="P97" s="76"/>
      <c r="Q97" s="76"/>
    </row>
    <row r="98" spans="15:17">
      <c r="O98" s="71"/>
      <c r="P98" s="76"/>
      <c r="Q98" s="76"/>
    </row>
    <row r="99" spans="15:17" ht="12.75" customHeight="1">
      <c r="O99" s="71"/>
      <c r="P99" s="76"/>
      <c r="Q99" s="76"/>
    </row>
    <row r="100" spans="15:17" ht="12.75" customHeight="1">
      <c r="O100" s="71"/>
      <c r="P100" s="76"/>
      <c r="Q100" s="76"/>
    </row>
    <row r="101" spans="15:17">
      <c r="O101" s="71"/>
      <c r="P101" s="76"/>
      <c r="Q101" s="76"/>
    </row>
    <row r="102" spans="15:17">
      <c r="O102" s="71"/>
      <c r="P102" s="76"/>
      <c r="Q102" s="76"/>
    </row>
    <row r="103" spans="15:17">
      <c r="O103" s="71"/>
      <c r="P103" s="76"/>
      <c r="Q103" s="76"/>
    </row>
    <row r="104" spans="15:17">
      <c r="O104" s="71"/>
      <c r="P104" s="76"/>
      <c r="Q104" s="76"/>
    </row>
    <row r="105" spans="15:17">
      <c r="O105" s="71"/>
      <c r="P105" s="76"/>
      <c r="Q105" s="76"/>
    </row>
    <row r="106" spans="15:17">
      <c r="O106" s="71"/>
      <c r="P106" s="76"/>
      <c r="Q106" s="76"/>
    </row>
    <row r="107" spans="15:17">
      <c r="O107" s="71"/>
      <c r="P107" s="76"/>
      <c r="Q107" s="76"/>
    </row>
    <row r="108" spans="15:17">
      <c r="O108" s="71"/>
      <c r="P108" s="76"/>
      <c r="Q108" s="76"/>
    </row>
    <row r="109" spans="15:17">
      <c r="O109" s="71"/>
      <c r="P109" s="71"/>
    </row>
    <row r="110" spans="15:17">
      <c r="O110" s="71"/>
      <c r="P110" s="71"/>
    </row>
  </sheetData>
  <mergeCells count="15">
    <mergeCell ref="A13:A53"/>
    <mergeCell ref="B13:B37"/>
    <mergeCell ref="B38:B53"/>
    <mergeCell ref="A3:E6"/>
    <mergeCell ref="F3:F6"/>
    <mergeCell ref="H3:K6"/>
    <mergeCell ref="L3:O6"/>
    <mergeCell ref="A7:E7"/>
    <mergeCell ref="A8:A12"/>
    <mergeCell ref="B8:E8"/>
    <mergeCell ref="B9:E9"/>
    <mergeCell ref="B10:E10"/>
    <mergeCell ref="B11:E11"/>
    <mergeCell ref="B12:E12"/>
    <mergeCell ref="G3:G6"/>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5"/>
  <sheetViews>
    <sheetView showGridLines="0" view="pageBreakPreview" zoomScaleNormal="100" zoomScaleSheetLayoutView="100" workbookViewId="0">
      <selection activeCell="K10" sqref="K10"/>
    </sheetView>
  </sheetViews>
  <sheetFormatPr defaultRowHeight="13.5"/>
  <cols>
    <col min="1" max="2" width="2.625" style="4" customWidth="1"/>
    <col min="3" max="3" width="1.375" style="4" customWidth="1"/>
    <col min="4" max="4" width="27.625" style="4" customWidth="1"/>
    <col min="5" max="5" width="1.375" style="4" customWidth="1"/>
    <col min="6" max="6" width="10.375" style="3" customWidth="1"/>
    <col min="7" max="14" width="9.625" style="3" customWidth="1"/>
    <col min="15" max="16384" width="9" style="3"/>
  </cols>
  <sheetData>
    <row r="1" spans="1:29" ht="14.25">
      <c r="A1" s="18" t="s">
        <v>121</v>
      </c>
    </row>
    <row r="3" spans="1:29">
      <c r="A3" s="216" t="s">
        <v>64</v>
      </c>
      <c r="B3" s="217"/>
      <c r="C3" s="217"/>
      <c r="D3" s="217"/>
      <c r="E3" s="218"/>
      <c r="F3" s="225" t="s">
        <v>138</v>
      </c>
      <c r="G3" s="264" t="s">
        <v>490</v>
      </c>
      <c r="H3" s="232"/>
      <c r="I3" s="264" t="s">
        <v>491</v>
      </c>
      <c r="J3" s="232"/>
      <c r="K3" s="264" t="s">
        <v>120</v>
      </c>
      <c r="L3" s="264"/>
      <c r="M3" s="264" t="s">
        <v>145</v>
      </c>
      <c r="N3" s="232"/>
    </row>
    <row r="4" spans="1:29" ht="42" customHeight="1">
      <c r="A4" s="219"/>
      <c r="B4" s="220"/>
      <c r="C4" s="220"/>
      <c r="D4" s="220"/>
      <c r="E4" s="221"/>
      <c r="F4" s="226"/>
      <c r="G4" s="232"/>
      <c r="H4" s="232"/>
      <c r="I4" s="232"/>
      <c r="J4" s="232"/>
      <c r="K4" s="264"/>
      <c r="L4" s="264"/>
      <c r="M4" s="232"/>
      <c r="N4" s="232"/>
    </row>
    <row r="5" spans="1:29" ht="15" customHeight="1" thickBot="1">
      <c r="A5" s="219"/>
      <c r="B5" s="220"/>
      <c r="C5" s="220"/>
      <c r="D5" s="220"/>
      <c r="E5" s="221"/>
      <c r="F5" s="226"/>
      <c r="G5" s="227" t="s">
        <v>52</v>
      </c>
      <c r="H5" s="214" t="s">
        <v>51</v>
      </c>
      <c r="I5" s="227" t="s">
        <v>52</v>
      </c>
      <c r="J5" s="214" t="s">
        <v>51</v>
      </c>
      <c r="K5" s="227" t="s">
        <v>52</v>
      </c>
      <c r="L5" s="214" t="s">
        <v>51</v>
      </c>
      <c r="M5" s="227" t="s">
        <v>52</v>
      </c>
      <c r="N5" s="214" t="s">
        <v>51</v>
      </c>
    </row>
    <row r="6" spans="1:29" ht="15" customHeight="1" thickBot="1">
      <c r="A6" s="222"/>
      <c r="B6" s="223"/>
      <c r="C6" s="223"/>
      <c r="D6" s="223"/>
      <c r="E6" s="224"/>
      <c r="F6" s="226"/>
      <c r="G6" s="228"/>
      <c r="H6" s="215"/>
      <c r="I6" s="228"/>
      <c r="J6" s="215"/>
      <c r="K6" s="228"/>
      <c r="L6" s="215"/>
      <c r="M6" s="228"/>
      <c r="N6" s="215"/>
      <c r="AA6" s="139">
        <f>SUM(AB7:AD53,F66:AD70)</f>
        <v>0</v>
      </c>
    </row>
    <row r="7" spans="1:29" ht="23.1" customHeight="1">
      <c r="A7" s="211" t="s">
        <v>50</v>
      </c>
      <c r="B7" s="212"/>
      <c r="C7" s="212"/>
      <c r="D7" s="212"/>
      <c r="E7" s="213"/>
      <c r="F7" s="10">
        <f>SUM(G7,I7,K7,M7)</f>
        <v>981</v>
      </c>
      <c r="G7" s="9">
        <f>SUM(G8:G12)</f>
        <v>23</v>
      </c>
      <c r="H7" s="8">
        <f t="shared" ref="H7:H53" si="0">IF(G7=0,0,G7/$F7*100)</f>
        <v>2.3445463812436289</v>
      </c>
      <c r="I7" s="15">
        <f>SUM(I8:I12)</f>
        <v>9</v>
      </c>
      <c r="J7" s="8">
        <f t="shared" ref="J7:J53" si="1">IF(I7=0,0,I7/$F7*100)</f>
        <v>0.91743119266055051</v>
      </c>
      <c r="K7" s="15">
        <f>SUM(K8:K12)</f>
        <v>860</v>
      </c>
      <c r="L7" s="8">
        <f t="shared" ref="L7:L53" si="2">IF(K7=0,0,K7/$F7*100)</f>
        <v>87.665647298674827</v>
      </c>
      <c r="M7" s="15">
        <f>SUM(M8:M12)</f>
        <v>89</v>
      </c>
      <c r="N7" s="8">
        <f t="shared" ref="N7:N53" si="3">IF(M7=0,0,M7/$F7*100)</f>
        <v>9.0723751274209992</v>
      </c>
      <c r="AA7" s="138">
        <v>981</v>
      </c>
      <c r="AB7" s="135" t="str">
        <f>IF(F7=AA7,"",1)</f>
        <v/>
      </c>
      <c r="AC7" s="173" t="str">
        <f>IF(SUM(H7,J7,L7,N7)=100,"",1)</f>
        <v/>
      </c>
    </row>
    <row r="8" spans="1:29" ht="23.1" customHeight="1">
      <c r="A8" s="205" t="s">
        <v>49</v>
      </c>
      <c r="B8" s="208" t="s">
        <v>48</v>
      </c>
      <c r="C8" s="209"/>
      <c r="D8" s="209"/>
      <c r="E8" s="210"/>
      <c r="F8" s="10">
        <f t="shared" ref="F8:F53" si="4">SUM(G8,I8,K8,M8)</f>
        <v>322</v>
      </c>
      <c r="G8" s="9">
        <v>21</v>
      </c>
      <c r="H8" s="8">
        <f t="shared" si="0"/>
        <v>6.5217391304347823</v>
      </c>
      <c r="I8" s="15">
        <v>6</v>
      </c>
      <c r="J8" s="8">
        <f t="shared" si="1"/>
        <v>1.8633540372670807</v>
      </c>
      <c r="K8" s="15">
        <v>262</v>
      </c>
      <c r="L8" s="8">
        <f t="shared" si="2"/>
        <v>81.366459627329192</v>
      </c>
      <c r="M8" s="15">
        <v>33</v>
      </c>
      <c r="N8" s="8">
        <f t="shared" si="3"/>
        <v>10.248447204968944</v>
      </c>
      <c r="AA8" s="9">
        <v>322</v>
      </c>
      <c r="AB8" s="136" t="str">
        <f t="shared" ref="AB8:AB53" si="5">IF(F8=AA8,"",1)</f>
        <v/>
      </c>
      <c r="AC8" s="136" t="str">
        <f t="shared" ref="AC8:AC53" si="6">IF(SUM(H8,J8,L8,N8)=100,"",1)</f>
        <v/>
      </c>
    </row>
    <row r="9" spans="1:29" ht="23.1" customHeight="1">
      <c r="A9" s="206"/>
      <c r="B9" s="208" t="s">
        <v>47</v>
      </c>
      <c r="C9" s="209"/>
      <c r="D9" s="209"/>
      <c r="E9" s="210"/>
      <c r="F9" s="10">
        <f t="shared" si="4"/>
        <v>143</v>
      </c>
      <c r="G9" s="9">
        <v>2</v>
      </c>
      <c r="H9" s="8">
        <f t="shared" si="0"/>
        <v>1.3986013986013985</v>
      </c>
      <c r="I9" s="15">
        <v>2</v>
      </c>
      <c r="J9" s="8">
        <f t="shared" si="1"/>
        <v>1.3986013986013985</v>
      </c>
      <c r="K9" s="15">
        <v>131</v>
      </c>
      <c r="L9" s="8">
        <f t="shared" si="2"/>
        <v>91.608391608391599</v>
      </c>
      <c r="M9" s="15">
        <v>8</v>
      </c>
      <c r="N9" s="8">
        <f t="shared" si="3"/>
        <v>5.5944055944055942</v>
      </c>
      <c r="AA9" s="9">
        <v>143</v>
      </c>
      <c r="AB9" s="136" t="str">
        <f t="shared" si="5"/>
        <v/>
      </c>
      <c r="AC9" s="136" t="str">
        <f t="shared" si="6"/>
        <v/>
      </c>
    </row>
    <row r="10" spans="1:29" ht="23.1" customHeight="1">
      <c r="A10" s="206"/>
      <c r="B10" s="208" t="s">
        <v>46</v>
      </c>
      <c r="C10" s="209"/>
      <c r="D10" s="209"/>
      <c r="E10" s="210"/>
      <c r="F10" s="10">
        <f t="shared" si="4"/>
        <v>217</v>
      </c>
      <c r="G10" s="9">
        <v>0</v>
      </c>
      <c r="H10" s="8">
        <f t="shared" si="0"/>
        <v>0</v>
      </c>
      <c r="I10" s="15">
        <v>1</v>
      </c>
      <c r="J10" s="8">
        <f t="shared" si="1"/>
        <v>0.46082949308755761</v>
      </c>
      <c r="K10" s="15">
        <v>191</v>
      </c>
      <c r="L10" s="8">
        <f t="shared" si="2"/>
        <v>88.018433179723502</v>
      </c>
      <c r="M10" s="15">
        <v>25</v>
      </c>
      <c r="N10" s="8">
        <f t="shared" si="3"/>
        <v>11.52073732718894</v>
      </c>
      <c r="AA10" s="9">
        <v>217</v>
      </c>
      <c r="AB10" s="136" t="str">
        <f t="shared" si="5"/>
        <v/>
      </c>
      <c r="AC10" s="136" t="str">
        <f t="shared" si="6"/>
        <v/>
      </c>
    </row>
    <row r="11" spans="1:29" ht="23.1" customHeight="1">
      <c r="A11" s="206"/>
      <c r="B11" s="208" t="s">
        <v>45</v>
      </c>
      <c r="C11" s="209"/>
      <c r="D11" s="209"/>
      <c r="E11" s="210"/>
      <c r="F11" s="10">
        <f t="shared" si="4"/>
        <v>78</v>
      </c>
      <c r="G11" s="9">
        <v>0</v>
      </c>
      <c r="H11" s="8">
        <f t="shared" si="0"/>
        <v>0</v>
      </c>
      <c r="I11" s="15">
        <v>0</v>
      </c>
      <c r="J11" s="8">
        <f t="shared" si="1"/>
        <v>0</v>
      </c>
      <c r="K11" s="15">
        <v>72</v>
      </c>
      <c r="L11" s="8">
        <f t="shared" si="2"/>
        <v>92.307692307692307</v>
      </c>
      <c r="M11" s="15">
        <v>6</v>
      </c>
      <c r="N11" s="8">
        <f t="shared" si="3"/>
        <v>7.6923076923076925</v>
      </c>
      <c r="AA11" s="9">
        <v>78</v>
      </c>
      <c r="AB11" s="136" t="str">
        <f t="shared" si="5"/>
        <v/>
      </c>
      <c r="AC11" s="136" t="str">
        <f t="shared" si="6"/>
        <v/>
      </c>
    </row>
    <row r="12" spans="1:29" ht="23.1" customHeight="1">
      <c r="A12" s="207"/>
      <c r="B12" s="208" t="s">
        <v>44</v>
      </c>
      <c r="C12" s="209"/>
      <c r="D12" s="209"/>
      <c r="E12" s="210"/>
      <c r="F12" s="10">
        <f t="shared" si="4"/>
        <v>221</v>
      </c>
      <c r="G12" s="9">
        <v>0</v>
      </c>
      <c r="H12" s="8">
        <f t="shared" si="0"/>
        <v>0</v>
      </c>
      <c r="I12" s="15">
        <v>0</v>
      </c>
      <c r="J12" s="8">
        <f t="shared" si="1"/>
        <v>0</v>
      </c>
      <c r="K12" s="15">
        <v>204</v>
      </c>
      <c r="L12" s="8">
        <f t="shared" si="2"/>
        <v>92.307692307692307</v>
      </c>
      <c r="M12" s="15">
        <v>17</v>
      </c>
      <c r="N12" s="8">
        <f t="shared" si="3"/>
        <v>7.6923076923076925</v>
      </c>
      <c r="AA12" s="9">
        <v>221</v>
      </c>
      <c r="AB12" s="136" t="str">
        <f t="shared" si="5"/>
        <v/>
      </c>
      <c r="AC12" s="136" t="str">
        <f t="shared" si="6"/>
        <v/>
      </c>
    </row>
    <row r="13" spans="1:29" ht="23.1" customHeight="1">
      <c r="A13" s="202" t="s">
        <v>43</v>
      </c>
      <c r="B13" s="202" t="s">
        <v>42</v>
      </c>
      <c r="C13" s="13"/>
      <c r="D13" s="14" t="s">
        <v>16</v>
      </c>
      <c r="E13" s="11"/>
      <c r="F13" s="10">
        <f t="shared" si="4"/>
        <v>246</v>
      </c>
      <c r="G13" s="9">
        <f>SUM(G14:G37)</f>
        <v>0</v>
      </c>
      <c r="H13" s="8">
        <f t="shared" si="0"/>
        <v>0</v>
      </c>
      <c r="I13" s="15">
        <f>SUM(I14:I37)</f>
        <v>2</v>
      </c>
      <c r="J13" s="8">
        <f t="shared" si="1"/>
        <v>0.81300813008130091</v>
      </c>
      <c r="K13" s="15">
        <f>SUM(K14:K37)</f>
        <v>218</v>
      </c>
      <c r="L13" s="8">
        <f t="shared" si="2"/>
        <v>88.617886178861795</v>
      </c>
      <c r="M13" s="15">
        <f>SUM(M14:M37)</f>
        <v>26</v>
      </c>
      <c r="N13" s="8">
        <f t="shared" si="3"/>
        <v>10.569105691056912</v>
      </c>
      <c r="AA13" s="9">
        <v>246</v>
      </c>
      <c r="AB13" s="136" t="str">
        <f t="shared" si="5"/>
        <v/>
      </c>
      <c r="AC13" s="136" t="str">
        <f t="shared" si="6"/>
        <v/>
      </c>
    </row>
    <row r="14" spans="1:29" ht="23.1" customHeight="1">
      <c r="A14" s="203"/>
      <c r="B14" s="203"/>
      <c r="C14" s="13"/>
      <c r="D14" s="14" t="s">
        <v>41</v>
      </c>
      <c r="E14" s="11"/>
      <c r="F14" s="10">
        <f t="shared" si="4"/>
        <v>28</v>
      </c>
      <c r="G14" s="9">
        <v>0</v>
      </c>
      <c r="H14" s="8">
        <f t="shared" si="0"/>
        <v>0</v>
      </c>
      <c r="I14" s="15">
        <v>0</v>
      </c>
      <c r="J14" s="8">
        <f t="shared" si="1"/>
        <v>0</v>
      </c>
      <c r="K14" s="15">
        <v>19</v>
      </c>
      <c r="L14" s="8">
        <f t="shared" si="2"/>
        <v>67.857142857142861</v>
      </c>
      <c r="M14" s="15">
        <v>9</v>
      </c>
      <c r="N14" s="8">
        <f t="shared" si="3"/>
        <v>32.142857142857146</v>
      </c>
      <c r="AA14" s="9">
        <v>28</v>
      </c>
      <c r="AB14" s="136" t="str">
        <f t="shared" si="5"/>
        <v/>
      </c>
      <c r="AC14" s="136" t="str">
        <f t="shared" si="6"/>
        <v/>
      </c>
    </row>
    <row r="15" spans="1:29" ht="23.1" customHeight="1">
      <c r="A15" s="203"/>
      <c r="B15" s="203"/>
      <c r="C15" s="13"/>
      <c r="D15" s="14" t="s">
        <v>40</v>
      </c>
      <c r="E15" s="11"/>
      <c r="F15" s="10">
        <f t="shared" si="4"/>
        <v>5</v>
      </c>
      <c r="G15" s="9">
        <v>0</v>
      </c>
      <c r="H15" s="8">
        <f t="shared" si="0"/>
        <v>0</v>
      </c>
      <c r="I15" s="15">
        <v>0</v>
      </c>
      <c r="J15" s="8">
        <f t="shared" si="1"/>
        <v>0</v>
      </c>
      <c r="K15" s="15">
        <v>4</v>
      </c>
      <c r="L15" s="8">
        <f t="shared" si="2"/>
        <v>80</v>
      </c>
      <c r="M15" s="15">
        <v>1</v>
      </c>
      <c r="N15" s="8">
        <f t="shared" si="3"/>
        <v>20</v>
      </c>
      <c r="AA15" s="9">
        <v>5</v>
      </c>
      <c r="AB15" s="136" t="str">
        <f t="shared" si="5"/>
        <v/>
      </c>
      <c r="AC15" s="136" t="str">
        <f t="shared" si="6"/>
        <v/>
      </c>
    </row>
    <row r="16" spans="1:29" ht="23.1" customHeight="1">
      <c r="A16" s="203"/>
      <c r="B16" s="203"/>
      <c r="C16" s="13"/>
      <c r="D16" s="14" t="s">
        <v>39</v>
      </c>
      <c r="E16" s="11"/>
      <c r="F16" s="10">
        <f t="shared" si="4"/>
        <v>19</v>
      </c>
      <c r="G16" s="9">
        <v>0</v>
      </c>
      <c r="H16" s="8">
        <f t="shared" si="0"/>
        <v>0</v>
      </c>
      <c r="I16" s="15">
        <v>0</v>
      </c>
      <c r="J16" s="8">
        <f t="shared" si="1"/>
        <v>0</v>
      </c>
      <c r="K16" s="15">
        <v>16</v>
      </c>
      <c r="L16" s="8">
        <f t="shared" si="2"/>
        <v>84.210526315789465</v>
      </c>
      <c r="M16" s="15">
        <v>3</v>
      </c>
      <c r="N16" s="8">
        <f t="shared" si="3"/>
        <v>15.789473684210526</v>
      </c>
      <c r="AA16" s="9">
        <v>19</v>
      </c>
      <c r="AB16" s="136" t="str">
        <f t="shared" si="5"/>
        <v/>
      </c>
      <c r="AC16" s="136" t="str">
        <f t="shared" si="6"/>
        <v/>
      </c>
    </row>
    <row r="17" spans="1:29" ht="23.1" customHeight="1">
      <c r="A17" s="203"/>
      <c r="B17" s="203"/>
      <c r="C17" s="13"/>
      <c r="D17" s="14" t="s">
        <v>38</v>
      </c>
      <c r="E17" s="11"/>
      <c r="F17" s="10">
        <f t="shared" si="4"/>
        <v>2</v>
      </c>
      <c r="G17" s="9">
        <v>0</v>
      </c>
      <c r="H17" s="8">
        <f t="shared" si="0"/>
        <v>0</v>
      </c>
      <c r="I17" s="15">
        <v>0</v>
      </c>
      <c r="J17" s="8">
        <f t="shared" si="1"/>
        <v>0</v>
      </c>
      <c r="K17" s="15">
        <v>2</v>
      </c>
      <c r="L17" s="8">
        <f t="shared" si="2"/>
        <v>100</v>
      </c>
      <c r="M17" s="15">
        <v>0</v>
      </c>
      <c r="N17" s="8">
        <f t="shared" si="3"/>
        <v>0</v>
      </c>
      <c r="AA17" s="9">
        <v>2</v>
      </c>
      <c r="AB17" s="136" t="str">
        <f t="shared" si="5"/>
        <v/>
      </c>
      <c r="AC17" s="136" t="str">
        <f t="shared" si="6"/>
        <v/>
      </c>
    </row>
    <row r="18" spans="1:29" ht="23.1" customHeight="1">
      <c r="A18" s="203"/>
      <c r="B18" s="203"/>
      <c r="C18" s="13"/>
      <c r="D18" s="14" t="s">
        <v>37</v>
      </c>
      <c r="E18" s="11"/>
      <c r="F18" s="10">
        <f t="shared" si="4"/>
        <v>7</v>
      </c>
      <c r="G18" s="9">
        <v>0</v>
      </c>
      <c r="H18" s="8">
        <f t="shared" si="0"/>
        <v>0</v>
      </c>
      <c r="I18" s="15">
        <v>0</v>
      </c>
      <c r="J18" s="8">
        <f t="shared" si="1"/>
        <v>0</v>
      </c>
      <c r="K18" s="15">
        <v>7</v>
      </c>
      <c r="L18" s="8">
        <f t="shared" si="2"/>
        <v>100</v>
      </c>
      <c r="M18" s="15">
        <v>0</v>
      </c>
      <c r="N18" s="8">
        <f t="shared" si="3"/>
        <v>0</v>
      </c>
      <c r="AA18" s="9">
        <v>7</v>
      </c>
      <c r="AB18" s="136" t="str">
        <f t="shared" si="5"/>
        <v/>
      </c>
      <c r="AC18" s="136" t="str">
        <f t="shared" si="6"/>
        <v/>
      </c>
    </row>
    <row r="19" spans="1:29" ht="23.1" customHeight="1">
      <c r="A19" s="203"/>
      <c r="B19" s="203"/>
      <c r="C19" s="13"/>
      <c r="D19" s="14" t="s">
        <v>36</v>
      </c>
      <c r="E19" s="11"/>
      <c r="F19" s="10">
        <f t="shared" si="4"/>
        <v>1</v>
      </c>
      <c r="G19" s="9">
        <v>0</v>
      </c>
      <c r="H19" s="8">
        <f t="shared" si="0"/>
        <v>0</v>
      </c>
      <c r="I19" s="15">
        <v>0</v>
      </c>
      <c r="J19" s="8">
        <f t="shared" si="1"/>
        <v>0</v>
      </c>
      <c r="K19" s="15">
        <v>1</v>
      </c>
      <c r="L19" s="8">
        <f t="shared" si="2"/>
        <v>100</v>
      </c>
      <c r="M19" s="15">
        <v>0</v>
      </c>
      <c r="N19" s="8">
        <f t="shared" si="3"/>
        <v>0</v>
      </c>
      <c r="AA19" s="9">
        <v>1</v>
      </c>
      <c r="AB19" s="136" t="str">
        <f t="shared" si="5"/>
        <v/>
      </c>
      <c r="AC19" s="136" t="str">
        <f t="shared" si="6"/>
        <v/>
      </c>
    </row>
    <row r="20" spans="1:29" ht="23.1" customHeight="1">
      <c r="A20" s="203"/>
      <c r="B20" s="203"/>
      <c r="C20" s="13"/>
      <c r="D20" s="14" t="s">
        <v>35</v>
      </c>
      <c r="E20" s="11"/>
      <c r="F20" s="10">
        <f t="shared" si="4"/>
        <v>7</v>
      </c>
      <c r="G20" s="9">
        <v>0</v>
      </c>
      <c r="H20" s="8">
        <f t="shared" si="0"/>
        <v>0</v>
      </c>
      <c r="I20" s="15">
        <v>1</v>
      </c>
      <c r="J20" s="8">
        <f t="shared" si="1"/>
        <v>14.285714285714285</v>
      </c>
      <c r="K20" s="15">
        <v>4</v>
      </c>
      <c r="L20" s="8">
        <f t="shared" si="2"/>
        <v>57.142857142857139</v>
      </c>
      <c r="M20" s="15">
        <v>2</v>
      </c>
      <c r="N20" s="8">
        <f t="shared" si="3"/>
        <v>28.571428571428569</v>
      </c>
      <c r="AA20" s="9">
        <v>7</v>
      </c>
      <c r="AB20" s="136" t="str">
        <f t="shared" si="5"/>
        <v/>
      </c>
      <c r="AC20" s="136" t="str">
        <f t="shared" si="6"/>
        <v/>
      </c>
    </row>
    <row r="21" spans="1:29" ht="23.1" customHeight="1">
      <c r="A21" s="203"/>
      <c r="B21" s="203"/>
      <c r="C21" s="13"/>
      <c r="D21" s="14" t="s">
        <v>34</v>
      </c>
      <c r="E21" s="11"/>
      <c r="F21" s="10">
        <f t="shared" si="4"/>
        <v>8</v>
      </c>
      <c r="G21" s="9">
        <v>0</v>
      </c>
      <c r="H21" s="8">
        <f t="shared" si="0"/>
        <v>0</v>
      </c>
      <c r="I21" s="15">
        <v>0</v>
      </c>
      <c r="J21" s="8">
        <f t="shared" si="1"/>
        <v>0</v>
      </c>
      <c r="K21" s="15">
        <v>7</v>
      </c>
      <c r="L21" s="8">
        <f t="shared" si="2"/>
        <v>87.5</v>
      </c>
      <c r="M21" s="15">
        <v>1</v>
      </c>
      <c r="N21" s="8">
        <f t="shared" si="3"/>
        <v>12.5</v>
      </c>
      <c r="AA21" s="9">
        <v>8</v>
      </c>
      <c r="AB21" s="136" t="str">
        <f t="shared" si="5"/>
        <v/>
      </c>
      <c r="AC21" s="136" t="str">
        <f t="shared" si="6"/>
        <v/>
      </c>
    </row>
    <row r="22" spans="1:29" ht="23.1" customHeight="1">
      <c r="A22" s="203"/>
      <c r="B22" s="203"/>
      <c r="C22" s="13"/>
      <c r="D22" s="14" t="s">
        <v>33</v>
      </c>
      <c r="E22" s="11"/>
      <c r="F22" s="10">
        <f t="shared" si="4"/>
        <v>1</v>
      </c>
      <c r="G22" s="9">
        <v>0</v>
      </c>
      <c r="H22" s="8">
        <f t="shared" si="0"/>
        <v>0</v>
      </c>
      <c r="I22" s="15">
        <v>0</v>
      </c>
      <c r="J22" s="8">
        <f t="shared" si="1"/>
        <v>0</v>
      </c>
      <c r="K22" s="15">
        <v>1</v>
      </c>
      <c r="L22" s="8">
        <f t="shared" si="2"/>
        <v>100</v>
      </c>
      <c r="M22" s="15">
        <v>0</v>
      </c>
      <c r="N22" s="8">
        <f t="shared" si="3"/>
        <v>0</v>
      </c>
      <c r="AA22" s="9">
        <v>1</v>
      </c>
      <c r="AB22" s="136" t="str">
        <f t="shared" si="5"/>
        <v/>
      </c>
      <c r="AC22" s="136" t="str">
        <f t="shared" si="6"/>
        <v/>
      </c>
    </row>
    <row r="23" spans="1:29" ht="23.1" customHeight="1">
      <c r="A23" s="203"/>
      <c r="B23" s="203"/>
      <c r="C23" s="13"/>
      <c r="D23" s="14" t="s">
        <v>32</v>
      </c>
      <c r="E23" s="11"/>
      <c r="F23" s="10">
        <f t="shared" si="4"/>
        <v>7</v>
      </c>
      <c r="G23" s="9">
        <v>0</v>
      </c>
      <c r="H23" s="8">
        <f t="shared" si="0"/>
        <v>0</v>
      </c>
      <c r="I23" s="15">
        <v>0</v>
      </c>
      <c r="J23" s="8">
        <f t="shared" si="1"/>
        <v>0</v>
      </c>
      <c r="K23" s="15">
        <v>7</v>
      </c>
      <c r="L23" s="8">
        <f t="shared" si="2"/>
        <v>100</v>
      </c>
      <c r="M23" s="15">
        <v>0</v>
      </c>
      <c r="N23" s="8">
        <f t="shared" si="3"/>
        <v>0</v>
      </c>
      <c r="AA23" s="9">
        <v>7</v>
      </c>
      <c r="AB23" s="136" t="str">
        <f t="shared" si="5"/>
        <v/>
      </c>
      <c r="AC23" s="136" t="str">
        <f t="shared" si="6"/>
        <v/>
      </c>
    </row>
    <row r="24" spans="1:29" ht="23.1" customHeight="1">
      <c r="A24" s="203"/>
      <c r="B24" s="203"/>
      <c r="C24" s="13"/>
      <c r="D24" s="14" t="s">
        <v>31</v>
      </c>
      <c r="E24" s="11"/>
      <c r="F24" s="10">
        <f t="shared" si="4"/>
        <v>1</v>
      </c>
      <c r="G24" s="33">
        <v>0</v>
      </c>
      <c r="H24" s="81">
        <f t="shared" si="0"/>
        <v>0</v>
      </c>
      <c r="I24" s="34">
        <v>0</v>
      </c>
      <c r="J24" s="81">
        <f t="shared" si="1"/>
        <v>0</v>
      </c>
      <c r="K24" s="34">
        <v>1</v>
      </c>
      <c r="L24" s="81">
        <f t="shared" si="2"/>
        <v>100</v>
      </c>
      <c r="M24" s="34">
        <v>0</v>
      </c>
      <c r="N24" s="81">
        <f t="shared" si="3"/>
        <v>0</v>
      </c>
      <c r="AA24" s="9">
        <v>1</v>
      </c>
      <c r="AB24" s="136" t="str">
        <f t="shared" si="5"/>
        <v/>
      </c>
      <c r="AC24" s="136" t="str">
        <f t="shared" si="6"/>
        <v/>
      </c>
    </row>
    <row r="25" spans="1:29" ht="23.1" customHeight="1">
      <c r="A25" s="203"/>
      <c r="B25" s="203"/>
      <c r="C25" s="13"/>
      <c r="D25" s="12" t="s">
        <v>30</v>
      </c>
      <c r="E25" s="11"/>
      <c r="F25" s="10">
        <f t="shared" si="4"/>
        <v>2</v>
      </c>
      <c r="G25" s="9">
        <v>0</v>
      </c>
      <c r="H25" s="8">
        <f t="shared" si="0"/>
        <v>0</v>
      </c>
      <c r="I25" s="15">
        <v>1</v>
      </c>
      <c r="J25" s="8">
        <f t="shared" si="1"/>
        <v>50</v>
      </c>
      <c r="K25" s="15">
        <v>1</v>
      </c>
      <c r="L25" s="8">
        <f t="shared" si="2"/>
        <v>50</v>
      </c>
      <c r="M25" s="15">
        <v>0</v>
      </c>
      <c r="N25" s="8">
        <f t="shared" si="3"/>
        <v>0</v>
      </c>
      <c r="AA25" s="9">
        <v>2</v>
      </c>
      <c r="AB25" s="136" t="str">
        <f t="shared" si="5"/>
        <v/>
      </c>
      <c r="AC25" s="136" t="str">
        <f t="shared" si="6"/>
        <v/>
      </c>
    </row>
    <row r="26" spans="1:29" ht="23.1" customHeight="1">
      <c r="A26" s="203"/>
      <c r="B26" s="203"/>
      <c r="C26" s="13"/>
      <c r="D26" s="109" t="s">
        <v>29</v>
      </c>
      <c r="E26" s="110"/>
      <c r="F26" s="31">
        <f t="shared" si="4"/>
        <v>8</v>
      </c>
      <c r="G26" s="30">
        <v>0</v>
      </c>
      <c r="H26" s="111">
        <f t="shared" si="0"/>
        <v>0</v>
      </c>
      <c r="I26" s="15">
        <v>0</v>
      </c>
      <c r="J26" s="8">
        <f t="shared" si="1"/>
        <v>0</v>
      </c>
      <c r="K26" s="15">
        <v>7</v>
      </c>
      <c r="L26" s="8">
        <f t="shared" si="2"/>
        <v>87.5</v>
      </c>
      <c r="M26" s="15">
        <v>1</v>
      </c>
      <c r="N26" s="8">
        <f t="shared" si="3"/>
        <v>12.5</v>
      </c>
      <c r="AA26" s="30">
        <v>8</v>
      </c>
      <c r="AB26" s="136" t="str">
        <f t="shared" si="5"/>
        <v/>
      </c>
      <c r="AC26" s="136" t="str">
        <f t="shared" si="6"/>
        <v/>
      </c>
    </row>
    <row r="27" spans="1:29" ht="23.1" customHeight="1">
      <c r="A27" s="203"/>
      <c r="B27" s="203"/>
      <c r="C27" s="13"/>
      <c r="D27" s="14" t="s">
        <v>28</v>
      </c>
      <c r="E27" s="11"/>
      <c r="F27" s="10">
        <f t="shared" si="4"/>
        <v>5</v>
      </c>
      <c r="G27" s="9">
        <v>0</v>
      </c>
      <c r="H27" s="8">
        <f t="shared" si="0"/>
        <v>0</v>
      </c>
      <c r="I27" s="15">
        <v>0</v>
      </c>
      <c r="J27" s="8">
        <f t="shared" si="1"/>
        <v>0</v>
      </c>
      <c r="K27" s="15">
        <v>5</v>
      </c>
      <c r="L27" s="8">
        <f t="shared" si="2"/>
        <v>100</v>
      </c>
      <c r="M27" s="15">
        <v>0</v>
      </c>
      <c r="N27" s="8">
        <f t="shared" si="3"/>
        <v>0</v>
      </c>
      <c r="AA27" s="9">
        <v>5</v>
      </c>
      <c r="AB27" s="136" t="str">
        <f t="shared" si="5"/>
        <v/>
      </c>
      <c r="AC27" s="136" t="str">
        <f t="shared" si="6"/>
        <v/>
      </c>
    </row>
    <row r="28" spans="1:29" ht="23.1" customHeight="1">
      <c r="A28" s="203"/>
      <c r="B28" s="203"/>
      <c r="C28" s="13"/>
      <c r="D28" s="14" t="s">
        <v>27</v>
      </c>
      <c r="E28" s="11"/>
      <c r="F28" s="10">
        <f t="shared" si="4"/>
        <v>5</v>
      </c>
      <c r="G28" s="9">
        <v>0</v>
      </c>
      <c r="H28" s="8">
        <f t="shared" si="0"/>
        <v>0</v>
      </c>
      <c r="I28" s="15">
        <v>0</v>
      </c>
      <c r="J28" s="8">
        <f t="shared" si="1"/>
        <v>0</v>
      </c>
      <c r="K28" s="15">
        <v>5</v>
      </c>
      <c r="L28" s="8">
        <f t="shared" si="2"/>
        <v>100</v>
      </c>
      <c r="M28" s="15">
        <v>0</v>
      </c>
      <c r="N28" s="8">
        <f t="shared" si="3"/>
        <v>0</v>
      </c>
      <c r="AA28" s="9">
        <v>5</v>
      </c>
      <c r="AB28" s="136" t="str">
        <f t="shared" si="5"/>
        <v/>
      </c>
      <c r="AC28" s="136" t="str">
        <f t="shared" si="6"/>
        <v/>
      </c>
    </row>
    <row r="29" spans="1:29" ht="23.1" customHeight="1">
      <c r="A29" s="203"/>
      <c r="B29" s="203"/>
      <c r="C29" s="13"/>
      <c r="D29" s="14" t="s">
        <v>26</v>
      </c>
      <c r="E29" s="11"/>
      <c r="F29" s="10">
        <f t="shared" si="4"/>
        <v>15</v>
      </c>
      <c r="G29" s="9">
        <v>0</v>
      </c>
      <c r="H29" s="8">
        <f t="shared" si="0"/>
        <v>0</v>
      </c>
      <c r="I29" s="15">
        <v>0</v>
      </c>
      <c r="J29" s="8">
        <f t="shared" si="1"/>
        <v>0</v>
      </c>
      <c r="K29" s="15">
        <v>14</v>
      </c>
      <c r="L29" s="8">
        <f t="shared" si="2"/>
        <v>93.333333333333329</v>
      </c>
      <c r="M29" s="15">
        <v>1</v>
      </c>
      <c r="N29" s="8">
        <f t="shared" si="3"/>
        <v>6.666666666666667</v>
      </c>
      <c r="AA29" s="9">
        <v>15</v>
      </c>
      <c r="AB29" s="136" t="str">
        <f t="shared" si="5"/>
        <v/>
      </c>
      <c r="AC29" s="136" t="str">
        <f t="shared" si="6"/>
        <v/>
      </c>
    </row>
    <row r="30" spans="1:29" ht="23.1" customHeight="1">
      <c r="A30" s="203"/>
      <c r="B30" s="203"/>
      <c r="C30" s="13"/>
      <c r="D30" s="14" t="s">
        <v>25</v>
      </c>
      <c r="E30" s="11"/>
      <c r="F30" s="10">
        <f t="shared" si="4"/>
        <v>5</v>
      </c>
      <c r="G30" s="9">
        <v>0</v>
      </c>
      <c r="H30" s="8">
        <f t="shared" si="0"/>
        <v>0</v>
      </c>
      <c r="I30" s="15">
        <v>0</v>
      </c>
      <c r="J30" s="8">
        <f t="shared" si="1"/>
        <v>0</v>
      </c>
      <c r="K30" s="15">
        <v>5</v>
      </c>
      <c r="L30" s="8">
        <f t="shared" si="2"/>
        <v>100</v>
      </c>
      <c r="M30" s="15">
        <v>0</v>
      </c>
      <c r="N30" s="8">
        <f t="shared" si="3"/>
        <v>0</v>
      </c>
      <c r="AA30" s="9">
        <v>5</v>
      </c>
      <c r="AB30" s="136" t="str">
        <f t="shared" si="5"/>
        <v/>
      </c>
      <c r="AC30" s="136" t="str">
        <f t="shared" si="6"/>
        <v/>
      </c>
    </row>
    <row r="31" spans="1:29" ht="23.1" customHeight="1">
      <c r="A31" s="203"/>
      <c r="B31" s="203"/>
      <c r="C31" s="13"/>
      <c r="D31" s="14" t="s">
        <v>24</v>
      </c>
      <c r="E31" s="11"/>
      <c r="F31" s="10">
        <f t="shared" si="4"/>
        <v>33</v>
      </c>
      <c r="G31" s="9">
        <v>0</v>
      </c>
      <c r="H31" s="8">
        <f t="shared" si="0"/>
        <v>0</v>
      </c>
      <c r="I31" s="15">
        <v>0</v>
      </c>
      <c r="J31" s="8">
        <f t="shared" si="1"/>
        <v>0</v>
      </c>
      <c r="K31" s="15">
        <v>30</v>
      </c>
      <c r="L31" s="8">
        <f t="shared" si="2"/>
        <v>90.909090909090907</v>
      </c>
      <c r="M31" s="15">
        <v>3</v>
      </c>
      <c r="N31" s="8">
        <f t="shared" si="3"/>
        <v>9.0909090909090917</v>
      </c>
      <c r="AA31" s="9">
        <v>33</v>
      </c>
      <c r="AB31" s="136" t="str">
        <f t="shared" si="5"/>
        <v/>
      </c>
      <c r="AC31" s="136" t="str">
        <f t="shared" si="6"/>
        <v/>
      </c>
    </row>
    <row r="32" spans="1:29" ht="23.1" customHeight="1">
      <c r="A32" s="203"/>
      <c r="B32" s="203"/>
      <c r="C32" s="13"/>
      <c r="D32" s="14" t="s">
        <v>23</v>
      </c>
      <c r="E32" s="11"/>
      <c r="F32" s="10">
        <f t="shared" si="4"/>
        <v>8</v>
      </c>
      <c r="G32" s="9">
        <v>0</v>
      </c>
      <c r="H32" s="8">
        <f t="shared" si="0"/>
        <v>0</v>
      </c>
      <c r="I32" s="15">
        <v>0</v>
      </c>
      <c r="J32" s="8">
        <f t="shared" si="1"/>
        <v>0</v>
      </c>
      <c r="K32" s="15">
        <v>8</v>
      </c>
      <c r="L32" s="8">
        <f t="shared" si="2"/>
        <v>100</v>
      </c>
      <c r="M32" s="15">
        <v>0</v>
      </c>
      <c r="N32" s="8">
        <f t="shared" si="3"/>
        <v>0</v>
      </c>
      <c r="AA32" s="9">
        <v>8</v>
      </c>
      <c r="AB32" s="136" t="str">
        <f t="shared" si="5"/>
        <v/>
      </c>
      <c r="AC32" s="136" t="str">
        <f t="shared" si="6"/>
        <v/>
      </c>
    </row>
    <row r="33" spans="1:29" ht="24" customHeight="1">
      <c r="A33" s="203"/>
      <c r="B33" s="203"/>
      <c r="C33" s="13"/>
      <c r="D33" s="14" t="s">
        <v>22</v>
      </c>
      <c r="E33" s="11"/>
      <c r="F33" s="10">
        <f t="shared" si="4"/>
        <v>27</v>
      </c>
      <c r="G33" s="9">
        <v>0</v>
      </c>
      <c r="H33" s="8">
        <f t="shared" si="0"/>
        <v>0</v>
      </c>
      <c r="I33" s="15">
        <v>0</v>
      </c>
      <c r="J33" s="8">
        <f t="shared" si="1"/>
        <v>0</v>
      </c>
      <c r="K33" s="15">
        <v>27</v>
      </c>
      <c r="L33" s="8">
        <f t="shared" si="2"/>
        <v>100</v>
      </c>
      <c r="M33" s="15">
        <v>0</v>
      </c>
      <c r="N33" s="8">
        <f t="shared" si="3"/>
        <v>0</v>
      </c>
      <c r="AA33" s="9">
        <v>27</v>
      </c>
      <c r="AB33" s="136" t="str">
        <f t="shared" si="5"/>
        <v/>
      </c>
      <c r="AC33" s="136" t="str">
        <f t="shared" si="6"/>
        <v/>
      </c>
    </row>
    <row r="34" spans="1:29" ht="23.1" customHeight="1">
      <c r="A34" s="203"/>
      <c r="B34" s="203"/>
      <c r="C34" s="13"/>
      <c r="D34" s="14" t="s">
        <v>21</v>
      </c>
      <c r="E34" s="11"/>
      <c r="F34" s="10">
        <f t="shared" si="4"/>
        <v>12</v>
      </c>
      <c r="G34" s="9">
        <v>0</v>
      </c>
      <c r="H34" s="8">
        <f t="shared" si="0"/>
        <v>0</v>
      </c>
      <c r="I34" s="15">
        <v>0</v>
      </c>
      <c r="J34" s="8">
        <f t="shared" si="1"/>
        <v>0</v>
      </c>
      <c r="K34" s="15">
        <v>11</v>
      </c>
      <c r="L34" s="8">
        <f t="shared" si="2"/>
        <v>91.666666666666657</v>
      </c>
      <c r="M34" s="15">
        <v>1</v>
      </c>
      <c r="N34" s="8">
        <f t="shared" si="3"/>
        <v>8.3333333333333321</v>
      </c>
      <c r="AA34" s="9">
        <v>12</v>
      </c>
      <c r="AB34" s="136" t="str">
        <f t="shared" si="5"/>
        <v/>
      </c>
      <c r="AC34" s="136" t="str">
        <f t="shared" si="6"/>
        <v/>
      </c>
    </row>
    <row r="35" spans="1:29" ht="23.1" customHeight="1">
      <c r="A35" s="203"/>
      <c r="B35" s="203"/>
      <c r="C35" s="13"/>
      <c r="D35" s="14" t="s">
        <v>20</v>
      </c>
      <c r="E35" s="11"/>
      <c r="F35" s="10">
        <f t="shared" si="4"/>
        <v>11</v>
      </c>
      <c r="G35" s="9">
        <v>0</v>
      </c>
      <c r="H35" s="8">
        <f t="shared" si="0"/>
        <v>0</v>
      </c>
      <c r="I35" s="15">
        <v>0</v>
      </c>
      <c r="J35" s="8">
        <f t="shared" si="1"/>
        <v>0</v>
      </c>
      <c r="K35" s="15">
        <v>11</v>
      </c>
      <c r="L35" s="8">
        <f t="shared" si="2"/>
        <v>100</v>
      </c>
      <c r="M35" s="15">
        <v>0</v>
      </c>
      <c r="N35" s="8">
        <f t="shared" si="3"/>
        <v>0</v>
      </c>
      <c r="AA35" s="9">
        <v>11</v>
      </c>
      <c r="AB35" s="136" t="str">
        <f t="shared" si="5"/>
        <v/>
      </c>
      <c r="AC35" s="136" t="str">
        <f t="shared" si="6"/>
        <v/>
      </c>
    </row>
    <row r="36" spans="1:29" ht="23.1" customHeight="1">
      <c r="A36" s="203"/>
      <c r="B36" s="203"/>
      <c r="C36" s="13"/>
      <c r="D36" s="14" t="s">
        <v>19</v>
      </c>
      <c r="E36" s="11"/>
      <c r="F36" s="10">
        <f t="shared" si="4"/>
        <v>21</v>
      </c>
      <c r="G36" s="9">
        <v>0</v>
      </c>
      <c r="H36" s="8">
        <f t="shared" si="0"/>
        <v>0</v>
      </c>
      <c r="I36" s="15">
        <v>0</v>
      </c>
      <c r="J36" s="8">
        <f t="shared" si="1"/>
        <v>0</v>
      </c>
      <c r="K36" s="15">
        <v>21</v>
      </c>
      <c r="L36" s="8">
        <f t="shared" si="2"/>
        <v>100</v>
      </c>
      <c r="M36" s="15">
        <v>0</v>
      </c>
      <c r="N36" s="8">
        <f t="shared" si="3"/>
        <v>0</v>
      </c>
      <c r="AA36" s="9">
        <v>21</v>
      </c>
      <c r="AB36" s="136" t="str">
        <f t="shared" si="5"/>
        <v/>
      </c>
      <c r="AC36" s="136" t="str">
        <f t="shared" si="6"/>
        <v/>
      </c>
    </row>
    <row r="37" spans="1:29" ht="23.1" customHeight="1">
      <c r="A37" s="203"/>
      <c r="B37" s="204"/>
      <c r="C37" s="13"/>
      <c r="D37" s="14" t="s">
        <v>18</v>
      </c>
      <c r="E37" s="11"/>
      <c r="F37" s="10">
        <f t="shared" si="4"/>
        <v>8</v>
      </c>
      <c r="G37" s="9">
        <v>0</v>
      </c>
      <c r="H37" s="8">
        <f t="shared" si="0"/>
        <v>0</v>
      </c>
      <c r="I37" s="15">
        <v>0</v>
      </c>
      <c r="J37" s="8">
        <f t="shared" si="1"/>
        <v>0</v>
      </c>
      <c r="K37" s="15">
        <v>4</v>
      </c>
      <c r="L37" s="8">
        <f t="shared" si="2"/>
        <v>50</v>
      </c>
      <c r="M37" s="15">
        <v>4</v>
      </c>
      <c r="N37" s="8">
        <f t="shared" si="3"/>
        <v>50</v>
      </c>
      <c r="AA37" s="9">
        <v>8</v>
      </c>
      <c r="AB37" s="136" t="str">
        <f t="shared" si="5"/>
        <v/>
      </c>
      <c r="AC37" s="136" t="str">
        <f t="shared" si="6"/>
        <v/>
      </c>
    </row>
    <row r="38" spans="1:29" ht="23.1" customHeight="1">
      <c r="A38" s="203"/>
      <c r="B38" s="202" t="s">
        <v>17</v>
      </c>
      <c r="C38" s="13"/>
      <c r="D38" s="14" t="s">
        <v>16</v>
      </c>
      <c r="E38" s="11"/>
      <c r="F38" s="10">
        <f t="shared" si="4"/>
        <v>735</v>
      </c>
      <c r="G38" s="9">
        <f>SUM(G39:G53)</f>
        <v>23</v>
      </c>
      <c r="H38" s="8">
        <f t="shared" si="0"/>
        <v>3.1292517006802725</v>
      </c>
      <c r="I38" s="15">
        <f>SUM(I39:I53)</f>
        <v>7</v>
      </c>
      <c r="J38" s="8">
        <f t="shared" si="1"/>
        <v>0.95238095238095244</v>
      </c>
      <c r="K38" s="15">
        <f>SUM(K39:K53)</f>
        <v>642</v>
      </c>
      <c r="L38" s="8">
        <f t="shared" si="2"/>
        <v>87.34693877551021</v>
      </c>
      <c r="M38" s="15">
        <f>SUM(M39:M53)</f>
        <v>63</v>
      </c>
      <c r="N38" s="8">
        <f t="shared" si="3"/>
        <v>8.5714285714285712</v>
      </c>
      <c r="AA38" s="9">
        <v>735</v>
      </c>
      <c r="AB38" s="136" t="str">
        <f t="shared" si="5"/>
        <v/>
      </c>
      <c r="AC38" s="136" t="str">
        <f t="shared" si="6"/>
        <v/>
      </c>
    </row>
    <row r="39" spans="1:29" ht="23.1" customHeight="1">
      <c r="A39" s="203"/>
      <c r="B39" s="203"/>
      <c r="C39" s="13"/>
      <c r="D39" s="14" t="s">
        <v>15</v>
      </c>
      <c r="E39" s="11"/>
      <c r="F39" s="10">
        <f t="shared" si="4"/>
        <v>7</v>
      </c>
      <c r="G39" s="9">
        <v>1</v>
      </c>
      <c r="H39" s="8">
        <f t="shared" si="0"/>
        <v>14.285714285714285</v>
      </c>
      <c r="I39" s="15">
        <v>0</v>
      </c>
      <c r="J39" s="8">
        <f t="shared" si="1"/>
        <v>0</v>
      </c>
      <c r="K39" s="15">
        <v>5</v>
      </c>
      <c r="L39" s="8">
        <f t="shared" si="2"/>
        <v>71.428571428571431</v>
      </c>
      <c r="M39" s="15">
        <v>1</v>
      </c>
      <c r="N39" s="8">
        <f t="shared" si="3"/>
        <v>14.285714285714285</v>
      </c>
      <c r="AA39" s="9">
        <v>7</v>
      </c>
      <c r="AB39" s="136" t="str">
        <f t="shared" si="5"/>
        <v/>
      </c>
      <c r="AC39" s="136" t="str">
        <f t="shared" si="6"/>
        <v/>
      </c>
    </row>
    <row r="40" spans="1:29" ht="23.1" customHeight="1">
      <c r="A40" s="203"/>
      <c r="B40" s="203"/>
      <c r="C40" s="13"/>
      <c r="D40" s="14" t="s">
        <v>14</v>
      </c>
      <c r="E40" s="11"/>
      <c r="F40" s="10">
        <f t="shared" si="4"/>
        <v>89</v>
      </c>
      <c r="G40" s="9">
        <v>6</v>
      </c>
      <c r="H40" s="8">
        <f t="shared" si="0"/>
        <v>6.7415730337078648</v>
      </c>
      <c r="I40" s="15">
        <v>1</v>
      </c>
      <c r="J40" s="8">
        <f t="shared" si="1"/>
        <v>1.1235955056179776</v>
      </c>
      <c r="K40" s="15">
        <v>67</v>
      </c>
      <c r="L40" s="8">
        <f t="shared" si="2"/>
        <v>75.280898876404493</v>
      </c>
      <c r="M40" s="15">
        <v>15</v>
      </c>
      <c r="N40" s="8">
        <f t="shared" si="3"/>
        <v>16.853932584269664</v>
      </c>
      <c r="AA40" s="9">
        <v>89</v>
      </c>
      <c r="AB40" s="136" t="str">
        <f t="shared" si="5"/>
        <v/>
      </c>
      <c r="AC40" s="136" t="str">
        <f t="shared" si="6"/>
        <v/>
      </c>
    </row>
    <row r="41" spans="1:29" ht="23.1" customHeight="1">
      <c r="A41" s="203"/>
      <c r="B41" s="203"/>
      <c r="C41" s="13"/>
      <c r="D41" s="14" t="s">
        <v>13</v>
      </c>
      <c r="E41" s="11"/>
      <c r="F41" s="10">
        <f t="shared" si="4"/>
        <v>18</v>
      </c>
      <c r="G41" s="9">
        <v>0</v>
      </c>
      <c r="H41" s="8">
        <f t="shared" si="0"/>
        <v>0</v>
      </c>
      <c r="I41" s="15">
        <v>0</v>
      </c>
      <c r="J41" s="8">
        <f t="shared" si="1"/>
        <v>0</v>
      </c>
      <c r="K41" s="15">
        <v>18</v>
      </c>
      <c r="L41" s="8">
        <f t="shared" si="2"/>
        <v>100</v>
      </c>
      <c r="M41" s="15">
        <v>0</v>
      </c>
      <c r="N41" s="8">
        <f t="shared" si="3"/>
        <v>0</v>
      </c>
      <c r="AA41" s="9">
        <v>18</v>
      </c>
      <c r="AB41" s="136" t="str">
        <f t="shared" si="5"/>
        <v/>
      </c>
      <c r="AC41" s="136" t="str">
        <f t="shared" si="6"/>
        <v/>
      </c>
    </row>
    <row r="42" spans="1:29" ht="23.1" customHeight="1">
      <c r="A42" s="203"/>
      <c r="B42" s="203"/>
      <c r="C42" s="13"/>
      <c r="D42" s="14" t="s">
        <v>12</v>
      </c>
      <c r="E42" s="11"/>
      <c r="F42" s="10">
        <f t="shared" si="4"/>
        <v>14</v>
      </c>
      <c r="G42" s="9">
        <v>0</v>
      </c>
      <c r="H42" s="8">
        <f t="shared" si="0"/>
        <v>0</v>
      </c>
      <c r="I42" s="15">
        <v>0</v>
      </c>
      <c r="J42" s="8">
        <f t="shared" si="1"/>
        <v>0</v>
      </c>
      <c r="K42" s="15">
        <v>14</v>
      </c>
      <c r="L42" s="8">
        <f t="shared" si="2"/>
        <v>100</v>
      </c>
      <c r="M42" s="15">
        <v>0</v>
      </c>
      <c r="N42" s="8">
        <f t="shared" si="3"/>
        <v>0</v>
      </c>
      <c r="AA42" s="9">
        <v>14</v>
      </c>
      <c r="AB42" s="136" t="str">
        <f t="shared" si="5"/>
        <v/>
      </c>
      <c r="AC42" s="136" t="str">
        <f t="shared" si="6"/>
        <v/>
      </c>
    </row>
    <row r="43" spans="1:29" ht="23.1" customHeight="1">
      <c r="A43" s="203"/>
      <c r="B43" s="203"/>
      <c r="C43" s="13"/>
      <c r="D43" s="14" t="s">
        <v>11</v>
      </c>
      <c r="E43" s="11"/>
      <c r="F43" s="10">
        <f t="shared" si="4"/>
        <v>35</v>
      </c>
      <c r="G43" s="9">
        <v>1</v>
      </c>
      <c r="H43" s="8">
        <f t="shared" si="0"/>
        <v>2.8571428571428572</v>
      </c>
      <c r="I43" s="15">
        <v>0</v>
      </c>
      <c r="J43" s="8">
        <f t="shared" si="1"/>
        <v>0</v>
      </c>
      <c r="K43" s="15">
        <v>27</v>
      </c>
      <c r="L43" s="8">
        <f t="shared" si="2"/>
        <v>77.142857142857153</v>
      </c>
      <c r="M43" s="15">
        <v>7</v>
      </c>
      <c r="N43" s="8">
        <f t="shared" si="3"/>
        <v>20</v>
      </c>
      <c r="AA43" s="9">
        <v>35</v>
      </c>
      <c r="AB43" s="136" t="str">
        <f t="shared" si="5"/>
        <v/>
      </c>
      <c r="AC43" s="136" t="str">
        <f t="shared" si="6"/>
        <v/>
      </c>
    </row>
    <row r="44" spans="1:29" ht="23.1" customHeight="1">
      <c r="A44" s="203"/>
      <c r="B44" s="203"/>
      <c r="C44" s="13"/>
      <c r="D44" s="14" t="s">
        <v>10</v>
      </c>
      <c r="E44" s="11"/>
      <c r="F44" s="10">
        <f t="shared" si="4"/>
        <v>186</v>
      </c>
      <c r="G44" s="9">
        <v>2</v>
      </c>
      <c r="H44" s="8">
        <f t="shared" si="0"/>
        <v>1.0752688172043012</v>
      </c>
      <c r="I44" s="15">
        <v>1</v>
      </c>
      <c r="J44" s="8">
        <f t="shared" si="1"/>
        <v>0.53763440860215062</v>
      </c>
      <c r="K44" s="15">
        <v>166</v>
      </c>
      <c r="L44" s="8">
        <f t="shared" si="2"/>
        <v>89.247311827956992</v>
      </c>
      <c r="M44" s="15">
        <v>17</v>
      </c>
      <c r="N44" s="8">
        <f t="shared" si="3"/>
        <v>9.1397849462365599</v>
      </c>
      <c r="AA44" s="9">
        <v>186</v>
      </c>
      <c r="AB44" s="136" t="str">
        <f t="shared" si="5"/>
        <v/>
      </c>
      <c r="AC44" s="136" t="str">
        <f t="shared" si="6"/>
        <v/>
      </c>
    </row>
    <row r="45" spans="1:29" ht="23.1" customHeight="1">
      <c r="A45" s="203"/>
      <c r="B45" s="203"/>
      <c r="C45" s="13"/>
      <c r="D45" s="14" t="s">
        <v>9</v>
      </c>
      <c r="E45" s="11"/>
      <c r="F45" s="10">
        <f t="shared" si="4"/>
        <v>20</v>
      </c>
      <c r="G45" s="9">
        <v>0</v>
      </c>
      <c r="H45" s="8">
        <f t="shared" si="0"/>
        <v>0</v>
      </c>
      <c r="I45" s="15">
        <v>0</v>
      </c>
      <c r="J45" s="8">
        <f t="shared" si="1"/>
        <v>0</v>
      </c>
      <c r="K45" s="15">
        <v>20</v>
      </c>
      <c r="L45" s="8">
        <f t="shared" si="2"/>
        <v>100</v>
      </c>
      <c r="M45" s="15">
        <v>0</v>
      </c>
      <c r="N45" s="8">
        <f t="shared" si="3"/>
        <v>0</v>
      </c>
      <c r="AA45" s="9">
        <v>20</v>
      </c>
      <c r="AB45" s="136" t="str">
        <f t="shared" si="5"/>
        <v/>
      </c>
      <c r="AC45" s="136" t="str">
        <f t="shared" si="6"/>
        <v/>
      </c>
    </row>
    <row r="46" spans="1:29" ht="23.1" customHeight="1">
      <c r="A46" s="203"/>
      <c r="B46" s="203"/>
      <c r="C46" s="13"/>
      <c r="D46" s="14" t="s">
        <v>8</v>
      </c>
      <c r="E46" s="11"/>
      <c r="F46" s="10">
        <f t="shared" si="4"/>
        <v>9</v>
      </c>
      <c r="G46" s="9">
        <v>1</v>
      </c>
      <c r="H46" s="8">
        <f t="shared" si="0"/>
        <v>11.111111111111111</v>
      </c>
      <c r="I46" s="15">
        <v>0</v>
      </c>
      <c r="J46" s="8">
        <f t="shared" si="1"/>
        <v>0</v>
      </c>
      <c r="K46" s="15">
        <v>8</v>
      </c>
      <c r="L46" s="8">
        <f t="shared" si="2"/>
        <v>88.888888888888886</v>
      </c>
      <c r="M46" s="15">
        <v>0</v>
      </c>
      <c r="N46" s="8">
        <f t="shared" si="3"/>
        <v>0</v>
      </c>
      <c r="AA46" s="9">
        <v>9</v>
      </c>
      <c r="AB46" s="136" t="str">
        <f t="shared" si="5"/>
        <v/>
      </c>
      <c r="AC46" s="136" t="str">
        <f t="shared" si="6"/>
        <v/>
      </c>
    </row>
    <row r="47" spans="1:29" ht="24" customHeight="1">
      <c r="A47" s="203"/>
      <c r="B47" s="203"/>
      <c r="C47" s="13"/>
      <c r="D47" s="12" t="s">
        <v>7</v>
      </c>
      <c r="E47" s="11"/>
      <c r="F47" s="10">
        <f t="shared" si="4"/>
        <v>17</v>
      </c>
      <c r="G47" s="9">
        <v>0</v>
      </c>
      <c r="H47" s="8">
        <f t="shared" si="0"/>
        <v>0</v>
      </c>
      <c r="I47" s="15">
        <v>0</v>
      </c>
      <c r="J47" s="8">
        <f t="shared" si="1"/>
        <v>0</v>
      </c>
      <c r="K47" s="15">
        <v>16</v>
      </c>
      <c r="L47" s="8">
        <f t="shared" si="2"/>
        <v>94.117647058823522</v>
      </c>
      <c r="M47" s="15">
        <v>1</v>
      </c>
      <c r="N47" s="8">
        <f t="shared" si="3"/>
        <v>5.8823529411764701</v>
      </c>
      <c r="AA47" s="9">
        <v>17</v>
      </c>
      <c r="AB47" s="136" t="str">
        <f t="shared" si="5"/>
        <v/>
      </c>
      <c r="AC47" s="136" t="str">
        <f t="shared" si="6"/>
        <v/>
      </c>
    </row>
    <row r="48" spans="1:29" ht="23.1" customHeight="1">
      <c r="A48" s="203"/>
      <c r="B48" s="203"/>
      <c r="C48" s="13"/>
      <c r="D48" s="14" t="s">
        <v>6</v>
      </c>
      <c r="E48" s="11"/>
      <c r="F48" s="10">
        <f t="shared" si="4"/>
        <v>40</v>
      </c>
      <c r="G48" s="9">
        <v>2</v>
      </c>
      <c r="H48" s="8">
        <f t="shared" si="0"/>
        <v>5</v>
      </c>
      <c r="I48" s="15">
        <v>1</v>
      </c>
      <c r="J48" s="8">
        <f t="shared" si="1"/>
        <v>2.5</v>
      </c>
      <c r="K48" s="15">
        <v>36</v>
      </c>
      <c r="L48" s="8">
        <f t="shared" si="2"/>
        <v>90</v>
      </c>
      <c r="M48" s="15">
        <v>1</v>
      </c>
      <c r="N48" s="8">
        <f t="shared" si="3"/>
        <v>2.5</v>
      </c>
      <c r="AA48" s="9">
        <v>40</v>
      </c>
      <c r="AB48" s="136" t="str">
        <f t="shared" si="5"/>
        <v/>
      </c>
      <c r="AC48" s="136" t="str">
        <f t="shared" si="6"/>
        <v/>
      </c>
    </row>
    <row r="49" spans="1:30" ht="23.1" customHeight="1">
      <c r="A49" s="203"/>
      <c r="B49" s="203"/>
      <c r="C49" s="13"/>
      <c r="D49" s="14" t="s">
        <v>5</v>
      </c>
      <c r="E49" s="11"/>
      <c r="F49" s="10">
        <f t="shared" si="4"/>
        <v>28</v>
      </c>
      <c r="G49" s="9">
        <v>2</v>
      </c>
      <c r="H49" s="8">
        <f t="shared" si="0"/>
        <v>7.1428571428571423</v>
      </c>
      <c r="I49" s="15">
        <v>0</v>
      </c>
      <c r="J49" s="8">
        <f t="shared" si="1"/>
        <v>0</v>
      </c>
      <c r="K49" s="15">
        <v>21</v>
      </c>
      <c r="L49" s="8">
        <f t="shared" si="2"/>
        <v>75</v>
      </c>
      <c r="M49" s="15">
        <v>5</v>
      </c>
      <c r="N49" s="8">
        <f t="shared" si="3"/>
        <v>17.857142857142858</v>
      </c>
      <c r="AA49" s="9">
        <v>28</v>
      </c>
      <c r="AB49" s="136" t="str">
        <f t="shared" si="5"/>
        <v/>
      </c>
      <c r="AC49" s="136" t="str">
        <f t="shared" si="6"/>
        <v/>
      </c>
    </row>
    <row r="50" spans="1:30" ht="23.1" customHeight="1">
      <c r="A50" s="203"/>
      <c r="B50" s="203"/>
      <c r="C50" s="13"/>
      <c r="D50" s="14" t="s">
        <v>4</v>
      </c>
      <c r="E50" s="11"/>
      <c r="F50" s="10">
        <f t="shared" si="4"/>
        <v>21</v>
      </c>
      <c r="G50" s="9">
        <v>0</v>
      </c>
      <c r="H50" s="8">
        <f t="shared" si="0"/>
        <v>0</v>
      </c>
      <c r="I50" s="15">
        <v>0</v>
      </c>
      <c r="J50" s="8">
        <f t="shared" si="1"/>
        <v>0</v>
      </c>
      <c r="K50" s="15">
        <v>19</v>
      </c>
      <c r="L50" s="8">
        <f t="shared" si="2"/>
        <v>90.476190476190482</v>
      </c>
      <c r="M50" s="15">
        <v>2</v>
      </c>
      <c r="N50" s="8">
        <f t="shared" si="3"/>
        <v>9.5238095238095237</v>
      </c>
      <c r="AA50" s="9">
        <v>21</v>
      </c>
      <c r="AB50" s="136" t="str">
        <f t="shared" si="5"/>
        <v/>
      </c>
      <c r="AC50" s="136" t="str">
        <f t="shared" si="6"/>
        <v/>
      </c>
    </row>
    <row r="51" spans="1:30" ht="23.1" customHeight="1">
      <c r="A51" s="203"/>
      <c r="B51" s="203"/>
      <c r="C51" s="13"/>
      <c r="D51" s="14" t="s">
        <v>3</v>
      </c>
      <c r="E51" s="11"/>
      <c r="F51" s="10">
        <f t="shared" si="4"/>
        <v>176</v>
      </c>
      <c r="G51" s="9">
        <v>7</v>
      </c>
      <c r="H51" s="8">
        <f t="shared" si="0"/>
        <v>3.9772727272727271</v>
      </c>
      <c r="I51" s="15">
        <v>4</v>
      </c>
      <c r="J51" s="8">
        <f t="shared" si="1"/>
        <v>2.2727272727272729</v>
      </c>
      <c r="K51" s="15">
        <v>157</v>
      </c>
      <c r="L51" s="8">
        <f t="shared" si="2"/>
        <v>89.204545454545453</v>
      </c>
      <c r="M51" s="15">
        <v>8</v>
      </c>
      <c r="N51" s="8">
        <f t="shared" si="3"/>
        <v>4.5454545454545459</v>
      </c>
      <c r="AA51" s="9">
        <v>176</v>
      </c>
      <c r="AB51" s="136" t="str">
        <f t="shared" si="5"/>
        <v/>
      </c>
      <c r="AC51" s="136" t="str">
        <f t="shared" si="6"/>
        <v/>
      </c>
    </row>
    <row r="52" spans="1:30" ht="23.1" customHeight="1">
      <c r="A52" s="203"/>
      <c r="B52" s="203"/>
      <c r="C52" s="13"/>
      <c r="D52" s="14" t="s">
        <v>2</v>
      </c>
      <c r="E52" s="11"/>
      <c r="F52" s="10">
        <f t="shared" si="4"/>
        <v>21</v>
      </c>
      <c r="G52" s="9">
        <v>0</v>
      </c>
      <c r="H52" s="8">
        <f t="shared" si="0"/>
        <v>0</v>
      </c>
      <c r="I52" s="15">
        <v>0</v>
      </c>
      <c r="J52" s="8">
        <f t="shared" si="1"/>
        <v>0</v>
      </c>
      <c r="K52" s="15">
        <v>20</v>
      </c>
      <c r="L52" s="8">
        <f t="shared" si="2"/>
        <v>95.238095238095227</v>
      </c>
      <c r="M52" s="15">
        <v>1</v>
      </c>
      <c r="N52" s="8">
        <f t="shared" si="3"/>
        <v>4.7619047619047619</v>
      </c>
      <c r="AA52" s="9">
        <v>21</v>
      </c>
      <c r="AB52" s="136" t="str">
        <f t="shared" si="5"/>
        <v/>
      </c>
      <c r="AC52" s="136" t="str">
        <f t="shared" si="6"/>
        <v/>
      </c>
    </row>
    <row r="53" spans="1:30" ht="24" customHeight="1" thickBot="1">
      <c r="A53" s="204"/>
      <c r="B53" s="204"/>
      <c r="C53" s="13"/>
      <c r="D53" s="12" t="s">
        <v>1</v>
      </c>
      <c r="E53" s="11"/>
      <c r="F53" s="10">
        <f t="shared" si="4"/>
        <v>54</v>
      </c>
      <c r="G53" s="9">
        <v>1</v>
      </c>
      <c r="H53" s="8">
        <f t="shared" si="0"/>
        <v>1.8518518518518516</v>
      </c>
      <c r="I53" s="15">
        <v>0</v>
      </c>
      <c r="J53" s="8">
        <f t="shared" si="1"/>
        <v>0</v>
      </c>
      <c r="K53" s="15">
        <v>48</v>
      </c>
      <c r="L53" s="8">
        <f t="shared" si="2"/>
        <v>88.888888888888886</v>
      </c>
      <c r="M53" s="15">
        <v>5</v>
      </c>
      <c r="N53" s="8">
        <f t="shared" si="3"/>
        <v>9.2592592592592595</v>
      </c>
      <c r="AA53" s="9">
        <v>54</v>
      </c>
      <c r="AB53" s="137" t="str">
        <f t="shared" si="5"/>
        <v/>
      </c>
      <c r="AC53" s="137" t="str">
        <f t="shared" si="6"/>
        <v/>
      </c>
    </row>
    <row r="54" spans="1:30">
      <c r="AA54" s="3">
        <v>46</v>
      </c>
    </row>
    <row r="55" spans="1:30" ht="12.75" customHeight="1"/>
    <row r="56" spans="1:30">
      <c r="D56" s="5"/>
    </row>
    <row r="60" spans="1:30">
      <c r="D60" s="164" t="s">
        <v>495</v>
      </c>
      <c r="E60" s="162"/>
      <c r="F60" s="163">
        <v>981</v>
      </c>
      <c r="G60" s="163">
        <v>23</v>
      </c>
      <c r="H60" s="163"/>
      <c r="I60" s="163">
        <v>9</v>
      </c>
      <c r="J60" s="163"/>
      <c r="K60" s="163">
        <v>860</v>
      </c>
      <c r="L60" s="163"/>
      <c r="M60" s="163">
        <v>89</v>
      </c>
      <c r="N60" s="163"/>
      <c r="O60" s="163"/>
      <c r="P60" s="163"/>
      <c r="Q60" s="163"/>
      <c r="R60" s="163"/>
      <c r="S60" s="163"/>
      <c r="T60" s="163"/>
      <c r="U60" s="163"/>
      <c r="V60" s="163"/>
      <c r="W60" s="163"/>
      <c r="X60" s="163"/>
      <c r="Y60" s="163"/>
      <c r="Z60" s="163"/>
      <c r="AA60" s="163"/>
      <c r="AB60" s="163"/>
      <c r="AC60" s="163"/>
      <c r="AD60" s="163"/>
    </row>
    <row r="61" spans="1:30">
      <c r="D61" s="165" t="s">
        <v>49</v>
      </c>
      <c r="E61" s="162"/>
      <c r="F61" s="166">
        <f>IF(F60="","",SUM(F8:F12))</f>
        <v>981</v>
      </c>
      <c r="G61" s="166">
        <f>IF(G60="","",SUM(G8:G12))</f>
        <v>23</v>
      </c>
      <c r="H61" s="163"/>
      <c r="I61" s="166">
        <f>IF(I60="","",SUM(I8:I12))</f>
        <v>9</v>
      </c>
      <c r="J61" s="163"/>
      <c r="K61" s="166">
        <f>IF(K60="","",SUM(K8:K12))</f>
        <v>860</v>
      </c>
      <c r="L61" s="163"/>
      <c r="M61" s="166">
        <f>IF(M60="","",SUM(M8:M12))</f>
        <v>89</v>
      </c>
      <c r="N61" s="163"/>
      <c r="O61" s="166" t="str">
        <f>IF(O60="","",SUM(O8:O12))</f>
        <v/>
      </c>
      <c r="P61" s="163"/>
      <c r="Q61" s="166" t="str">
        <f>IF(Q60="","",SUM(Q8:Q12))</f>
        <v/>
      </c>
      <c r="R61" s="163"/>
      <c r="S61" s="166" t="str">
        <f>IF(S60="","",SUM(S8:S12))</f>
        <v/>
      </c>
      <c r="T61" s="163"/>
      <c r="U61" s="166" t="str">
        <f>IF(U60="","",SUM(U8:U12))</f>
        <v/>
      </c>
      <c r="V61" s="163"/>
      <c r="W61" s="166" t="str">
        <f>IF(W60="","",SUM(W8:W12))</f>
        <v/>
      </c>
      <c r="X61" s="163"/>
      <c r="Y61" s="166" t="str">
        <f>IF(Y60="","",SUM(Y8:Y12))</f>
        <v/>
      </c>
      <c r="Z61" s="163"/>
      <c r="AA61" s="166" t="str">
        <f>IF(AA60="","",SUM(AA8:AA12))</f>
        <v/>
      </c>
      <c r="AB61" s="163"/>
      <c r="AC61" s="166" t="str">
        <f>IF(AC60="","",SUM(AC8:AC12))</f>
        <v/>
      </c>
      <c r="AD61" s="163"/>
    </row>
    <row r="62" spans="1:30">
      <c r="D62" s="165" t="s">
        <v>43</v>
      </c>
      <c r="E62" s="162"/>
      <c r="F62" s="166">
        <f>IF(F60="","",SUM(F13,F38))</f>
        <v>981</v>
      </c>
      <c r="G62" s="166">
        <f>IF(G60="","",SUM(G13,G38))</f>
        <v>23</v>
      </c>
      <c r="H62" s="163"/>
      <c r="I62" s="166">
        <f>IF(I60="","",SUM(I13,I38))</f>
        <v>9</v>
      </c>
      <c r="J62" s="163"/>
      <c r="K62" s="166">
        <f>IF(K60="","",SUM(K13,K38))</f>
        <v>860</v>
      </c>
      <c r="L62" s="163"/>
      <c r="M62" s="166">
        <f>IF(M60="","",SUM(M13,M38))</f>
        <v>89</v>
      </c>
      <c r="N62" s="163"/>
      <c r="O62" s="166" t="str">
        <f>IF(O60="","",SUM(O13,O38))</f>
        <v/>
      </c>
      <c r="P62" s="163"/>
      <c r="Q62" s="166" t="str">
        <f>IF(Q60="","",SUM(Q13,Q38))</f>
        <v/>
      </c>
      <c r="R62" s="163"/>
      <c r="S62" s="166" t="str">
        <f>IF(S60="","",SUM(S13,S38))</f>
        <v/>
      </c>
      <c r="T62" s="163"/>
      <c r="U62" s="166" t="str">
        <f>IF(U60="","",SUM(U13,U38))</f>
        <v/>
      </c>
      <c r="V62" s="163"/>
      <c r="W62" s="166" t="str">
        <f>IF(W60="","",SUM(W13,W38))</f>
        <v/>
      </c>
      <c r="X62" s="163"/>
      <c r="Y62" s="166" t="str">
        <f>IF(Y60="","",SUM(Y13,Y38))</f>
        <v/>
      </c>
      <c r="Z62" s="163"/>
      <c r="AA62" s="166" t="str">
        <f>IF(AA60="","",SUM(AA13,AA38))</f>
        <v/>
      </c>
      <c r="AB62" s="163"/>
      <c r="AC62" s="166" t="str">
        <f>IF(AC60="","",SUM(AC13,AC38))</f>
        <v/>
      </c>
      <c r="AD62" s="163"/>
    </row>
    <row r="63" spans="1:30">
      <c r="D63" s="167" t="s">
        <v>42</v>
      </c>
      <c r="F63" s="166">
        <f>IF(F60="","",SUM(F14:F37))</f>
        <v>246</v>
      </c>
      <c r="G63" s="166">
        <f>IF(G60="","",SUM(G14:G37))</f>
        <v>0</v>
      </c>
      <c r="H63" s="163"/>
      <c r="I63" s="166">
        <f>IF(I60="","",SUM(I14:I37))</f>
        <v>2</v>
      </c>
      <c r="J63" s="163"/>
      <c r="K63" s="166">
        <f>IF(K60="","",SUM(K14:K37))</f>
        <v>218</v>
      </c>
      <c r="L63" s="163"/>
      <c r="M63" s="166">
        <f>IF(M60="","",SUM(M14:M37))</f>
        <v>26</v>
      </c>
      <c r="N63" s="163"/>
      <c r="O63" s="166" t="str">
        <f>IF(O60="","",SUM(O14:O37))</f>
        <v/>
      </c>
      <c r="P63" s="163"/>
      <c r="Q63" s="166" t="str">
        <f>IF(Q60="","",SUM(Q14:Q37))</f>
        <v/>
      </c>
      <c r="R63" s="163"/>
      <c r="S63" s="166" t="str">
        <f>IF(S60="","",SUM(S14:S37))</f>
        <v/>
      </c>
      <c r="T63" s="163"/>
      <c r="U63" s="166" t="str">
        <f>IF(U60="","",SUM(U14:U37))</f>
        <v/>
      </c>
      <c r="V63" s="163"/>
      <c r="W63" s="166" t="str">
        <f>IF(W60="","",SUM(W14:W37))</f>
        <v/>
      </c>
      <c r="X63" s="163"/>
      <c r="Y63" s="166" t="str">
        <f>IF(Y60="","",SUM(Y14:Y37))</f>
        <v/>
      </c>
      <c r="Z63" s="163"/>
      <c r="AA63" s="166" t="str">
        <f>IF(AA60="","",SUM(AA14:AA37))</f>
        <v/>
      </c>
      <c r="AB63" s="163"/>
      <c r="AC63" s="166" t="str">
        <f>IF(AC60="","",SUM(AC14:AC37))</f>
        <v/>
      </c>
      <c r="AD63" s="163"/>
    </row>
    <row r="64" spans="1:30">
      <c r="D64" s="168" t="s">
        <v>496</v>
      </c>
      <c r="F64" s="166">
        <f>IF(F60="","",SUM(F39:F53))</f>
        <v>735</v>
      </c>
      <c r="G64" s="166">
        <f>IF(G60="","",SUM(G39:G53))</f>
        <v>23</v>
      </c>
      <c r="H64" s="163"/>
      <c r="I64" s="166">
        <f>IF(I60="","",SUM(I39:I53))</f>
        <v>7</v>
      </c>
      <c r="J64" s="163"/>
      <c r="K64" s="166">
        <f>IF(K60="","",SUM(K39:K53))</f>
        <v>642</v>
      </c>
      <c r="L64" s="163"/>
      <c r="M64" s="166">
        <f>IF(M60="","",SUM(M39:M53))</f>
        <v>63</v>
      </c>
      <c r="N64" s="163"/>
      <c r="O64" s="166" t="str">
        <f>IF(O60="","",SUM(O39:O53))</f>
        <v/>
      </c>
      <c r="P64" s="163"/>
      <c r="Q64" s="166" t="str">
        <f>IF(Q60="","",SUM(Q39:Q53))</f>
        <v/>
      </c>
      <c r="R64" s="163"/>
      <c r="S64" s="166" t="str">
        <f>IF(S60="","",SUM(S39:S53))</f>
        <v/>
      </c>
      <c r="T64" s="163"/>
      <c r="U64" s="166" t="str">
        <f>IF(U60="","",SUM(U39:U53))</f>
        <v/>
      </c>
      <c r="V64" s="163"/>
      <c r="W64" s="166" t="str">
        <f>IF(W60="","",SUM(W39:W53))</f>
        <v/>
      </c>
      <c r="X64" s="163"/>
      <c r="Y64" s="166" t="str">
        <f>IF(Y60="","",SUM(Y39:Y53))</f>
        <v/>
      </c>
      <c r="Z64" s="163"/>
      <c r="AA64" s="166" t="str">
        <f>IF(AA60="","",SUM(AA39:AA53))</f>
        <v/>
      </c>
      <c r="AB64" s="163"/>
      <c r="AC64" s="166" t="str">
        <f>IF(AC60="","",SUM(AC39:AC53))</f>
        <v/>
      </c>
      <c r="AD64" s="163"/>
    </row>
    <row r="66" spans="4:30">
      <c r="D66" s="164" t="s">
        <v>495</v>
      </c>
      <c r="F66" s="163" t="str">
        <f>IF(F60="","",IF(F7=F60,"",1))</f>
        <v/>
      </c>
      <c r="G66" s="163" t="str">
        <f>IF(G60="","",IF(G7=G60,"",1))</f>
        <v/>
      </c>
      <c r="H66" s="163"/>
      <c r="I66" s="163" t="str">
        <f>IF(I60="","",IF(I7=I60,"",1))</f>
        <v/>
      </c>
      <c r="J66" s="163"/>
      <c r="K66" s="163" t="str">
        <f>IF(K60="","",IF(K7=K60,"",1))</f>
        <v/>
      </c>
      <c r="L66" s="163"/>
      <c r="M66" s="163" t="str">
        <f>IF(M60="","",IF(M7=M60,"",1))</f>
        <v/>
      </c>
      <c r="N66" s="163"/>
      <c r="O66" s="163" t="str">
        <f>IF(O60="","",IF(O7=O60,"",1))</f>
        <v/>
      </c>
      <c r="P66" s="163"/>
      <c r="Q66" s="163" t="str">
        <f>IF(Q60="","",IF(Q7=Q60,"",1))</f>
        <v/>
      </c>
      <c r="R66" s="163"/>
      <c r="S66" s="163" t="str">
        <f>IF(S60="","",IF(S7=S60,"",1))</f>
        <v/>
      </c>
      <c r="T66" s="163"/>
      <c r="U66" s="163" t="str">
        <f>IF(U60="","",IF(U7=U60,"",1))</f>
        <v/>
      </c>
      <c r="V66" s="163"/>
      <c r="W66" s="163" t="str">
        <f>IF(W60="","",IF(W7=W60,"",1))</f>
        <v/>
      </c>
      <c r="X66" s="163"/>
      <c r="Y66" s="163" t="str">
        <f>IF(Y60="","",IF(Y7=Y60,"",1))</f>
        <v/>
      </c>
      <c r="Z66" s="163"/>
      <c r="AA66" s="163" t="str">
        <f>IF(AA60="","",IF(AA7=AA60,"",1))</f>
        <v/>
      </c>
      <c r="AB66" s="163"/>
      <c r="AC66" s="163" t="str">
        <f>IF(AC60="","",IF(AC7=AC60,"",1))</f>
        <v/>
      </c>
      <c r="AD66" s="163"/>
    </row>
    <row r="67" spans="4:30">
      <c r="D67" s="165" t="s">
        <v>49</v>
      </c>
      <c r="F67" s="163" t="str">
        <f>IF(F60="","",IF(F60=F61,"",1))</f>
        <v/>
      </c>
      <c r="G67" s="163" t="str">
        <f>IF(G60="","",IF(G60=G61,"",1))</f>
        <v/>
      </c>
      <c r="H67" s="163"/>
      <c r="I67" s="163" t="str">
        <f>IF(I60="","",IF(I60=I61,"",1))</f>
        <v/>
      </c>
      <c r="J67" s="163"/>
      <c r="K67" s="163" t="str">
        <f>IF(K60="","",IF(K60=K61,"",1))</f>
        <v/>
      </c>
      <c r="L67" s="163"/>
      <c r="M67" s="163" t="str">
        <f>IF(M60="","",IF(M60=M61,"",1))</f>
        <v/>
      </c>
      <c r="N67" s="163"/>
      <c r="O67" s="163" t="str">
        <f>IF(O60="","",IF(O60=O61,"",1))</f>
        <v/>
      </c>
      <c r="P67" s="163"/>
      <c r="Q67" s="163" t="str">
        <f>IF(Q60="","",IF(Q60=Q61,"",1))</f>
        <v/>
      </c>
      <c r="R67" s="163"/>
      <c r="S67" s="163" t="str">
        <f>IF(S60="","",IF(S60=S61,"",1))</f>
        <v/>
      </c>
      <c r="T67" s="163"/>
      <c r="U67" s="163" t="str">
        <f>IF(U60="","",IF(U60=U61,"",1))</f>
        <v/>
      </c>
      <c r="V67" s="163"/>
      <c r="W67" s="163" t="str">
        <f>IF(W60="","",IF(W60=W61,"",1))</f>
        <v/>
      </c>
      <c r="X67" s="163"/>
      <c r="Y67" s="163" t="str">
        <f>IF(Y60="","",IF(Y60=Y61,"",1))</f>
        <v/>
      </c>
      <c r="Z67" s="163"/>
      <c r="AA67" s="163" t="str">
        <f>IF(AA60="","",IF(AA60=AA61,"",1))</f>
        <v/>
      </c>
      <c r="AB67" s="163"/>
      <c r="AC67" s="163" t="str">
        <f>IF(AC60="","",IF(AC60=AC61,"",1))</f>
        <v/>
      </c>
      <c r="AD67" s="163"/>
    </row>
    <row r="68" spans="4:30">
      <c r="D68" s="165" t="s">
        <v>43</v>
      </c>
      <c r="F68" s="163" t="str">
        <f>IF(F60="","",IF(F60=F62,"",1))</f>
        <v/>
      </c>
      <c r="G68" s="163" t="str">
        <f>IF(G60="","",IF(G60=G62,"",1))</f>
        <v/>
      </c>
      <c r="H68" s="163"/>
      <c r="I68" s="163" t="str">
        <f>IF(I60="","",IF(I60=I62,"",1))</f>
        <v/>
      </c>
      <c r="J68" s="163"/>
      <c r="K68" s="163" t="str">
        <f>IF(K60="","",IF(K60=K62,"",1))</f>
        <v/>
      </c>
      <c r="L68" s="163"/>
      <c r="M68" s="163" t="str">
        <f>IF(M60="","",IF(M60=M62,"",1))</f>
        <v/>
      </c>
      <c r="N68" s="163"/>
      <c r="O68" s="163" t="str">
        <f>IF(O60="","",IF(O60=O62,"",1))</f>
        <v/>
      </c>
      <c r="P68" s="163"/>
      <c r="Q68" s="163" t="str">
        <f>IF(Q60="","",IF(Q60=Q62,"",1))</f>
        <v/>
      </c>
      <c r="R68" s="163"/>
      <c r="S68" s="163" t="str">
        <f>IF(S60="","",IF(S60=S62,"",1))</f>
        <v/>
      </c>
      <c r="T68" s="163"/>
      <c r="U68" s="163" t="str">
        <f>IF(U60="","",IF(U60=U62,"",1))</f>
        <v/>
      </c>
      <c r="V68" s="163"/>
      <c r="W68" s="163" t="str">
        <f>IF(W60="","",IF(W60=W62,"",1))</f>
        <v/>
      </c>
      <c r="X68" s="163"/>
      <c r="Y68" s="163" t="str">
        <f>IF(Y60="","",IF(Y60=Y62,"",1))</f>
        <v/>
      </c>
      <c r="Z68" s="163"/>
      <c r="AA68" s="163" t="str">
        <f>IF(AA60="","",IF(AA60=AA62,"",1))</f>
        <v/>
      </c>
      <c r="AB68" s="163"/>
      <c r="AC68" s="163" t="str">
        <f>IF(AC60="","",IF(AC60=AC62,"",1))</f>
        <v/>
      </c>
      <c r="AD68" s="163"/>
    </row>
    <row r="69" spans="4:30">
      <c r="D69" s="167" t="s">
        <v>42</v>
      </c>
      <c r="F69" s="163" t="str">
        <f>IF(F60="","",IF(F13=F63,"",1))</f>
        <v/>
      </c>
      <c r="G69" s="163" t="str">
        <f>IF(G60="","",IF(G13=G63,"",1))</f>
        <v/>
      </c>
      <c r="H69" s="163"/>
      <c r="I69" s="163" t="str">
        <f>IF(I60="","",IF(I13=I63,"",1))</f>
        <v/>
      </c>
      <c r="J69" s="163"/>
      <c r="K69" s="163" t="str">
        <f>IF(K60="","",IF(K13=K63,"",1))</f>
        <v/>
      </c>
      <c r="L69" s="163"/>
      <c r="M69" s="163" t="str">
        <f>IF(M60="","",IF(M13=M63,"",1))</f>
        <v/>
      </c>
      <c r="N69" s="163"/>
      <c r="O69" s="163" t="str">
        <f>IF(O60="","",IF(O13=O63,"",1))</f>
        <v/>
      </c>
      <c r="P69" s="163"/>
      <c r="Q69" s="163" t="str">
        <f>IF(Q60="","",IF(Q13=Q63,"",1))</f>
        <v/>
      </c>
      <c r="R69" s="163"/>
      <c r="S69" s="163" t="str">
        <f>IF(S60="","",IF(S13=S63,"",1))</f>
        <v/>
      </c>
      <c r="T69" s="163"/>
      <c r="U69" s="163" t="str">
        <f>IF(U60="","",IF(U13=U63,"",1))</f>
        <v/>
      </c>
      <c r="V69" s="163"/>
      <c r="W69" s="163" t="str">
        <f>IF(W60="","",IF(W13=W63,"",1))</f>
        <v/>
      </c>
      <c r="X69" s="163"/>
      <c r="Y69" s="163" t="str">
        <f>IF(Y60="","",IF(Y13=Y63,"",1))</f>
        <v/>
      </c>
      <c r="Z69" s="163"/>
      <c r="AA69" s="163" t="str">
        <f>IF(AA60="","",IF(AA13=AA63,"",1))</f>
        <v/>
      </c>
      <c r="AB69" s="163"/>
      <c r="AC69" s="163" t="str">
        <f>IF(AC60="","",IF(AC13=AC63,"",1))</f>
        <v/>
      </c>
      <c r="AD69" s="163"/>
    </row>
    <row r="70" spans="4:30">
      <c r="D70" s="168" t="s">
        <v>496</v>
      </c>
      <c r="F70" s="163" t="str">
        <f>IF(F60="","",IF(F38=F64,"",1))</f>
        <v/>
      </c>
      <c r="G70" s="163" t="str">
        <f>IF(G60="","",IF(G38=G64,"",1))</f>
        <v/>
      </c>
      <c r="H70" s="163"/>
      <c r="I70" s="163" t="str">
        <f>IF(I60="","",IF(I38=I64,"",1))</f>
        <v/>
      </c>
      <c r="J70" s="163"/>
      <c r="K70" s="163" t="str">
        <f>IF(K60="","",IF(K38=K64,"",1))</f>
        <v/>
      </c>
      <c r="L70" s="163"/>
      <c r="M70" s="163" t="str">
        <f>IF(M60="","",IF(M38=M64,"",1))</f>
        <v/>
      </c>
      <c r="N70" s="163"/>
      <c r="O70" s="163" t="str">
        <f>IF(O60="","",IF(O38=O64,"",1))</f>
        <v/>
      </c>
      <c r="P70" s="163"/>
      <c r="Q70" s="163" t="str">
        <f>IF(Q60="","",IF(Q38=Q64,"",1))</f>
        <v/>
      </c>
      <c r="R70" s="163"/>
      <c r="S70" s="163" t="str">
        <f>IF(S60="","",IF(S38=S64,"",1))</f>
        <v/>
      </c>
      <c r="T70" s="163"/>
      <c r="U70" s="163" t="str">
        <f>IF(U60="","",IF(U38=U64,"",1))</f>
        <v/>
      </c>
      <c r="V70" s="163"/>
      <c r="W70" s="163" t="str">
        <f>IF(W60="","",IF(W38=W64,"",1))</f>
        <v/>
      </c>
      <c r="X70" s="163"/>
      <c r="Y70" s="163" t="str">
        <f>IF(Y60="","",IF(Y38=Y64,"",1))</f>
        <v/>
      </c>
      <c r="Z70" s="163"/>
      <c r="AA70" s="163" t="str">
        <f>IF(AA60="","",IF(AA38=AA64,"",1))</f>
        <v/>
      </c>
      <c r="AB70" s="163"/>
      <c r="AC70" s="163" t="str">
        <f>IF(AC60="","",IF(AC38=AC64,"",1))</f>
        <v/>
      </c>
      <c r="AD70" s="163"/>
    </row>
    <row r="74" spans="4:30">
      <c r="D74" s="5"/>
    </row>
    <row r="76" spans="4:30">
      <c r="D76" s="5"/>
    </row>
    <row r="78" spans="4:30">
      <c r="D78" s="5"/>
    </row>
    <row r="80" spans="4:30">
      <c r="D80" s="5"/>
    </row>
    <row r="82" spans="4:4" ht="13.5" customHeight="1">
      <c r="D82" s="6"/>
    </row>
    <row r="83" spans="4:4" ht="13.5" customHeight="1"/>
    <row r="84" spans="4:4">
      <c r="D84" s="5"/>
    </row>
    <row r="86" spans="4:4">
      <c r="D86" s="5"/>
    </row>
    <row r="88" spans="4:4">
      <c r="D88" s="5"/>
    </row>
    <row r="90" spans="4:4">
      <c r="D90" s="5"/>
    </row>
    <row r="94" spans="4:4" ht="12.75" customHeight="1"/>
    <row r="95" spans="4:4" ht="12.75" customHeight="1"/>
  </sheetData>
  <mergeCells count="24">
    <mergeCell ref="I5:I6"/>
    <mergeCell ref="G5:G6"/>
    <mergeCell ref="N5:N6"/>
    <mergeCell ref="M3:N4"/>
    <mergeCell ref="J5:J6"/>
    <mergeCell ref="K5:K6"/>
    <mergeCell ref="L5:L6"/>
    <mergeCell ref="M5:M6"/>
    <mergeCell ref="I3:J4"/>
    <mergeCell ref="K3:L4"/>
    <mergeCell ref="A13:A53"/>
    <mergeCell ref="B13:B37"/>
    <mergeCell ref="B38:B53"/>
    <mergeCell ref="G3:H4"/>
    <mergeCell ref="H5:H6"/>
    <mergeCell ref="A3:E6"/>
    <mergeCell ref="F3:F6"/>
    <mergeCell ref="A7:E7"/>
    <mergeCell ref="A8:A12"/>
    <mergeCell ref="B8:E8"/>
    <mergeCell ref="B9:E9"/>
    <mergeCell ref="B10:E10"/>
    <mergeCell ref="B11:E11"/>
    <mergeCell ref="B12:E12"/>
  </mergeCells>
  <phoneticPr fontId="2"/>
  <pageMargins left="0.59055118110236227" right="0.19685039370078741" top="0.39370078740157483" bottom="0.39370078740157483"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57</vt:i4>
      </vt:variant>
    </vt:vector>
  </HeadingPairs>
  <TitlesOfParts>
    <vt:vector size="115" baseType="lpstr">
      <vt:lpstr>表紙</vt:lpstr>
      <vt:lpstr>付表1</vt:lpstr>
      <vt:lpstr>付表2-1</vt:lpstr>
      <vt:lpstr>付表2-2</vt:lpstr>
      <vt:lpstr>付表2-3</vt:lpstr>
      <vt:lpstr>付表2-4</vt:lpstr>
      <vt:lpstr>付表3-1</vt:lpstr>
      <vt:lpstr>付表3-2</vt:lpstr>
      <vt:lpstr>付表4-1</vt:lpstr>
      <vt:lpstr>付表4-2</vt:lpstr>
      <vt:lpstr>付表5</vt:lpstr>
      <vt:lpstr>付表6-1</vt:lpstr>
      <vt:lpstr>付表6-2</vt:lpstr>
      <vt:lpstr>付表7</vt:lpstr>
      <vt:lpstr>付表8</vt:lpstr>
      <vt:lpstr>付表9</vt:lpstr>
      <vt:lpstr>付表10</vt:lpstr>
      <vt:lpstr>付表11</vt:lpstr>
      <vt:lpstr>付表12</vt:lpstr>
      <vt:lpstr>付表13</vt:lpstr>
      <vt:lpstr>付表14</vt:lpstr>
      <vt:lpstr>付表15</vt:lpstr>
      <vt:lpstr>付表16</vt:lpstr>
      <vt:lpstr>付表17</vt:lpstr>
      <vt:lpstr>付表18</vt:lpstr>
      <vt:lpstr>付表19</vt:lpstr>
      <vt:lpstr>付表20-1</vt:lpstr>
      <vt:lpstr>付表20-2</vt:lpstr>
      <vt:lpstr>付表20-3</vt:lpstr>
      <vt:lpstr>付表20-4</vt:lpstr>
      <vt:lpstr>付表20-5</vt:lpstr>
      <vt:lpstr>付表20-6</vt:lpstr>
      <vt:lpstr>付表20-7</vt:lpstr>
      <vt:lpstr>付表21</vt:lpstr>
      <vt:lpstr>付表22</vt:lpstr>
      <vt:lpstr>付表23</vt:lpstr>
      <vt:lpstr>付表24</vt:lpstr>
      <vt:lpstr>付表25</vt:lpstr>
      <vt:lpstr>付表26</vt:lpstr>
      <vt:lpstr>付表27</vt:lpstr>
      <vt:lpstr>付表28</vt:lpstr>
      <vt:lpstr>付表29</vt:lpstr>
      <vt:lpstr>付表30</vt:lpstr>
      <vt:lpstr>付表31</vt:lpstr>
      <vt:lpstr>付表32</vt:lpstr>
      <vt:lpstr>付表33</vt:lpstr>
      <vt:lpstr>付表34</vt:lpstr>
      <vt:lpstr>付表35</vt:lpstr>
      <vt:lpstr>付表36</vt:lpstr>
      <vt:lpstr>付表 37</vt:lpstr>
      <vt:lpstr>付表38</vt:lpstr>
      <vt:lpstr>付表39</vt:lpstr>
      <vt:lpstr>付表40</vt:lpstr>
      <vt:lpstr>付表41</vt:lpstr>
      <vt:lpstr>付表42</vt:lpstr>
      <vt:lpstr>付表43</vt:lpstr>
      <vt:lpstr>付表44</vt:lpstr>
      <vt:lpstr>付表45</vt:lpstr>
      <vt:lpstr>'付表 37'!Print_Area</vt:lpstr>
      <vt:lpstr>付表1!Print_Area</vt:lpstr>
      <vt:lpstr>付表10!Print_Area</vt:lpstr>
      <vt:lpstr>付表11!Print_Area</vt:lpstr>
      <vt:lpstr>付表12!Print_Area</vt:lpstr>
      <vt:lpstr>付表13!Print_Area</vt:lpstr>
      <vt:lpstr>付表14!Print_Area</vt:lpstr>
      <vt:lpstr>付表15!Print_Area</vt:lpstr>
      <vt:lpstr>付表16!Print_Area</vt:lpstr>
      <vt:lpstr>付表17!Print_Area</vt:lpstr>
      <vt:lpstr>付表18!Print_Area</vt:lpstr>
      <vt:lpstr>付表19!Print_Area</vt:lpstr>
      <vt:lpstr>'付表20-1'!Print_Area</vt:lpstr>
      <vt:lpstr>'付表20-2'!Print_Area</vt:lpstr>
      <vt:lpstr>'付表20-3'!Print_Area</vt:lpstr>
      <vt:lpstr>'付表20-4'!Print_Area</vt:lpstr>
      <vt:lpstr>'付表20-5'!Print_Area</vt:lpstr>
      <vt:lpstr>'付表20-6'!Print_Area</vt:lpstr>
      <vt:lpstr>'付表20-7'!Print_Area</vt:lpstr>
      <vt:lpstr>付表21!Print_Area</vt:lpstr>
      <vt:lpstr>'付表2-1'!Print_Area</vt:lpstr>
      <vt:lpstr>付表22!Print_Area</vt:lpstr>
      <vt:lpstr>'付表2-2'!Print_Area</vt:lpstr>
      <vt:lpstr>付表23!Print_Area</vt:lpstr>
      <vt:lpstr>'付表2-3'!Print_Area</vt:lpstr>
      <vt:lpstr>付表24!Print_Area</vt:lpstr>
      <vt:lpstr>'付表2-4'!Print_Area</vt:lpstr>
      <vt:lpstr>付表25!Print_Area</vt:lpstr>
      <vt:lpstr>付表26!Print_Area</vt:lpstr>
      <vt:lpstr>付表27!Print_Area</vt:lpstr>
      <vt:lpstr>付表28!Print_Area</vt:lpstr>
      <vt:lpstr>付表29!Print_Area</vt:lpstr>
      <vt:lpstr>付表30!Print_Area</vt:lpstr>
      <vt:lpstr>付表31!Print_Area</vt:lpstr>
      <vt:lpstr>'付表3-1'!Print_Area</vt:lpstr>
      <vt:lpstr>付表32!Print_Area</vt:lpstr>
      <vt:lpstr>'付表3-2'!Print_Area</vt:lpstr>
      <vt:lpstr>付表33!Print_Area</vt:lpstr>
      <vt:lpstr>付表34!Print_Area</vt:lpstr>
      <vt:lpstr>付表35!Print_Area</vt:lpstr>
      <vt:lpstr>付表36!Print_Area</vt:lpstr>
      <vt:lpstr>付表38!Print_Area</vt:lpstr>
      <vt:lpstr>付表39!Print_Area</vt:lpstr>
      <vt:lpstr>付表40!Print_Area</vt:lpstr>
      <vt:lpstr>付表41!Print_Area</vt:lpstr>
      <vt:lpstr>'付表4-1'!Print_Area</vt:lpstr>
      <vt:lpstr>付表42!Print_Area</vt:lpstr>
      <vt:lpstr>'付表4-2'!Print_Area</vt:lpstr>
      <vt:lpstr>付表43!Print_Area</vt:lpstr>
      <vt:lpstr>付表44!Print_Area</vt:lpstr>
      <vt:lpstr>付表45!Print_Area</vt:lpstr>
      <vt:lpstr>付表5!Print_Area</vt:lpstr>
      <vt:lpstr>'付表6-1'!Print_Area</vt:lpstr>
      <vt:lpstr>'付表6-2'!Print_Area</vt:lpstr>
      <vt:lpstr>付表7!Print_Area</vt:lpstr>
      <vt:lpstr>付表8!Print_Area</vt:lpstr>
      <vt:lpstr>付表9!Print_Area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2021-02-26T11:05:41Z</cp:lastPrinted>
  <dcterms:modified xsi:type="dcterms:W3CDTF">2021-03-26T04:22:25Z</dcterms:modified>
</cp:coreProperties>
</file>