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korei\介護人材育成担当\04介護ロボット・ＩＣＴ導入\R5\02 県要綱\01（ロボット）作業用\様式\"/>
    </mc:Choice>
  </mc:AlternateContent>
  <bookViews>
    <workbookView xWindow="0" yWindow="0" windowWidth="20490" windowHeight="7560" activeTab="1"/>
  </bookViews>
  <sheets>
    <sheet name="所要額調書（交付申請）" sheetId="1" r:id="rId1"/>
    <sheet name="精算額調書（実績報告）" sheetId="2" r:id="rId2"/>
  </sheets>
  <definedNames>
    <definedName name="_xlnm.Print_Area" localSheetId="0">'所要額調書（交付申請）'!$A$1:$L$20</definedName>
    <definedName name="_xlnm.Print_Area" localSheetId="1">'精算額調書（実績報告）'!$A$1:$L$21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2" l="1"/>
  <c r="K12" i="2"/>
  <c r="J12" i="2"/>
  <c r="I12" i="2"/>
  <c r="L12" i="1"/>
  <c r="K12" i="1"/>
  <c r="J12" i="1"/>
  <c r="I12" i="1"/>
  <c r="L11" i="1" l="1"/>
  <c r="L10" i="1"/>
  <c r="L9" i="1"/>
  <c r="L9" i="2" l="1"/>
  <c r="L10" i="2"/>
  <c r="L11" i="2"/>
  <c r="G11" i="2" l="1"/>
  <c r="H11" i="2" s="1"/>
  <c r="J11" i="2" s="1"/>
  <c r="F11" i="2"/>
  <c r="H10" i="2"/>
  <c r="J10" i="2" s="1"/>
  <c r="G10" i="2"/>
  <c r="F10" i="2"/>
  <c r="G9" i="2"/>
  <c r="H9" i="2" s="1"/>
  <c r="J9" i="2" s="1"/>
  <c r="F9" i="2"/>
  <c r="G8" i="2"/>
  <c r="F8" i="2"/>
  <c r="G7" i="2"/>
  <c r="F7" i="2"/>
  <c r="H8" i="2" l="1"/>
  <c r="J8" i="2" s="1"/>
  <c r="L8" i="2" s="1"/>
  <c r="H7" i="2"/>
  <c r="J7" i="2" s="1"/>
  <c r="L7" i="2" s="1"/>
  <c r="G8" i="1"/>
  <c r="F8" i="1"/>
  <c r="G7" i="1"/>
  <c r="F7" i="1"/>
  <c r="G9" i="1"/>
  <c r="F9" i="1"/>
  <c r="G11" i="1"/>
  <c r="G10" i="1"/>
  <c r="H7" i="1" l="1"/>
  <c r="J7" i="1" s="1"/>
  <c r="L7" i="1" s="1"/>
  <c r="H9" i="1"/>
  <c r="J9" i="1" s="1"/>
  <c r="H8" i="1"/>
  <c r="J8" i="1" s="1"/>
  <c r="F11" i="1"/>
  <c r="H11" i="1" s="1"/>
  <c r="F10" i="1"/>
  <c r="L8" i="1" l="1"/>
  <c r="J11" i="1"/>
  <c r="H10" i="1"/>
  <c r="J10" i="1" s="1"/>
</calcChain>
</file>

<file path=xl/sharedStrings.xml><?xml version="1.0" encoding="utf-8"?>
<sst xmlns="http://schemas.openxmlformats.org/spreadsheetml/2006/main" count="141" uniqueCount="72">
  <si>
    <t>導入事業所名</t>
    <rPh sb="0" eb="2">
      <t>ドウニュウ</t>
    </rPh>
    <rPh sb="2" eb="5">
      <t>ジギョウショ</t>
    </rPh>
    <rPh sb="5" eb="6">
      <t>メイ</t>
    </rPh>
    <phoneticPr fontId="2"/>
  </si>
  <si>
    <t>（台）</t>
    <rPh sb="1" eb="2">
      <t>ダイ</t>
    </rPh>
    <phoneticPr fontId="2"/>
  </si>
  <si>
    <t>Ｄ</t>
    <phoneticPr fontId="2"/>
  </si>
  <si>
    <t>Ｅ</t>
    <phoneticPr fontId="2"/>
  </si>
  <si>
    <t>（円）</t>
    <rPh sb="1" eb="2">
      <t>エン</t>
    </rPh>
    <phoneticPr fontId="2"/>
  </si>
  <si>
    <t>（円）</t>
    <rPh sb="1" eb="2">
      <t>エン</t>
    </rPh>
    <phoneticPr fontId="6"/>
  </si>
  <si>
    <t>合計</t>
    <rPh sb="0" eb="2">
      <t>ゴウケイ</t>
    </rPh>
    <phoneticPr fontId="2"/>
  </si>
  <si>
    <t>移乗介護</t>
    <rPh sb="0" eb="2">
      <t>イジョウ</t>
    </rPh>
    <rPh sb="2" eb="4">
      <t>カイゴ</t>
    </rPh>
    <phoneticPr fontId="2"/>
  </si>
  <si>
    <t>移動支援</t>
    <rPh sb="0" eb="2">
      <t>イドウ</t>
    </rPh>
    <rPh sb="2" eb="4">
      <t>シエン</t>
    </rPh>
    <phoneticPr fontId="2"/>
  </si>
  <si>
    <t>排泄支援</t>
    <rPh sb="0" eb="2">
      <t>ハイセツ</t>
    </rPh>
    <rPh sb="2" eb="4">
      <t>シエン</t>
    </rPh>
    <phoneticPr fontId="2"/>
  </si>
  <si>
    <t>見守り</t>
    <rPh sb="0" eb="2">
      <t>ミマモ</t>
    </rPh>
    <phoneticPr fontId="2"/>
  </si>
  <si>
    <t>コミュニケーション</t>
    <phoneticPr fontId="2"/>
  </si>
  <si>
    <t>入浴支援</t>
    <rPh sb="0" eb="2">
      <t>ニュウヨク</t>
    </rPh>
    <rPh sb="2" eb="4">
      <t>シエン</t>
    </rPh>
    <phoneticPr fontId="2"/>
  </si>
  <si>
    <t>介護業務支援</t>
    <rPh sb="0" eb="2">
      <t>カイゴ</t>
    </rPh>
    <rPh sb="2" eb="4">
      <t>ギョウム</t>
    </rPh>
    <rPh sb="4" eb="6">
      <t>シエン</t>
    </rPh>
    <phoneticPr fontId="2"/>
  </si>
  <si>
    <t>認知症対応型通所介護事業所</t>
  </si>
  <si>
    <t>短期入所生活介護事業所</t>
  </si>
  <si>
    <t>短期入所療養介護事業所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</si>
  <si>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</si>
  <si>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</si>
  <si>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</si>
  <si>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</si>
  <si>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</si>
  <si>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</si>
  <si>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</si>
  <si>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</si>
  <si>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</si>
  <si>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</si>
  <si>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</si>
  <si>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</si>
  <si>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</si>
  <si>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</si>
  <si>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</si>
  <si>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</si>
  <si>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</si>
  <si>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通所介護事業所</t>
    <phoneticPr fontId="2"/>
  </si>
  <si>
    <t>地域密着型通所介護事業所</t>
    <phoneticPr fontId="2"/>
  </si>
  <si>
    <t>通所リハビリテーション事業所</t>
    <phoneticPr fontId="2"/>
  </si>
  <si>
    <t>特定施設入居者生活介護</t>
    <rPh sb="0" eb="2">
      <t>トクテイ</t>
    </rPh>
    <rPh sb="2" eb="4">
      <t>シセツ</t>
    </rPh>
    <rPh sb="4" eb="7">
      <t>ニュウキョシャ</t>
    </rPh>
    <rPh sb="7" eb="9">
      <t>セイカツ</t>
    </rPh>
    <rPh sb="9" eb="11">
      <t>カイゴ</t>
    </rPh>
    <phoneticPr fontId="2"/>
  </si>
  <si>
    <t>令和５年度山形県介護ロボット導入支援事業費補助金　所要額調書</t>
    <rPh sb="0" eb="2">
      <t>レイワ</t>
    </rPh>
    <rPh sb="3" eb="5">
      <t>ネンド</t>
    </rPh>
    <rPh sb="5" eb="7">
      <t>ヤマガタ</t>
    </rPh>
    <rPh sb="7" eb="8">
      <t>ケン</t>
    </rPh>
    <rPh sb="8" eb="10">
      <t>カイゴ</t>
    </rPh>
    <rPh sb="14" eb="16">
      <t>ドウニュウ</t>
    </rPh>
    <rPh sb="16" eb="18">
      <t>シエン</t>
    </rPh>
    <rPh sb="18" eb="20">
      <t>ジギョウ</t>
    </rPh>
    <rPh sb="20" eb="21">
      <t>ヒ</t>
    </rPh>
    <rPh sb="21" eb="24">
      <t>ホジョキン</t>
    </rPh>
    <rPh sb="25" eb="27">
      <t>ショヨウ</t>
    </rPh>
    <rPh sb="27" eb="28">
      <t>ガク</t>
    </rPh>
    <rPh sb="28" eb="30">
      <t>チョウショ</t>
    </rPh>
    <phoneticPr fontId="2"/>
  </si>
  <si>
    <r>
      <t xml:space="preserve">製品名
</t>
    </r>
    <r>
      <rPr>
        <sz val="10"/>
        <rFont val="游ゴシック"/>
        <family val="3"/>
        <charset val="128"/>
        <scheme val="minor"/>
      </rPr>
      <t>（見守り機器の導入に伴う通信環境整備の内容）</t>
    </r>
    <rPh sb="0" eb="3">
      <t>セイヒンメイ</t>
    </rPh>
    <rPh sb="23" eb="25">
      <t>ナイヨウ</t>
    </rPh>
    <phoneticPr fontId="2"/>
  </si>
  <si>
    <t>ロボット種別
（リストから選択）</t>
    <rPh sb="4" eb="6">
      <t>シュベツ</t>
    </rPh>
    <rPh sb="13" eb="15">
      <t>センタク</t>
    </rPh>
    <phoneticPr fontId="2"/>
  </si>
  <si>
    <t>施設種別
（リストから選択）</t>
    <rPh sb="0" eb="2">
      <t>シセツ</t>
    </rPh>
    <rPh sb="2" eb="4">
      <t>シュベツ</t>
    </rPh>
    <rPh sb="11" eb="13">
      <t>センタク</t>
    </rPh>
    <phoneticPr fontId="2"/>
  </si>
  <si>
    <t>Ａ</t>
    <phoneticPr fontId="2"/>
  </si>
  <si>
    <t>Ｂ</t>
    <phoneticPr fontId="2"/>
  </si>
  <si>
    <t>Ｃ</t>
    <phoneticPr fontId="2"/>
  </si>
  <si>
    <t>Ｆ</t>
    <phoneticPr fontId="6"/>
  </si>
  <si>
    <t>補助所要額
（Ｄ×Ｅ）</t>
    <rPh sb="0" eb="2">
      <t>ホジョ</t>
    </rPh>
    <rPh sb="2" eb="4">
      <t>ショヨウ</t>
    </rPh>
    <rPh sb="4" eb="5">
      <t>ガク</t>
    </rPh>
    <phoneticPr fontId="6"/>
  </si>
  <si>
    <t>Ａ×1/2
（千円未満切捨て）</t>
    <rPh sb="7" eb="9">
      <t>センエン</t>
    </rPh>
    <rPh sb="9" eb="11">
      <t>ミマン</t>
    </rPh>
    <rPh sb="11" eb="13">
      <t>キリス</t>
    </rPh>
    <phoneticPr fontId="2"/>
  </si>
  <si>
    <t>見守機器の導入に伴う通信環境整備</t>
  </si>
  <si>
    <t>1機器（一式）あたりの
補助基本額
（Ｂ又はＣのいずれか低い額）</t>
    <rPh sb="1" eb="3">
      <t>キキ</t>
    </rPh>
    <rPh sb="4" eb="6">
      <t>イッシキ</t>
    </rPh>
    <rPh sb="12" eb="14">
      <t>ホジョ</t>
    </rPh>
    <rPh sb="14" eb="16">
      <t>キホン</t>
    </rPh>
    <rPh sb="16" eb="17">
      <t>ガク</t>
    </rPh>
    <rPh sb="20" eb="21">
      <t>マタ</t>
    </rPh>
    <rPh sb="28" eb="29">
      <t>ヒク</t>
    </rPh>
    <rPh sb="30" eb="31">
      <t>ガク</t>
    </rPh>
    <phoneticPr fontId="2"/>
  </si>
  <si>
    <t xml:space="preserve">     (注)１ １機器ごとに行とすること。（機器を数種類申請する場合は適宜行を追加すること。）</t>
    <rPh sb="6" eb="7">
      <t>チュウ</t>
    </rPh>
    <rPh sb="11" eb="13">
      <t>キキ</t>
    </rPh>
    <rPh sb="16" eb="17">
      <t>イ</t>
    </rPh>
    <rPh sb="24" eb="26">
      <t>キキ</t>
    </rPh>
    <rPh sb="27" eb="30">
      <t>スウシュルイ</t>
    </rPh>
    <rPh sb="30" eb="32">
      <t>シンセイ</t>
    </rPh>
    <rPh sb="34" eb="36">
      <t>バアイ</t>
    </rPh>
    <rPh sb="37" eb="39">
      <t>テキギ</t>
    </rPh>
    <rPh sb="39" eb="40">
      <t>ギョウ</t>
    </rPh>
    <rPh sb="41" eb="43">
      <t>ツイカ</t>
    </rPh>
    <phoneticPr fontId="6"/>
  </si>
  <si>
    <t>　　　 ２ 付属品等が複数台で共用される場合は、１台あたりに按分すること。　</t>
    <rPh sb="6" eb="8">
      <t>フゾク</t>
    </rPh>
    <rPh sb="8" eb="9">
      <t>ヒン</t>
    </rPh>
    <rPh sb="9" eb="10">
      <t>トウ</t>
    </rPh>
    <rPh sb="11" eb="13">
      <t>フクスウ</t>
    </rPh>
    <rPh sb="13" eb="14">
      <t>ダイ</t>
    </rPh>
    <rPh sb="15" eb="17">
      <t>キョウヨウ</t>
    </rPh>
    <rPh sb="20" eb="22">
      <t>バアイ</t>
    </rPh>
    <rPh sb="25" eb="26">
      <t>ダイ</t>
    </rPh>
    <rPh sb="30" eb="32">
      <t>アンブン</t>
    </rPh>
    <phoneticPr fontId="6"/>
  </si>
  <si>
    <t>　　　 ３ A欄の対象経費については、補助要綱別表を参照の上記載すること。</t>
    <rPh sb="7" eb="8">
      <t>ラン</t>
    </rPh>
    <rPh sb="9" eb="11">
      <t>タイショウ</t>
    </rPh>
    <rPh sb="11" eb="13">
      <t>ケイヒ</t>
    </rPh>
    <rPh sb="19" eb="21">
      <t>ホジョ</t>
    </rPh>
    <rPh sb="21" eb="23">
      <t>ヨウコウ</t>
    </rPh>
    <rPh sb="23" eb="25">
      <t>ベッピョウ</t>
    </rPh>
    <rPh sb="26" eb="28">
      <t>サンショウ</t>
    </rPh>
    <rPh sb="29" eb="30">
      <t>ウエ</t>
    </rPh>
    <rPh sb="30" eb="32">
      <t>キサイ</t>
    </rPh>
    <phoneticPr fontId="6"/>
  </si>
  <si>
    <t>　　　 ４ リース又はレンタルの場合、欄には初期費用及び交付決定日の属する月から令和６年３月までのレンタル・リース料総額を記載する。　</t>
    <rPh sb="9" eb="10">
      <t>マタ</t>
    </rPh>
    <rPh sb="16" eb="18">
      <t>バアイ</t>
    </rPh>
    <rPh sb="19" eb="20">
      <t>ラン</t>
    </rPh>
    <rPh sb="22" eb="24">
      <t>ショキ</t>
    </rPh>
    <rPh sb="24" eb="26">
      <t>ヒヨウ</t>
    </rPh>
    <rPh sb="26" eb="27">
      <t>オヨ</t>
    </rPh>
    <rPh sb="28" eb="30">
      <t>コウフ</t>
    </rPh>
    <rPh sb="30" eb="32">
      <t>ケッテイ</t>
    </rPh>
    <rPh sb="32" eb="33">
      <t>ヒ</t>
    </rPh>
    <rPh sb="34" eb="35">
      <t>ゾク</t>
    </rPh>
    <rPh sb="37" eb="38">
      <t>ツキ</t>
    </rPh>
    <rPh sb="40" eb="42">
      <t>レイワ</t>
    </rPh>
    <rPh sb="43" eb="44">
      <t>ネン</t>
    </rPh>
    <rPh sb="45" eb="46">
      <t>ツキ</t>
    </rPh>
    <rPh sb="57" eb="58">
      <t>リョウ</t>
    </rPh>
    <rPh sb="58" eb="60">
      <t>ソウガク</t>
    </rPh>
    <rPh sb="61" eb="63">
      <t>キサイ</t>
    </rPh>
    <phoneticPr fontId="6"/>
  </si>
  <si>
    <t>　　　 ５ C欄は、「移乗介護」及び「入浴支援」については1,000,000円、それ以外は300,000円とする。　</t>
    <phoneticPr fontId="6"/>
  </si>
  <si>
    <t>1機器（一式）あたりの
対象経費（税抜）
※（注3,4）</t>
    <rPh sb="1" eb="3">
      <t>キキ</t>
    </rPh>
    <rPh sb="4" eb="6">
      <t>イッシキ</t>
    </rPh>
    <rPh sb="12" eb="14">
      <t>タイショウ</t>
    </rPh>
    <rPh sb="14" eb="16">
      <t>ケイヒ</t>
    </rPh>
    <rPh sb="17" eb="18">
      <t>ゼイ</t>
    </rPh>
    <rPh sb="18" eb="19">
      <t>ヌ</t>
    </rPh>
    <phoneticPr fontId="2"/>
  </si>
  <si>
    <t>1機器（一式）あたりの
補助限度額※（注5）</t>
    <rPh sb="1" eb="3">
      <t>キキ</t>
    </rPh>
    <rPh sb="4" eb="6">
      <t>イッシキ</t>
    </rPh>
    <rPh sb="12" eb="14">
      <t>ホジョ</t>
    </rPh>
    <rPh sb="14" eb="16">
      <t>ゲンド</t>
    </rPh>
    <rPh sb="16" eb="17">
      <t>ガク</t>
    </rPh>
    <rPh sb="19" eb="20">
      <t>チュウ</t>
    </rPh>
    <phoneticPr fontId="2"/>
  </si>
  <si>
    <t>台数
※（注6）</t>
    <rPh sb="0" eb="2">
      <t>ダイスウ</t>
    </rPh>
    <phoneticPr fontId="2"/>
  </si>
  <si>
    <t>　　　 ６ E欄は、見守機器の導入に伴う通信環境整備の場合は１と記載すること。　</t>
    <rPh sb="27" eb="29">
      <t>バアイ</t>
    </rPh>
    <rPh sb="32" eb="34">
      <t>キサイ</t>
    </rPh>
    <phoneticPr fontId="6"/>
  </si>
  <si>
    <t>令和５年度山形県介護ロボット導入支援事業費補助金　精算額調書</t>
    <rPh sb="0" eb="2">
      <t>レイワ</t>
    </rPh>
    <rPh sb="3" eb="5">
      <t>ネンド</t>
    </rPh>
    <rPh sb="5" eb="7">
      <t>ヤマガタ</t>
    </rPh>
    <rPh sb="7" eb="8">
      <t>ケン</t>
    </rPh>
    <rPh sb="8" eb="10">
      <t>カイゴ</t>
    </rPh>
    <rPh sb="14" eb="16">
      <t>ドウニュウ</t>
    </rPh>
    <rPh sb="16" eb="18">
      <t>シエン</t>
    </rPh>
    <rPh sb="18" eb="20">
      <t>ジギョウ</t>
    </rPh>
    <rPh sb="20" eb="21">
      <t>ヒ</t>
    </rPh>
    <rPh sb="21" eb="24">
      <t>ホジョキン</t>
    </rPh>
    <rPh sb="25" eb="27">
      <t>セイサン</t>
    </rPh>
    <rPh sb="27" eb="28">
      <t>ガク</t>
    </rPh>
    <rPh sb="28" eb="30">
      <t>チョウショ</t>
    </rPh>
    <phoneticPr fontId="2"/>
  </si>
  <si>
    <t>交付決定額</t>
    <rPh sb="0" eb="2">
      <t>コウフ</t>
    </rPh>
    <rPh sb="2" eb="4">
      <t>ケッテイ</t>
    </rPh>
    <rPh sb="4" eb="5">
      <t>ガク</t>
    </rPh>
    <phoneticPr fontId="2"/>
  </si>
  <si>
    <t>G</t>
    <phoneticPr fontId="2"/>
  </si>
  <si>
    <t>H</t>
    <phoneticPr fontId="2"/>
  </si>
  <si>
    <t>　　　 ７ それぞれの支出にかかる領収書（写し）又は請求書及び振込書を添付すること。（領収書等のあて先は、原則、申請に係る交付対象事業者名であること。）　</t>
    <phoneticPr fontId="6"/>
  </si>
  <si>
    <t>　　　 ８ この事業に必要な経費であると認められた経費以外は補助対象経費として認められないため、購入明細、見積、請求書等については、必ず保管のこと。　</t>
    <phoneticPr fontId="6"/>
  </si>
  <si>
    <t>別記様式第２号</t>
    <rPh sb="0" eb="2">
      <t>ベッキ</t>
    </rPh>
    <rPh sb="2" eb="4">
      <t>ヨウシキ</t>
    </rPh>
    <rPh sb="4" eb="5">
      <t>ダイ</t>
    </rPh>
    <rPh sb="6" eb="7">
      <t>ゴウ</t>
    </rPh>
    <phoneticPr fontId="2"/>
  </si>
  <si>
    <t>別記様式第３号</t>
    <rPh sb="0" eb="2">
      <t>ベッキ</t>
    </rPh>
    <rPh sb="2" eb="4">
      <t>ヨウシキ</t>
    </rPh>
    <rPh sb="4" eb="5">
      <t>ダイ</t>
    </rPh>
    <rPh sb="6" eb="7">
      <t>ゴウ</t>
    </rPh>
    <phoneticPr fontId="2"/>
  </si>
  <si>
    <t>　　　 ４ リース又はレンタルの場合、A欄には初期費用及び交付決定日の属する月から令和６年３月までのレンタル・リース料総額を記載する。　</t>
    <rPh sb="9" eb="10">
      <t>マタ</t>
    </rPh>
    <rPh sb="16" eb="18">
      <t>バアイ</t>
    </rPh>
    <rPh sb="20" eb="21">
      <t>ラン</t>
    </rPh>
    <rPh sb="23" eb="25">
      <t>ショキ</t>
    </rPh>
    <rPh sb="25" eb="27">
      <t>ヒヨウ</t>
    </rPh>
    <rPh sb="27" eb="28">
      <t>オヨ</t>
    </rPh>
    <rPh sb="29" eb="31">
      <t>コウフ</t>
    </rPh>
    <rPh sb="31" eb="33">
      <t>ケッテイ</t>
    </rPh>
    <rPh sb="33" eb="34">
      <t>ヒ</t>
    </rPh>
    <rPh sb="35" eb="36">
      <t>ゾク</t>
    </rPh>
    <rPh sb="38" eb="39">
      <t>ツキ</t>
    </rPh>
    <rPh sb="41" eb="43">
      <t>レイワ</t>
    </rPh>
    <rPh sb="44" eb="45">
      <t>ネン</t>
    </rPh>
    <rPh sb="46" eb="47">
      <t>ツキ</t>
    </rPh>
    <rPh sb="58" eb="59">
      <t>リョウ</t>
    </rPh>
    <rPh sb="59" eb="61">
      <t>ソウガク</t>
    </rPh>
    <rPh sb="62" eb="64">
      <t>キサイ</t>
    </rPh>
    <phoneticPr fontId="6"/>
  </si>
  <si>
    <t>　　　 ７ 導入する介護ロボットのカタログ（通信環境整備の場合にあっては工事関係資料・図面等）及び見積書の写しを添付すること。　</t>
    <phoneticPr fontId="6"/>
  </si>
  <si>
    <t>協議済額</t>
    <rPh sb="0" eb="2">
      <t>キョウギ</t>
    </rPh>
    <rPh sb="2" eb="3">
      <t>ス</t>
    </rPh>
    <rPh sb="3" eb="4">
      <t>ガク</t>
    </rPh>
    <phoneticPr fontId="2"/>
  </si>
  <si>
    <t>交付申請額
（法人上限10,000,000円）
（FまたはGのいずれか低い額）</t>
    <rPh sb="0" eb="2">
      <t>コウフ</t>
    </rPh>
    <rPh sb="2" eb="4">
      <t>シンセイ</t>
    </rPh>
    <rPh sb="4" eb="5">
      <t>ガク</t>
    </rPh>
    <rPh sb="7" eb="9">
      <t>ホウジン</t>
    </rPh>
    <rPh sb="9" eb="11">
      <t>ジョウゲン</t>
    </rPh>
    <rPh sb="21" eb="22">
      <t>エン</t>
    </rPh>
    <rPh sb="35" eb="36">
      <t>ヒク</t>
    </rPh>
    <rPh sb="37" eb="38">
      <t>ガク</t>
    </rPh>
    <phoneticPr fontId="2"/>
  </si>
  <si>
    <t>実績報告額
（ＦまたはＧのいずれか低い額）</t>
    <rPh sb="0" eb="2">
      <t>ジッセキ</t>
    </rPh>
    <rPh sb="2" eb="4">
      <t>ホウコク</t>
    </rPh>
    <rPh sb="4" eb="5">
      <t>ガク</t>
    </rPh>
    <rPh sb="17" eb="18">
      <t>ヒク</t>
    </rPh>
    <rPh sb="19" eb="20">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</si>
</sst>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游ゴシック"/>
      <family val="3"/>
      <charset val="128"/>
      <scheme val="minor"/>
    </font>
    <font>
      <sz val="16"/>
      <name val="游ゴシック"/>
      <family val="3"/>
      <charset val="128"/>
      <scheme val="minor"/>
    </font>
    <font>
      <sz val="10"/>
      <name val="游ゴシック"/>
      <family val="3"/>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11"/>
      <name val="ＭＳ Ｐゴシック"/>
      <family val="3"/>
      <charset val="128"/>
    </font>
    <font>
      <sz val="11"/>
      <color theme="1"/>
      <name val="游ゴシック"/>
      <family val="3"/>
      <charset val="128"/>
      <scheme val="minor"/>
    </font>
    <font>
      <u/>
      <sz val="1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s>
  <cellStyleXfs count="3">
    <xf numFmtId="0" fontId="0" fillId="0" borderId="0">
      <alignment vertical="center"/>
    </xf>
    <xf numFmtId="0" fontId="9"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right" vertical="center"/>
    </xf>
    <xf numFmtId="0" fontId="3" fillId="0" borderId="6" xfId="0" applyFont="1" applyBorder="1" applyAlignment="1">
      <alignment horizontal="righ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9" xfId="0" applyFont="1" applyBorder="1">
      <alignment vertical="center"/>
    </xf>
    <xf numFmtId="3" fontId="4" fillId="0" borderId="6"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11" xfId="0" applyNumberFormat="1" applyFont="1" applyBorder="1" applyAlignment="1">
      <alignment horizontal="right" vertical="center"/>
    </xf>
    <xf numFmtId="0" fontId="3" fillId="0" borderId="0" xfId="0" applyFont="1" applyBorder="1">
      <alignment vertical="center"/>
    </xf>
    <xf numFmtId="3" fontId="3" fillId="0" borderId="0" xfId="0" applyNumberFormat="1" applyFont="1" applyBorder="1" applyAlignment="1">
      <alignment horizontal="right" vertical="center"/>
    </xf>
    <xf numFmtId="3" fontId="3" fillId="0" borderId="12" xfId="0" applyNumberFormat="1" applyFont="1" applyBorder="1" applyAlignment="1">
      <alignment horizontal="right" vertical="center"/>
    </xf>
    <xf numFmtId="176" fontId="8" fillId="0" borderId="13" xfId="0" applyNumberFormat="1" applyFont="1" applyBorder="1" applyAlignment="1">
      <alignment horizontal="right" vertical="center"/>
    </xf>
    <xf numFmtId="176" fontId="8" fillId="0" borderId="14" xfId="0" applyNumberFormat="1" applyFont="1" applyBorder="1" applyAlignment="1">
      <alignment horizontal="right" vertical="center"/>
    </xf>
    <xf numFmtId="176" fontId="8" fillId="0" borderId="15" xfId="0" applyNumberFormat="1" applyFont="1" applyBorder="1" applyAlignment="1">
      <alignment horizontal="right" vertical="center"/>
    </xf>
    <xf numFmtId="3" fontId="8" fillId="0" borderId="10" xfId="0" applyNumberFormat="1" applyFont="1" applyBorder="1" applyAlignment="1">
      <alignment horizontal="right" vertical="center"/>
    </xf>
    <xf numFmtId="0" fontId="10" fillId="0" borderId="0" xfId="0" applyFont="1">
      <alignment vertical="center"/>
    </xf>
    <xf numFmtId="0" fontId="10" fillId="0" borderId="0" xfId="0" applyFont="1" applyFill="1">
      <alignment vertical="center"/>
    </xf>
    <xf numFmtId="0" fontId="7" fillId="0" borderId="0" xfId="0" applyFont="1">
      <alignment vertical="center"/>
    </xf>
    <xf numFmtId="0" fontId="3" fillId="0" borderId="0" xfId="0" applyFont="1">
      <alignment vertical="center"/>
    </xf>
    <xf numFmtId="0" fontId="11" fillId="0" borderId="0" xfId="0" applyFont="1">
      <alignment vertical="center"/>
    </xf>
    <xf numFmtId="176" fontId="8" fillId="0" borderId="0" xfId="0" applyNumberFormat="1" applyFont="1" applyBorder="1" applyAlignment="1">
      <alignment horizontal="right" vertical="center"/>
    </xf>
    <xf numFmtId="3" fontId="8" fillId="0" borderId="0" xfId="0" applyNumberFormat="1" applyFont="1" applyBorder="1" applyAlignment="1">
      <alignment horizontal="right" vertical="center"/>
    </xf>
    <xf numFmtId="0" fontId="7" fillId="0" borderId="0" xfId="1" applyFont="1" applyFill="1" applyAlignment="1">
      <alignment horizontal="left" vertical="center"/>
    </xf>
    <xf numFmtId="3" fontId="4" fillId="0" borderId="18" xfId="0" applyNumberFormat="1" applyFont="1" applyBorder="1" applyAlignment="1">
      <alignment horizontal="right" vertical="center"/>
    </xf>
    <xf numFmtId="3" fontId="4" fillId="0" borderId="6" xfId="0" applyNumberFormat="1" applyFont="1" applyBorder="1" applyAlignment="1" applyProtection="1">
      <alignment horizontal="right" vertical="center"/>
    </xf>
    <xf numFmtId="3" fontId="4" fillId="0" borderId="11" xfId="0" applyNumberFormat="1" applyFont="1" applyBorder="1" applyAlignment="1" applyProtection="1">
      <alignment horizontal="right" vertical="center"/>
    </xf>
    <xf numFmtId="3" fontId="4" fillId="2" borderId="4" xfId="0" applyNumberFormat="1" applyFont="1" applyFill="1" applyBorder="1" applyAlignment="1" applyProtection="1">
      <alignment horizontal="right" vertical="center"/>
      <protection locked="0"/>
    </xf>
    <xf numFmtId="176" fontId="4" fillId="2" borderId="6" xfId="0" applyNumberFormat="1" applyFont="1" applyFill="1" applyBorder="1" applyAlignment="1" applyProtection="1">
      <alignment horizontal="right" vertical="center"/>
      <protection locked="0"/>
    </xf>
    <xf numFmtId="0" fontId="3" fillId="0" borderId="20" xfId="0" applyFont="1" applyBorder="1">
      <alignment vertical="center"/>
    </xf>
    <xf numFmtId="0" fontId="7" fillId="0" borderId="21" xfId="0" applyFont="1" applyBorder="1">
      <alignment vertical="center"/>
    </xf>
    <xf numFmtId="0" fontId="3" fillId="2" borderId="13" xfId="0" applyFont="1" applyFill="1" applyBorder="1" applyAlignment="1" applyProtection="1">
      <alignment vertical="center" wrapText="1"/>
      <protection locked="0"/>
    </xf>
    <xf numFmtId="0" fontId="3" fillId="3" borderId="17" xfId="0" applyFont="1" applyFill="1" applyBorder="1" applyAlignment="1" applyProtection="1">
      <alignment vertical="center" wrapText="1"/>
      <protection locked="0"/>
    </xf>
    <xf numFmtId="0" fontId="3" fillId="2" borderId="17" xfId="0" applyFont="1" applyFill="1" applyBorder="1" applyAlignment="1" applyProtection="1">
      <alignment vertical="center" wrapText="1"/>
      <protection locked="0"/>
    </xf>
    <xf numFmtId="3" fontId="3" fillId="0" borderId="22" xfId="0" applyNumberFormat="1" applyFont="1" applyBorder="1" applyAlignment="1">
      <alignment horizontal="right" vertical="center"/>
    </xf>
    <xf numFmtId="0" fontId="3" fillId="3" borderId="5" xfId="0" applyFont="1" applyFill="1" applyBorder="1" applyAlignment="1" applyProtection="1">
      <alignment horizontal="left" vertical="center" wrapText="1"/>
      <protection locked="0"/>
    </xf>
    <xf numFmtId="3" fontId="4" fillId="2" borderId="23" xfId="0" applyNumberFormat="1" applyFont="1" applyFill="1" applyBorder="1" applyAlignment="1" applyProtection="1">
      <alignment horizontal="right" vertical="center"/>
      <protection locked="0"/>
    </xf>
    <xf numFmtId="176" fontId="3" fillId="2" borderId="11" xfId="0" applyNumberFormat="1" applyFont="1" applyFill="1" applyBorder="1" applyAlignment="1">
      <alignment horizontal="right" vertical="center"/>
    </xf>
    <xf numFmtId="0" fontId="3" fillId="3" borderId="24" xfId="0" applyFont="1" applyFill="1" applyBorder="1" applyAlignment="1" applyProtection="1">
      <alignment vertical="center" wrapText="1"/>
      <protection locked="0"/>
    </xf>
    <xf numFmtId="38" fontId="7" fillId="0" borderId="0" xfId="2" applyFont="1">
      <alignment vertical="center"/>
    </xf>
    <xf numFmtId="0" fontId="7" fillId="0" borderId="7" xfId="0" applyFont="1" applyBorder="1" applyAlignment="1">
      <alignment vertical="center"/>
    </xf>
    <xf numFmtId="0" fontId="7" fillId="2" borderId="4" xfId="0" applyFont="1" applyFill="1" applyBorder="1" applyAlignment="1">
      <alignment vertical="center"/>
    </xf>
    <xf numFmtId="0" fontId="7" fillId="2" borderId="19" xfId="0" applyFont="1" applyFill="1" applyBorder="1" applyAlignment="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right" vertical="center"/>
    </xf>
    <xf numFmtId="3" fontId="4" fillId="2" borderId="26"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view="pageBreakPreview" topLeftCell="C1" zoomScale="70" zoomScaleNormal="80" zoomScaleSheetLayoutView="70" workbookViewId="0">
      <selection activeCell="L13" sqref="L13"/>
    </sheetView>
  </sheetViews>
  <sheetFormatPr defaultRowHeight="18.75" x14ac:dyDescent="0.4"/>
  <cols>
    <col min="1" max="1" width="31.625" style="23" customWidth="1"/>
    <col min="2" max="2" width="25.5" style="23" bestFit="1" customWidth="1"/>
    <col min="3" max="3" width="20.375" style="23" customWidth="1"/>
    <col min="4" max="4" width="21" style="23" bestFit="1" customWidth="1"/>
    <col min="5" max="5" width="30" style="23" bestFit="1" customWidth="1"/>
    <col min="6" max="6" width="26.25" style="23" bestFit="1" customWidth="1"/>
    <col min="7" max="7" width="22.25" style="23" bestFit="1" customWidth="1"/>
    <col min="8" max="8" width="30" style="23" bestFit="1" customWidth="1"/>
    <col min="9" max="9" width="10.25" style="23" customWidth="1"/>
    <col min="10" max="11" width="16.375" style="23" customWidth="1"/>
    <col min="12" max="12" width="30.875" style="23" customWidth="1"/>
    <col min="13" max="13" width="9" style="23"/>
    <col min="14" max="14" width="10.625" style="23" hidden="1" customWidth="1"/>
    <col min="15" max="16384" width="9" style="23"/>
  </cols>
  <sheetData>
    <row r="1" spans="1:14" ht="21" customHeight="1" x14ac:dyDescent="0.4">
      <c r="A1" s="24" t="s">
        <v>65</v>
      </c>
      <c r="B1" s="24"/>
      <c r="G1" s="25"/>
    </row>
    <row r="2" spans="1:14" ht="25.5" x14ac:dyDescent="0.4">
      <c r="A2" s="61" t="s">
        <v>38</v>
      </c>
      <c r="B2" s="61"/>
      <c r="C2" s="61"/>
      <c r="D2" s="61"/>
      <c r="E2" s="61"/>
      <c r="F2" s="61"/>
      <c r="G2" s="61"/>
      <c r="H2" s="61"/>
      <c r="I2" s="61"/>
      <c r="J2" s="61"/>
      <c r="K2" s="61"/>
      <c r="L2" s="61"/>
    </row>
    <row r="3" spans="1:14" ht="19.5" thickBot="1" x14ac:dyDescent="0.45"/>
    <row r="4" spans="1:14" ht="66.75" customHeight="1" x14ac:dyDescent="0.4">
      <c r="A4" s="57" t="s">
        <v>0</v>
      </c>
      <c r="B4" s="55" t="s">
        <v>41</v>
      </c>
      <c r="C4" s="59" t="s">
        <v>39</v>
      </c>
      <c r="D4" s="62" t="s">
        <v>40</v>
      </c>
      <c r="E4" s="1" t="s">
        <v>55</v>
      </c>
      <c r="F4" s="2" t="s">
        <v>47</v>
      </c>
      <c r="G4" s="2" t="s">
        <v>56</v>
      </c>
      <c r="H4" s="2" t="s">
        <v>49</v>
      </c>
      <c r="I4" s="2" t="s">
        <v>57</v>
      </c>
      <c r="J4" s="2" t="s">
        <v>46</v>
      </c>
      <c r="K4" s="51" t="s">
        <v>69</v>
      </c>
      <c r="L4" s="3" t="s">
        <v>70</v>
      </c>
    </row>
    <row r="5" spans="1:14" ht="19.5" x14ac:dyDescent="0.4">
      <c r="A5" s="58"/>
      <c r="B5" s="56"/>
      <c r="C5" s="60"/>
      <c r="D5" s="63"/>
      <c r="E5" s="4" t="s">
        <v>42</v>
      </c>
      <c r="F5" s="5" t="s">
        <v>43</v>
      </c>
      <c r="G5" s="5" t="s">
        <v>44</v>
      </c>
      <c r="H5" s="5" t="s">
        <v>2</v>
      </c>
      <c r="I5" s="5" t="s">
        <v>3</v>
      </c>
      <c r="J5" s="5" t="s">
        <v>45</v>
      </c>
      <c r="K5" s="52" t="s">
        <v>61</v>
      </c>
      <c r="L5" s="6" t="s">
        <v>62</v>
      </c>
    </row>
    <row r="6" spans="1:14" ht="19.5" x14ac:dyDescent="0.4">
      <c r="A6" s="45"/>
      <c r="B6" s="35"/>
      <c r="C6" s="34"/>
      <c r="D6" s="10"/>
      <c r="E6" s="7" t="s">
        <v>4</v>
      </c>
      <c r="F6" s="8" t="s">
        <v>4</v>
      </c>
      <c r="G6" s="8" t="s">
        <v>4</v>
      </c>
      <c r="H6" s="8" t="s">
        <v>4</v>
      </c>
      <c r="I6" s="8" t="s">
        <v>1</v>
      </c>
      <c r="J6" s="8" t="s">
        <v>5</v>
      </c>
      <c r="K6" s="8" t="s">
        <v>5</v>
      </c>
      <c r="L6" s="9" t="s">
        <v>4</v>
      </c>
    </row>
    <row r="7" spans="1:14" ht="48" customHeight="1" x14ac:dyDescent="0.4">
      <c r="A7" s="46"/>
      <c r="B7" s="37"/>
      <c r="C7" s="38"/>
      <c r="D7" s="40"/>
      <c r="E7" s="32"/>
      <c r="F7" s="30">
        <f>ROUNDDOWN(E7*0.5,-3)</f>
        <v>0</v>
      </c>
      <c r="G7" s="30" t="str">
        <f>IF(D7="","",VLOOKUP(D7,$A$22:$B$29,2,0))</f>
        <v/>
      </c>
      <c r="H7" s="30">
        <f>IF(G7&gt;F7,F7,G7)</f>
        <v>0</v>
      </c>
      <c r="I7" s="33"/>
      <c r="J7" s="11">
        <f>H7*I7</f>
        <v>0</v>
      </c>
      <c r="K7" s="53"/>
      <c r="L7" s="12">
        <f>IF(J7&gt;K7,K7,J7)</f>
        <v>0</v>
      </c>
      <c r="N7" s="44">
        <v>10000000</v>
      </c>
    </row>
    <row r="8" spans="1:14" ht="48" customHeight="1" x14ac:dyDescent="0.4">
      <c r="A8" s="46"/>
      <c r="B8" s="37"/>
      <c r="C8" s="38"/>
      <c r="D8" s="40"/>
      <c r="E8" s="32"/>
      <c r="F8" s="30">
        <f>ROUNDDOWN(E8*0.5,-3)</f>
        <v>0</v>
      </c>
      <c r="G8" s="30" t="str">
        <f>IF(D8="","",VLOOKUP(D8,$A$22:$B$29,2,0))</f>
        <v/>
      </c>
      <c r="H8" s="30">
        <f>IF(G8&gt;F8,F8,G8)</f>
        <v>0</v>
      </c>
      <c r="I8" s="33"/>
      <c r="J8" s="11">
        <f>H8*I8</f>
        <v>0</v>
      </c>
      <c r="K8" s="53"/>
      <c r="L8" s="12">
        <f t="shared" ref="L8:L11" si="0">IF(J8&gt;K8,K8,J8)</f>
        <v>0</v>
      </c>
    </row>
    <row r="9" spans="1:14" ht="48" customHeight="1" x14ac:dyDescent="0.4">
      <c r="A9" s="46"/>
      <c r="B9" s="37"/>
      <c r="C9" s="38"/>
      <c r="D9" s="40"/>
      <c r="E9" s="32"/>
      <c r="F9" s="30">
        <f>ROUNDDOWN(E9*0.5,-3)</f>
        <v>0</v>
      </c>
      <c r="G9" s="30" t="str">
        <f>IF(D9="","",VLOOKUP(D9,$A$22:$B$29,2,0))</f>
        <v/>
      </c>
      <c r="H9" s="30">
        <f>IF(G9&gt;F9,F9,G9)</f>
        <v>0</v>
      </c>
      <c r="I9" s="33"/>
      <c r="J9" s="11">
        <f>H9*I9</f>
        <v>0</v>
      </c>
      <c r="K9" s="53"/>
      <c r="L9" s="12">
        <f t="shared" si="0"/>
        <v>0</v>
      </c>
    </row>
    <row r="10" spans="1:14" ht="48" customHeight="1" x14ac:dyDescent="0.4">
      <c r="A10" s="46"/>
      <c r="B10" s="37"/>
      <c r="C10" s="38"/>
      <c r="D10" s="40"/>
      <c r="E10" s="32"/>
      <c r="F10" s="30">
        <f>ROUNDDOWN(E10*0.5,-3)</f>
        <v>0</v>
      </c>
      <c r="G10" s="30" t="str">
        <f>IF(D10="","",VLOOKUP(D10,$A$22:$B$29,2,0))</f>
        <v/>
      </c>
      <c r="H10" s="30">
        <f>IF(G10&gt;F10,F10,G10)</f>
        <v>0</v>
      </c>
      <c r="I10" s="33"/>
      <c r="J10" s="11">
        <f>H10*I10</f>
        <v>0</v>
      </c>
      <c r="K10" s="53"/>
      <c r="L10" s="12">
        <f t="shared" si="0"/>
        <v>0</v>
      </c>
    </row>
    <row r="11" spans="1:14" ht="48" customHeight="1" thickBot="1" x14ac:dyDescent="0.45">
      <c r="A11" s="47"/>
      <c r="B11" s="43"/>
      <c r="C11" s="36"/>
      <c r="D11" s="40"/>
      <c r="E11" s="41"/>
      <c r="F11" s="31">
        <f t="shared" ref="F11" si="1">ROUNDDOWN(E11*0.5,-3)</f>
        <v>0</v>
      </c>
      <c r="G11" s="31" t="str">
        <f>IF(D11="","",VLOOKUP(D11,$A$22:$B$29,2,0))</f>
        <v/>
      </c>
      <c r="H11" s="31">
        <f>IF(G11&gt;F11,F11,G11)</f>
        <v>0</v>
      </c>
      <c r="I11" s="42"/>
      <c r="J11" s="13">
        <f>H11*I11</f>
        <v>0</v>
      </c>
      <c r="K11" s="54"/>
      <c r="L11" s="12">
        <f t="shared" si="0"/>
        <v>0</v>
      </c>
    </row>
    <row r="12" spans="1:14" ht="39.75" customHeight="1" thickTop="1" thickBot="1" x14ac:dyDescent="0.45">
      <c r="A12" s="14"/>
      <c r="B12" s="14"/>
      <c r="C12" s="15"/>
      <c r="D12" s="16" t="s">
        <v>6</v>
      </c>
      <c r="E12" s="39"/>
      <c r="F12" s="39"/>
      <c r="G12" s="17"/>
      <c r="H12" s="18"/>
      <c r="I12" s="19">
        <f>SUM(I7:I11)</f>
        <v>0</v>
      </c>
      <c r="J12" s="20">
        <f>SUM(J7:J11)</f>
        <v>0</v>
      </c>
      <c r="K12" s="20">
        <f>SUM(K7:K11)</f>
        <v>0</v>
      </c>
      <c r="L12" s="29">
        <f>IF(SUM(L7:L11)&gt;N7,N7,SUM(L7:L11))</f>
        <v>0</v>
      </c>
    </row>
    <row r="13" spans="1:14" ht="13.5" customHeight="1" x14ac:dyDescent="0.4">
      <c r="A13" s="14"/>
      <c r="B13" s="14"/>
      <c r="C13" s="15"/>
      <c r="D13" s="15"/>
      <c r="E13" s="15"/>
      <c r="F13" s="15"/>
      <c r="G13" s="26"/>
      <c r="H13" s="27"/>
    </row>
    <row r="14" spans="1:14" x14ac:dyDescent="0.4">
      <c r="A14" s="28" t="s">
        <v>50</v>
      </c>
      <c r="B14" s="28"/>
    </row>
    <row r="15" spans="1:14" x14ac:dyDescent="0.4">
      <c r="A15" s="28" t="s">
        <v>51</v>
      </c>
      <c r="B15" s="28"/>
    </row>
    <row r="16" spans="1:14" x14ac:dyDescent="0.4">
      <c r="A16" s="28" t="s">
        <v>52</v>
      </c>
      <c r="B16" s="28"/>
    </row>
    <row r="17" spans="1:2" x14ac:dyDescent="0.4">
      <c r="A17" s="28" t="s">
        <v>67</v>
      </c>
      <c r="B17" s="28"/>
    </row>
    <row r="18" spans="1:2" x14ac:dyDescent="0.4">
      <c r="A18" s="28" t="s">
        <v>54</v>
      </c>
    </row>
    <row r="19" spans="1:2" x14ac:dyDescent="0.4">
      <c r="A19" s="28" t="s">
        <v>58</v>
      </c>
    </row>
    <row r="20" spans="1:2" x14ac:dyDescent="0.4">
      <c r="A20" s="28" t="s">
        <v>68</v>
      </c>
    </row>
    <row r="22" spans="1:2" hidden="1" x14ac:dyDescent="0.4">
      <c r="A22" s="21" t="s">
        <v>7</v>
      </c>
      <c r="B22" s="21">
        <v>1000000</v>
      </c>
    </row>
    <row r="23" spans="1:2" hidden="1" x14ac:dyDescent="0.4">
      <c r="A23" s="21" t="s">
        <v>8</v>
      </c>
      <c r="B23" s="21">
        <v>300000</v>
      </c>
    </row>
    <row r="24" spans="1:2" hidden="1" x14ac:dyDescent="0.4">
      <c r="A24" s="21" t="s">
        <v>9</v>
      </c>
      <c r="B24" s="21">
        <v>300000</v>
      </c>
    </row>
    <row r="25" spans="1:2" hidden="1" x14ac:dyDescent="0.4">
      <c r="A25" s="21" t="s">
        <v>10</v>
      </c>
      <c r="B25" s="21">
        <v>300000</v>
      </c>
    </row>
    <row r="26" spans="1:2" hidden="1" x14ac:dyDescent="0.4">
      <c r="A26" s="21" t="s">
        <v>11</v>
      </c>
      <c r="B26" s="21">
        <v>300000</v>
      </c>
    </row>
    <row r="27" spans="1:2" hidden="1" x14ac:dyDescent="0.4">
      <c r="A27" s="21" t="s">
        <v>12</v>
      </c>
      <c r="B27" s="21">
        <v>1000000</v>
      </c>
    </row>
    <row r="28" spans="1:2" hidden="1" x14ac:dyDescent="0.4">
      <c r="A28" s="21" t="s">
        <v>13</v>
      </c>
      <c r="B28" s="21">
        <v>300000</v>
      </c>
    </row>
    <row r="29" spans="1:2" hidden="1" x14ac:dyDescent="0.4">
      <c r="A29" s="21" t="s">
        <v>48</v>
      </c>
      <c r="B29" s="21">
        <v>7500000</v>
      </c>
    </row>
    <row r="30" spans="1:2" hidden="1" x14ac:dyDescent="0.4"/>
    <row r="31" spans="1:2" hidden="1" x14ac:dyDescent="0.4">
      <c r="A31" s="22" t="s">
        <v>34</v>
      </c>
    </row>
    <row r="32" spans="1:2" hidden="1" x14ac:dyDescent="0.4">
      <c r="A32" s="22" t="s">
        <v>35</v>
      </c>
    </row>
    <row r="33" spans="1:1" hidden="1" x14ac:dyDescent="0.4">
      <c r="A33" s="22" t="s">
        <v>14</v>
      </c>
    </row>
    <row r="34" spans="1:1" hidden="1" x14ac:dyDescent="0.4">
      <c r="A34" s="22" t="s">
        <v>36</v>
      </c>
    </row>
    <row r="35" spans="1:1" hidden="1" x14ac:dyDescent="0.4">
      <c r="A35" s="22" t="s">
        <v>15</v>
      </c>
    </row>
    <row r="36" spans="1:1" hidden="1" x14ac:dyDescent="0.4">
      <c r="A36" s="22" t="s">
        <v>16</v>
      </c>
    </row>
    <row r="37" spans="1:1" hidden="1" x14ac:dyDescent="0.4">
      <c r="A37" s="22" t="s">
        <v>17</v>
      </c>
    </row>
    <row r="38" spans="1:1" hidden="1" x14ac:dyDescent="0.4">
      <c r="A38" s="22" t="s">
        <v>18</v>
      </c>
    </row>
    <row r="39" spans="1:1" hidden="1" x14ac:dyDescent="0.4">
      <c r="A39" s="22" t="s">
        <v>19</v>
      </c>
    </row>
    <row r="40" spans="1:1" hidden="1" x14ac:dyDescent="0.4">
      <c r="A40" s="22" t="s">
        <v>20</v>
      </c>
    </row>
    <row r="41" spans="1:1" hidden="1" x14ac:dyDescent="0.4">
      <c r="A41" s="22" t="s">
        <v>21</v>
      </c>
    </row>
    <row r="42" spans="1:1" hidden="1" x14ac:dyDescent="0.4">
      <c r="A42" s="22" t="s">
        <v>22</v>
      </c>
    </row>
    <row r="43" spans="1:1" hidden="1" x14ac:dyDescent="0.4">
      <c r="A43" s="22" t="s">
        <v>23</v>
      </c>
    </row>
    <row r="44" spans="1:1" hidden="1" x14ac:dyDescent="0.4">
      <c r="A44" s="22" t="s">
        <v>24</v>
      </c>
    </row>
    <row r="45" spans="1:1" hidden="1" x14ac:dyDescent="0.4">
      <c r="A45" s="22" t="s">
        <v>25</v>
      </c>
    </row>
    <row r="46" spans="1:1" hidden="1" x14ac:dyDescent="0.4">
      <c r="A46" s="22" t="s">
        <v>26</v>
      </c>
    </row>
    <row r="47" spans="1:1" hidden="1" x14ac:dyDescent="0.4">
      <c r="A47" s="22" t="s">
        <v>27</v>
      </c>
    </row>
    <row r="48" spans="1:1" hidden="1" x14ac:dyDescent="0.4">
      <c r="A48" s="22" t="s">
        <v>28</v>
      </c>
    </row>
    <row r="49" spans="1:1" hidden="1" x14ac:dyDescent="0.4">
      <c r="A49" s="22" t="s">
        <v>29</v>
      </c>
    </row>
    <row r="50" spans="1:1" hidden="1" x14ac:dyDescent="0.4">
      <c r="A50" s="22" t="s">
        <v>30</v>
      </c>
    </row>
    <row r="51" spans="1:1" hidden="1" x14ac:dyDescent="0.4">
      <c r="A51" s="22" t="s">
        <v>31</v>
      </c>
    </row>
    <row r="52" spans="1:1" hidden="1" x14ac:dyDescent="0.4">
      <c r="A52" s="22" t="s">
        <v>32</v>
      </c>
    </row>
    <row r="53" spans="1:1" hidden="1" x14ac:dyDescent="0.4">
      <c r="A53" s="22" t="s">
        <v>33</v>
      </c>
    </row>
    <row r="54" spans="1:1" hidden="1" x14ac:dyDescent="0.4">
      <c r="A54" s="23" t="s">
        <v>37</v>
      </c>
    </row>
  </sheetData>
  <sheetProtection formatCells="0" formatColumns="0" formatRows="0" insertColumns="0" insertRows="0" insertHyperlinks="0" autoFilter="0"/>
  <mergeCells count="5">
    <mergeCell ref="B4:B5"/>
    <mergeCell ref="A4:A5"/>
    <mergeCell ref="C4:C5"/>
    <mergeCell ref="A2:L2"/>
    <mergeCell ref="D4:D5"/>
  </mergeCells>
  <phoneticPr fontId="2"/>
  <dataValidations count="2">
    <dataValidation type="list" allowBlank="1" showInputMessage="1" showErrorMessage="1" sqref="B7:B11">
      <formula1>$A$31:$A$54</formula1>
    </dataValidation>
    <dataValidation type="list" allowBlank="1" showInputMessage="1" showErrorMessage="1" sqref="D7:D11">
      <formula1>$A$22:$A$29</formula1>
    </dataValidation>
  </dataValidations>
  <pageMargins left="0.7" right="0.7" top="0.75" bottom="0.75" header="0.3" footer="0.3"/>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tabSelected="1" view="pageBreakPreview" topLeftCell="C1" zoomScale="70" zoomScaleNormal="80" zoomScaleSheetLayoutView="70" workbookViewId="0">
      <selection activeCell="L13" sqref="L13"/>
    </sheetView>
  </sheetViews>
  <sheetFormatPr defaultRowHeight="18.75" x14ac:dyDescent="0.4"/>
  <cols>
    <col min="1" max="1" width="31.625" style="23" customWidth="1"/>
    <col min="2" max="2" width="25.5" style="23" bestFit="1" customWidth="1"/>
    <col min="3" max="3" width="20.375" style="23" customWidth="1"/>
    <col min="4" max="4" width="21" style="23" bestFit="1" customWidth="1"/>
    <col min="5" max="5" width="30" style="23" bestFit="1" customWidth="1"/>
    <col min="6" max="6" width="26.25" style="23" bestFit="1" customWidth="1"/>
    <col min="7" max="7" width="22.25" style="23" bestFit="1" customWidth="1"/>
    <col min="8" max="8" width="30" style="23" bestFit="1" customWidth="1"/>
    <col min="9" max="9" width="10.25" style="23" customWidth="1"/>
    <col min="10" max="11" width="16.375" style="23" customWidth="1"/>
    <col min="12" max="12" width="31.375" style="23" customWidth="1"/>
    <col min="13" max="13" width="9" style="23"/>
    <col min="14" max="14" width="10.625" style="23" hidden="1" customWidth="1"/>
    <col min="15" max="16384" width="9" style="23"/>
  </cols>
  <sheetData>
    <row r="1" spans="1:14" ht="21" customHeight="1" x14ac:dyDescent="0.4">
      <c r="A1" s="24" t="s">
        <v>66</v>
      </c>
      <c r="B1" s="24"/>
      <c r="G1" s="25"/>
    </row>
    <row r="2" spans="1:14" ht="25.5" x14ac:dyDescent="0.4">
      <c r="A2" s="61" t="s">
        <v>59</v>
      </c>
      <c r="B2" s="61"/>
      <c r="C2" s="61"/>
      <c r="D2" s="61"/>
      <c r="E2" s="61"/>
      <c r="F2" s="61"/>
      <c r="G2" s="61"/>
      <c r="H2" s="61"/>
      <c r="I2" s="61"/>
      <c r="J2" s="61"/>
      <c r="K2" s="61"/>
      <c r="L2" s="61"/>
    </row>
    <row r="3" spans="1:14" ht="19.5" thickBot="1" x14ac:dyDescent="0.45"/>
    <row r="4" spans="1:14" ht="66.75" customHeight="1" x14ac:dyDescent="0.4">
      <c r="A4" s="57" t="s">
        <v>0</v>
      </c>
      <c r="B4" s="55" t="s">
        <v>41</v>
      </c>
      <c r="C4" s="59" t="s">
        <v>39</v>
      </c>
      <c r="D4" s="62" t="s">
        <v>40</v>
      </c>
      <c r="E4" s="48" t="s">
        <v>55</v>
      </c>
      <c r="F4" s="49" t="s">
        <v>47</v>
      </c>
      <c r="G4" s="49" t="s">
        <v>56</v>
      </c>
      <c r="H4" s="49" t="s">
        <v>49</v>
      </c>
      <c r="I4" s="49" t="s">
        <v>57</v>
      </c>
      <c r="J4" s="49" t="s">
        <v>46</v>
      </c>
      <c r="K4" s="51" t="s">
        <v>60</v>
      </c>
      <c r="L4" s="50" t="s">
        <v>71</v>
      </c>
    </row>
    <row r="5" spans="1:14" ht="19.5" x14ac:dyDescent="0.4">
      <c r="A5" s="58"/>
      <c r="B5" s="56"/>
      <c r="C5" s="60"/>
      <c r="D5" s="63"/>
      <c r="E5" s="4" t="s">
        <v>42</v>
      </c>
      <c r="F5" s="5" t="s">
        <v>43</v>
      </c>
      <c r="G5" s="5" t="s">
        <v>44</v>
      </c>
      <c r="H5" s="5" t="s">
        <v>2</v>
      </c>
      <c r="I5" s="5" t="s">
        <v>3</v>
      </c>
      <c r="J5" s="5" t="s">
        <v>45</v>
      </c>
      <c r="K5" s="52" t="s">
        <v>61</v>
      </c>
      <c r="L5" s="6" t="s">
        <v>62</v>
      </c>
    </row>
    <row r="6" spans="1:14" ht="19.5" x14ac:dyDescent="0.4">
      <c r="A6" s="45"/>
      <c r="B6" s="35"/>
      <c r="C6" s="34"/>
      <c r="D6" s="10"/>
      <c r="E6" s="7" t="s">
        <v>4</v>
      </c>
      <c r="F6" s="8" t="s">
        <v>4</v>
      </c>
      <c r="G6" s="8" t="s">
        <v>4</v>
      </c>
      <c r="H6" s="8" t="s">
        <v>4</v>
      </c>
      <c r="I6" s="8" t="s">
        <v>1</v>
      </c>
      <c r="J6" s="8" t="s">
        <v>5</v>
      </c>
      <c r="K6" s="8" t="s">
        <v>5</v>
      </c>
      <c r="L6" s="9" t="s">
        <v>4</v>
      </c>
    </row>
    <row r="7" spans="1:14" ht="48" customHeight="1" x14ac:dyDescent="0.4">
      <c r="A7" s="46"/>
      <c r="B7" s="37"/>
      <c r="C7" s="38"/>
      <c r="D7" s="40"/>
      <c r="E7" s="32"/>
      <c r="F7" s="30">
        <f>ROUNDDOWN(E7*0.5,-3)</f>
        <v>0</v>
      </c>
      <c r="G7" s="30" t="str">
        <f>IF(D7="","",VLOOKUP(D7,$A$23:$B$30,2,0))</f>
        <v/>
      </c>
      <c r="H7" s="30">
        <f>IF(G7&gt;F7,F7,G7)</f>
        <v>0</v>
      </c>
      <c r="I7" s="33"/>
      <c r="J7" s="11">
        <f>H7*I7</f>
        <v>0</v>
      </c>
      <c r="K7" s="53"/>
      <c r="L7" s="12">
        <f>IF(J7&gt;K7,K7,J7)</f>
        <v>0</v>
      </c>
      <c r="N7" s="44">
        <v>10000000</v>
      </c>
    </row>
    <row r="8" spans="1:14" ht="48" customHeight="1" x14ac:dyDescent="0.4">
      <c r="A8" s="46"/>
      <c r="B8" s="37"/>
      <c r="C8" s="38"/>
      <c r="D8" s="40"/>
      <c r="E8" s="32"/>
      <c r="F8" s="30">
        <f>ROUNDDOWN(E8*0.5,-3)</f>
        <v>0</v>
      </c>
      <c r="G8" s="30" t="str">
        <f>IF(D8="","",VLOOKUP(D8,$A$23:$B$30,2,0))</f>
        <v/>
      </c>
      <c r="H8" s="30">
        <f>IF(G8&gt;F8,F8,G8)</f>
        <v>0</v>
      </c>
      <c r="I8" s="33"/>
      <c r="J8" s="11">
        <f>H8*I8</f>
        <v>0</v>
      </c>
      <c r="K8" s="53"/>
      <c r="L8" s="12">
        <f t="shared" ref="L8:L11" si="0">IF(J8&gt;K8,K8,J8)</f>
        <v>0</v>
      </c>
    </row>
    <row r="9" spans="1:14" ht="48" customHeight="1" x14ac:dyDescent="0.4">
      <c r="A9" s="46"/>
      <c r="B9" s="37"/>
      <c r="C9" s="38"/>
      <c r="D9" s="40"/>
      <c r="E9" s="32"/>
      <c r="F9" s="30">
        <f>ROUNDDOWN(E9*0.5,-3)</f>
        <v>0</v>
      </c>
      <c r="G9" s="30" t="str">
        <f>IF(D9="","",VLOOKUP(D9,$A$23:$B$30,2,0))</f>
        <v/>
      </c>
      <c r="H9" s="30">
        <f>IF(G9&gt;F9,F9,G9)</f>
        <v>0</v>
      </c>
      <c r="I9" s="33"/>
      <c r="J9" s="11">
        <f>H9*I9</f>
        <v>0</v>
      </c>
      <c r="K9" s="53"/>
      <c r="L9" s="12">
        <f t="shared" si="0"/>
        <v>0</v>
      </c>
    </row>
    <row r="10" spans="1:14" ht="48" customHeight="1" x14ac:dyDescent="0.4">
      <c r="A10" s="46"/>
      <c r="B10" s="37"/>
      <c r="C10" s="38"/>
      <c r="D10" s="40"/>
      <c r="E10" s="32"/>
      <c r="F10" s="30">
        <f>ROUNDDOWN(E10*0.5,-3)</f>
        <v>0</v>
      </c>
      <c r="G10" s="30" t="str">
        <f>IF(D10="","",VLOOKUP(D10,$A$23:$B$30,2,0))</f>
        <v/>
      </c>
      <c r="H10" s="30">
        <f>IF(G10&gt;F10,F10,G10)</f>
        <v>0</v>
      </c>
      <c r="I10" s="33"/>
      <c r="J10" s="11">
        <f>H10*I10</f>
        <v>0</v>
      </c>
      <c r="K10" s="53"/>
      <c r="L10" s="12">
        <f t="shared" si="0"/>
        <v>0</v>
      </c>
    </row>
    <row r="11" spans="1:14" ht="48" customHeight="1" thickBot="1" x14ac:dyDescent="0.45">
      <c r="A11" s="47"/>
      <c r="B11" s="43"/>
      <c r="C11" s="36"/>
      <c r="D11" s="40"/>
      <c r="E11" s="41"/>
      <c r="F11" s="31">
        <f t="shared" ref="F11" si="1">ROUNDDOWN(E11*0.5,-3)</f>
        <v>0</v>
      </c>
      <c r="G11" s="31" t="str">
        <f>IF(D11="","",VLOOKUP(D11,$A$23:$B$30,2,0))</f>
        <v/>
      </c>
      <c r="H11" s="31">
        <f>IF(G11&gt;F11,F11,G11)</f>
        <v>0</v>
      </c>
      <c r="I11" s="42"/>
      <c r="J11" s="13">
        <f>H11*I11</f>
        <v>0</v>
      </c>
      <c r="K11" s="54"/>
      <c r="L11" s="12">
        <f t="shared" si="0"/>
        <v>0</v>
      </c>
    </row>
    <row r="12" spans="1:14" ht="39.75" customHeight="1" thickTop="1" thickBot="1" x14ac:dyDescent="0.45">
      <c r="A12" s="14"/>
      <c r="B12" s="14"/>
      <c r="C12" s="15"/>
      <c r="D12" s="16" t="s">
        <v>6</v>
      </c>
      <c r="E12" s="39"/>
      <c r="F12" s="39"/>
      <c r="G12" s="17"/>
      <c r="H12" s="18"/>
      <c r="I12" s="19">
        <f>SUM(I7:I11)</f>
        <v>0</v>
      </c>
      <c r="J12" s="20">
        <f>SUM(J7:J11)</f>
        <v>0</v>
      </c>
      <c r="K12" s="20">
        <f>SUM(K7:K11)</f>
        <v>0</v>
      </c>
      <c r="L12" s="29">
        <f>IF((SUM(L7:L11))&gt;N7,N7,(SUM(L7:L11)))</f>
        <v>0</v>
      </c>
    </row>
    <row r="13" spans="1:14" ht="13.5" customHeight="1" x14ac:dyDescent="0.4">
      <c r="A13" s="14"/>
      <c r="B13" s="14"/>
      <c r="C13" s="15"/>
      <c r="D13" s="15"/>
      <c r="E13" s="15"/>
      <c r="F13" s="15"/>
      <c r="G13" s="26"/>
      <c r="H13" s="27"/>
    </row>
    <row r="14" spans="1:14" x14ac:dyDescent="0.4">
      <c r="A14" s="28" t="s">
        <v>50</v>
      </c>
      <c r="B14" s="28"/>
    </row>
    <row r="15" spans="1:14" x14ac:dyDescent="0.4">
      <c r="A15" s="28" t="s">
        <v>51</v>
      </c>
      <c r="B15" s="28"/>
    </row>
    <row r="16" spans="1:14" x14ac:dyDescent="0.4">
      <c r="A16" s="28" t="s">
        <v>52</v>
      </c>
      <c r="B16" s="28"/>
    </row>
    <row r="17" spans="1:2" x14ac:dyDescent="0.4">
      <c r="A17" s="28" t="s">
        <v>53</v>
      </c>
      <c r="B17" s="28"/>
    </row>
    <row r="18" spans="1:2" x14ac:dyDescent="0.4">
      <c r="A18" s="28" t="s">
        <v>54</v>
      </c>
    </row>
    <row r="19" spans="1:2" x14ac:dyDescent="0.4">
      <c r="A19" s="28" t="s">
        <v>58</v>
      </c>
    </row>
    <row r="20" spans="1:2" x14ac:dyDescent="0.4">
      <c r="A20" s="28" t="s">
        <v>63</v>
      </c>
    </row>
    <row r="21" spans="1:2" x14ac:dyDescent="0.4">
      <c r="A21" s="28" t="s">
        <v>64</v>
      </c>
    </row>
    <row r="23" spans="1:2" hidden="1" x14ac:dyDescent="0.4">
      <c r="A23" s="21" t="s">
        <v>7</v>
      </c>
      <c r="B23" s="21">
        <v>1000000</v>
      </c>
    </row>
    <row r="24" spans="1:2" hidden="1" x14ac:dyDescent="0.4">
      <c r="A24" s="21" t="s">
        <v>8</v>
      </c>
      <c r="B24" s="21">
        <v>300000</v>
      </c>
    </row>
    <row r="25" spans="1:2" hidden="1" x14ac:dyDescent="0.4">
      <c r="A25" s="21" t="s">
        <v>9</v>
      </c>
      <c r="B25" s="21">
        <v>300000</v>
      </c>
    </row>
    <row r="26" spans="1:2" hidden="1" x14ac:dyDescent="0.4">
      <c r="A26" s="21" t="s">
        <v>10</v>
      </c>
      <c r="B26" s="21">
        <v>300000</v>
      </c>
    </row>
    <row r="27" spans="1:2" hidden="1" x14ac:dyDescent="0.4">
      <c r="A27" s="21" t="s">
        <v>11</v>
      </c>
      <c r="B27" s="21">
        <v>300000</v>
      </c>
    </row>
    <row r="28" spans="1:2" hidden="1" x14ac:dyDescent="0.4">
      <c r="A28" s="21" t="s">
        <v>12</v>
      </c>
      <c r="B28" s="21">
        <v>1000000</v>
      </c>
    </row>
    <row r="29" spans="1:2" hidden="1" x14ac:dyDescent="0.4">
      <c r="A29" s="21" t="s">
        <v>13</v>
      </c>
      <c r="B29" s="21">
        <v>300000</v>
      </c>
    </row>
    <row r="30" spans="1:2" hidden="1" x14ac:dyDescent="0.4">
      <c r="A30" s="21" t="s">
        <v>48</v>
      </c>
      <c r="B30" s="21">
        <v>7500000</v>
      </c>
    </row>
    <row r="31" spans="1:2" hidden="1" x14ac:dyDescent="0.4"/>
    <row r="32" spans="1:2" hidden="1" x14ac:dyDescent="0.4">
      <c r="A32" s="22" t="s">
        <v>34</v>
      </c>
    </row>
    <row r="33" spans="1:1" hidden="1" x14ac:dyDescent="0.4">
      <c r="A33" s="22" t="s">
        <v>35</v>
      </c>
    </row>
    <row r="34" spans="1:1" hidden="1" x14ac:dyDescent="0.4">
      <c r="A34" s="22" t="s">
        <v>14</v>
      </c>
    </row>
    <row r="35" spans="1:1" hidden="1" x14ac:dyDescent="0.4">
      <c r="A35" s="22" t="s">
        <v>36</v>
      </c>
    </row>
    <row r="36" spans="1:1" hidden="1" x14ac:dyDescent="0.4">
      <c r="A36" s="22" t="s">
        <v>15</v>
      </c>
    </row>
    <row r="37" spans="1:1" hidden="1" x14ac:dyDescent="0.4">
      <c r="A37" s="22" t="s">
        <v>16</v>
      </c>
    </row>
    <row r="38" spans="1:1" hidden="1" x14ac:dyDescent="0.4">
      <c r="A38" s="22" t="s">
        <v>17</v>
      </c>
    </row>
    <row r="39" spans="1:1" hidden="1" x14ac:dyDescent="0.4">
      <c r="A39" s="22" t="s">
        <v>18</v>
      </c>
    </row>
    <row r="40" spans="1:1" hidden="1" x14ac:dyDescent="0.4">
      <c r="A40" s="22" t="s">
        <v>19</v>
      </c>
    </row>
    <row r="41" spans="1:1" hidden="1" x14ac:dyDescent="0.4">
      <c r="A41" s="22" t="s">
        <v>20</v>
      </c>
    </row>
    <row r="42" spans="1:1" hidden="1" x14ac:dyDescent="0.4">
      <c r="A42" s="22" t="s">
        <v>21</v>
      </c>
    </row>
    <row r="43" spans="1:1" hidden="1" x14ac:dyDescent="0.4">
      <c r="A43" s="22" t="s">
        <v>22</v>
      </c>
    </row>
    <row r="44" spans="1:1" hidden="1" x14ac:dyDescent="0.4">
      <c r="A44" s="22" t="s">
        <v>23</v>
      </c>
    </row>
    <row r="45" spans="1:1" hidden="1" x14ac:dyDescent="0.4">
      <c r="A45" s="22" t="s">
        <v>24</v>
      </c>
    </row>
    <row r="46" spans="1:1" hidden="1" x14ac:dyDescent="0.4">
      <c r="A46" s="22" t="s">
        <v>25</v>
      </c>
    </row>
    <row r="47" spans="1:1" hidden="1" x14ac:dyDescent="0.4">
      <c r="A47" s="22" t="s">
        <v>26</v>
      </c>
    </row>
    <row r="48" spans="1:1" hidden="1" x14ac:dyDescent="0.4">
      <c r="A48" s="22" t="s">
        <v>27</v>
      </c>
    </row>
    <row r="49" spans="1:1" hidden="1" x14ac:dyDescent="0.4">
      <c r="A49" s="22" t="s">
        <v>28</v>
      </c>
    </row>
    <row r="50" spans="1:1" hidden="1" x14ac:dyDescent="0.4">
      <c r="A50" s="22" t="s">
        <v>29</v>
      </c>
    </row>
    <row r="51" spans="1:1" hidden="1" x14ac:dyDescent="0.4">
      <c r="A51" s="22" t="s">
        <v>30</v>
      </c>
    </row>
    <row r="52" spans="1:1" hidden="1" x14ac:dyDescent="0.4">
      <c r="A52" s="22" t="s">
        <v>31</v>
      </c>
    </row>
    <row r="53" spans="1:1" hidden="1" x14ac:dyDescent="0.4">
      <c r="A53" s="22" t="s">
        <v>32</v>
      </c>
    </row>
    <row r="54" spans="1:1" hidden="1" x14ac:dyDescent="0.4">
      <c r="A54" s="22" t="s">
        <v>33</v>
      </c>
    </row>
    <row r="55" spans="1:1" hidden="1" x14ac:dyDescent="0.4">
      <c r="A55" s="23" t="s">
        <v>37</v>
      </c>
    </row>
  </sheetData>
  <sheetProtection formatCells="0" formatColumns="0" formatRows="0" insertColumns="0" insertRows="0" insertHyperlinks="0" autoFilter="0"/>
  <mergeCells count="5">
    <mergeCell ref="A2:L2"/>
    <mergeCell ref="A4:A5"/>
    <mergeCell ref="B4:B5"/>
    <mergeCell ref="C4:C5"/>
    <mergeCell ref="D4:D5"/>
  </mergeCells>
  <phoneticPr fontId="2"/>
  <dataValidations count="2">
    <dataValidation type="list" allowBlank="1" showInputMessage="1" showErrorMessage="1" sqref="D7:D11">
      <formula1>$A$23:$A$30</formula1>
    </dataValidation>
    <dataValidation type="list" allowBlank="1" showInputMessage="1" showErrorMessage="1" sqref="B7:B11">
      <formula1>$A$32:$A$55</formula1>
    </dataValidation>
  </dataValidations>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所要額調書（交付申請）</vt:lpstr>
      <vt:lpstr>精算額調書（実績報告）</vt:lpstr>
      <vt:lpstr>'所要額調書（交付申請）'!Print_Area</vt:lpstr>
      <vt:lpstr>'精算額調書（実績報告）'!Print_Area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大哉</dc:creator>
  <cp:lastModifiedBy>佐藤 大哉</cp:lastModifiedBy>
  <cp:lastPrinted>2023-06-23T06:56:26Z</cp:lastPrinted>
  <dcterms:created xsi:type="dcterms:W3CDTF">2023-06-23T02:26:09Z</dcterms:created>
  <dcterms:modified xsi:type="dcterms:W3CDTF">2023-06-30T01:41:27Z</dcterms:modified>
</cp:coreProperties>
</file>