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132PC033U\Desktop\02駐車場関係\地方公営企業決算状況調査\経営戦略\【照会】31.1.11平成29年度公営企業決算に係る経営比較分析表の作成について\【経営比較分析表】2017_062014_47_140\"/>
    </mc:Choice>
  </mc:AlternateContent>
  <workbookProtection workbookAlgorithmName="SHA-512" workbookHashValue="uwcmW4eU8/Vb2ZLZgrJLcSBx5tmMrYEFUUQKcuQ6BnqN1A0QPjMYqcqXDstCAL/BAMNi+hwd6++GGQmAFX8a+w==" workbookSaltValue="tK9jbwgV/9CXpyCXxqs6V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Z30" i="4" l="1"/>
  <c r="BK76" i="4"/>
  <c r="LH51" i="4"/>
  <c r="IE76" i="4"/>
  <c r="GQ30" i="4"/>
  <c r="LT76" i="4"/>
  <c r="GQ51" i="4"/>
  <c r="LH30" i="4"/>
  <c r="BZ51" i="4"/>
  <c r="BG51" i="4"/>
  <c r="BG30" i="4"/>
  <c r="FX51" i="4"/>
  <c r="AV76" i="4"/>
  <c r="KO51" i="4"/>
  <c r="HP76" i="4"/>
  <c r="FX30" i="4"/>
  <c r="LE76" i="4"/>
  <c r="KO30" i="4"/>
  <c r="HA76" i="4"/>
  <c r="AN51" i="4"/>
  <c r="FE30" i="4"/>
  <c r="AG76" i="4"/>
  <c r="KP76" i="4"/>
  <c r="FE51" i="4"/>
  <c r="JV30" i="4"/>
  <c r="AN30" i="4"/>
  <c r="JV51" i="4"/>
  <c r="R76" i="4"/>
  <c r="KA76" i="4"/>
  <c r="EL51" i="4"/>
  <c r="JC30" i="4"/>
  <c r="U30" i="4"/>
  <c r="GL76" i="4"/>
  <c r="U51" i="4"/>
  <c r="EL30" i="4"/>
  <c r="JC51" i="4"/>
</calcChain>
</file>

<file path=xl/sharedStrings.xml><?xml version="1.0" encoding="utf-8"?>
<sst xmlns="http://schemas.openxmlformats.org/spreadsheetml/2006/main" count="289" uniqueCount="159">
  <si>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</si>
  <si>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</si>
  <si>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</si>
  <si>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</si>
  <si>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</si>
  <si>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</si>
  <si>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</si>
  <si>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</si>
  <si>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</si>
  <si>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</si>
  <si>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</si>
  <si>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</si>
  <si>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</si>
  <si>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</si>
  <si>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</si>
  <si>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</si>
  <si>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</si>
  <si>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</si>
  <si>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</si>
  <si>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</si>
  <si>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</si>
  <si>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</si>
  <si>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</si>
  <si>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</si>
  <si>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</si>
  <si>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</si>
  <si>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</si>
  <si>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</si>
  <si>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</si>
  <si>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</si>
  <si>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</si>
  <si>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</si>
  <si>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</si>
  <si>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</si>
  <si>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</si>
  <si>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</si>
  <si>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</si>
  <si>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</si>
  <si>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</si>
  <si>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</si>
  <si>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</si>
  <si>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</si>
  <si>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</si>
  <si>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</si>
  <si>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</si>
  <si>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</si>
  <si>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</si>
  <si>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</si>
  <si>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</si>
  <si>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</si>
  <si>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</si>
  <si>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</si>
  <si>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</si>
  <si>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</si>
  <si>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</si>
  <si>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</si>
  <si>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</si>
  <si>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</si>
  <si>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</si>
  <si>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</si>
  <si>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</si>
  <si>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</si>
  <si>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</si>
  <si>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</si>
  <si>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</si>
  <si>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</si>
  <si>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</si>
  <si>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</si>
  <si>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</si>
  <si>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</si>
  <si>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</si>
  <si>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</si>
  <si>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</si>
  <si>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</si>
  <si>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</si>
  <si>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</si>
  <si>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</si>
  <si>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</si>
  <si>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</si>
  <si>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</si>
  <si>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</si>
  <si>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</si>
  <si>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</si>
  <si>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</si>
  <si>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</si>
  <si>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</si>
  <si>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</si>
  <si>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</si>
  <si>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</si>
  <si>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</si>
  <si>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</si>
  <si>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</si>
  <si>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</si>
  <si>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</si>
  <si>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</si>
  <si>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</si>
  <si>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</si>
  <si>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</si>
  <si>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</si>
  <si>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</si>
  <si>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</si>
  <si>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</si>
  <si>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</si>
  <si>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</si>
  <si>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</si>
  <si>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</si>
  <si>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</si>
  <si>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</si>
  <si>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</si>
  <si>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</si>
  <si>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</si>
  <si>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</si>
  <si>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</si>
  <si>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</si>
  <si>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</si>
  <si>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</si>
  <si>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</si>
  <si>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</si>
  <si>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</si>
  <si>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</si>
  <si>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</si>
  <si>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</si>
  <si>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当該値(N-1)</t>
    <phoneticPr fontId="5"/>
  </si>
  <si>
    <t>当該値(N)</t>
    <phoneticPr fontId="5"/>
  </si>
  <si>
    <t>当該値(N-3)</t>
    <phoneticPr fontId="5"/>
  </si>
  <si>
    <t>当該値(N-1)</t>
    <phoneticPr fontId="5"/>
  </si>
  <si>
    <t>当該値(N-4)</t>
    <phoneticPr fontId="5"/>
  </si>
  <si>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</si>
  <si>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</si>
  <si>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</si>
  <si>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</si>
  <si>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</si>
  <si>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</si>
  <si>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</si>
  <si>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</si>
  <si>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</si>
  <si>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</si>
  <si>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</si>
  <si>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山形市大手町駐車場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</si>
  <si>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</si>
  <si>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</si>
  <si>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</si>
  <si>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</si>
  <si>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</si>
  <si>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</si>
  <si>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</si>
  <si>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</si>
  <si>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</si>
  <si>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</si>
  <si>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</si>
  <si>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</si>
  <si>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</si>
  <si>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</si>
  <si>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</si>
  <si>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</si>
  <si>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当駐車場においては、増収を図っていくことが難しい環境下にあるが、利用拡大に向けた取組みを強化し、経費節減の徹底を図りながら、良好な施設の管理運営に努めていく必要がある。</t>
    <rPh sb="0" eb="1">
      <t>トウ</t>
    </rPh>
    <rPh sb="1" eb="4">
      <t>チュウシャジョウ</t>
    </rPh>
    <rPh sb="10" eb="12">
      <t>ゾウシュウ</t>
    </rPh>
    <rPh sb="13" eb="14">
      <t>ハカ</t>
    </rPh>
    <rPh sb="21" eb="22">
      <t>ムズカ</t>
    </rPh>
    <rPh sb="24" eb="26">
      <t>カンキョウ</t>
    </rPh>
    <rPh sb="26" eb="27">
      <t>シタ</t>
    </rPh>
    <rPh sb="32" eb="34">
      <t>リヨウ</t>
    </rPh>
    <rPh sb="34" eb="36">
      <t>カクダイ</t>
    </rPh>
    <rPh sb="37" eb="38">
      <t>ム</t>
    </rPh>
    <rPh sb="40" eb="42">
      <t>トリク</t>
    </rPh>
    <rPh sb="44" eb="46">
      <t>キョウカ</t>
    </rPh>
    <rPh sb="48" eb="50">
      <t>ケイヒ</t>
    </rPh>
    <rPh sb="50" eb="52">
      <t>セツゲン</t>
    </rPh>
    <rPh sb="53" eb="55">
      <t>テッテイ</t>
    </rPh>
    <rPh sb="56" eb="57">
      <t>ハカ</t>
    </rPh>
    <rPh sb="62" eb="64">
      <t>リョウコウ</t>
    </rPh>
    <rPh sb="65" eb="67">
      <t>シセツ</t>
    </rPh>
    <rPh sb="68" eb="70">
      <t>カンリ</t>
    </rPh>
    <rPh sb="70" eb="72">
      <t>ウンエイ</t>
    </rPh>
    <rPh sb="73" eb="74">
      <t>ツト</t>
    </rPh>
    <rPh sb="78" eb="80">
      <t>ヒツヨウ</t>
    </rPh>
    <phoneticPr fontId="6"/>
  </si>
  <si>
    <t>今後、施設の老朽化対策工事にあたっては駐車場事業債の活用を検討しながら進めていく予定である。
＊改修予定工事
　電気設備改修工事</t>
    <rPh sb="49" eb="51">
      <t>カイシュウ</t>
    </rPh>
    <rPh sb="51" eb="53">
      <t>ヨテイ</t>
    </rPh>
    <rPh sb="53" eb="55">
      <t>コウジ</t>
    </rPh>
    <rPh sb="57" eb="59">
      <t>デンキ</t>
    </rPh>
    <rPh sb="59" eb="61">
      <t>セツビ</t>
    </rPh>
    <rPh sb="61" eb="63">
      <t>カイシュウ</t>
    </rPh>
    <rPh sb="63" eb="65">
      <t>コウジ</t>
    </rPh>
    <phoneticPr fontId="5"/>
  </si>
  <si>
    <t>①収益的収支比率は、経年、類似施設平均値を下回っており、平成25年度及び平成28年度以外、100%を下回り赤字となっている。
④売上高GOP比率は、収益の減収並びに老朽化対策工事により、マイナス比率が大きくなった年度（平成27・29年度）がある。
⑤EBITDAは、収益の減収並びに老朽化対策工事により、マイナス比率が大きくなった年度（平成27・29年度）がある。</t>
    <rPh sb="1" eb="3">
      <t>シュウエキ</t>
    </rPh>
    <rPh sb="3" eb="4">
      <t>テキ</t>
    </rPh>
    <rPh sb="4" eb="6">
      <t>シュウシ</t>
    </rPh>
    <rPh sb="6" eb="8">
      <t>ヒリツ</t>
    </rPh>
    <rPh sb="10" eb="12">
      <t>ケイネン</t>
    </rPh>
    <rPh sb="13" eb="15">
      <t>ルイジ</t>
    </rPh>
    <rPh sb="15" eb="17">
      <t>シセツ</t>
    </rPh>
    <rPh sb="17" eb="20">
      <t>ヘイキンチ</t>
    </rPh>
    <rPh sb="21" eb="23">
      <t>シタマワ</t>
    </rPh>
    <rPh sb="28" eb="30">
      <t>ヘイセイ</t>
    </rPh>
    <rPh sb="32" eb="34">
      <t>ネンド</t>
    </rPh>
    <rPh sb="34" eb="35">
      <t>オヨ</t>
    </rPh>
    <rPh sb="36" eb="38">
      <t>ヘイセイ</t>
    </rPh>
    <rPh sb="40" eb="42">
      <t>ネンド</t>
    </rPh>
    <rPh sb="42" eb="44">
      <t>イガイ</t>
    </rPh>
    <rPh sb="50" eb="52">
      <t>シタマワ</t>
    </rPh>
    <rPh sb="53" eb="55">
      <t>アカジ</t>
    </rPh>
    <rPh sb="65" eb="67">
      <t>ウリアゲ</t>
    </rPh>
    <rPh sb="67" eb="68">
      <t>タカ</t>
    </rPh>
    <rPh sb="71" eb="73">
      <t>ヒリツ</t>
    </rPh>
    <rPh sb="75" eb="77">
      <t>シュウエキ</t>
    </rPh>
    <rPh sb="78" eb="80">
      <t>ゲンシュウ</t>
    </rPh>
    <rPh sb="80" eb="81">
      <t>ナラ</t>
    </rPh>
    <rPh sb="83" eb="86">
      <t>ロウキュウカ</t>
    </rPh>
    <rPh sb="86" eb="88">
      <t>タイサク</t>
    </rPh>
    <rPh sb="88" eb="90">
      <t>コウジ</t>
    </rPh>
    <rPh sb="98" eb="100">
      <t>ヒリツ</t>
    </rPh>
    <rPh sb="101" eb="102">
      <t>オオ</t>
    </rPh>
    <rPh sb="107" eb="109">
      <t>ネンド</t>
    </rPh>
    <rPh sb="110" eb="112">
      <t>ヘイセイ</t>
    </rPh>
    <rPh sb="117" eb="119">
      <t>ネンド</t>
    </rPh>
    <phoneticPr fontId="6"/>
  </si>
  <si>
    <t xml:space="preserve">⑪稼動率は、経年100%を下回っており、全国平均値及び類似施設平均値と比較しても、非常に低い水準にある。公園や美術館があるものの、利用率に結びついていない現状である。利用拡大を図ることが難しい環境にはあり、対策を検討していくことが必要である。
</t>
    <rPh sb="1" eb="3">
      <t>カドウ</t>
    </rPh>
    <rPh sb="3" eb="4">
      <t>リツ</t>
    </rPh>
    <rPh sb="6" eb="8">
      <t>ケイネン</t>
    </rPh>
    <rPh sb="13" eb="15">
      <t>シタマワ</t>
    </rPh>
    <rPh sb="20" eb="22">
      <t>ゼンコク</t>
    </rPh>
    <rPh sb="22" eb="25">
      <t>ヘイキンチ</t>
    </rPh>
    <rPh sb="25" eb="26">
      <t>オヨ</t>
    </rPh>
    <rPh sb="27" eb="29">
      <t>ルイジ</t>
    </rPh>
    <rPh sb="29" eb="31">
      <t>シセツ</t>
    </rPh>
    <rPh sb="31" eb="34">
      <t>ヘイキンチ</t>
    </rPh>
    <rPh sb="35" eb="37">
      <t>ヒカク</t>
    </rPh>
    <rPh sb="41" eb="43">
      <t>ヒジョウ</t>
    </rPh>
    <rPh sb="44" eb="45">
      <t>ヒク</t>
    </rPh>
    <rPh sb="46" eb="48">
      <t>スイジュン</t>
    </rPh>
    <rPh sb="52" eb="54">
      <t>コウエン</t>
    </rPh>
    <rPh sb="55" eb="58">
      <t>ビジュツカン</t>
    </rPh>
    <rPh sb="65" eb="68">
      <t>リヨウリツ</t>
    </rPh>
    <rPh sb="69" eb="70">
      <t>ムス</t>
    </rPh>
    <rPh sb="77" eb="79">
      <t>ゲンジョウ</t>
    </rPh>
    <rPh sb="83" eb="85">
      <t>リヨウ</t>
    </rPh>
    <rPh sb="85" eb="87">
      <t>カクダイ</t>
    </rPh>
    <rPh sb="88" eb="89">
      <t>ハカ</t>
    </rPh>
    <rPh sb="93" eb="94">
      <t>ムズカ</t>
    </rPh>
    <rPh sb="96" eb="98">
      <t>カンキョウ</t>
    </rPh>
    <rPh sb="103" eb="105">
      <t>タイサク</t>
    </rPh>
    <rPh sb="106" eb="108">
      <t>ケントウ</t>
    </rPh>
    <rPh sb="115" eb="117">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</si>
</sst>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100.2</c:v>
                </c:pt>
                <c:pt idx="1">
                  <c:v>98.7</c:v>
                </c:pt>
                <c:pt idx="2">
                  <c:v>62.5</c:v>
                </c:pt>
                <c:pt idx="3">
                  <c:v>102.9</c:v>
                </c:pt>
                <c:pt idx="4">
                  <c:v>80.599999999999994</c:v>
                </c:pt>
              </c:numCache>
            </c:numRef>
          </c:val>
          <c:extLst xmlns:c16r2="http://schemas.microsoft.com/office/drawing/2015/06/chart">
            <c:ext xmlns:c16="http://schemas.microsoft.com/office/drawing/2014/chart" uri="{C3380CC4-5D6E-409C-BE32-E72D297353CC}">
              <c16:uniqueId val="{00000000-C083-459A-B61A-A592E18A6E8C}"/>
            </c:ext>
          </c:extLst>
        </c:ser>
        <c:dLbls>
          <c:showLegendKey val="0"/>
          <c:showVal val="0"/>
          <c:showCatName val="0"/>
          <c:showSerName val="0"/>
          <c:showPercent val="0"/>
          <c:showBubbleSize val="0"/>
        </c:dLbls>
        <c:gapWidth val="150"/>
        <c:axId val="244064864"/>
        <c:axId val="24406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C083-459A-B61A-A592E18A6E8C}"/>
            </c:ext>
          </c:extLst>
        </c:ser>
        <c:dLbls>
          <c:showLegendKey val="0"/>
          <c:showVal val="0"/>
          <c:showCatName val="0"/>
          <c:showSerName val="0"/>
          <c:showPercent val="0"/>
          <c:showBubbleSize val="0"/>
        </c:dLbls>
        <c:marker val="1"/>
        <c:smooth val="0"/>
        <c:axId val="244064864"/>
        <c:axId val="244065248"/>
      </c:lineChart>
      <c:dateAx>
        <c:axId val="244064864"/>
        <c:scaling>
          <c:orientation val="minMax"/>
        </c:scaling>
        <c:delete val="1"/>
        <c:axPos val="b"/>
        <c:numFmt formatCode="ge" sourceLinked="1"/>
        <c:majorTickMark val="none"/>
        <c:minorTickMark val="none"/>
        <c:tickLblPos val="none"/>
        <c:crossAx val="244065248"/>
        <c:crosses val="autoZero"/>
        <c:auto val="1"/>
        <c:lblOffset val="100"/>
        <c:baseTimeUnit val="years"/>
      </c:dateAx>
      <c:valAx>
        <c:axId val="24406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06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8A-4D68-B3AC-36D917CBAA68}"/>
            </c:ext>
          </c:extLst>
        </c:ser>
        <c:dLbls>
          <c:showLegendKey val="0"/>
          <c:showVal val="0"/>
          <c:showCatName val="0"/>
          <c:showSerName val="0"/>
          <c:showPercent val="0"/>
          <c:showBubbleSize val="0"/>
        </c:dLbls>
        <c:gapWidth val="150"/>
        <c:axId val="245064136"/>
        <c:axId val="24506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F18A-4D68-B3AC-36D917CBAA68}"/>
            </c:ext>
          </c:extLst>
        </c:ser>
        <c:dLbls>
          <c:showLegendKey val="0"/>
          <c:showVal val="0"/>
          <c:showCatName val="0"/>
          <c:showSerName val="0"/>
          <c:showPercent val="0"/>
          <c:showBubbleSize val="0"/>
        </c:dLbls>
        <c:marker val="1"/>
        <c:smooth val="0"/>
        <c:axId val="245064136"/>
        <c:axId val="245064520"/>
      </c:lineChart>
      <c:dateAx>
        <c:axId val="245064136"/>
        <c:scaling>
          <c:orientation val="minMax"/>
        </c:scaling>
        <c:delete val="1"/>
        <c:axPos val="b"/>
        <c:numFmt formatCode="ge" sourceLinked="1"/>
        <c:majorTickMark val="none"/>
        <c:minorTickMark val="none"/>
        <c:tickLblPos val="none"/>
        <c:crossAx val="245064520"/>
        <c:crosses val="autoZero"/>
        <c:auto val="1"/>
        <c:lblOffset val="100"/>
        <c:baseTimeUnit val="years"/>
      </c:dateAx>
      <c:valAx>
        <c:axId val="245064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06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A27-4CB3-8D80-62A13D837156}"/>
            </c:ext>
          </c:extLst>
        </c:ser>
        <c:dLbls>
          <c:showLegendKey val="0"/>
          <c:showVal val="0"/>
          <c:showCatName val="0"/>
          <c:showSerName val="0"/>
          <c:showPercent val="0"/>
          <c:showBubbleSize val="0"/>
        </c:dLbls>
        <c:gapWidth val="150"/>
        <c:axId val="244773912"/>
        <c:axId val="24477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A27-4CB3-8D80-62A13D837156}"/>
            </c:ext>
          </c:extLst>
        </c:ser>
        <c:dLbls>
          <c:showLegendKey val="0"/>
          <c:showVal val="0"/>
          <c:showCatName val="0"/>
          <c:showSerName val="0"/>
          <c:showPercent val="0"/>
          <c:showBubbleSize val="0"/>
        </c:dLbls>
        <c:marker val="1"/>
        <c:smooth val="0"/>
        <c:axId val="244773912"/>
        <c:axId val="244774296"/>
      </c:lineChart>
      <c:dateAx>
        <c:axId val="244773912"/>
        <c:scaling>
          <c:orientation val="minMax"/>
        </c:scaling>
        <c:delete val="1"/>
        <c:axPos val="b"/>
        <c:numFmt formatCode="ge" sourceLinked="1"/>
        <c:majorTickMark val="none"/>
        <c:minorTickMark val="none"/>
        <c:tickLblPos val="none"/>
        <c:crossAx val="244774296"/>
        <c:crosses val="autoZero"/>
        <c:auto val="1"/>
        <c:lblOffset val="100"/>
        <c:baseTimeUnit val="years"/>
      </c:dateAx>
      <c:valAx>
        <c:axId val="24477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77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38C-4FB9-B019-5C0B93F05498}"/>
            </c:ext>
          </c:extLst>
        </c:ser>
        <c:dLbls>
          <c:showLegendKey val="0"/>
          <c:showVal val="0"/>
          <c:showCatName val="0"/>
          <c:showSerName val="0"/>
          <c:showPercent val="0"/>
          <c:showBubbleSize val="0"/>
        </c:dLbls>
        <c:gapWidth val="150"/>
        <c:axId val="244860360"/>
        <c:axId val="24486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38C-4FB9-B019-5C0B93F05498}"/>
            </c:ext>
          </c:extLst>
        </c:ser>
        <c:dLbls>
          <c:showLegendKey val="0"/>
          <c:showVal val="0"/>
          <c:showCatName val="0"/>
          <c:showSerName val="0"/>
          <c:showPercent val="0"/>
          <c:showBubbleSize val="0"/>
        </c:dLbls>
        <c:marker val="1"/>
        <c:smooth val="0"/>
        <c:axId val="244860360"/>
        <c:axId val="244864840"/>
      </c:lineChart>
      <c:dateAx>
        <c:axId val="244860360"/>
        <c:scaling>
          <c:orientation val="minMax"/>
        </c:scaling>
        <c:delete val="1"/>
        <c:axPos val="b"/>
        <c:numFmt formatCode="ge" sourceLinked="1"/>
        <c:majorTickMark val="none"/>
        <c:minorTickMark val="none"/>
        <c:tickLblPos val="none"/>
        <c:crossAx val="244864840"/>
        <c:crosses val="autoZero"/>
        <c:auto val="1"/>
        <c:lblOffset val="100"/>
        <c:baseTimeUnit val="years"/>
      </c:dateAx>
      <c:valAx>
        <c:axId val="244864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860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02-4707-A04D-BD1A9742CED2}"/>
            </c:ext>
          </c:extLst>
        </c:ser>
        <c:dLbls>
          <c:showLegendKey val="0"/>
          <c:showVal val="0"/>
          <c:showCatName val="0"/>
          <c:showSerName val="0"/>
          <c:showPercent val="0"/>
          <c:showBubbleSize val="0"/>
        </c:dLbls>
        <c:gapWidth val="150"/>
        <c:axId val="244907776"/>
        <c:axId val="2449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2102-4707-A04D-BD1A9742CED2}"/>
            </c:ext>
          </c:extLst>
        </c:ser>
        <c:dLbls>
          <c:showLegendKey val="0"/>
          <c:showVal val="0"/>
          <c:showCatName val="0"/>
          <c:showSerName val="0"/>
          <c:showPercent val="0"/>
          <c:showBubbleSize val="0"/>
        </c:dLbls>
        <c:marker val="1"/>
        <c:smooth val="0"/>
        <c:axId val="244907776"/>
        <c:axId val="244914304"/>
      </c:lineChart>
      <c:dateAx>
        <c:axId val="244907776"/>
        <c:scaling>
          <c:orientation val="minMax"/>
        </c:scaling>
        <c:delete val="1"/>
        <c:axPos val="b"/>
        <c:numFmt formatCode="ge" sourceLinked="1"/>
        <c:majorTickMark val="none"/>
        <c:minorTickMark val="none"/>
        <c:tickLblPos val="none"/>
        <c:crossAx val="244914304"/>
        <c:crosses val="autoZero"/>
        <c:auto val="1"/>
        <c:lblOffset val="100"/>
        <c:baseTimeUnit val="years"/>
      </c:dateAx>
      <c:valAx>
        <c:axId val="24491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0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31-48CD-94AC-84F21ED1DFA3}"/>
            </c:ext>
          </c:extLst>
        </c:ser>
        <c:dLbls>
          <c:showLegendKey val="0"/>
          <c:showVal val="0"/>
          <c:showCatName val="0"/>
          <c:showSerName val="0"/>
          <c:showPercent val="0"/>
          <c:showBubbleSize val="0"/>
        </c:dLbls>
        <c:gapWidth val="150"/>
        <c:axId val="245671704"/>
        <c:axId val="2456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3631-48CD-94AC-84F21ED1DFA3}"/>
            </c:ext>
          </c:extLst>
        </c:ser>
        <c:dLbls>
          <c:showLegendKey val="0"/>
          <c:showVal val="0"/>
          <c:showCatName val="0"/>
          <c:showSerName val="0"/>
          <c:showPercent val="0"/>
          <c:showBubbleSize val="0"/>
        </c:dLbls>
        <c:marker val="1"/>
        <c:smooth val="0"/>
        <c:axId val="245671704"/>
        <c:axId val="245672096"/>
      </c:lineChart>
      <c:dateAx>
        <c:axId val="245671704"/>
        <c:scaling>
          <c:orientation val="minMax"/>
        </c:scaling>
        <c:delete val="1"/>
        <c:axPos val="b"/>
        <c:numFmt formatCode="ge" sourceLinked="1"/>
        <c:majorTickMark val="none"/>
        <c:minorTickMark val="none"/>
        <c:tickLblPos val="none"/>
        <c:crossAx val="245672096"/>
        <c:crosses val="autoZero"/>
        <c:auto val="1"/>
        <c:lblOffset val="100"/>
        <c:baseTimeUnit val="years"/>
      </c:dateAx>
      <c:valAx>
        <c:axId val="24567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567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84.1</c:v>
                </c:pt>
                <c:pt idx="1">
                  <c:v>84.6</c:v>
                </c:pt>
                <c:pt idx="2">
                  <c:v>84.6</c:v>
                </c:pt>
                <c:pt idx="3">
                  <c:v>88.5</c:v>
                </c:pt>
                <c:pt idx="4">
                  <c:v>74.2</c:v>
                </c:pt>
              </c:numCache>
            </c:numRef>
          </c:val>
          <c:extLst xmlns:c16r2="http://schemas.microsoft.com/office/drawing/2015/06/chart">
            <c:ext xmlns:c16="http://schemas.microsoft.com/office/drawing/2014/chart" uri="{C3380CC4-5D6E-409C-BE32-E72D297353CC}">
              <c16:uniqueId val="{00000000-0DF1-4E17-812B-AA172AF469A3}"/>
            </c:ext>
          </c:extLst>
        </c:ser>
        <c:dLbls>
          <c:showLegendKey val="0"/>
          <c:showVal val="0"/>
          <c:showCatName val="0"/>
          <c:showSerName val="0"/>
          <c:showPercent val="0"/>
          <c:showBubbleSize val="0"/>
        </c:dLbls>
        <c:gapWidth val="150"/>
        <c:axId val="245672880"/>
        <c:axId val="24567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0DF1-4E17-812B-AA172AF469A3}"/>
            </c:ext>
          </c:extLst>
        </c:ser>
        <c:dLbls>
          <c:showLegendKey val="0"/>
          <c:showVal val="0"/>
          <c:showCatName val="0"/>
          <c:showSerName val="0"/>
          <c:showPercent val="0"/>
          <c:showBubbleSize val="0"/>
        </c:dLbls>
        <c:marker val="1"/>
        <c:smooth val="0"/>
        <c:axId val="245672880"/>
        <c:axId val="245673272"/>
      </c:lineChart>
      <c:dateAx>
        <c:axId val="245672880"/>
        <c:scaling>
          <c:orientation val="minMax"/>
        </c:scaling>
        <c:delete val="1"/>
        <c:axPos val="b"/>
        <c:numFmt formatCode="ge" sourceLinked="1"/>
        <c:majorTickMark val="none"/>
        <c:minorTickMark val="none"/>
        <c:tickLblPos val="none"/>
        <c:crossAx val="245673272"/>
        <c:crosses val="autoZero"/>
        <c:auto val="1"/>
        <c:lblOffset val="100"/>
        <c:baseTimeUnit val="years"/>
      </c:dateAx>
      <c:valAx>
        <c:axId val="245673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67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0.2</c:v>
                </c:pt>
                <c:pt idx="1">
                  <c:v>-1.4</c:v>
                </c:pt>
                <c:pt idx="2">
                  <c:v>-60</c:v>
                </c:pt>
                <c:pt idx="3">
                  <c:v>2.8</c:v>
                </c:pt>
                <c:pt idx="4">
                  <c:v>-24.1</c:v>
                </c:pt>
              </c:numCache>
            </c:numRef>
          </c:val>
          <c:extLst xmlns:c16r2="http://schemas.microsoft.com/office/drawing/2015/06/chart">
            <c:ext xmlns:c16="http://schemas.microsoft.com/office/drawing/2014/chart" uri="{C3380CC4-5D6E-409C-BE32-E72D297353CC}">
              <c16:uniqueId val="{00000000-5F90-4AF3-B937-E07F8595003E}"/>
            </c:ext>
          </c:extLst>
        </c:ser>
        <c:dLbls>
          <c:showLegendKey val="0"/>
          <c:showVal val="0"/>
          <c:showCatName val="0"/>
          <c:showSerName val="0"/>
          <c:showPercent val="0"/>
          <c:showBubbleSize val="0"/>
        </c:dLbls>
        <c:gapWidth val="150"/>
        <c:axId val="245674056"/>
        <c:axId val="24567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5F90-4AF3-B937-E07F8595003E}"/>
            </c:ext>
          </c:extLst>
        </c:ser>
        <c:dLbls>
          <c:showLegendKey val="0"/>
          <c:showVal val="0"/>
          <c:showCatName val="0"/>
          <c:showSerName val="0"/>
          <c:showPercent val="0"/>
          <c:showBubbleSize val="0"/>
        </c:dLbls>
        <c:marker val="1"/>
        <c:smooth val="0"/>
        <c:axId val="245674056"/>
        <c:axId val="245674448"/>
      </c:lineChart>
      <c:dateAx>
        <c:axId val="245674056"/>
        <c:scaling>
          <c:orientation val="minMax"/>
        </c:scaling>
        <c:delete val="1"/>
        <c:axPos val="b"/>
        <c:numFmt formatCode="ge" sourceLinked="1"/>
        <c:majorTickMark val="none"/>
        <c:minorTickMark val="none"/>
        <c:tickLblPos val="none"/>
        <c:crossAx val="245674448"/>
        <c:crosses val="autoZero"/>
        <c:auto val="1"/>
        <c:lblOffset val="100"/>
        <c:baseTimeUnit val="years"/>
      </c:dateAx>
      <c:valAx>
        <c:axId val="24567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67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55</c:v>
                </c:pt>
                <c:pt idx="1">
                  <c:v>-388</c:v>
                </c:pt>
                <c:pt idx="2">
                  <c:v>-17307</c:v>
                </c:pt>
                <c:pt idx="3">
                  <c:v>837</c:v>
                </c:pt>
                <c:pt idx="4">
                  <c:v>-5779</c:v>
                </c:pt>
              </c:numCache>
            </c:numRef>
          </c:val>
          <c:extLst xmlns:c16r2="http://schemas.microsoft.com/office/drawing/2015/06/chart">
            <c:ext xmlns:c16="http://schemas.microsoft.com/office/drawing/2014/chart" uri="{C3380CC4-5D6E-409C-BE32-E72D297353CC}">
              <c16:uniqueId val="{00000000-40EA-4C19-B3B0-61A5A3F11E55}"/>
            </c:ext>
          </c:extLst>
        </c:ser>
        <c:dLbls>
          <c:showLegendKey val="0"/>
          <c:showVal val="0"/>
          <c:showCatName val="0"/>
          <c:showSerName val="0"/>
          <c:showPercent val="0"/>
          <c:showBubbleSize val="0"/>
        </c:dLbls>
        <c:gapWidth val="150"/>
        <c:axId val="245675232"/>
        <c:axId val="24537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40EA-4C19-B3B0-61A5A3F11E55}"/>
            </c:ext>
          </c:extLst>
        </c:ser>
        <c:dLbls>
          <c:showLegendKey val="0"/>
          <c:showVal val="0"/>
          <c:showCatName val="0"/>
          <c:showSerName val="0"/>
          <c:showPercent val="0"/>
          <c:showBubbleSize val="0"/>
        </c:dLbls>
        <c:marker val="1"/>
        <c:smooth val="0"/>
        <c:axId val="245675232"/>
        <c:axId val="245374104"/>
      </c:lineChart>
      <c:dateAx>
        <c:axId val="245675232"/>
        <c:scaling>
          <c:orientation val="minMax"/>
        </c:scaling>
        <c:delete val="1"/>
        <c:axPos val="b"/>
        <c:numFmt formatCode="ge" sourceLinked="1"/>
        <c:majorTickMark val="none"/>
        <c:minorTickMark val="none"/>
        <c:tickLblPos val="none"/>
        <c:crossAx val="245374104"/>
        <c:crosses val="autoZero"/>
        <c:auto val="1"/>
        <c:lblOffset val="100"/>
        <c:baseTimeUnit val="years"/>
      </c:dateAx>
      <c:valAx>
        <c:axId val="245374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567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53" zoomScale="85" zoomScaleNormal="85"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山形県山形市　山形市大手町駐車場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5866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100.2</v>
      </c>
      <c r="V31" s="118"/>
      <c r="W31" s="118"/>
      <c r="X31" s="118"/>
      <c r="Y31" s="118"/>
      <c r="Z31" s="118"/>
      <c r="AA31" s="118"/>
      <c r="AB31" s="118"/>
      <c r="AC31" s="118"/>
      <c r="AD31" s="118"/>
      <c r="AE31" s="118"/>
      <c r="AF31" s="118"/>
      <c r="AG31" s="118"/>
      <c r="AH31" s="118"/>
      <c r="AI31" s="118"/>
      <c r="AJ31" s="118"/>
      <c r="AK31" s="118"/>
      <c r="AL31" s="118"/>
      <c r="AM31" s="118"/>
      <c r="AN31" s="118">
        <f>データ!Z7</f>
        <v>98.7</v>
      </c>
      <c r="AO31" s="118"/>
      <c r="AP31" s="118"/>
      <c r="AQ31" s="118"/>
      <c r="AR31" s="118"/>
      <c r="AS31" s="118"/>
      <c r="AT31" s="118"/>
      <c r="AU31" s="118"/>
      <c r="AV31" s="118"/>
      <c r="AW31" s="118"/>
      <c r="AX31" s="118"/>
      <c r="AY31" s="118"/>
      <c r="AZ31" s="118"/>
      <c r="BA31" s="118"/>
      <c r="BB31" s="118"/>
      <c r="BC31" s="118"/>
      <c r="BD31" s="118"/>
      <c r="BE31" s="118"/>
      <c r="BF31" s="118"/>
      <c r="BG31" s="118">
        <f>データ!AA7</f>
        <v>62.5</v>
      </c>
      <c r="BH31" s="118"/>
      <c r="BI31" s="118"/>
      <c r="BJ31" s="118"/>
      <c r="BK31" s="118"/>
      <c r="BL31" s="118"/>
      <c r="BM31" s="118"/>
      <c r="BN31" s="118"/>
      <c r="BO31" s="118"/>
      <c r="BP31" s="118"/>
      <c r="BQ31" s="118"/>
      <c r="BR31" s="118"/>
      <c r="BS31" s="118"/>
      <c r="BT31" s="118"/>
      <c r="BU31" s="118"/>
      <c r="BV31" s="118"/>
      <c r="BW31" s="118"/>
      <c r="BX31" s="118"/>
      <c r="BY31" s="118"/>
      <c r="BZ31" s="118">
        <f>データ!AB7</f>
        <v>102.9</v>
      </c>
      <c r="CA31" s="118"/>
      <c r="CB31" s="118"/>
      <c r="CC31" s="118"/>
      <c r="CD31" s="118"/>
      <c r="CE31" s="118"/>
      <c r="CF31" s="118"/>
      <c r="CG31" s="118"/>
      <c r="CH31" s="118"/>
      <c r="CI31" s="118"/>
      <c r="CJ31" s="118"/>
      <c r="CK31" s="118"/>
      <c r="CL31" s="118"/>
      <c r="CM31" s="118"/>
      <c r="CN31" s="118"/>
      <c r="CO31" s="118"/>
      <c r="CP31" s="118"/>
      <c r="CQ31" s="118"/>
      <c r="CR31" s="118"/>
      <c r="CS31" s="118">
        <f>データ!AC7</f>
        <v>80.599999999999994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84.1</v>
      </c>
      <c r="JD31" s="120"/>
      <c r="JE31" s="120"/>
      <c r="JF31" s="120"/>
      <c r="JG31" s="120"/>
      <c r="JH31" s="120"/>
      <c r="JI31" s="120"/>
      <c r="JJ31" s="120"/>
      <c r="JK31" s="120"/>
      <c r="JL31" s="120"/>
      <c r="JM31" s="120"/>
      <c r="JN31" s="120"/>
      <c r="JO31" s="120"/>
      <c r="JP31" s="120"/>
      <c r="JQ31" s="120"/>
      <c r="JR31" s="120"/>
      <c r="JS31" s="120"/>
      <c r="JT31" s="120"/>
      <c r="JU31" s="121"/>
      <c r="JV31" s="119">
        <f>データ!DL7</f>
        <v>84.6</v>
      </c>
      <c r="JW31" s="120"/>
      <c r="JX31" s="120"/>
      <c r="JY31" s="120"/>
      <c r="JZ31" s="120"/>
      <c r="KA31" s="120"/>
      <c r="KB31" s="120"/>
      <c r="KC31" s="120"/>
      <c r="KD31" s="120"/>
      <c r="KE31" s="120"/>
      <c r="KF31" s="120"/>
      <c r="KG31" s="120"/>
      <c r="KH31" s="120"/>
      <c r="KI31" s="120"/>
      <c r="KJ31" s="120"/>
      <c r="KK31" s="120"/>
      <c r="KL31" s="120"/>
      <c r="KM31" s="120"/>
      <c r="KN31" s="121"/>
      <c r="KO31" s="119">
        <f>データ!DM7</f>
        <v>84.6</v>
      </c>
      <c r="KP31" s="120"/>
      <c r="KQ31" s="120"/>
      <c r="KR31" s="120"/>
      <c r="KS31" s="120"/>
      <c r="KT31" s="120"/>
      <c r="KU31" s="120"/>
      <c r="KV31" s="120"/>
      <c r="KW31" s="120"/>
      <c r="KX31" s="120"/>
      <c r="KY31" s="120"/>
      <c r="KZ31" s="120"/>
      <c r="LA31" s="120"/>
      <c r="LB31" s="120"/>
      <c r="LC31" s="120"/>
      <c r="LD31" s="120"/>
      <c r="LE31" s="120"/>
      <c r="LF31" s="120"/>
      <c r="LG31" s="121"/>
      <c r="LH31" s="119">
        <f>データ!DN7</f>
        <v>88.5</v>
      </c>
      <c r="LI31" s="120"/>
      <c r="LJ31" s="120"/>
      <c r="LK31" s="120"/>
      <c r="LL31" s="120"/>
      <c r="LM31" s="120"/>
      <c r="LN31" s="120"/>
      <c r="LO31" s="120"/>
      <c r="LP31" s="120"/>
      <c r="LQ31" s="120"/>
      <c r="LR31" s="120"/>
      <c r="LS31" s="120"/>
      <c r="LT31" s="120"/>
      <c r="LU31" s="120"/>
      <c r="LV31" s="120"/>
      <c r="LW31" s="120"/>
      <c r="LX31" s="120"/>
      <c r="LY31" s="120"/>
      <c r="LZ31" s="121"/>
      <c r="MA31" s="119">
        <f>データ!DO7</f>
        <v>74.2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0.2</v>
      </c>
      <c r="EM52" s="118"/>
      <c r="EN52" s="118"/>
      <c r="EO52" s="118"/>
      <c r="EP52" s="118"/>
      <c r="EQ52" s="118"/>
      <c r="ER52" s="118"/>
      <c r="ES52" s="118"/>
      <c r="ET52" s="118"/>
      <c r="EU52" s="118"/>
      <c r="EV52" s="118"/>
      <c r="EW52" s="118"/>
      <c r="EX52" s="118"/>
      <c r="EY52" s="118"/>
      <c r="EZ52" s="118"/>
      <c r="FA52" s="118"/>
      <c r="FB52" s="118"/>
      <c r="FC52" s="118"/>
      <c r="FD52" s="118"/>
      <c r="FE52" s="118">
        <f>データ!BG7</f>
        <v>-1.4</v>
      </c>
      <c r="FF52" s="118"/>
      <c r="FG52" s="118"/>
      <c r="FH52" s="118"/>
      <c r="FI52" s="118"/>
      <c r="FJ52" s="118"/>
      <c r="FK52" s="118"/>
      <c r="FL52" s="118"/>
      <c r="FM52" s="118"/>
      <c r="FN52" s="118"/>
      <c r="FO52" s="118"/>
      <c r="FP52" s="118"/>
      <c r="FQ52" s="118"/>
      <c r="FR52" s="118"/>
      <c r="FS52" s="118"/>
      <c r="FT52" s="118"/>
      <c r="FU52" s="118"/>
      <c r="FV52" s="118"/>
      <c r="FW52" s="118"/>
      <c r="FX52" s="118">
        <f>データ!BH7</f>
        <v>-60</v>
      </c>
      <c r="FY52" s="118"/>
      <c r="FZ52" s="118"/>
      <c r="GA52" s="118"/>
      <c r="GB52" s="118"/>
      <c r="GC52" s="118"/>
      <c r="GD52" s="118"/>
      <c r="GE52" s="118"/>
      <c r="GF52" s="118"/>
      <c r="GG52" s="118"/>
      <c r="GH52" s="118"/>
      <c r="GI52" s="118"/>
      <c r="GJ52" s="118"/>
      <c r="GK52" s="118"/>
      <c r="GL52" s="118"/>
      <c r="GM52" s="118"/>
      <c r="GN52" s="118"/>
      <c r="GO52" s="118"/>
      <c r="GP52" s="118"/>
      <c r="GQ52" s="118">
        <f>データ!BI7</f>
        <v>2.8</v>
      </c>
      <c r="GR52" s="118"/>
      <c r="GS52" s="118"/>
      <c r="GT52" s="118"/>
      <c r="GU52" s="118"/>
      <c r="GV52" s="118"/>
      <c r="GW52" s="118"/>
      <c r="GX52" s="118"/>
      <c r="GY52" s="118"/>
      <c r="GZ52" s="118"/>
      <c r="HA52" s="118"/>
      <c r="HB52" s="118"/>
      <c r="HC52" s="118"/>
      <c r="HD52" s="118"/>
      <c r="HE52" s="118"/>
      <c r="HF52" s="118"/>
      <c r="HG52" s="118"/>
      <c r="HH52" s="118"/>
      <c r="HI52" s="118"/>
      <c r="HJ52" s="118">
        <f>データ!BJ7</f>
        <v>-24.1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55</v>
      </c>
      <c r="JD52" s="126"/>
      <c r="JE52" s="126"/>
      <c r="JF52" s="126"/>
      <c r="JG52" s="126"/>
      <c r="JH52" s="126"/>
      <c r="JI52" s="126"/>
      <c r="JJ52" s="126"/>
      <c r="JK52" s="126"/>
      <c r="JL52" s="126"/>
      <c r="JM52" s="126"/>
      <c r="JN52" s="126"/>
      <c r="JO52" s="126"/>
      <c r="JP52" s="126"/>
      <c r="JQ52" s="126"/>
      <c r="JR52" s="126"/>
      <c r="JS52" s="126"/>
      <c r="JT52" s="126"/>
      <c r="JU52" s="126"/>
      <c r="JV52" s="126">
        <f>データ!BR7</f>
        <v>-388</v>
      </c>
      <c r="JW52" s="126"/>
      <c r="JX52" s="126"/>
      <c r="JY52" s="126"/>
      <c r="JZ52" s="126"/>
      <c r="KA52" s="126"/>
      <c r="KB52" s="126"/>
      <c r="KC52" s="126"/>
      <c r="KD52" s="126"/>
      <c r="KE52" s="126"/>
      <c r="KF52" s="126"/>
      <c r="KG52" s="126"/>
      <c r="KH52" s="126"/>
      <c r="KI52" s="126"/>
      <c r="KJ52" s="126"/>
      <c r="KK52" s="126"/>
      <c r="KL52" s="126"/>
      <c r="KM52" s="126"/>
      <c r="KN52" s="126"/>
      <c r="KO52" s="126">
        <f>データ!BS7</f>
        <v>-17307</v>
      </c>
      <c r="KP52" s="126"/>
      <c r="KQ52" s="126"/>
      <c r="KR52" s="126"/>
      <c r="KS52" s="126"/>
      <c r="KT52" s="126"/>
      <c r="KU52" s="126"/>
      <c r="KV52" s="126"/>
      <c r="KW52" s="126"/>
      <c r="KX52" s="126"/>
      <c r="KY52" s="126"/>
      <c r="KZ52" s="126"/>
      <c r="LA52" s="126"/>
      <c r="LB52" s="126"/>
      <c r="LC52" s="126"/>
      <c r="LD52" s="126"/>
      <c r="LE52" s="126"/>
      <c r="LF52" s="126"/>
      <c r="LG52" s="126"/>
      <c r="LH52" s="126">
        <f>データ!BT7</f>
        <v>837</v>
      </c>
      <c r="LI52" s="126"/>
      <c r="LJ52" s="126"/>
      <c r="LK52" s="126"/>
      <c r="LL52" s="126"/>
      <c r="LM52" s="126"/>
      <c r="LN52" s="126"/>
      <c r="LO52" s="126"/>
      <c r="LP52" s="126"/>
      <c r="LQ52" s="126"/>
      <c r="LR52" s="126"/>
      <c r="LS52" s="126"/>
      <c r="LT52" s="126"/>
      <c r="LU52" s="126"/>
      <c r="LV52" s="126"/>
      <c r="LW52" s="126"/>
      <c r="LX52" s="126"/>
      <c r="LY52" s="126"/>
      <c r="LZ52" s="126"/>
      <c r="MA52" s="126">
        <f>データ!BU7</f>
        <v>-5779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7axhBfsu7E0lF+nYAaRX7xLcOJD89vG1fS83cmDALRT129PT+IONXUPo0C3jfw7jjjI/PRNMZ/YVnUGlsG3Uw==" saltValue="6/9rnIrc2K0Mu6NHwvFtQ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113</v>
      </c>
      <c r="AN5" s="59" t="s">
        <v>114</v>
      </c>
      <c r="AO5" s="59" t="s">
        <v>104</v>
      </c>
      <c r="AP5" s="59" t="s">
        <v>105</v>
      </c>
      <c r="AQ5" s="59" t="s">
        <v>106</v>
      </c>
      <c r="AR5" s="59" t="s">
        <v>107</v>
      </c>
      <c r="AS5" s="59" t="s">
        <v>108</v>
      </c>
      <c r="AT5" s="59" t="s">
        <v>109</v>
      </c>
      <c r="AU5" s="59" t="s">
        <v>110</v>
      </c>
      <c r="AV5" s="59" t="s">
        <v>115</v>
      </c>
      <c r="AW5" s="59" t="s">
        <v>101</v>
      </c>
      <c r="AX5" s="59" t="s">
        <v>102</v>
      </c>
      <c r="AY5" s="59" t="s">
        <v>114</v>
      </c>
      <c r="AZ5" s="59" t="s">
        <v>104</v>
      </c>
      <c r="BA5" s="59" t="s">
        <v>105</v>
      </c>
      <c r="BB5" s="59" t="s">
        <v>106</v>
      </c>
      <c r="BC5" s="59" t="s">
        <v>107</v>
      </c>
      <c r="BD5" s="59" t="s">
        <v>108</v>
      </c>
      <c r="BE5" s="59" t="s">
        <v>109</v>
      </c>
      <c r="BF5" s="59" t="s">
        <v>110</v>
      </c>
      <c r="BG5" s="59" t="s">
        <v>111</v>
      </c>
      <c r="BH5" s="59" t="s">
        <v>101</v>
      </c>
      <c r="BI5" s="59" t="s">
        <v>116</v>
      </c>
      <c r="BJ5" s="59" t="s">
        <v>117</v>
      </c>
      <c r="BK5" s="59" t="s">
        <v>104</v>
      </c>
      <c r="BL5" s="59" t="s">
        <v>105</v>
      </c>
      <c r="BM5" s="59" t="s">
        <v>106</v>
      </c>
      <c r="BN5" s="59" t="s">
        <v>107</v>
      </c>
      <c r="BO5" s="59" t="s">
        <v>108</v>
      </c>
      <c r="BP5" s="59" t="s">
        <v>109</v>
      </c>
      <c r="BQ5" s="59" t="s">
        <v>99</v>
      </c>
      <c r="BR5" s="59" t="s">
        <v>118</v>
      </c>
      <c r="BS5" s="59" t="s">
        <v>119</v>
      </c>
      <c r="BT5" s="59" t="s">
        <v>102</v>
      </c>
      <c r="BU5" s="59" t="s">
        <v>120</v>
      </c>
      <c r="BV5" s="59" t="s">
        <v>104</v>
      </c>
      <c r="BW5" s="59" t="s">
        <v>105</v>
      </c>
      <c r="BX5" s="59" t="s">
        <v>106</v>
      </c>
      <c r="BY5" s="59" t="s">
        <v>107</v>
      </c>
      <c r="BZ5" s="59" t="s">
        <v>108</v>
      </c>
      <c r="CA5" s="59" t="s">
        <v>109</v>
      </c>
      <c r="CB5" s="59" t="s">
        <v>121</v>
      </c>
      <c r="CC5" s="59" t="s">
        <v>111</v>
      </c>
      <c r="CD5" s="59" t="s">
        <v>101</v>
      </c>
      <c r="CE5" s="59" t="s">
        <v>122</v>
      </c>
      <c r="CF5" s="59" t="s">
        <v>123</v>
      </c>
      <c r="CG5" s="59" t="s">
        <v>104</v>
      </c>
      <c r="CH5" s="59" t="s">
        <v>105</v>
      </c>
      <c r="CI5" s="59" t="s">
        <v>106</v>
      </c>
      <c r="CJ5" s="59" t="s">
        <v>107</v>
      </c>
      <c r="CK5" s="59" t="s">
        <v>108</v>
      </c>
      <c r="CL5" s="59" t="s">
        <v>109</v>
      </c>
      <c r="CM5" s="151"/>
      <c r="CN5" s="151"/>
      <c r="CO5" s="59" t="s">
        <v>110</v>
      </c>
      <c r="CP5" s="59" t="s">
        <v>124</v>
      </c>
      <c r="CQ5" s="59" t="s">
        <v>101</v>
      </c>
      <c r="CR5" s="59" t="s">
        <v>125</v>
      </c>
      <c r="CS5" s="59" t="s">
        <v>120</v>
      </c>
      <c r="CT5" s="59" t="s">
        <v>104</v>
      </c>
      <c r="CU5" s="59" t="s">
        <v>105</v>
      </c>
      <c r="CV5" s="59" t="s">
        <v>106</v>
      </c>
      <c r="CW5" s="59" t="s">
        <v>107</v>
      </c>
      <c r="CX5" s="59" t="s">
        <v>108</v>
      </c>
      <c r="CY5" s="59" t="s">
        <v>109</v>
      </c>
      <c r="CZ5" s="59" t="s">
        <v>126</v>
      </c>
      <c r="DA5" s="59" t="s">
        <v>111</v>
      </c>
      <c r="DB5" s="59" t="s">
        <v>101</v>
      </c>
      <c r="DC5" s="59" t="s">
        <v>116</v>
      </c>
      <c r="DD5" s="59" t="s">
        <v>114</v>
      </c>
      <c r="DE5" s="59" t="s">
        <v>104</v>
      </c>
      <c r="DF5" s="59" t="s">
        <v>105</v>
      </c>
      <c r="DG5" s="59" t="s">
        <v>106</v>
      </c>
      <c r="DH5" s="59" t="s">
        <v>107</v>
      </c>
      <c r="DI5" s="59" t="s">
        <v>108</v>
      </c>
      <c r="DJ5" s="59" t="s">
        <v>44</v>
      </c>
      <c r="DK5" s="59" t="s">
        <v>127</v>
      </c>
      <c r="DL5" s="59" t="s">
        <v>128</v>
      </c>
      <c r="DM5" s="59" t="s">
        <v>129</v>
      </c>
      <c r="DN5" s="59" t="s">
        <v>116</v>
      </c>
      <c r="DO5" s="59" t="s">
        <v>130</v>
      </c>
      <c r="DP5" s="59" t="s">
        <v>104</v>
      </c>
      <c r="DQ5" s="59" t="s">
        <v>105</v>
      </c>
      <c r="DR5" s="59" t="s">
        <v>106</v>
      </c>
      <c r="DS5" s="59" t="s">
        <v>107</v>
      </c>
      <c r="DT5" s="59" t="s">
        <v>108</v>
      </c>
      <c r="DU5" s="59" t="s">
        <v>109</v>
      </c>
    </row>
    <row r="6" spans="1:125" s="66" customFormat="1" x14ac:dyDescent="0.15">
      <c r="A6" s="49" t="s">
        <v>131</v>
      </c>
      <c r="B6" s="60">
        <f>B8</f>
        <v>2017</v>
      </c>
      <c r="C6" s="60">
        <f t="shared" ref="C6:X6" si="1">C8</f>
        <v>62014</v>
      </c>
      <c r="D6" s="60">
        <f t="shared" si="1"/>
        <v>47</v>
      </c>
      <c r="E6" s="60">
        <f t="shared" si="1"/>
        <v>14</v>
      </c>
      <c r="F6" s="60">
        <f t="shared" si="1"/>
        <v>0</v>
      </c>
      <c r="G6" s="60">
        <f t="shared" si="1"/>
        <v>3</v>
      </c>
      <c r="H6" s="60" t="str">
        <f>SUBSTITUTE(H8,"　","")</f>
        <v>山形県山形市</v>
      </c>
      <c r="I6" s="60" t="str">
        <f t="shared" si="1"/>
        <v>山形市大手町駐車場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31</v>
      </c>
      <c r="S6" s="62" t="str">
        <f t="shared" si="1"/>
        <v>公共施設</v>
      </c>
      <c r="T6" s="62" t="str">
        <f t="shared" si="1"/>
        <v>無</v>
      </c>
      <c r="U6" s="63">
        <f t="shared" si="1"/>
        <v>5866</v>
      </c>
      <c r="V6" s="63">
        <f t="shared" si="1"/>
        <v>182</v>
      </c>
      <c r="W6" s="63">
        <f t="shared" si="1"/>
        <v>250</v>
      </c>
      <c r="X6" s="62" t="str">
        <f t="shared" si="1"/>
        <v>代行制</v>
      </c>
      <c r="Y6" s="64">
        <f>IF(Y8="-",NA(),Y8)</f>
        <v>100.2</v>
      </c>
      <c r="Z6" s="64">
        <f t="shared" ref="Z6:AH6" si="2">IF(Z8="-",NA(),Z8)</f>
        <v>98.7</v>
      </c>
      <c r="AA6" s="64">
        <f t="shared" si="2"/>
        <v>62.5</v>
      </c>
      <c r="AB6" s="64">
        <f t="shared" si="2"/>
        <v>102.9</v>
      </c>
      <c r="AC6" s="64">
        <f t="shared" si="2"/>
        <v>80.599999999999994</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0.2</v>
      </c>
      <c r="BG6" s="64">
        <f t="shared" ref="BG6:BO6" si="5">IF(BG8="-",NA(),BG8)</f>
        <v>-1.4</v>
      </c>
      <c r="BH6" s="64">
        <f t="shared" si="5"/>
        <v>-60</v>
      </c>
      <c r="BI6" s="64">
        <f t="shared" si="5"/>
        <v>2.8</v>
      </c>
      <c r="BJ6" s="64">
        <f t="shared" si="5"/>
        <v>-24.1</v>
      </c>
      <c r="BK6" s="64">
        <f t="shared" si="5"/>
        <v>15.3</v>
      </c>
      <c r="BL6" s="64">
        <f t="shared" si="5"/>
        <v>11.2</v>
      </c>
      <c r="BM6" s="64">
        <f t="shared" si="5"/>
        <v>8</v>
      </c>
      <c r="BN6" s="64">
        <f t="shared" si="5"/>
        <v>13.7</v>
      </c>
      <c r="BO6" s="64">
        <f t="shared" si="5"/>
        <v>7.5</v>
      </c>
      <c r="BP6" s="61" t="str">
        <f>IF(BP8="-","",IF(BP8="-","【-】","【"&amp;SUBSTITUTE(TEXT(BP8,"#,##0.0"),"-","△")&amp;"】"))</f>
        <v>【26.4】</v>
      </c>
      <c r="BQ6" s="65">
        <f>IF(BQ8="-",NA(),BQ8)</f>
        <v>55</v>
      </c>
      <c r="BR6" s="65">
        <f t="shared" ref="BR6:BZ6" si="6">IF(BR8="-",NA(),BR8)</f>
        <v>-388</v>
      </c>
      <c r="BS6" s="65">
        <f t="shared" si="6"/>
        <v>-17307</v>
      </c>
      <c r="BT6" s="65">
        <f t="shared" si="6"/>
        <v>837</v>
      </c>
      <c r="BU6" s="65">
        <f t="shared" si="6"/>
        <v>-5779</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132</v>
      </c>
      <c r="CM6" s="63" t="str">
        <f t="shared" ref="CM6:CN6" si="7">CM8</f>
        <v>-</v>
      </c>
      <c r="CN6" s="63" t="str">
        <f t="shared" si="7"/>
        <v>-</v>
      </c>
      <c r="CO6" s="64"/>
      <c r="CP6" s="64"/>
      <c r="CQ6" s="64"/>
      <c r="CR6" s="64"/>
      <c r="CS6" s="64"/>
      <c r="CT6" s="64"/>
      <c r="CU6" s="64"/>
      <c r="CV6" s="64"/>
      <c r="CW6" s="64"/>
      <c r="CX6" s="64"/>
      <c r="CY6" s="61" t="s">
        <v>133</v>
      </c>
      <c r="CZ6" s="64">
        <f>IF(CZ8="-",NA(),CZ8)</f>
        <v>0</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84.1</v>
      </c>
      <c r="DL6" s="64">
        <f t="shared" ref="DL6:DT6" si="9">IF(DL8="-",NA(),DL8)</f>
        <v>84.6</v>
      </c>
      <c r="DM6" s="64">
        <f t="shared" si="9"/>
        <v>84.6</v>
      </c>
      <c r="DN6" s="64">
        <f t="shared" si="9"/>
        <v>88.5</v>
      </c>
      <c r="DO6" s="64">
        <f t="shared" si="9"/>
        <v>74.2</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134</v>
      </c>
      <c r="B7" s="60">
        <f t="shared" ref="B7:X7" si="10">B8</f>
        <v>2017</v>
      </c>
      <c r="C7" s="60">
        <f t="shared" si="10"/>
        <v>62014</v>
      </c>
      <c r="D7" s="60">
        <f t="shared" si="10"/>
        <v>47</v>
      </c>
      <c r="E7" s="60">
        <f t="shared" si="10"/>
        <v>14</v>
      </c>
      <c r="F7" s="60">
        <f t="shared" si="10"/>
        <v>0</v>
      </c>
      <c r="G7" s="60">
        <f t="shared" si="10"/>
        <v>3</v>
      </c>
      <c r="H7" s="60" t="str">
        <f t="shared" si="10"/>
        <v>山形県　山形市</v>
      </c>
      <c r="I7" s="60" t="str">
        <f t="shared" si="10"/>
        <v>山形市大手町駐車場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31</v>
      </c>
      <c r="S7" s="62" t="str">
        <f t="shared" si="10"/>
        <v>公共施設</v>
      </c>
      <c r="T7" s="62" t="str">
        <f t="shared" si="10"/>
        <v>無</v>
      </c>
      <c r="U7" s="63">
        <f t="shared" si="10"/>
        <v>5866</v>
      </c>
      <c r="V7" s="63">
        <f t="shared" si="10"/>
        <v>182</v>
      </c>
      <c r="W7" s="63">
        <f t="shared" si="10"/>
        <v>250</v>
      </c>
      <c r="X7" s="62" t="str">
        <f t="shared" si="10"/>
        <v>代行制</v>
      </c>
      <c r="Y7" s="64">
        <f>Y8</f>
        <v>100.2</v>
      </c>
      <c r="Z7" s="64">
        <f t="shared" ref="Z7:AH7" si="11">Z8</f>
        <v>98.7</v>
      </c>
      <c r="AA7" s="64">
        <f t="shared" si="11"/>
        <v>62.5</v>
      </c>
      <c r="AB7" s="64">
        <f t="shared" si="11"/>
        <v>102.9</v>
      </c>
      <c r="AC7" s="64">
        <f t="shared" si="11"/>
        <v>80.599999999999994</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0.2</v>
      </c>
      <c r="BG7" s="64">
        <f t="shared" ref="BG7:BO7" si="14">BG8</f>
        <v>-1.4</v>
      </c>
      <c r="BH7" s="64">
        <f t="shared" si="14"/>
        <v>-60</v>
      </c>
      <c r="BI7" s="64">
        <f t="shared" si="14"/>
        <v>2.8</v>
      </c>
      <c r="BJ7" s="64">
        <f t="shared" si="14"/>
        <v>-24.1</v>
      </c>
      <c r="BK7" s="64">
        <f t="shared" si="14"/>
        <v>15.3</v>
      </c>
      <c r="BL7" s="64">
        <f t="shared" si="14"/>
        <v>11.2</v>
      </c>
      <c r="BM7" s="64">
        <f t="shared" si="14"/>
        <v>8</v>
      </c>
      <c r="BN7" s="64">
        <f t="shared" si="14"/>
        <v>13.7</v>
      </c>
      <c r="BO7" s="64">
        <f t="shared" si="14"/>
        <v>7.5</v>
      </c>
      <c r="BP7" s="61"/>
      <c r="BQ7" s="65">
        <f>BQ8</f>
        <v>55</v>
      </c>
      <c r="BR7" s="65">
        <f t="shared" ref="BR7:BZ7" si="15">BR8</f>
        <v>-388</v>
      </c>
      <c r="BS7" s="65">
        <f t="shared" si="15"/>
        <v>-17307</v>
      </c>
      <c r="BT7" s="65">
        <f t="shared" si="15"/>
        <v>837</v>
      </c>
      <c r="BU7" s="65">
        <f t="shared" si="15"/>
        <v>-5779</v>
      </c>
      <c r="BV7" s="65">
        <f t="shared" si="15"/>
        <v>19003</v>
      </c>
      <c r="BW7" s="65">
        <f t="shared" si="15"/>
        <v>19615</v>
      </c>
      <c r="BX7" s="65">
        <f t="shared" si="15"/>
        <v>21116</v>
      </c>
      <c r="BY7" s="65">
        <f t="shared" si="15"/>
        <v>20714</v>
      </c>
      <c r="BZ7" s="65">
        <f t="shared" si="15"/>
        <v>16622</v>
      </c>
      <c r="CA7" s="63"/>
      <c r="CB7" s="64" t="s">
        <v>135</v>
      </c>
      <c r="CC7" s="64" t="s">
        <v>135</v>
      </c>
      <c r="CD7" s="64" t="s">
        <v>135</v>
      </c>
      <c r="CE7" s="64" t="s">
        <v>135</v>
      </c>
      <c r="CF7" s="64" t="s">
        <v>135</v>
      </c>
      <c r="CG7" s="64" t="s">
        <v>135</v>
      </c>
      <c r="CH7" s="64" t="s">
        <v>135</v>
      </c>
      <c r="CI7" s="64" t="s">
        <v>135</v>
      </c>
      <c r="CJ7" s="64" t="s">
        <v>135</v>
      </c>
      <c r="CK7" s="64" t="s">
        <v>136</v>
      </c>
      <c r="CL7" s="61"/>
      <c r="CM7" s="63" t="str">
        <f>CM8</f>
        <v>-</v>
      </c>
      <c r="CN7" s="63" t="str">
        <f>CN8</f>
        <v>-</v>
      </c>
      <c r="CO7" s="64" t="s">
        <v>135</v>
      </c>
      <c r="CP7" s="64" t="s">
        <v>135</v>
      </c>
      <c r="CQ7" s="64" t="s">
        <v>135</v>
      </c>
      <c r="CR7" s="64" t="s">
        <v>135</v>
      </c>
      <c r="CS7" s="64" t="s">
        <v>135</v>
      </c>
      <c r="CT7" s="64" t="s">
        <v>135</v>
      </c>
      <c r="CU7" s="64" t="s">
        <v>135</v>
      </c>
      <c r="CV7" s="64" t="s">
        <v>135</v>
      </c>
      <c r="CW7" s="64" t="s">
        <v>135</v>
      </c>
      <c r="CX7" s="64" t="s">
        <v>136</v>
      </c>
      <c r="CY7" s="61"/>
      <c r="CZ7" s="64">
        <f>CZ8</f>
        <v>0</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84.1</v>
      </c>
      <c r="DL7" s="64">
        <f t="shared" ref="DL7:DT7" si="17">DL8</f>
        <v>84.6</v>
      </c>
      <c r="DM7" s="64">
        <f t="shared" si="17"/>
        <v>84.6</v>
      </c>
      <c r="DN7" s="64">
        <f t="shared" si="17"/>
        <v>88.5</v>
      </c>
      <c r="DO7" s="64">
        <f t="shared" si="17"/>
        <v>74.2</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62014</v>
      </c>
      <c r="D8" s="67">
        <v>47</v>
      </c>
      <c r="E8" s="67">
        <v>14</v>
      </c>
      <c r="F8" s="67">
        <v>0</v>
      </c>
      <c r="G8" s="67">
        <v>3</v>
      </c>
      <c r="H8" s="67" t="s">
        <v>137</v>
      </c>
      <c r="I8" s="67" t="s">
        <v>138</v>
      </c>
      <c r="J8" s="67" t="s">
        <v>139</v>
      </c>
      <c r="K8" s="67" t="s">
        <v>140</v>
      </c>
      <c r="L8" s="67" t="s">
        <v>141</v>
      </c>
      <c r="M8" s="67" t="s">
        <v>142</v>
      </c>
      <c r="N8" s="67" t="s">
        <v>143</v>
      </c>
      <c r="O8" s="68" t="s">
        <v>144</v>
      </c>
      <c r="P8" s="69" t="s">
        <v>145</v>
      </c>
      <c r="Q8" s="69" t="s">
        <v>146</v>
      </c>
      <c r="R8" s="70">
        <v>31</v>
      </c>
      <c r="S8" s="69" t="s">
        <v>147</v>
      </c>
      <c r="T8" s="69" t="s">
        <v>148</v>
      </c>
      <c r="U8" s="70">
        <v>5866</v>
      </c>
      <c r="V8" s="70">
        <v>182</v>
      </c>
      <c r="W8" s="70">
        <v>250</v>
      </c>
      <c r="X8" s="69" t="s">
        <v>149</v>
      </c>
      <c r="Y8" s="71">
        <v>100.2</v>
      </c>
      <c r="Z8" s="71">
        <v>98.7</v>
      </c>
      <c r="AA8" s="71">
        <v>62.5</v>
      </c>
      <c r="AB8" s="71">
        <v>102.9</v>
      </c>
      <c r="AC8" s="71">
        <v>80.599999999999994</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0.2</v>
      </c>
      <c r="BG8" s="71">
        <v>-1.4</v>
      </c>
      <c r="BH8" s="71">
        <v>-60</v>
      </c>
      <c r="BI8" s="71">
        <v>2.8</v>
      </c>
      <c r="BJ8" s="71">
        <v>-24.1</v>
      </c>
      <c r="BK8" s="71">
        <v>15.3</v>
      </c>
      <c r="BL8" s="71">
        <v>11.2</v>
      </c>
      <c r="BM8" s="71">
        <v>8</v>
      </c>
      <c r="BN8" s="71">
        <v>13.7</v>
      </c>
      <c r="BO8" s="71">
        <v>7.5</v>
      </c>
      <c r="BP8" s="68">
        <v>26.4</v>
      </c>
      <c r="BQ8" s="72">
        <v>55</v>
      </c>
      <c r="BR8" s="72">
        <v>-388</v>
      </c>
      <c r="BS8" s="72">
        <v>-17307</v>
      </c>
      <c r="BT8" s="73">
        <v>837</v>
      </c>
      <c r="BU8" s="73">
        <v>-5779</v>
      </c>
      <c r="BV8" s="72">
        <v>19003</v>
      </c>
      <c r="BW8" s="72">
        <v>19615</v>
      </c>
      <c r="BX8" s="72">
        <v>21116</v>
      </c>
      <c r="BY8" s="72">
        <v>20714</v>
      </c>
      <c r="BZ8" s="72">
        <v>16622</v>
      </c>
      <c r="CA8" s="70">
        <v>15069</v>
      </c>
      <c r="CB8" s="71" t="s">
        <v>141</v>
      </c>
      <c r="CC8" s="71" t="s">
        <v>141</v>
      </c>
      <c r="CD8" s="71" t="s">
        <v>141</v>
      </c>
      <c r="CE8" s="71" t="s">
        <v>141</v>
      </c>
      <c r="CF8" s="71" t="s">
        <v>141</v>
      </c>
      <c r="CG8" s="71" t="s">
        <v>141</v>
      </c>
      <c r="CH8" s="71" t="s">
        <v>141</v>
      </c>
      <c r="CI8" s="71" t="s">
        <v>141</v>
      </c>
      <c r="CJ8" s="71" t="s">
        <v>141</v>
      </c>
      <c r="CK8" s="71" t="s">
        <v>141</v>
      </c>
      <c r="CL8" s="68" t="s">
        <v>141</v>
      </c>
      <c r="CM8" s="70" t="s">
        <v>141</v>
      </c>
      <c r="CN8" s="70" t="s">
        <v>141</v>
      </c>
      <c r="CO8" s="71" t="s">
        <v>141</v>
      </c>
      <c r="CP8" s="71" t="s">
        <v>141</v>
      </c>
      <c r="CQ8" s="71" t="s">
        <v>141</v>
      </c>
      <c r="CR8" s="71" t="s">
        <v>141</v>
      </c>
      <c r="CS8" s="71" t="s">
        <v>141</v>
      </c>
      <c r="CT8" s="71" t="s">
        <v>141</v>
      </c>
      <c r="CU8" s="71" t="s">
        <v>141</v>
      </c>
      <c r="CV8" s="71" t="s">
        <v>141</v>
      </c>
      <c r="CW8" s="71" t="s">
        <v>141</v>
      </c>
      <c r="CX8" s="71" t="s">
        <v>141</v>
      </c>
      <c r="CY8" s="68" t="s">
        <v>141</v>
      </c>
      <c r="CZ8" s="71">
        <v>0</v>
      </c>
      <c r="DA8" s="71">
        <v>0</v>
      </c>
      <c r="DB8" s="71">
        <v>0</v>
      </c>
      <c r="DC8" s="71">
        <v>0</v>
      </c>
      <c r="DD8" s="71">
        <v>0</v>
      </c>
      <c r="DE8" s="71">
        <v>192.7</v>
      </c>
      <c r="DF8" s="71">
        <v>141.9</v>
      </c>
      <c r="DG8" s="71">
        <v>181.6</v>
      </c>
      <c r="DH8" s="71">
        <v>148.9</v>
      </c>
      <c r="DI8" s="71">
        <v>135.30000000000001</v>
      </c>
      <c r="DJ8" s="68">
        <v>120.3</v>
      </c>
      <c r="DK8" s="71">
        <v>84.1</v>
      </c>
      <c r="DL8" s="71">
        <v>84.6</v>
      </c>
      <c r="DM8" s="71">
        <v>84.6</v>
      </c>
      <c r="DN8" s="71">
        <v>88.5</v>
      </c>
      <c r="DO8" s="71">
        <v>74.2</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150</v>
      </c>
      <c r="C10" s="78" t="s">
        <v>151</v>
      </c>
      <c r="D10" s="78" t="s">
        <v>152</v>
      </c>
      <c r="E10" s="78" t="s">
        <v>153</v>
      </c>
      <c r="F10" s="78" t="s">
        <v>154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YG132PC033U</cp:lastModifiedBy>
  <dcterms:created xsi:type="dcterms:W3CDTF">2018-12-07T10:27:40Z</dcterms:created>
  <dcterms:modified xsi:type="dcterms:W3CDTF">2019-01-28T06:13:55Z</dcterms:modified>
  <cp:category/>
</cp:coreProperties>
</file>