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_matumoto\Desktop\調査物未提出分\R06.01.16 ●【調査依頼：1／23 15時〆切】公営企業に係る経営比較分析表(令和４年度決算)の分析等について\"/>
    </mc:Choice>
  </mc:AlternateContent>
  <xr:revisionPtr revIDLastSave="0" documentId="13_ncr:1_{3912383D-BD87-4D78-A2CC-AFB4F07DECEC}" xr6:coauthVersionLast="47" xr6:coauthVersionMax="47" xr10:uidLastSave="{00000000-0000-0000-0000-000000000000}"/>
  <workbookProtection workbookAlgorithmName="SHA-512" workbookHashValue="tN7m+D6pFWle2ZfVs6cLsfK6qc0QBuvQmpP3wybgeryZ36z0Po+fOwJIp7IM2YhmBpWuQfyrrtJ2+Jm/VuX/cg==" workbookSaltValue="apNWG1CIat/QvyvZcwBiy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W10" i="4"/>
  <c r="P10" i="4"/>
  <c r="I10" i="4"/>
  <c r="B10" i="4"/>
  <c r="BB8" i="4"/>
  <c r="AT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<sst xmlns="http://schemas.openxmlformats.org/spreadsheetml/2006/main" count="228" uniqueCount="113">
  <si>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</si>
  <si>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</si>
  <si>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</si>
  <si>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</si>
  <si>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</si>
  <si>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</si>
  <si>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</si>
  <si>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</si>
  <si>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</si>
  <si>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</si>
  <si>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</si>
  <si>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</si>
  <si>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</si>
  <si>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</si>
  <si>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</si>
  <si>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</si>
  <si>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</si>
  <si>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</si>
  <si>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</si>
  <si>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</si>
  <si>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</si>
  <si>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</si>
  <si>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</si>
  <si>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</si>
  <si>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</si>
  <si>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</si>
  <si>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</si>
  <si>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</si>
  <si>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</si>
  <si>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</si>
  <si>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</si>
  <si>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</si>
  <si>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</si>
  <si>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</si>
  <si>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</si>
  <si>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</si>
  <si>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</si>
  <si>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</si>
  <si>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</si>
  <si>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</si>
  <si>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</si>
  <si>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</si>
  <si>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</si>
  <si>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</si>
  <si>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</si>
  <si>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</si>
  <si>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</si>
  <si>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</si>
  <si>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</si>
  <si>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</si>
  <si>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</si>
  <si>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</si>
  <si>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</si>
  <si>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</si>
  <si>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</si>
  <si>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</si>
  <si>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</si>
  <si>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</si>
  <si>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</si>
  <si>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</si>
  <si>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</si>
  <si>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</si>
  <si>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</si>
  <si>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</si>
  <si>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</si>
  <si>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</si>
  <si>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</si>
  <si>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</si>
  <si>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</si>
  <si>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</si>
  <si>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</si>
  <si>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</si>
  <si>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</si>
  <si>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</si>
  <si>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</si>
  <si>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</si>
  <si>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</si>
  <si>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</si>
  <si>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</si>
  <si>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</si>
  <si>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</si>
  <si>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</si>
  <si>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</si>
  <si>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</si>
  <si>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</si>
  <si>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</si>
  <si>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</si>
  <si>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</si>
  <si>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</si>
  <si>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</si>
  <si>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</si>
  <si>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</si>
  <si>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</si>
  <si>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舟形町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</si>
  <si>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</si>
  <si>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</si>
  <si>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</si>
  <si>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</si>
  <si>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</si>
  <si>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</si>
  <si>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</si>
  <si>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</si>
  <si>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</si>
  <si>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</si>
  <si>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</si>
  <si>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</si>
  <si>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</si>
  <si>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</si>
  <si>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</si>
  <si>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</si>
  <si>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給水収益が人口減少等により前年度比1.85％の
　減収、漏水による修繕費用の増加等により比率が
　下がった。業務の合理化による支出削減はあまり
　期待できないため、施設の長寿命化を目指し計画
　的な整備補修でコスト縮減を図る。
②累積欠損金比率
　　減価償却費の影響が大きい。
④企業債残高対給水収益比率
　　企業債残高が高い要因は、下水道整備に併せ老
　朽管の布設替費用に投資したためである。
⑤料金回収率
　　減価償却費の影響が極めて大きい。
⑥給水原価
　　減価償却費の影響が極めて大きい。</t>
    <rPh sb="1" eb="3">
      <t>ケイジョウ</t>
    </rPh>
    <rPh sb="3" eb="5">
      <t>シュウシ</t>
    </rPh>
    <rPh sb="5" eb="7">
      <t>ヒリツ</t>
    </rPh>
    <rPh sb="10" eb="14">
      <t>キュウスイシュウエキ</t>
    </rPh>
    <rPh sb="15" eb="19">
      <t>ジンコウゲンショウ</t>
    </rPh>
    <rPh sb="19" eb="20">
      <t>トウ</t>
    </rPh>
    <rPh sb="23" eb="27">
      <t>ゼンネンドヒ</t>
    </rPh>
    <rPh sb="35" eb="37">
      <t>ゲンシュウ</t>
    </rPh>
    <rPh sb="38" eb="40">
      <t>ロウスイ</t>
    </rPh>
    <rPh sb="43" eb="45">
      <t>シュウゼン</t>
    </rPh>
    <rPh sb="45" eb="47">
      <t>ヒヨウ</t>
    </rPh>
    <rPh sb="48" eb="50">
      <t>ゾウカ</t>
    </rPh>
    <rPh sb="50" eb="51">
      <t>トウ</t>
    </rPh>
    <rPh sb="54" eb="56">
      <t>ヒリツ</t>
    </rPh>
    <rPh sb="59" eb="60">
      <t>サ</t>
    </rPh>
    <phoneticPr fontId="4"/>
  </si>
  <si>
    <t>　耐用年数を経過した管は無く更新はまだ先になるが、耐用年数を基準にして耐震管へ順次更新していく考えである。</t>
    <phoneticPr fontId="4"/>
  </si>
  <si>
    <t>　人口減少等による給水収益の減少や管路等設備の更新による経費の増加が見込まれる。料金見直しの検討や経費抑制を図り健全な事業運営を目指していく。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</si>
</sst>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4E-455F-BD3B-D9ED6D4BCF8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0.51</c:v>
                </c:pt>
                <c:pt idx="4">
                  <c:v>0.35</c:v>
                </c:pt>
              </c:numCache>
            </c:numRef>
          </c:val>
          <c:smooth val="0"/>
          <c:extLst>
            <c:ext xmlns:c16="http://schemas.microsoft.com/office/drawing/2014/chart" uri="{C3380CC4-5D6E-409C-BE32-E72D297353CC}">
              <c16:uniqueId val="{00000001-5D4E-455F-BD3B-D9ED6D4BCF8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68.959999999999994</c:v>
                </c:pt>
                <c:pt idx="1">
                  <c:v>70.13</c:v>
                </c:pt>
                <c:pt idx="2">
                  <c:v>80.61</c:v>
                </c:pt>
                <c:pt idx="3">
                  <c:v>74.39</c:v>
                </c:pt>
                <c:pt idx="4">
                  <c:v>78.19</c:v>
                </c:pt>
              </c:numCache>
            </c:numRef>
          </c:val>
          <c:extLst>
            <c:ext xmlns:c16="http://schemas.microsoft.com/office/drawing/2014/chart" uri="{C3380CC4-5D6E-409C-BE32-E72D297353CC}">
              <c16:uniqueId val="{00000000-E206-4751-87BF-597E658908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40.19</c:v>
                </c:pt>
                <c:pt idx="4">
                  <c:v>41.14</c:v>
                </c:pt>
              </c:numCache>
            </c:numRef>
          </c:val>
          <c:smooth val="0"/>
          <c:extLst>
            <c:ext xmlns:c16="http://schemas.microsoft.com/office/drawing/2014/chart" uri="{C3380CC4-5D6E-409C-BE32-E72D297353CC}">
              <c16:uniqueId val="{00000001-E206-4751-87BF-597E658908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87.66</c:v>
                </c:pt>
                <c:pt idx="1">
                  <c:v>84.56</c:v>
                </c:pt>
                <c:pt idx="2">
                  <c:v>74.790000000000006</c:v>
                </c:pt>
                <c:pt idx="3">
                  <c:v>77.17</c:v>
                </c:pt>
                <c:pt idx="4">
                  <c:v>71.709999999999994</c:v>
                </c:pt>
              </c:numCache>
            </c:numRef>
          </c:val>
          <c:extLst>
            <c:ext xmlns:c16="http://schemas.microsoft.com/office/drawing/2014/chart" uri="{C3380CC4-5D6E-409C-BE32-E72D297353CC}">
              <c16:uniqueId val="{00000000-30A0-4169-A43E-5EA44989ED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71.52</c:v>
                </c:pt>
                <c:pt idx="4">
                  <c:v>70.42</c:v>
                </c:pt>
              </c:numCache>
            </c:numRef>
          </c:val>
          <c:smooth val="0"/>
          <c:extLst>
            <c:ext xmlns:c16="http://schemas.microsoft.com/office/drawing/2014/chart" uri="{C3380CC4-5D6E-409C-BE32-E72D297353CC}">
              <c16:uniqueId val="{00000001-30A0-4169-A43E-5EA44989ED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84.83</c:v>
                </c:pt>
                <c:pt idx="1">
                  <c:v>91.92</c:v>
                </c:pt>
                <c:pt idx="2">
                  <c:v>98.43</c:v>
                </c:pt>
                <c:pt idx="3">
                  <c:v>96.74</c:v>
                </c:pt>
                <c:pt idx="4">
                  <c:v>92.57</c:v>
                </c:pt>
              </c:numCache>
            </c:numRef>
          </c:val>
          <c:extLst>
            <c:ext xmlns:c16="http://schemas.microsoft.com/office/drawing/2014/chart" uri="{C3380CC4-5D6E-409C-BE32-E72D297353CC}">
              <c16:uniqueId val="{00000000-EC14-41AD-917B-17A171EF7A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108.19</c:v>
                </c:pt>
                <c:pt idx="4">
                  <c:v>106.93</c:v>
                </c:pt>
              </c:numCache>
            </c:numRef>
          </c:val>
          <c:smooth val="0"/>
          <c:extLst>
            <c:ext xmlns:c16="http://schemas.microsoft.com/office/drawing/2014/chart" uri="{C3380CC4-5D6E-409C-BE32-E72D297353CC}">
              <c16:uniqueId val="{00000001-EC14-41AD-917B-17A171EF7A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50.82</c:v>
                </c:pt>
                <c:pt idx="1">
                  <c:v>53.11</c:v>
                </c:pt>
                <c:pt idx="2">
                  <c:v>55.31</c:v>
                </c:pt>
                <c:pt idx="3">
                  <c:v>57.12</c:v>
                </c:pt>
                <c:pt idx="4">
                  <c:v>59.16</c:v>
                </c:pt>
              </c:numCache>
            </c:numRef>
          </c:val>
          <c:extLst>
            <c:ext xmlns:c16="http://schemas.microsoft.com/office/drawing/2014/chart" uri="{C3380CC4-5D6E-409C-BE32-E72D297353CC}">
              <c16:uniqueId val="{00000000-D28C-4F1A-821A-E92E0EB729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53.4</c:v>
                </c:pt>
                <c:pt idx="4">
                  <c:v>52.14</c:v>
                </c:pt>
              </c:numCache>
            </c:numRef>
          </c:val>
          <c:smooth val="0"/>
          <c:extLst>
            <c:ext xmlns:c16="http://schemas.microsoft.com/office/drawing/2014/chart" uri="{C3380CC4-5D6E-409C-BE32-E72D297353CC}">
              <c16:uniqueId val="{00000001-D28C-4F1A-821A-E92E0EB729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DF-403A-8F11-0B2EC216C7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21.86</c:v>
                </c:pt>
                <c:pt idx="4">
                  <c:v>21.01</c:v>
                </c:pt>
              </c:numCache>
            </c:numRef>
          </c:val>
          <c:smooth val="0"/>
          <c:extLst>
            <c:ext xmlns:c16="http://schemas.microsoft.com/office/drawing/2014/chart" uri="{C3380CC4-5D6E-409C-BE32-E72D297353CC}">
              <c16:uniqueId val="{00000001-06DF-403A-8F11-0B2EC216C7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36.36</c:v>
                </c:pt>
                <c:pt idx="1">
                  <c:v>48.29</c:v>
                </c:pt>
                <c:pt idx="2">
                  <c:v>50.67</c:v>
                </c:pt>
                <c:pt idx="3">
                  <c:v>59.17</c:v>
                </c:pt>
                <c:pt idx="4">
                  <c:v>75.209999999999994</c:v>
                </c:pt>
              </c:numCache>
            </c:numRef>
          </c:val>
          <c:extLst>
            <c:ext xmlns:c16="http://schemas.microsoft.com/office/drawing/2014/chart" uri="{C3380CC4-5D6E-409C-BE32-E72D297353CC}">
              <c16:uniqueId val="{00000000-FC76-424B-B646-3F6C0A7F914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6.17</c:v>
                </c:pt>
                <c:pt idx="4">
                  <c:v>20.41</c:v>
                </c:pt>
              </c:numCache>
            </c:numRef>
          </c:val>
          <c:smooth val="0"/>
          <c:extLst>
            <c:ext xmlns:c16="http://schemas.microsoft.com/office/drawing/2014/chart" uri="{C3380CC4-5D6E-409C-BE32-E72D297353CC}">
              <c16:uniqueId val="{00000001-FC76-424B-B646-3F6C0A7F914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100.59</c:v>
                </c:pt>
                <c:pt idx="1">
                  <c:v>94.27</c:v>
                </c:pt>
                <c:pt idx="2">
                  <c:v>88.71</c:v>
                </c:pt>
                <c:pt idx="3">
                  <c:v>80.17</c:v>
                </c:pt>
                <c:pt idx="4">
                  <c:v>49.36</c:v>
                </c:pt>
              </c:numCache>
            </c:numRef>
          </c:val>
          <c:extLst>
            <c:ext xmlns:c16="http://schemas.microsoft.com/office/drawing/2014/chart" uri="{C3380CC4-5D6E-409C-BE32-E72D297353CC}">
              <c16:uniqueId val="{00000000-A2FA-4345-B062-5A46E19FD7A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367.4</c:v>
                </c:pt>
                <c:pt idx="4">
                  <c:v>345.42</c:v>
                </c:pt>
              </c:numCache>
            </c:numRef>
          </c:val>
          <c:smooth val="0"/>
          <c:extLst>
            <c:ext xmlns:c16="http://schemas.microsoft.com/office/drawing/2014/chart" uri="{C3380CC4-5D6E-409C-BE32-E72D297353CC}">
              <c16:uniqueId val="{00000001-A2FA-4345-B062-5A46E19FD7A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1240.9000000000001</c:v>
                </c:pt>
                <c:pt idx="1">
                  <c:v>1189.07</c:v>
                </c:pt>
                <c:pt idx="2">
                  <c:v>1082.17</c:v>
                </c:pt>
                <c:pt idx="3">
                  <c:v>1073.6500000000001</c:v>
                </c:pt>
                <c:pt idx="4">
                  <c:v>999.47</c:v>
                </c:pt>
              </c:numCache>
            </c:numRef>
          </c:val>
          <c:extLst>
            <c:ext xmlns:c16="http://schemas.microsoft.com/office/drawing/2014/chart" uri="{C3380CC4-5D6E-409C-BE32-E72D297353CC}">
              <c16:uniqueId val="{00000000-9822-4276-A1E0-B5F1752F7F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564.99</c:v>
                </c:pt>
                <c:pt idx="4">
                  <c:v>631.39</c:v>
                </c:pt>
              </c:numCache>
            </c:numRef>
          </c:val>
          <c:smooth val="0"/>
          <c:extLst>
            <c:ext xmlns:c16="http://schemas.microsoft.com/office/drawing/2014/chart" uri="{C3380CC4-5D6E-409C-BE32-E72D297353CC}">
              <c16:uniqueId val="{00000001-9822-4276-A1E0-B5F1752F7F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67.39</c:v>
                </c:pt>
                <c:pt idx="1">
                  <c:v>77.61</c:v>
                </c:pt>
                <c:pt idx="2">
                  <c:v>87.5</c:v>
                </c:pt>
                <c:pt idx="3">
                  <c:v>85.46</c:v>
                </c:pt>
                <c:pt idx="4">
                  <c:v>79.989999999999995</c:v>
                </c:pt>
              </c:numCache>
            </c:numRef>
          </c:val>
          <c:extLst>
            <c:ext xmlns:c16="http://schemas.microsoft.com/office/drawing/2014/chart" uri="{C3380CC4-5D6E-409C-BE32-E72D297353CC}">
              <c16:uniqueId val="{00000000-3CEE-429D-B8BE-65E605F10E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80.56</c:v>
                </c:pt>
                <c:pt idx="4">
                  <c:v>76.55</c:v>
                </c:pt>
              </c:numCache>
            </c:numRef>
          </c:val>
          <c:smooth val="0"/>
          <c:extLst>
            <c:ext xmlns:c16="http://schemas.microsoft.com/office/drawing/2014/chart" uri="{C3380CC4-5D6E-409C-BE32-E72D297353CC}">
              <c16:uniqueId val="{00000001-3CEE-429D-B8BE-65E605F10E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281.57</c:v>
                </c:pt>
                <c:pt idx="1">
                  <c:v>244.66</c:v>
                </c:pt>
                <c:pt idx="2">
                  <c:v>217.79</c:v>
                </c:pt>
                <c:pt idx="3">
                  <c:v>223.09</c:v>
                </c:pt>
                <c:pt idx="4">
                  <c:v>239.49</c:v>
                </c:pt>
              </c:numCache>
            </c:numRef>
          </c:val>
          <c:extLst>
            <c:ext xmlns:c16="http://schemas.microsoft.com/office/drawing/2014/chart" uri="{C3380CC4-5D6E-409C-BE32-E72D297353CC}">
              <c16:uniqueId val="{00000000-6D5E-44EB-8F0A-A6D83D1C29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260.87</c:v>
                </c:pt>
                <c:pt idx="4">
                  <c:v>269.25</c:v>
                </c:pt>
              </c:numCache>
            </c:numRef>
          </c:val>
          <c:smooth val="0"/>
          <c:extLst>
            <c:ext xmlns:c16="http://schemas.microsoft.com/office/drawing/2014/chart" uri="{C3380CC4-5D6E-409C-BE32-E72D297353CC}">
              <c16:uniqueId val="{00000001-6D5E-44EB-8F0A-A6D83D1C29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舟形町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A9</v>
      </c>
      <c r="X8" s="76"/>
      <c r="Y8" s="76"/>
      <c r="Z8" s="76"/>
      <c r="AA8" s="76"/>
      <c r="AB8" s="76"/>
      <c r="AC8" s="76"/>
      <c r="AD8" s="76" t="str">
        <f>データ!$M$6</f>
        <v>非設置</v>
      </c>
      <c r="AE8" s="76"/>
      <c r="AF8" s="76"/>
      <c r="AG8" s="76"/>
      <c r="AH8" s="76"/>
      <c r="AI8" s="76"/>
      <c r="AJ8" s="76"/>
      <c r="AK8" s="2"/>
      <c r="AL8" s="59">
        <f>データ!$R$6</f>
        <v>4887</v>
      </c>
      <c r="AM8" s="59"/>
      <c r="AN8" s="59"/>
      <c r="AO8" s="59"/>
      <c r="AP8" s="59"/>
      <c r="AQ8" s="59"/>
      <c r="AR8" s="59"/>
      <c r="AS8" s="59"/>
      <c r="AT8" s="56">
        <f>データ!$S$6</f>
        <v>119.03</v>
      </c>
      <c r="AU8" s="57"/>
      <c r="AV8" s="57"/>
      <c r="AW8" s="57"/>
      <c r="AX8" s="57"/>
      <c r="AY8" s="57"/>
      <c r="AZ8" s="57"/>
      <c r="BA8" s="57"/>
      <c r="BB8" s="46">
        <f>データ!$T$6</f>
        <v>41.06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57.69</v>
      </c>
      <c r="J10" s="57"/>
      <c r="K10" s="57"/>
      <c r="L10" s="57"/>
      <c r="M10" s="57"/>
      <c r="N10" s="57"/>
      <c r="O10" s="58"/>
      <c r="P10" s="46">
        <f>データ!$P$6</f>
        <v>99.57</v>
      </c>
      <c r="Q10" s="46"/>
      <c r="R10" s="46"/>
      <c r="S10" s="46"/>
      <c r="T10" s="46"/>
      <c r="U10" s="46"/>
      <c r="V10" s="46"/>
      <c r="W10" s="59">
        <f>データ!$Q$6</f>
        <v>3850</v>
      </c>
      <c r="X10" s="59"/>
      <c r="Y10" s="59"/>
      <c r="Z10" s="59"/>
      <c r="AA10" s="59"/>
      <c r="AB10" s="59"/>
      <c r="AC10" s="59"/>
      <c r="AD10" s="2"/>
      <c r="AE10" s="2"/>
      <c r="AF10" s="2"/>
      <c r="AG10" s="2"/>
      <c r="AH10" s="2"/>
      <c r="AI10" s="2"/>
      <c r="AJ10" s="2"/>
      <c r="AK10" s="2"/>
      <c r="AL10" s="59">
        <f>データ!$U$6</f>
        <v>4855</v>
      </c>
      <c r="AM10" s="59"/>
      <c r="AN10" s="59"/>
      <c r="AO10" s="59"/>
      <c r="AP10" s="59"/>
      <c r="AQ10" s="59"/>
      <c r="AR10" s="59"/>
      <c r="AS10" s="59"/>
      <c r="AT10" s="56">
        <f>データ!$V$6</f>
        <v>15</v>
      </c>
      <c r="AU10" s="57"/>
      <c r="AV10" s="57"/>
      <c r="AW10" s="57"/>
      <c r="AX10" s="57"/>
      <c r="AY10" s="57"/>
      <c r="AZ10" s="57"/>
      <c r="BA10" s="57"/>
      <c r="BB10" s="46">
        <f>データ!$W$6</f>
        <v>323.67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YkReQ6itIO/Z8MbTMWd5eg3kv0moFi9uV7oGqI1e5UkZgSdW9ySGScGRA+md5BsiIR6M3IvkkRR/UACKJaKg==" saltValue="MS+/p1iQtu6+wvHUCtszz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63631</v>
      </c>
      <c r="D6" s="20">
        <f t="shared" si="3"/>
        <v>46</v>
      </c>
      <c r="E6" s="20">
        <f t="shared" si="3"/>
        <v>1</v>
      </c>
      <c r="F6" s="20">
        <f t="shared" si="3"/>
        <v>0</v>
      </c>
      <c r="G6" s="20">
        <f t="shared" si="3"/>
        <v>1</v>
      </c>
      <c r="H6" s="20" t="str">
        <f t="shared" si="3"/>
        <v>山形県　舟形町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57.69</v>
      </c>
      <c r="P6" s="21">
        <f t="shared" si="3"/>
        <v>99.57</v>
      </c>
      <c r="Q6" s="21">
        <f t="shared" si="3"/>
        <v>3850</v>
      </c>
      <c r="R6" s="21">
        <f t="shared" si="3"/>
        <v>4887</v>
      </c>
      <c r="S6" s="21">
        <f t="shared" si="3"/>
        <v>119.03</v>
      </c>
      <c r="T6" s="21">
        <f t="shared" si="3"/>
        <v>41.06</v>
      </c>
      <c r="U6" s="21">
        <f t="shared" si="3"/>
        <v>4855</v>
      </c>
      <c r="V6" s="21">
        <f t="shared" si="3"/>
        <v>15</v>
      </c>
      <c r="W6" s="21">
        <f t="shared" si="3"/>
        <v>323.67</v>
      </c>
      <c r="X6" s="22">
        <f>IF(X7="",NA(),X7)</f>
        <v>84.83</v>
      </c>
      <c r="Y6" s="22">
        <f t="shared" ref="Y6:AG6" si="4">IF(Y7="",NA(),Y7)</f>
        <v>91.92</v>
      </c>
      <c r="Z6" s="22">
        <f t="shared" si="4"/>
        <v>98.43</v>
      </c>
      <c r="AA6" s="22">
        <f t="shared" si="4"/>
        <v>96.74</v>
      </c>
      <c r="AB6" s="22">
        <f t="shared" si="4"/>
        <v>92.57</v>
      </c>
      <c r="AC6" s="22">
        <f t="shared" si="4"/>
        <v>103.81</v>
      </c>
      <c r="AD6" s="22">
        <f t="shared" si="4"/>
        <v>104.35</v>
      </c>
      <c r="AE6" s="22">
        <f t="shared" si="4"/>
        <v>105.34</v>
      </c>
      <c r="AF6" s="22">
        <f t="shared" si="4"/>
        <v>108.19</v>
      </c>
      <c r="AG6" s="22">
        <f t="shared" si="4"/>
        <v>106.93</v>
      </c>
      <c r="AH6" s="21" t="str">
        <f>IF(AH7="","",IF(AH7="-","【-】","【"&amp;SUBSTITUTE(TEXT(AH7,"#,##0.00"),"-","△")&amp;"】"))</f>
        <v>【108.70】</v>
      </c>
      <c r="AI6" s="22">
        <f>IF(AI7="",NA(),AI7)</f>
        <v>36.36</v>
      </c>
      <c r="AJ6" s="22">
        <f t="shared" ref="AJ6:AR6" si="5">IF(AJ7="",NA(),AJ7)</f>
        <v>48.29</v>
      </c>
      <c r="AK6" s="22">
        <f t="shared" si="5"/>
        <v>50.67</v>
      </c>
      <c r="AL6" s="22">
        <f t="shared" si="5"/>
        <v>59.17</v>
      </c>
      <c r="AM6" s="22">
        <f t="shared" si="5"/>
        <v>75.209999999999994</v>
      </c>
      <c r="AN6" s="22">
        <f t="shared" si="5"/>
        <v>25.66</v>
      </c>
      <c r="AO6" s="22">
        <f t="shared" si="5"/>
        <v>21.69</v>
      </c>
      <c r="AP6" s="22">
        <f t="shared" si="5"/>
        <v>24.04</v>
      </c>
      <c r="AQ6" s="22">
        <f t="shared" si="5"/>
        <v>6.17</v>
      </c>
      <c r="AR6" s="22">
        <f t="shared" si="5"/>
        <v>20.41</v>
      </c>
      <c r="AS6" s="21" t="str">
        <f>IF(AS7="","",IF(AS7="-","【-】","【"&amp;SUBSTITUTE(TEXT(AS7,"#,##0.00"),"-","△")&amp;"】"))</f>
        <v>【1.34】</v>
      </c>
      <c r="AT6" s="22">
        <f>IF(AT7="",NA(),AT7)</f>
        <v>100.59</v>
      </c>
      <c r="AU6" s="22">
        <f t="shared" ref="AU6:BC6" si="6">IF(AU7="",NA(),AU7)</f>
        <v>94.27</v>
      </c>
      <c r="AV6" s="22">
        <f t="shared" si="6"/>
        <v>88.71</v>
      </c>
      <c r="AW6" s="22">
        <f t="shared" si="6"/>
        <v>80.17</v>
      </c>
      <c r="AX6" s="22">
        <f t="shared" si="6"/>
        <v>49.36</v>
      </c>
      <c r="AY6" s="22">
        <f t="shared" si="6"/>
        <v>300.14</v>
      </c>
      <c r="AZ6" s="22">
        <f t="shared" si="6"/>
        <v>301.04000000000002</v>
      </c>
      <c r="BA6" s="22">
        <f t="shared" si="6"/>
        <v>305.08</v>
      </c>
      <c r="BB6" s="22">
        <f t="shared" si="6"/>
        <v>367.4</v>
      </c>
      <c r="BC6" s="22">
        <f t="shared" si="6"/>
        <v>345.42</v>
      </c>
      <c r="BD6" s="21" t="str">
        <f>IF(BD7="","",IF(BD7="-","【-】","【"&amp;SUBSTITUTE(TEXT(BD7,"#,##0.00"),"-","△")&amp;"】"))</f>
        <v>【252.29】</v>
      </c>
      <c r="BE6" s="22">
        <f>IF(BE7="",NA(),BE7)</f>
        <v>1240.9000000000001</v>
      </c>
      <c r="BF6" s="22">
        <f t="shared" ref="BF6:BN6" si="7">IF(BF7="",NA(),BF7)</f>
        <v>1189.07</v>
      </c>
      <c r="BG6" s="22">
        <f t="shared" si="7"/>
        <v>1082.17</v>
      </c>
      <c r="BH6" s="22">
        <f t="shared" si="7"/>
        <v>1073.6500000000001</v>
      </c>
      <c r="BI6" s="22">
        <f t="shared" si="7"/>
        <v>999.47</v>
      </c>
      <c r="BJ6" s="22">
        <f t="shared" si="7"/>
        <v>566.65</v>
      </c>
      <c r="BK6" s="22">
        <f t="shared" si="7"/>
        <v>551.62</v>
      </c>
      <c r="BL6" s="22">
        <f t="shared" si="7"/>
        <v>585.59</v>
      </c>
      <c r="BM6" s="22">
        <f t="shared" si="7"/>
        <v>564.99</v>
      </c>
      <c r="BN6" s="22">
        <f t="shared" si="7"/>
        <v>631.39</v>
      </c>
      <c r="BO6" s="21" t="str">
        <f>IF(BO7="","",IF(BO7="-","【-】","【"&amp;SUBSTITUTE(TEXT(BO7,"#,##0.00"),"-","△")&amp;"】"))</f>
        <v>【268.07】</v>
      </c>
      <c r="BP6" s="22">
        <f>IF(BP7="",NA(),BP7)</f>
        <v>67.39</v>
      </c>
      <c r="BQ6" s="22">
        <f t="shared" ref="BQ6:BY6" si="8">IF(BQ7="",NA(),BQ7)</f>
        <v>77.61</v>
      </c>
      <c r="BR6" s="22">
        <f t="shared" si="8"/>
        <v>87.5</v>
      </c>
      <c r="BS6" s="22">
        <f t="shared" si="8"/>
        <v>85.46</v>
      </c>
      <c r="BT6" s="22">
        <f t="shared" si="8"/>
        <v>79.989999999999995</v>
      </c>
      <c r="BU6" s="22">
        <f t="shared" si="8"/>
        <v>84.77</v>
      </c>
      <c r="BV6" s="22">
        <f t="shared" si="8"/>
        <v>87.11</v>
      </c>
      <c r="BW6" s="22">
        <f t="shared" si="8"/>
        <v>82.78</v>
      </c>
      <c r="BX6" s="22">
        <f t="shared" si="8"/>
        <v>80.56</v>
      </c>
      <c r="BY6" s="22">
        <f t="shared" si="8"/>
        <v>76.55</v>
      </c>
      <c r="BZ6" s="21" t="str">
        <f>IF(BZ7="","",IF(BZ7="-","【-】","【"&amp;SUBSTITUTE(TEXT(BZ7,"#,##0.00"),"-","△")&amp;"】"))</f>
        <v>【97.47】</v>
      </c>
      <c r="CA6" s="22">
        <f>IF(CA7="",NA(),CA7)</f>
        <v>281.57</v>
      </c>
      <c r="CB6" s="22">
        <f t="shared" ref="CB6:CJ6" si="9">IF(CB7="",NA(),CB7)</f>
        <v>244.66</v>
      </c>
      <c r="CC6" s="22">
        <f t="shared" si="9"/>
        <v>217.79</v>
      </c>
      <c r="CD6" s="22">
        <f t="shared" si="9"/>
        <v>223.09</v>
      </c>
      <c r="CE6" s="22">
        <f t="shared" si="9"/>
        <v>239.49</v>
      </c>
      <c r="CF6" s="22">
        <f t="shared" si="9"/>
        <v>227.27</v>
      </c>
      <c r="CG6" s="22">
        <f t="shared" si="9"/>
        <v>223.98</v>
      </c>
      <c r="CH6" s="22">
        <f t="shared" si="9"/>
        <v>225.09</v>
      </c>
      <c r="CI6" s="22">
        <f t="shared" si="9"/>
        <v>260.87</v>
      </c>
      <c r="CJ6" s="22">
        <f t="shared" si="9"/>
        <v>269.25</v>
      </c>
      <c r="CK6" s="21" t="str">
        <f>IF(CK7="","",IF(CK7="-","【-】","【"&amp;SUBSTITUTE(TEXT(CK7,"#,##0.00"),"-","△")&amp;"】"))</f>
        <v>【174.75】</v>
      </c>
      <c r="CL6" s="22">
        <f>IF(CL7="",NA(),CL7)</f>
        <v>68.959999999999994</v>
      </c>
      <c r="CM6" s="22">
        <f t="shared" ref="CM6:CU6" si="10">IF(CM7="",NA(),CM7)</f>
        <v>70.13</v>
      </c>
      <c r="CN6" s="22">
        <f t="shared" si="10"/>
        <v>80.61</v>
      </c>
      <c r="CO6" s="22">
        <f t="shared" si="10"/>
        <v>74.39</v>
      </c>
      <c r="CP6" s="22">
        <f t="shared" si="10"/>
        <v>78.19</v>
      </c>
      <c r="CQ6" s="22">
        <f t="shared" si="10"/>
        <v>50.29</v>
      </c>
      <c r="CR6" s="22">
        <f t="shared" si="10"/>
        <v>49.64</v>
      </c>
      <c r="CS6" s="22">
        <f t="shared" si="10"/>
        <v>49.38</v>
      </c>
      <c r="CT6" s="22">
        <f t="shared" si="10"/>
        <v>40.19</v>
      </c>
      <c r="CU6" s="22">
        <f t="shared" si="10"/>
        <v>41.14</v>
      </c>
      <c r="CV6" s="21" t="str">
        <f>IF(CV7="","",IF(CV7="-","【-】","【"&amp;SUBSTITUTE(TEXT(CV7,"#,##0.00"),"-","△")&amp;"】"))</f>
        <v>【59.97】</v>
      </c>
      <c r="CW6" s="22">
        <f>IF(CW7="",NA(),CW7)</f>
        <v>87.66</v>
      </c>
      <c r="CX6" s="22">
        <f t="shared" ref="CX6:DF6" si="11">IF(CX7="",NA(),CX7)</f>
        <v>84.56</v>
      </c>
      <c r="CY6" s="22">
        <f t="shared" si="11"/>
        <v>74.790000000000006</v>
      </c>
      <c r="CZ6" s="22">
        <f t="shared" si="11"/>
        <v>77.17</v>
      </c>
      <c r="DA6" s="22">
        <f t="shared" si="11"/>
        <v>71.709999999999994</v>
      </c>
      <c r="DB6" s="22">
        <f t="shared" si="11"/>
        <v>77.73</v>
      </c>
      <c r="DC6" s="22">
        <f t="shared" si="11"/>
        <v>78.09</v>
      </c>
      <c r="DD6" s="22">
        <f t="shared" si="11"/>
        <v>78.010000000000005</v>
      </c>
      <c r="DE6" s="22">
        <f t="shared" si="11"/>
        <v>71.52</v>
      </c>
      <c r="DF6" s="22">
        <f t="shared" si="11"/>
        <v>70.42</v>
      </c>
      <c r="DG6" s="21" t="str">
        <f>IF(DG7="","",IF(DG7="-","【-】","【"&amp;SUBSTITUTE(TEXT(DG7,"#,##0.00"),"-","△")&amp;"】"))</f>
        <v>【89.76】</v>
      </c>
      <c r="DH6" s="22">
        <f>IF(DH7="",NA(),DH7)</f>
        <v>50.82</v>
      </c>
      <c r="DI6" s="22">
        <f t="shared" ref="DI6:DQ6" si="12">IF(DI7="",NA(),DI7)</f>
        <v>53.11</v>
      </c>
      <c r="DJ6" s="22">
        <f t="shared" si="12"/>
        <v>55.31</v>
      </c>
      <c r="DK6" s="22">
        <f t="shared" si="12"/>
        <v>57.12</v>
      </c>
      <c r="DL6" s="22">
        <f t="shared" si="12"/>
        <v>59.16</v>
      </c>
      <c r="DM6" s="22">
        <f t="shared" si="12"/>
        <v>45.85</v>
      </c>
      <c r="DN6" s="22">
        <f t="shared" si="12"/>
        <v>47.31</v>
      </c>
      <c r="DO6" s="22">
        <f t="shared" si="12"/>
        <v>47.5</v>
      </c>
      <c r="DP6" s="22">
        <f t="shared" si="12"/>
        <v>53.4</v>
      </c>
      <c r="DQ6" s="22">
        <f t="shared" si="12"/>
        <v>52.14</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21.86</v>
      </c>
      <c r="EB6" s="22">
        <f t="shared" si="13"/>
        <v>21.01</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0.51</v>
      </c>
      <c r="EM6" s="22">
        <f t="shared" si="14"/>
        <v>0.35</v>
      </c>
      <c r="EN6" s="21" t="str">
        <f>IF(EN7="","",IF(EN7="-","【-】","【"&amp;SUBSTITUTE(TEXT(EN7,"#,##0.00"),"-","△")&amp;"】"))</f>
        <v>【0.67】</v>
      </c>
    </row>
    <row r="7" spans="1:144" s="23" customFormat="1" x14ac:dyDescent="0.15">
      <c r="A7" s="15"/>
      <c r="B7" s="24">
        <v>2022</v>
      </c>
      <c r="C7" s="24">
        <v>63631</v>
      </c>
      <c r="D7" s="24">
        <v>46</v>
      </c>
      <c r="E7" s="24">
        <v>1</v>
      </c>
      <c r="F7" s="24">
        <v>0</v>
      </c>
      <c r="G7" s="24">
        <v>1</v>
      </c>
      <c r="H7" s="24" t="s">
        <v>93</v>
      </c>
      <c r="I7" s="24" t="s">
        <v>94</v>
      </c>
      <c r="J7" s="24" t="s">
        <v>95</v>
      </c>
      <c r="K7" s="24" t="s">
        <v>96</v>
      </c>
      <c r="L7" s="24" t="s">
        <v>97</v>
      </c>
      <c r="M7" s="24" t="s">
        <v>98</v>
      </c>
      <c r="N7" s="25" t="s">
        <v>99</v>
      </c>
      <c r="O7" s="25">
        <v>57.69</v>
      </c>
      <c r="P7" s="25">
        <v>99.57</v>
      </c>
      <c r="Q7" s="25">
        <v>3850</v>
      </c>
      <c r="R7" s="25">
        <v>4887</v>
      </c>
      <c r="S7" s="25">
        <v>119.03</v>
      </c>
      <c r="T7" s="25">
        <v>41.06</v>
      </c>
      <c r="U7" s="25">
        <v>4855</v>
      </c>
      <c r="V7" s="25">
        <v>15</v>
      </c>
      <c r="W7" s="25">
        <v>323.67</v>
      </c>
      <c r="X7" s="25">
        <v>84.83</v>
      </c>
      <c r="Y7" s="25">
        <v>91.92</v>
      </c>
      <c r="Z7" s="25">
        <v>98.43</v>
      </c>
      <c r="AA7" s="25">
        <v>96.74</v>
      </c>
      <c r="AB7" s="25">
        <v>92.57</v>
      </c>
      <c r="AC7" s="25">
        <v>103.81</v>
      </c>
      <c r="AD7" s="25">
        <v>104.35</v>
      </c>
      <c r="AE7" s="25">
        <v>105.34</v>
      </c>
      <c r="AF7" s="25">
        <v>108.19</v>
      </c>
      <c r="AG7" s="25">
        <v>106.93</v>
      </c>
      <c r="AH7" s="25">
        <v>108.7</v>
      </c>
      <c r="AI7" s="25">
        <v>36.36</v>
      </c>
      <c r="AJ7" s="25">
        <v>48.29</v>
      </c>
      <c r="AK7" s="25">
        <v>50.67</v>
      </c>
      <c r="AL7" s="25">
        <v>59.17</v>
      </c>
      <c r="AM7" s="25">
        <v>75.209999999999994</v>
      </c>
      <c r="AN7" s="25">
        <v>25.66</v>
      </c>
      <c r="AO7" s="25">
        <v>21.69</v>
      </c>
      <c r="AP7" s="25">
        <v>24.04</v>
      </c>
      <c r="AQ7" s="25">
        <v>6.17</v>
      </c>
      <c r="AR7" s="25">
        <v>20.41</v>
      </c>
      <c r="AS7" s="25">
        <v>1.34</v>
      </c>
      <c r="AT7" s="25">
        <v>100.59</v>
      </c>
      <c r="AU7" s="25">
        <v>94.27</v>
      </c>
      <c r="AV7" s="25">
        <v>88.71</v>
      </c>
      <c r="AW7" s="25">
        <v>80.17</v>
      </c>
      <c r="AX7" s="25">
        <v>49.36</v>
      </c>
      <c r="AY7" s="25">
        <v>300.14</v>
      </c>
      <c r="AZ7" s="25">
        <v>301.04000000000002</v>
      </c>
      <c r="BA7" s="25">
        <v>305.08</v>
      </c>
      <c r="BB7" s="25">
        <v>367.4</v>
      </c>
      <c r="BC7" s="25">
        <v>345.42</v>
      </c>
      <c r="BD7" s="25">
        <v>252.29</v>
      </c>
      <c r="BE7" s="25">
        <v>1240.9000000000001</v>
      </c>
      <c r="BF7" s="25">
        <v>1189.07</v>
      </c>
      <c r="BG7" s="25">
        <v>1082.17</v>
      </c>
      <c r="BH7" s="25">
        <v>1073.6500000000001</v>
      </c>
      <c r="BI7" s="25">
        <v>999.47</v>
      </c>
      <c r="BJ7" s="25">
        <v>566.65</v>
      </c>
      <c r="BK7" s="25">
        <v>551.62</v>
      </c>
      <c r="BL7" s="25">
        <v>585.59</v>
      </c>
      <c r="BM7" s="25">
        <v>564.99</v>
      </c>
      <c r="BN7" s="25">
        <v>631.39</v>
      </c>
      <c r="BO7" s="25">
        <v>268.07</v>
      </c>
      <c r="BP7" s="25">
        <v>67.39</v>
      </c>
      <c r="BQ7" s="25">
        <v>77.61</v>
      </c>
      <c r="BR7" s="25">
        <v>87.5</v>
      </c>
      <c r="BS7" s="25">
        <v>85.46</v>
      </c>
      <c r="BT7" s="25">
        <v>79.989999999999995</v>
      </c>
      <c r="BU7" s="25">
        <v>84.77</v>
      </c>
      <c r="BV7" s="25">
        <v>87.11</v>
      </c>
      <c r="BW7" s="25">
        <v>82.78</v>
      </c>
      <c r="BX7" s="25">
        <v>80.56</v>
      </c>
      <c r="BY7" s="25">
        <v>76.55</v>
      </c>
      <c r="BZ7" s="25">
        <v>97.47</v>
      </c>
      <c r="CA7" s="25">
        <v>281.57</v>
      </c>
      <c r="CB7" s="25">
        <v>244.66</v>
      </c>
      <c r="CC7" s="25">
        <v>217.79</v>
      </c>
      <c r="CD7" s="25">
        <v>223.09</v>
      </c>
      <c r="CE7" s="25">
        <v>239.49</v>
      </c>
      <c r="CF7" s="25">
        <v>227.27</v>
      </c>
      <c r="CG7" s="25">
        <v>223.98</v>
      </c>
      <c r="CH7" s="25">
        <v>225.09</v>
      </c>
      <c r="CI7" s="25">
        <v>260.87</v>
      </c>
      <c r="CJ7" s="25">
        <v>269.25</v>
      </c>
      <c r="CK7" s="25">
        <v>174.75</v>
      </c>
      <c r="CL7" s="25">
        <v>68.959999999999994</v>
      </c>
      <c r="CM7" s="25">
        <v>70.13</v>
      </c>
      <c r="CN7" s="25">
        <v>80.61</v>
      </c>
      <c r="CO7" s="25">
        <v>74.39</v>
      </c>
      <c r="CP7" s="25">
        <v>78.19</v>
      </c>
      <c r="CQ7" s="25">
        <v>50.29</v>
      </c>
      <c r="CR7" s="25">
        <v>49.64</v>
      </c>
      <c r="CS7" s="25">
        <v>49.38</v>
      </c>
      <c r="CT7" s="25">
        <v>40.19</v>
      </c>
      <c r="CU7" s="25">
        <v>41.14</v>
      </c>
      <c r="CV7" s="25">
        <v>59.97</v>
      </c>
      <c r="CW7" s="25">
        <v>87.66</v>
      </c>
      <c r="CX7" s="25">
        <v>84.56</v>
      </c>
      <c r="CY7" s="25">
        <v>74.790000000000006</v>
      </c>
      <c r="CZ7" s="25">
        <v>77.17</v>
      </c>
      <c r="DA7" s="25">
        <v>71.709999999999994</v>
      </c>
      <c r="DB7" s="25">
        <v>77.73</v>
      </c>
      <c r="DC7" s="25">
        <v>78.09</v>
      </c>
      <c r="DD7" s="25">
        <v>78.010000000000005</v>
      </c>
      <c r="DE7" s="25">
        <v>71.52</v>
      </c>
      <c r="DF7" s="25">
        <v>70.42</v>
      </c>
      <c r="DG7" s="25">
        <v>89.76</v>
      </c>
      <c r="DH7" s="25">
        <v>50.82</v>
      </c>
      <c r="DI7" s="25">
        <v>53.11</v>
      </c>
      <c r="DJ7" s="25">
        <v>55.31</v>
      </c>
      <c r="DK7" s="25">
        <v>57.12</v>
      </c>
      <c r="DL7" s="25">
        <v>59.16</v>
      </c>
      <c r="DM7" s="25">
        <v>45.85</v>
      </c>
      <c r="DN7" s="25">
        <v>47.31</v>
      </c>
      <c r="DO7" s="25">
        <v>47.5</v>
      </c>
      <c r="DP7" s="25">
        <v>53.4</v>
      </c>
      <c r="DQ7" s="25">
        <v>52.14</v>
      </c>
      <c r="DR7" s="25">
        <v>51.51</v>
      </c>
      <c r="DS7" s="25">
        <v>0</v>
      </c>
      <c r="DT7" s="25">
        <v>0</v>
      </c>
      <c r="DU7" s="25">
        <v>0</v>
      </c>
      <c r="DV7" s="25">
        <v>0</v>
      </c>
      <c r="DW7" s="25">
        <v>0</v>
      </c>
      <c r="DX7" s="25">
        <v>14.13</v>
      </c>
      <c r="DY7" s="25">
        <v>16.77</v>
      </c>
      <c r="DZ7" s="25">
        <v>17.399999999999999</v>
      </c>
      <c r="EA7" s="25">
        <v>21.86</v>
      </c>
      <c r="EB7" s="25">
        <v>21.01</v>
      </c>
      <c r="EC7" s="25">
        <v>23.75</v>
      </c>
      <c r="ED7" s="25">
        <v>0</v>
      </c>
      <c r="EE7" s="25">
        <v>0</v>
      </c>
      <c r="EF7" s="25">
        <v>0</v>
      </c>
      <c r="EG7" s="25">
        <v>0</v>
      </c>
      <c r="EH7" s="25">
        <v>0</v>
      </c>
      <c r="EI7" s="25">
        <v>0.52</v>
      </c>
      <c r="EJ7" s="25">
        <v>0.47</v>
      </c>
      <c r="EK7" s="25">
        <v>0.4</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