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mc:AlternateContent xmlns:mc="http://schemas.openxmlformats.org/markup-compatibility/2006">
    <mc:Choice Requires="x15">
      <x15ac:absPath xmlns:x15ac="http://schemas.microsoft.com/office/spreadsheetml/2010/11/ac" url="N:\財政係\11_財政状況資料集（県公表）\令和０４年度分\03_作成・提出\"/>
    </mc:Choice>
  </mc:AlternateContent>
  <xr:revisionPtr revIDLastSave="0" documentId="13_ncr:1_{A66CFCF5-E6EE-4294-B08F-F4BD7E8449F0}" xr6:coauthVersionLast="36" xr6:coauthVersionMax="36" xr10:uidLastSave="{00000000-0000-0000-0000-000000000000}"/>
  <bookViews>
    <workbookView xWindow="0" yWindow="0" windowWidth="28800" windowHeight="11655" xr2:uid="{074256A0-A4E3-49FC-8AAB-16B8849200BE}"/>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CW102" i="12"/>
  <c r="CR102" i="12"/>
  <c r="AU88" i="12" l="1"/>
  <c r="AP88" i="12"/>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BE36" i="10"/>
  <c r="BE35" i="10"/>
  <c r="CO34" i="10"/>
  <c r="CO35" i="10" s="1"/>
  <c r="CO36" i="10" s="1"/>
  <c r="CO37" i="10" s="1"/>
  <c r="BW34" i="10"/>
  <c r="BW35" i="10" s="1"/>
  <c r="BW36" i="10" s="1"/>
  <c r="BW37" i="10" s="1"/>
  <c r="BW38" i="10" s="1"/>
  <c r="C34" i="10"/>
  <c r="C35" i="10" l="1"/>
  <c r="C36" i="10" s="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alcChain>
</file>

<file path=xl/sharedStrings.xml><?xml version="1.0" encoding="utf-8"?>
<sst xmlns="http://schemas.openxmlformats.org/spreadsheetml/2006/main" count="1082" uniqueCount="604">
  <si>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</si>
  <si>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</si>
  <si>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</si>
  <si>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</si>
  <si>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</si>
  <si>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</si>
  <si>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</si>
  <si>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</si>
  <si>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</si>
  <si>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</si>
  <si>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</si>
  <si>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</si>
  <si>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</si>
  <si>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</si>
  <si>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</si>
  <si>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</si>
  <si>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</si>
  <si>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</si>
  <si>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</si>
  <si>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</si>
  <si>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</si>
  <si>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</si>
  <si>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</si>
  <si>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</si>
  <si>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</si>
  <si>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</si>
  <si>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</si>
  <si>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</si>
  <si>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</si>
  <si>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</si>
  <si>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</si>
  <si>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</si>
  <si>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</si>
  <si>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</si>
  <si>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</si>
  <si>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</si>
  <si>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</si>
  <si>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</si>
  <si>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</si>
  <si>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</si>
  <si>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</si>
  <si>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</si>
  <si>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</si>
  <si>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</si>
  <si>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</si>
  <si>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</si>
  <si>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</si>
  <si>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</si>
  <si>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</si>
  <si>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</si>
  <si>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</si>
  <si>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</si>
  <si>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</si>
  <si>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</si>
  <si>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</si>
  <si>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</si>
  <si>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</si>
  <si>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</si>
  <si>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</si>
  <si>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</si>
  <si>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</si>
  <si>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</si>
  <si>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</si>
  <si>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</si>
  <si>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</si>
  <si>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</si>
  <si>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</si>
  <si>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</si>
  <si>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</si>
  <si>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</si>
  <si>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</si>
  <si>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</si>
  <si>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</si>
  <si>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</si>
  <si>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</si>
  <si>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</si>
  <si>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</si>
  <si>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</si>
  <si>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</si>
  <si>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</si>
  <si>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</si>
  <si>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</si>
  <si>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</si>
  <si>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</si>
  <si>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</si>
  <si>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</si>
  <si>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</si>
  <si>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</si>
  <si>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</si>
  <si>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</si>
  <si>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</si>
  <si>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</si>
  <si>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</si>
  <si>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</si>
  <si>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</si>
  <si>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</si>
  <si>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</si>
  <si>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</si>
  <si>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</si>
  <si>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天童市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</si>
  <si>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</si>
  <si>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</si>
  <si>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</si>
  <si>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</si>
  <si>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</si>
  <si>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</si>
  <si>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</si>
  <si>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</si>
  <si>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</si>
  <si>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</si>
  <si>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</si>
  <si>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</si>
  <si>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</si>
  <si>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</si>
  <si>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</si>
  <si>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</si>
  <si>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</si>
  <si>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</si>
  <si>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</si>
  <si>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</si>
  <si>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</si>
  <si>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</si>
  <si>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</si>
  <si>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</si>
  <si>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</si>
  <si>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</si>
  <si>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</si>
  <si>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</si>
  <si>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</si>
  <si>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</si>
  <si>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</si>
  <si>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</si>
  <si>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</si>
  <si>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</si>
  <si>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</si>
  <si>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</si>
  <si>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</si>
  <si>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</si>
  <si>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</si>
  <si>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</si>
  <si>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</si>
  <si>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</si>
  <si>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</si>
  <si>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</si>
  <si>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</si>
  <si>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</si>
  <si>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</si>
  <si>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</si>
  <si>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</si>
  <si>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</si>
  <si>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</si>
  <si>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</si>
  <si>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</si>
  <si>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</si>
  <si>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</si>
  <si>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</si>
  <si>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</si>
  <si>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</si>
  <si>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</si>
  <si>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</si>
  <si>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</si>
  <si>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</si>
  <si>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</si>
  <si>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</si>
  <si>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</si>
  <si>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</si>
  <si>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</si>
  <si>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</si>
  <si>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</si>
  <si>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</si>
  <si>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</si>
  <si>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</si>
  <si>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</si>
  <si>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</si>
  <si>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</si>
  <si>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</si>
  <si>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</si>
  <si>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</si>
  <si>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</si>
  <si>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</si>
  <si>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</si>
  <si>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</si>
  <si>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</si>
  <si>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</si>
  <si>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</si>
  <si>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</si>
  <si>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</si>
  <si>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</si>
  <si>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</si>
  <si>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</si>
  <si>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</si>
  <si>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</si>
  <si>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</si>
  <si>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</si>
  <si>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</si>
  <si>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</si>
  <si>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</si>
  <si>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</si>
  <si>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</si>
  <si>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</si>
  <si>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</si>
  <si>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</si>
  <si>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</si>
  <si>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</si>
  <si>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</si>
  <si>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</si>
  <si>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</si>
  <si>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</si>
  <si>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</si>
  <si>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</si>
  <si>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</si>
  <si>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</si>
  <si>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</si>
  <si>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</si>
  <si>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</si>
  <si>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</si>
  <si>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</si>
  <si>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山形県天童市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</si>
  <si>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</si>
  <si>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</si>
  <si>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</si>
  <si>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</si>
  <si>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</si>
  <si>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</si>
  <si>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</si>
  <si>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</si>
  <si>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</si>
  <si>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</si>
  <si>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</si>
  <si>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</si>
  <si>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</si>
  <si>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</si>
  <si>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</si>
  <si>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</si>
  <si>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</si>
  <si>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</si>
  <si>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</si>
  <si>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</si>
  <si>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</si>
  <si>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</si>
  <si>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</si>
  <si>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</si>
  <si>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</si>
  <si>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</si>
  <si>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</si>
  <si>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</si>
  <si>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</si>
  <si>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</si>
  <si>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</si>
  <si>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</si>
  <si>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</si>
  <si>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</si>
  <si>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</si>
  <si>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</si>
  <si>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</si>
  <si>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</si>
  <si>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</si>
  <si>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</si>
  <si>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</si>
  <si>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</si>
  <si>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</si>
  <si>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</si>
  <si>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</si>
  <si>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</si>
  <si>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</si>
  <si>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</si>
  <si>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</si>
  <si>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</si>
  <si>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</si>
  <si>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</si>
  <si>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</si>
  <si>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</si>
  <si>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</si>
  <si>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</si>
  <si>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</si>
  <si>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</si>
  <si>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</si>
  <si>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</si>
  <si>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</si>
  <si>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</si>
  <si>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</si>
  <si>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</si>
  <si>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</si>
  <si>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</si>
  <si>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</si>
  <si>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</si>
  <si>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</si>
  <si>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</si>
  <si>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</si>
  <si>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</si>
  <si>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</si>
  <si>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</si>
  <si>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</si>
  <si>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</si>
  <si>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</si>
  <si>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</si>
  <si>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</si>
  <si>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</si>
  <si>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</si>
  <si>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</si>
  <si>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</si>
  <si>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</si>
  <si>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</si>
  <si>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</si>
  <si>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</si>
  <si>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</si>
  <si>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</si>
  <si>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</si>
  <si>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</si>
  <si>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</si>
  <si>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</si>
  <si>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</si>
  <si>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</si>
  <si>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</si>
  <si>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</si>
  <si>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</si>
  <si>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</si>
  <si>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</si>
  <si>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</si>
  <si>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</si>
  <si>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</si>
  <si>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</si>
  <si>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</si>
  <si>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</si>
  <si>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</si>
  <si>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</si>
  <si>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</si>
  <si>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</si>
  <si>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</si>
  <si>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</si>
  <si>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</si>
  <si>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</si>
  <si>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</si>
  <si>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</si>
  <si>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</si>
  <si>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</si>
  <si>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</si>
  <si>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</si>
  <si>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</si>
  <si>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</si>
  <si>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</si>
  <si>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</si>
  <si>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</si>
  <si>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</si>
  <si>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</si>
  <si>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</si>
  <si>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</si>
  <si>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</si>
  <si>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</si>
  <si>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</si>
  <si>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</si>
  <si>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</si>
  <si>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</si>
  <si>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</si>
  <si>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</si>
  <si>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</si>
  <si>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</si>
  <si>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</si>
  <si>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</si>
  <si>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</si>
  <si>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</si>
  <si>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</si>
  <si>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</si>
  <si>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</si>
  <si>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</si>
  <si>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</si>
  <si>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</si>
  <si>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</si>
  <si>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</si>
  <si>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山形県天童市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</si>
  <si>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</si>
  <si>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</si>
  <si>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</si>
  <si>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</si>
  <si>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</si>
  <si>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</si>
  <si>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</si>
  <si>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</si>
  <si>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</si>
  <si>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</si>
  <si>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</si>
  <si>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</si>
  <si>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</si>
  <si>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</si>
  <si>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</si>
  <si>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</si>
  <si>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</si>
  <si>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</si>
  <si>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</si>
  <si>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</si>
  <si>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用地買収特別会計</t>
    <phoneticPr fontId="5"/>
  </si>
  <si>
    <t>市民墓地特別会計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</si>
  <si>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</si>
  <si>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</si>
  <si>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</si>
  <si>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</si>
  <si>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</si>
  <si>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</si>
  <si>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</si>
  <si>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</si>
  <si>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</si>
  <si>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</si>
  <si>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</si>
  <si>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</si>
  <si>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</si>
  <si>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</si>
  <si>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</si>
  <si>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</si>
  <si>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</si>
  <si>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天童市民病院事業会計</t>
    <phoneticPr fontId="5"/>
  </si>
  <si>
    <t>法適用企業</t>
    <phoneticPr fontId="5"/>
  </si>
  <si>
    <t>天童市水道事業会計</t>
    <phoneticPr fontId="5"/>
  </si>
  <si>
    <t>法適用企業</t>
    <phoneticPr fontId="5"/>
  </si>
  <si>
    <t>天童市公共下水道事業会計</t>
    <phoneticPr fontId="5"/>
  </si>
  <si>
    <t>工業団地整備事業特別会計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</si>
  <si>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</si>
  <si>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</si>
  <si>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</si>
  <si>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</si>
  <si>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</si>
  <si>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</si>
  <si>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</si>
  <si>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</si>
  <si>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</si>
  <si>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</si>
  <si>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</si>
  <si>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</si>
  <si>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</si>
  <si>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</si>
  <si>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</si>
  <si>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</si>
  <si>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</si>
  <si>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</si>
  <si>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</si>
  <si>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</si>
  <si>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</si>
  <si>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</si>
  <si>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</si>
  <si>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</si>
  <si>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</si>
  <si>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</si>
  <si>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</si>
  <si>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</si>
  <si>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</si>
  <si>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</si>
  <si>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</si>
  <si>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</si>
  <si>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</si>
  <si>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</si>
  <si>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</si>
  <si>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</si>
  <si>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</si>
  <si>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</si>
  <si>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</si>
  <si>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</si>
  <si>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</si>
  <si>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</si>
  <si>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</si>
  <si>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</si>
  <si>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</si>
  <si>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</si>
  <si>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</si>
  <si>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</si>
  <si>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</si>
  <si>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</si>
  <si>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</si>
  <si>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</si>
  <si>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</si>
  <si>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</si>
  <si>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</si>
  <si>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</si>
  <si>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</si>
  <si>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</si>
  <si>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</si>
  <si>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</si>
  <si>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</si>
  <si>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</si>
  <si>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</si>
  <si>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天童市公共下水道事業会計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</si>
  <si>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</si>
  <si>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</si>
  <si>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</si>
  <si>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天童市水道事業会計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</si>
  <si>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</si>
  <si>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</si>
  <si>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</si>
  <si>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</si>
  <si>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</si>
  <si>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</si>
  <si>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</si>
  <si>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</si>
  <si>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</si>
  <si>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</si>
  <si>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</si>
  <si>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</si>
  <si>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</si>
  <si>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</si>
  <si>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</si>
  <si>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</si>
  <si>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</si>
  <si>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</si>
  <si>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</si>
  <si>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</si>
  <si>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</si>
  <si>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</si>
  <si>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</si>
  <si>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</si>
  <si>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</si>
  <si>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</si>
  <si>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</si>
  <si>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</si>
  <si>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</si>
  <si>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</si>
  <si>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</si>
  <si>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</si>
  <si>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</si>
  <si>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</si>
  <si>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</si>
  <si>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</si>
  <si>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</si>
  <si>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</si>
  <si>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</si>
  <si>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</si>
  <si>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</si>
  <si>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</si>
  <si>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</si>
  <si>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</si>
  <si>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</si>
  <si>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</si>
  <si>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</si>
  <si>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</si>
  <si>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</si>
  <si>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</si>
  <si>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</si>
  <si>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</si>
  <si>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</si>
  <si>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</si>
  <si>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</si>
  <si>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</si>
  <si>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</si>
  <si>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</si>
  <si>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</si>
  <si>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</si>
  <si>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</si>
  <si>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</si>
  <si>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</si>
  <si>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</si>
  <si>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</si>
  <si>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</si>
  <si>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</si>
  <si>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</si>
  <si>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</si>
  <si>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</si>
  <si>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</si>
  <si>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</si>
  <si>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</si>
  <si>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</si>
  <si>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</si>
  <si>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</si>
  <si>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</si>
  <si>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</si>
  <si>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</si>
  <si>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</si>
  <si>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</si>
  <si>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</si>
  <si>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</si>
  <si>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</si>
  <si>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2.42</t>
  </si>
  <si>
    <t>▲ 2.59</t>
  </si>
  <si>
    <t>一般会計</t>
  </si>
  <si>
    <t>天童市水道事業会計</t>
  </si>
  <si>
    <t>天童市民病院事業会計</t>
  </si>
  <si>
    <t>天童市公共下水道事業会計</t>
  </si>
  <si>
    <t>介護保険特別会計</t>
  </si>
  <si>
    <t>工業団地整備事業特別会計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</si>
  <si>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</si>
  <si>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</si>
  <si>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</si>
  <si>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</si>
  <si>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</si>
  <si>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</si>
  <si>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</si>
  <si>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</si>
  <si>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</si>
  <si>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</si>
  <si>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</si>
  <si>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東根市外二市一町共立衛生処理組合</t>
    <rPh sb="0" eb="3">
      <t>ヒガシネシ</t>
    </rPh>
    <rPh sb="3" eb="4">
      <t>ホカ</t>
    </rPh>
    <rPh sb="4" eb="6">
      <t>ニシ</t>
    </rPh>
    <rPh sb="6" eb="8">
      <t>イッチョウ</t>
    </rPh>
    <rPh sb="8" eb="10">
      <t>キョウリツ</t>
    </rPh>
    <rPh sb="10" eb="12">
      <t>エイセイ</t>
    </rPh>
    <rPh sb="12" eb="14">
      <t>ショリ</t>
    </rPh>
    <rPh sb="14" eb="16">
      <t>クミアイ</t>
    </rPh>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</si>
  <si>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</si>
  <si>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6">
      <t>ジチカイ</t>
    </rPh>
    <rPh sb="6" eb="7">
      <t>カン</t>
    </rPh>
    <rPh sb="7" eb="9">
      <t>カンリ</t>
    </rPh>
    <rPh sb="9" eb="11">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</si>
  <si>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</si>
  <si>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</si>
  <si>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t>
  </si>
  <si>
    <t>スポーツクラブ天童</t>
    <rPh sb="7" eb="9">
      <t>テンドウ</t>
    </rPh>
    <phoneticPr fontId="2"/>
  </si>
  <si>
    <t>天童ターミナルビル</t>
    <rPh sb="0" eb="2">
      <t>テンドウ</t>
    </rPh>
    <phoneticPr fontId="2"/>
  </si>
  <si>
    <t>天童文化・スポーツ事業団</t>
    <rPh sb="0" eb="2">
      <t>テンドウ</t>
    </rPh>
    <rPh sb="2" eb="4">
      <t>ブンカ</t>
    </rPh>
    <rPh sb="9" eb="12">
      <t>ジギョウダン</t>
    </rPh>
    <phoneticPr fontId="2"/>
  </si>
  <si>
    <t>天童市土地開発公社</t>
    <rPh sb="0" eb="3">
      <t>テンドウシ</t>
    </rPh>
    <rPh sb="3" eb="5">
      <t>トチ</t>
    </rPh>
    <rPh sb="5" eb="7">
      <t>カイハツ</t>
    </rPh>
    <rPh sb="7" eb="9">
      <t>コウシャ</t>
    </rPh>
    <phoneticPr fontId="2"/>
  </si>
  <si>
    <t>-</t>
    <phoneticPr fontId="2"/>
  </si>
  <si>
    <t>市有施設整備基金</t>
  </si>
  <si>
    <t>スポーツ施設整備基金</t>
  </si>
  <si>
    <t>福祉振興基金</t>
  </si>
  <si>
    <t>教育振興基金</t>
  </si>
  <si>
    <t>スポーツ振興基金</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</si>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</sst>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54225</c:v>
                </c:pt>
                <c:pt idx="4">
                  <c:v>54016</c:v>
                </c:pt>
              </c:numCache>
            </c:numRef>
          </c:val>
          <c:smooth val="0"/>
          <c:extLst>
            <c:ext xmlns:c16="http://schemas.microsoft.com/office/drawing/2014/chart" uri="{C3380CC4-5D6E-409C-BE32-E72D297353CC}">
              <c16:uniqueId val="{00000000-D38F-4897-8E4A-5F5804C95AE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51426</c:v>
                </c:pt>
                <c:pt idx="1">
                  <c:v>63733</c:v>
                </c:pt>
                <c:pt idx="2">
                  <c:v>54007</c:v>
                </c:pt>
                <c:pt idx="3">
                  <c:v>38277</c:v>
                </c:pt>
                <c:pt idx="4">
                  <c:v>56511</c:v>
                </c:pt>
              </c:numCache>
            </c:numRef>
          </c:val>
          <c:smooth val="0"/>
          <c:extLst>
            <c:ext xmlns:c16="http://schemas.microsoft.com/office/drawing/2014/chart" uri="{C3380CC4-5D6E-409C-BE32-E72D297353CC}">
              <c16:uniqueId val="{00000001-D38F-4897-8E4A-5F5804C95AE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10.45</c:v>
                </c:pt>
                <c:pt idx="1">
                  <c:v>10.16</c:v>
                </c:pt>
                <c:pt idx="2">
                  <c:v>14.64</c:v>
                </c:pt>
                <c:pt idx="3">
                  <c:v>12.22</c:v>
                </c:pt>
                <c:pt idx="4">
                  <c:v>13.52</c:v>
                </c:pt>
              </c:numCache>
            </c:numRef>
          </c:val>
          <c:extLst>
            <c:ext xmlns:c16="http://schemas.microsoft.com/office/drawing/2014/chart" uri="{C3380CC4-5D6E-409C-BE32-E72D297353CC}">
              <c16:uniqueId val="{00000000-4FFE-403C-8E63-636913F6742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28.41</c:v>
                </c:pt>
                <c:pt idx="1">
                  <c:v>33.340000000000003</c:v>
                </c:pt>
                <c:pt idx="2">
                  <c:v>24.94</c:v>
                </c:pt>
                <c:pt idx="3">
                  <c:v>39.229999999999997</c:v>
                </c:pt>
                <c:pt idx="4">
                  <c:v>44.47</c:v>
                </c:pt>
              </c:numCache>
            </c:numRef>
          </c:val>
          <c:extLst>
            <c:ext xmlns:c16="http://schemas.microsoft.com/office/drawing/2014/chart" uri="{C3380CC4-5D6E-409C-BE32-E72D297353CC}">
              <c16:uniqueId val="{00000001-4FFE-403C-8E63-636913F6742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-2.42</c:v>
                </c:pt>
                <c:pt idx="1">
                  <c:v>5.31</c:v>
                </c:pt>
                <c:pt idx="2">
                  <c:v>-2.59</c:v>
                </c:pt>
                <c:pt idx="3">
                  <c:v>13.57</c:v>
                </c:pt>
                <c:pt idx="4">
                  <c:v>5.57</c:v>
                </c:pt>
              </c:numCache>
            </c:numRef>
          </c:val>
          <c:smooth val="0"/>
          <c:extLst>
            <c:ext xmlns:c16="http://schemas.microsoft.com/office/drawing/2014/chart" uri="{C3380CC4-5D6E-409C-BE32-E72D297353CC}">
              <c16:uniqueId val="{00000002-4FFE-403C-8E63-636913F6742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0.05</c:v>
                </c:pt>
                <c:pt idx="2">
                  <c:v>#N/A</c:v>
                </c:pt>
                <c:pt idx="3">
                  <c:v>0.06</c:v>
                </c:pt>
                <c:pt idx="4">
                  <c:v>#N/A</c:v>
                </c:pt>
                <c:pt idx="5">
                  <c:v>0.06</c:v>
                </c:pt>
                <c:pt idx="6">
                  <c:v>#N/A</c:v>
                </c:pt>
                <c:pt idx="7">
                  <c:v>0.03</c:v>
                </c:pt>
                <c:pt idx="8">
                  <c:v>#N/A</c:v>
                </c:pt>
                <c:pt idx="9">
                  <c:v>0.03</c:v>
                </c:pt>
              </c:numCache>
            </c:numRef>
          </c:val>
          <c:extLst>
            <c:ext xmlns:c16="http://schemas.microsoft.com/office/drawing/2014/chart" uri="{C3380CC4-5D6E-409C-BE32-E72D297353CC}">
              <c16:uniqueId val="{00000000-4B45-4DE2-9BC4-81A6E8282D0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B45-4DE2-9BC4-81A6E8282D03}"/>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0.13</c:v>
                </c:pt>
                <c:pt idx="2">
                  <c:v>#N/A</c:v>
                </c:pt>
                <c:pt idx="3">
                  <c:v>0.14000000000000001</c:v>
                </c:pt>
                <c:pt idx="4">
                  <c:v>#N/A</c:v>
                </c:pt>
                <c:pt idx="5">
                  <c:v>0.15</c:v>
                </c:pt>
                <c:pt idx="6">
                  <c:v>#N/A</c:v>
                </c:pt>
                <c:pt idx="7">
                  <c:v>0.16</c:v>
                </c:pt>
                <c:pt idx="8">
                  <c:v>#N/A</c:v>
                </c:pt>
                <c:pt idx="9">
                  <c:v>0.17</c:v>
                </c:pt>
              </c:numCache>
            </c:numRef>
          </c:val>
          <c:extLst>
            <c:ext xmlns:c16="http://schemas.microsoft.com/office/drawing/2014/chart" uri="{C3380CC4-5D6E-409C-BE32-E72D297353CC}">
              <c16:uniqueId val="{00000002-4B45-4DE2-9BC4-81A6E8282D03}"/>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1.02</c:v>
                </c:pt>
                <c:pt idx="2">
                  <c:v>#N/A</c:v>
                </c:pt>
                <c:pt idx="3">
                  <c:v>1.2</c:v>
                </c:pt>
                <c:pt idx="4">
                  <c:v>#N/A</c:v>
                </c:pt>
                <c:pt idx="5">
                  <c:v>1.81</c:v>
                </c:pt>
                <c:pt idx="6">
                  <c:v>#N/A</c:v>
                </c:pt>
                <c:pt idx="7">
                  <c:v>1.83</c:v>
                </c:pt>
                <c:pt idx="8">
                  <c:v>#N/A</c:v>
                </c:pt>
                <c:pt idx="9">
                  <c:v>0.6</c:v>
                </c:pt>
              </c:numCache>
            </c:numRef>
          </c:val>
          <c:extLst>
            <c:ext xmlns:c16="http://schemas.microsoft.com/office/drawing/2014/chart" uri="{C3380CC4-5D6E-409C-BE32-E72D297353CC}">
              <c16:uniqueId val="{00000003-4B45-4DE2-9BC4-81A6E8282D03}"/>
            </c:ext>
          </c:extLst>
        </c:ser>
        <c:ser>
          <c:idx val="4"/>
          <c:order val="4"/>
          <c:tx>
            <c:strRef>
              <c:f>データシート!$A$31</c:f>
              <c:strCache>
                <c:ptCount val="1"/>
                <c:pt idx="0">
                  <c:v>工業団地整備事業特別会計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0.89</c:v>
                </c:pt>
                <c:pt idx="8">
                  <c:v>#N/A</c:v>
                </c:pt>
                <c:pt idx="9">
                  <c:v>1.48</c:v>
                </c:pt>
              </c:numCache>
            </c:numRef>
          </c:val>
          <c:extLst>
            <c:ext xmlns:c16="http://schemas.microsoft.com/office/drawing/2014/chart" uri="{C3380CC4-5D6E-409C-BE32-E72D297353CC}">
              <c16:uniqueId val="{00000004-4B45-4DE2-9BC4-81A6E8282D0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1.59</c:v>
                </c:pt>
                <c:pt idx="2">
                  <c:v>#N/A</c:v>
                </c:pt>
                <c:pt idx="3">
                  <c:v>2.09</c:v>
                </c:pt>
                <c:pt idx="4">
                  <c:v>#N/A</c:v>
                </c:pt>
                <c:pt idx="5">
                  <c:v>2.06</c:v>
                </c:pt>
                <c:pt idx="6">
                  <c:v>#N/A</c:v>
                </c:pt>
                <c:pt idx="7">
                  <c:v>2.27</c:v>
                </c:pt>
                <c:pt idx="8">
                  <c:v>#N/A</c:v>
                </c:pt>
                <c:pt idx="9">
                  <c:v>2.71</c:v>
                </c:pt>
              </c:numCache>
            </c:numRef>
          </c:val>
          <c:extLst>
            <c:ext xmlns:c16="http://schemas.microsoft.com/office/drawing/2014/chart" uri="{C3380CC4-5D6E-409C-BE32-E72D297353CC}">
              <c16:uniqueId val="{00000005-4B45-4DE2-9BC4-81A6E8282D03}"/>
            </c:ext>
          </c:extLst>
        </c:ser>
        <c:ser>
          <c:idx val="6"/>
          <c:order val="6"/>
          <c:tx>
            <c:strRef>
              <c:f>データシート!$A$33</c:f>
              <c:strCache>
                <c:ptCount val="1"/>
                <c:pt idx="0">
                  <c:v>天童市公共下水道事業会計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6.44</c:v>
                </c:pt>
                <c:pt idx="2">
                  <c:v>#N/A</c:v>
                </c:pt>
                <c:pt idx="3">
                  <c:v>5.95</c:v>
                </c:pt>
                <c:pt idx="4">
                  <c:v>#N/A</c:v>
                </c:pt>
                <c:pt idx="5">
                  <c:v>5.71</c:v>
                </c:pt>
                <c:pt idx="6">
                  <c:v>#N/A</c:v>
                </c:pt>
                <c:pt idx="7">
                  <c:v>5.78</c:v>
                </c:pt>
                <c:pt idx="8">
                  <c:v>#N/A</c:v>
                </c:pt>
                <c:pt idx="9">
                  <c:v>7.49</c:v>
                </c:pt>
              </c:numCache>
            </c:numRef>
          </c:val>
          <c:extLst>
            <c:ext xmlns:c16="http://schemas.microsoft.com/office/drawing/2014/chart" uri="{C3380CC4-5D6E-409C-BE32-E72D297353CC}">
              <c16:uniqueId val="{00000006-4B45-4DE2-9BC4-81A6E8282D03}"/>
            </c:ext>
          </c:extLst>
        </c:ser>
        <c:ser>
          <c:idx val="7"/>
          <c:order val="7"/>
          <c:tx>
            <c:strRef>
              <c:f>データシート!$A$34</c:f>
              <c:strCache>
                <c:ptCount val="1"/>
                <c:pt idx="0">
                  <c:v>天童市民病院事業会計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2.0299999999999998</c:v>
                </c:pt>
                <c:pt idx="2">
                  <c:v>#N/A</c:v>
                </c:pt>
                <c:pt idx="3">
                  <c:v>2.85</c:v>
                </c:pt>
                <c:pt idx="4">
                  <c:v>#N/A</c:v>
                </c:pt>
                <c:pt idx="5">
                  <c:v>3.96</c:v>
                </c:pt>
                <c:pt idx="6">
                  <c:v>#N/A</c:v>
                </c:pt>
                <c:pt idx="7">
                  <c:v>6.32</c:v>
                </c:pt>
                <c:pt idx="8">
                  <c:v>#N/A</c:v>
                </c:pt>
                <c:pt idx="9">
                  <c:v>9.17</c:v>
                </c:pt>
              </c:numCache>
            </c:numRef>
          </c:val>
          <c:extLst>
            <c:ext xmlns:c16="http://schemas.microsoft.com/office/drawing/2014/chart" uri="{C3380CC4-5D6E-409C-BE32-E72D297353CC}">
              <c16:uniqueId val="{00000007-4B45-4DE2-9BC4-81A6E8282D03}"/>
            </c:ext>
          </c:extLst>
        </c:ser>
        <c:ser>
          <c:idx val="8"/>
          <c:order val="8"/>
          <c:tx>
            <c:strRef>
              <c:f>データシート!$A$35</c:f>
              <c:strCache>
                <c:ptCount val="1"/>
                <c:pt idx="0">
                  <c:v>天童市水道事業会計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10.72</c:v>
                </c:pt>
                <c:pt idx="2">
                  <c:v>#N/A</c:v>
                </c:pt>
                <c:pt idx="3">
                  <c:v>12.56</c:v>
                </c:pt>
                <c:pt idx="4">
                  <c:v>#N/A</c:v>
                </c:pt>
                <c:pt idx="5">
                  <c:v>12.06</c:v>
                </c:pt>
                <c:pt idx="6">
                  <c:v>#N/A</c:v>
                </c:pt>
                <c:pt idx="7">
                  <c:v>11.14</c:v>
                </c:pt>
                <c:pt idx="8">
                  <c:v>#N/A</c:v>
                </c:pt>
                <c:pt idx="9">
                  <c:v>10.41</c:v>
                </c:pt>
              </c:numCache>
            </c:numRef>
          </c:val>
          <c:extLst>
            <c:ext xmlns:c16="http://schemas.microsoft.com/office/drawing/2014/chart" uri="{C3380CC4-5D6E-409C-BE32-E72D297353CC}">
              <c16:uniqueId val="{00000008-4B45-4DE2-9BC4-81A6E8282D0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10.39</c:v>
                </c:pt>
                <c:pt idx="2">
                  <c:v>#N/A</c:v>
                </c:pt>
                <c:pt idx="3">
                  <c:v>10.09</c:v>
                </c:pt>
                <c:pt idx="4">
                  <c:v>#N/A</c:v>
                </c:pt>
                <c:pt idx="5">
                  <c:v>14.57</c:v>
                </c:pt>
                <c:pt idx="6">
                  <c:v>#N/A</c:v>
                </c:pt>
                <c:pt idx="7">
                  <c:v>12.18</c:v>
                </c:pt>
                <c:pt idx="8">
                  <c:v>#N/A</c:v>
                </c:pt>
                <c:pt idx="9">
                  <c:v>13.48</c:v>
                </c:pt>
              </c:numCache>
            </c:numRef>
          </c:val>
          <c:extLst>
            <c:ext xmlns:c16="http://schemas.microsoft.com/office/drawing/2014/chart" uri="{C3380CC4-5D6E-409C-BE32-E72D297353CC}">
              <c16:uniqueId val="{00000009-4B45-4DE2-9BC4-81A6E8282D0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2284</c:v>
                </c:pt>
                <c:pt idx="5">
                  <c:v>2229</c:v>
                </c:pt>
                <c:pt idx="8">
                  <c:v>2303</c:v>
                </c:pt>
                <c:pt idx="11">
                  <c:v>2332</c:v>
                </c:pt>
                <c:pt idx="14">
                  <c:v>2175</c:v>
                </c:pt>
              </c:numCache>
            </c:numRef>
          </c:val>
          <c:extLst>
            <c:ext xmlns:c16="http://schemas.microsoft.com/office/drawing/2014/chart" uri="{C3380CC4-5D6E-409C-BE32-E72D297353CC}">
              <c16:uniqueId val="{00000000-BD24-46A3-966A-920DEEE824F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D24-46A3-966A-920DEEE824F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31</c:v>
                </c:pt>
                <c:pt idx="3">
                  <c:v>31</c:v>
                </c:pt>
                <c:pt idx="6">
                  <c:v>31</c:v>
                </c:pt>
                <c:pt idx="9">
                  <c:v>31</c:v>
                </c:pt>
                <c:pt idx="12">
                  <c:v>31</c:v>
                </c:pt>
              </c:numCache>
            </c:numRef>
          </c:val>
          <c:extLst>
            <c:ext xmlns:c16="http://schemas.microsoft.com/office/drawing/2014/chart" uri="{C3380CC4-5D6E-409C-BE32-E72D297353CC}">
              <c16:uniqueId val="{00000002-BD24-46A3-966A-920DEEE824F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59</c:v>
                </c:pt>
                <c:pt idx="3">
                  <c:v>54</c:v>
                </c:pt>
                <c:pt idx="6">
                  <c:v>54</c:v>
                </c:pt>
                <c:pt idx="9">
                  <c:v>73</c:v>
                </c:pt>
                <c:pt idx="12">
                  <c:v>78</c:v>
                </c:pt>
              </c:numCache>
            </c:numRef>
          </c:val>
          <c:extLst>
            <c:ext xmlns:c16="http://schemas.microsoft.com/office/drawing/2014/chart" uri="{C3380CC4-5D6E-409C-BE32-E72D297353CC}">
              <c16:uniqueId val="{00000003-BD24-46A3-966A-920DEEE824F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400</c:v>
                </c:pt>
                <c:pt idx="3">
                  <c:v>358</c:v>
                </c:pt>
                <c:pt idx="6">
                  <c:v>546</c:v>
                </c:pt>
                <c:pt idx="9">
                  <c:v>451</c:v>
                </c:pt>
                <c:pt idx="12">
                  <c:v>477</c:v>
                </c:pt>
              </c:numCache>
            </c:numRef>
          </c:val>
          <c:extLst>
            <c:ext xmlns:c16="http://schemas.microsoft.com/office/drawing/2014/chart" uri="{C3380CC4-5D6E-409C-BE32-E72D297353CC}">
              <c16:uniqueId val="{00000004-BD24-46A3-966A-920DEEE824F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24-46A3-966A-920DEEE824F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D24-46A3-966A-920DEEE824F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2347</c:v>
                </c:pt>
                <c:pt idx="3">
                  <c:v>2217</c:v>
                </c:pt>
                <c:pt idx="6">
                  <c:v>2232</c:v>
                </c:pt>
                <c:pt idx="9">
                  <c:v>2286</c:v>
                </c:pt>
                <c:pt idx="12">
                  <c:v>2319</c:v>
                </c:pt>
              </c:numCache>
            </c:numRef>
          </c:val>
          <c:extLst>
            <c:ext xmlns:c16="http://schemas.microsoft.com/office/drawing/2014/chart" uri="{C3380CC4-5D6E-409C-BE32-E72D297353CC}">
              <c16:uniqueId val="{00000007-BD24-46A3-966A-920DEEE824F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553</c:v>
                </c:pt>
                <c:pt idx="2">
                  <c:v>#N/A</c:v>
                </c:pt>
                <c:pt idx="3">
                  <c:v>#N/A</c:v>
                </c:pt>
                <c:pt idx="4">
                  <c:v>431</c:v>
                </c:pt>
                <c:pt idx="5">
                  <c:v>#N/A</c:v>
                </c:pt>
                <c:pt idx="6">
                  <c:v>#N/A</c:v>
                </c:pt>
                <c:pt idx="7">
                  <c:v>560</c:v>
                </c:pt>
                <c:pt idx="8">
                  <c:v>#N/A</c:v>
                </c:pt>
                <c:pt idx="9">
                  <c:v>#N/A</c:v>
                </c:pt>
                <c:pt idx="10">
                  <c:v>509</c:v>
                </c:pt>
                <c:pt idx="11">
                  <c:v>#N/A</c:v>
                </c:pt>
                <c:pt idx="12">
                  <c:v>#N/A</c:v>
                </c:pt>
                <c:pt idx="13">
                  <c:v>730</c:v>
                </c:pt>
                <c:pt idx="14">
                  <c:v>#N/A</c:v>
                </c:pt>
              </c:numCache>
            </c:numRef>
          </c:val>
          <c:smooth val="0"/>
          <c:extLst>
            <c:ext xmlns:c16="http://schemas.microsoft.com/office/drawing/2014/chart" uri="{C3380CC4-5D6E-409C-BE32-E72D297353CC}">
              <c16:uniqueId val="{00000008-BD24-46A3-966A-920DEEE824F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22201</c:v>
                </c:pt>
                <c:pt idx="5">
                  <c:v>21449</c:v>
                </c:pt>
                <c:pt idx="8">
                  <c:v>20974</c:v>
                </c:pt>
                <c:pt idx="11">
                  <c:v>20506</c:v>
                </c:pt>
                <c:pt idx="14">
                  <c:v>19599</c:v>
                </c:pt>
              </c:numCache>
            </c:numRef>
          </c:val>
          <c:extLst>
            <c:ext xmlns:c16="http://schemas.microsoft.com/office/drawing/2014/chart" uri="{C3380CC4-5D6E-409C-BE32-E72D297353CC}">
              <c16:uniqueId val="{00000000-5530-48BB-A5FC-FF2FB20C30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2979</c:v>
                </c:pt>
                <c:pt idx="5">
                  <c:v>2741</c:v>
                </c:pt>
                <c:pt idx="8">
                  <c:v>2809</c:v>
                </c:pt>
                <c:pt idx="11">
                  <c:v>2999</c:v>
                </c:pt>
                <c:pt idx="14">
                  <c:v>3017</c:v>
                </c:pt>
              </c:numCache>
            </c:numRef>
          </c:val>
          <c:extLst>
            <c:ext xmlns:c16="http://schemas.microsoft.com/office/drawing/2014/chart" uri="{C3380CC4-5D6E-409C-BE32-E72D297353CC}">
              <c16:uniqueId val="{00000001-5530-48BB-A5FC-FF2FB20C30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7348</c:v>
                </c:pt>
                <c:pt idx="5">
                  <c:v>8140</c:v>
                </c:pt>
                <c:pt idx="8">
                  <c:v>7945</c:v>
                </c:pt>
                <c:pt idx="11">
                  <c:v>11319</c:v>
                </c:pt>
                <c:pt idx="14">
                  <c:v>12315</c:v>
                </c:pt>
              </c:numCache>
            </c:numRef>
          </c:val>
          <c:extLst>
            <c:ext xmlns:c16="http://schemas.microsoft.com/office/drawing/2014/chart" uri="{C3380CC4-5D6E-409C-BE32-E72D297353CC}">
              <c16:uniqueId val="{00000002-5530-48BB-A5FC-FF2FB20C30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30-48BB-A5FC-FF2FB20C30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530-48BB-A5FC-FF2FB20C30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25</c:v>
                </c:pt>
                <c:pt idx="3">
                  <c:v>20</c:v>
                </c:pt>
                <c:pt idx="6">
                  <c:v>48</c:v>
                </c:pt>
                <c:pt idx="9">
                  <c:v>35</c:v>
                </c:pt>
                <c:pt idx="12">
                  <c:v>22</c:v>
                </c:pt>
              </c:numCache>
            </c:numRef>
          </c:val>
          <c:extLst>
            <c:ext xmlns:c16="http://schemas.microsoft.com/office/drawing/2014/chart" uri="{C3380CC4-5D6E-409C-BE32-E72D297353CC}">
              <c16:uniqueId val="{00000005-5530-48BB-A5FC-FF2FB20C30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3278</c:v>
                </c:pt>
                <c:pt idx="3">
                  <c:v>3240</c:v>
                </c:pt>
                <c:pt idx="6">
                  <c:v>3078</c:v>
                </c:pt>
                <c:pt idx="9">
                  <c:v>3109</c:v>
                </c:pt>
                <c:pt idx="12">
                  <c:v>3188</c:v>
                </c:pt>
              </c:numCache>
            </c:numRef>
          </c:val>
          <c:extLst>
            <c:ext xmlns:c16="http://schemas.microsoft.com/office/drawing/2014/chart" uri="{C3380CC4-5D6E-409C-BE32-E72D297353CC}">
              <c16:uniqueId val="{00000006-5530-48BB-A5FC-FF2FB20C30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287</c:v>
                </c:pt>
                <c:pt idx="3">
                  <c:v>349</c:v>
                </c:pt>
                <c:pt idx="6">
                  <c:v>415</c:v>
                </c:pt>
                <c:pt idx="9">
                  <c:v>551</c:v>
                </c:pt>
                <c:pt idx="12">
                  <c:v>507</c:v>
                </c:pt>
              </c:numCache>
            </c:numRef>
          </c:val>
          <c:extLst>
            <c:ext xmlns:c16="http://schemas.microsoft.com/office/drawing/2014/chart" uri="{C3380CC4-5D6E-409C-BE32-E72D297353CC}">
              <c16:uniqueId val="{00000007-5530-48BB-A5FC-FF2FB20C30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6404</c:v>
                </c:pt>
                <c:pt idx="3">
                  <c:v>5266</c:v>
                </c:pt>
                <c:pt idx="6">
                  <c:v>4747</c:v>
                </c:pt>
                <c:pt idx="9">
                  <c:v>4668</c:v>
                </c:pt>
                <c:pt idx="12">
                  <c:v>4651</c:v>
                </c:pt>
              </c:numCache>
            </c:numRef>
          </c:val>
          <c:extLst>
            <c:ext xmlns:c16="http://schemas.microsoft.com/office/drawing/2014/chart" uri="{C3380CC4-5D6E-409C-BE32-E72D297353CC}">
              <c16:uniqueId val="{00000008-5530-48BB-A5FC-FF2FB20C30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594</c:v>
                </c:pt>
                <c:pt idx="3">
                  <c:v>564</c:v>
                </c:pt>
                <c:pt idx="6">
                  <c:v>533</c:v>
                </c:pt>
                <c:pt idx="9">
                  <c:v>502</c:v>
                </c:pt>
                <c:pt idx="12">
                  <c:v>472</c:v>
                </c:pt>
              </c:numCache>
            </c:numRef>
          </c:val>
          <c:extLst>
            <c:ext xmlns:c16="http://schemas.microsoft.com/office/drawing/2014/chart" uri="{C3380CC4-5D6E-409C-BE32-E72D297353CC}">
              <c16:uniqueId val="{00000009-5530-48BB-A5FC-FF2FB20C30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22622</c:v>
                </c:pt>
                <c:pt idx="3">
                  <c:v>22403</c:v>
                </c:pt>
                <c:pt idx="6">
                  <c:v>22170</c:v>
                </c:pt>
                <c:pt idx="9">
                  <c:v>21949</c:v>
                </c:pt>
                <c:pt idx="12">
                  <c:v>21209</c:v>
                </c:pt>
              </c:numCache>
            </c:numRef>
          </c:val>
          <c:extLst>
            <c:ext xmlns:c16="http://schemas.microsoft.com/office/drawing/2014/chart" uri="{C3380CC4-5D6E-409C-BE32-E72D297353CC}">
              <c16:uniqueId val="{0000000A-5530-48BB-A5FC-FF2FB20C307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683</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530-48BB-A5FC-FF2FB20C307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3486</c:v>
                </c:pt>
                <c:pt idx="1">
                  <c:v>5730</c:v>
                </c:pt>
                <c:pt idx="2">
                  <c:v>6376</c:v>
                </c:pt>
              </c:numCache>
            </c:numRef>
          </c:val>
          <c:extLst>
            <c:ext xmlns:c16="http://schemas.microsoft.com/office/drawing/2014/chart" uri="{C3380CC4-5D6E-409C-BE32-E72D297353CC}">
              <c16:uniqueId val="{00000000-93FC-42C5-AD29-C1FF44380AF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615</c:v>
                </c:pt>
                <c:pt idx="1">
                  <c:v>615</c:v>
                </c:pt>
                <c:pt idx="2">
                  <c:v>920</c:v>
                </c:pt>
              </c:numCache>
            </c:numRef>
          </c:val>
          <c:extLst>
            <c:ext xmlns:c16="http://schemas.microsoft.com/office/drawing/2014/chart" uri="{C3380CC4-5D6E-409C-BE32-E72D297353CC}">
              <c16:uniqueId val="{00000001-93FC-42C5-AD29-C1FF44380AF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2245</c:v>
                </c:pt>
                <c:pt idx="1">
                  <c:v>2890</c:v>
                </c:pt>
                <c:pt idx="2">
                  <c:v>2900</c:v>
                </c:pt>
              </c:numCache>
            </c:numRef>
          </c:val>
          <c:extLst>
            <c:ext xmlns:c16="http://schemas.microsoft.com/office/drawing/2014/chart" uri="{C3380CC4-5D6E-409C-BE32-E72D297353CC}">
              <c16:uniqueId val="{00000002-93FC-42C5-AD29-C1FF44380AF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山形県天童市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令和４年度は、元利償還金については、当年度中に償還開始となる地方債の元金償還額の増額に対し、前年度に償還が完了した地方債の元金償還額の減額が下回ったため、前年度から</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公営企業債の元利償還金に対する繰入金については、工業団地整備事業特別会計の元金償還財源としての繰出金を計上したことにより、前年度と比較して</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今後も投資的事業の取捨選択と基金等の活用により、地方債の発行を抑制し、実質公債費比率の改善に努める。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山形県天童市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地方債残高は投資的経費の増加に伴い、平成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年度を境に増加してきたが、選択と集中により事業を厳選し適切な起債発行に努めてきたことで、平成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年度以降は減少傾向に転じた。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公営企業債等繰入見込額は、公営企業債の償還が借入を上回っているため、年々減少している。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充当可能基金は、令和４年度においては、財政調整基金の積立額が取崩額を上回ったため、</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996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今後も緊急度・住民ニーズを的確に把握した事業の選択により起債に大きく頼ることのない財政運営に努める。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山形県天童市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令和４年度は、財政調整基金については歳入歳出決算剰余金等による積立額が取崩額を上回ったため、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646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百万円の増となった。また、スポーツ施設整備基金については後年度の施設整備等に対応するための積み立てを行い、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百万円の増となった。これらの要因により、基金全体としては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959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今後見込まれる施設整備等の投資的経費に対する市有施設整備基金の取り崩しや、予算編成における財政調整基金からの繰り入れにより、基金全体の残高は中長期的には減少傾向にある。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市有施設整備基金：大規模な市有施設の建設及び改修の資金に充て、将来にわたる市有施設の整備拡充に資することを目的とする。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スポーツ施設整備基金：スポーツ施設の整備を図るための費用に充てることを目的とする。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福祉振興基金：福祉施設の建設及び整備並びに地域における福祉活動の促進を図る経費に充てることを目的とする。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教育振興基金：本市の教育の振興に寄与することを目的とする。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スポーツ振興基金：体育及びスポーツを振興することにより、市民の体位の向上とスポーツ精神の高揚に資することを目的とする。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市有施設整備基金：放課後児童クラブ整備事業等に充てるため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百万円を取り崩したことによる減少である。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スポーツ施設整備基金：将来を見据え、スポーツ施設の整備を図るための費用に充てることを目的として、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百万円を積み立てたことによる増加である。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市有施設整備基金：今後見込まれる公共施設の長寿命化事業等の施設整備に係る投資的経費に対し所要の取り崩しを行う予定である。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令和４年度の財政調整基金は、積立額が取崩額を上回ったため、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646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％程度になるよう努めることとしている。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令和４年度は、当該基金からの取崩しを行わなかった。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地方債の償還計画等をふまえ、計画的な積み立て及び取り崩しを行う。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9CE70F15-C244-407B-B269-009E46E8AA53}"/>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1599B584-1D6F-4E1B-AB6E-E68731C1E24A}"/>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F76EFA3-82DC-4F32-9104-C29D11F54B0F}"/>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1C8FB5CC-E4CE-49AF-A202-F42328A422F2}"/>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DE13FB0-D8C4-4A62-8066-79C576BA2365}"/>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7061883D-8D6F-47F0-BD46-2F3CFB305526}"/>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5C07E6B9-1B15-40C3-8B15-2B34BEB5C151}"/>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AC3DCB-B399-48D9-B823-DD382F3CC7A2}"/>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E5A44BA-7F1D-4EBD-B872-8D878157914C}"/>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030C376-A2AD-46EC-B7C4-4E315E31ACFC}"/>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61,052
60,448
113.02
32,660,631
30,423,006
1,938,236
14,335,804
21,208,508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54DC822E-98D6-4A41-B1AF-74E0DCF3FF4A}"/>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93DBDE7B-AB42-4B58-8B83-043A6970A1FB}"/>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29CE0C7C-E8C8-4D31-81D0-D9690481F4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F482D804-BAAC-4827-98EB-0341507BCE5C}"/>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7E0EC643-B9A2-4E01-9954-1106BEF94A5D}"/>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15C76BE9-241B-4B91-88AC-555F2A300661}"/>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39981CAB-0E97-4087-84C8-3077E029BD55}"/>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9B640010-E323-4439-A813-A762B25DB33E}"/>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359CD320-DBAE-4940-B084-71D44EBAF953}"/>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F7AC01E6-303A-4AE5-B12D-87DBA58002D9}"/>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4D1ED83C-8615-4195-8CA4-1C7BB8919EBB}"/>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326BEEE8-F593-47D1-A8B6-34E65C3DAD69}"/>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517AD12A-92B5-4564-881A-D1F4520B7E5C}"/>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883B9726-D175-4CD6-81C6-916D5389CF3C}"/>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D7172EC9-78A4-4F97-B782-DEB345AB9D79}"/>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612EB26-45FD-4B52-9AAC-2389A562E296}"/>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89E392CB-15F7-4781-B07D-13504DD0136E}"/>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78D2AADF-A44B-4679-9A25-AA019C396A86}"/>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883D7E51-5839-4095-89ED-17D8A10C94EA}"/>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AC9AC49-FFF5-4707-A7DA-119BF9F301B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B6F3753E-1360-4B49-BFB3-52B1FBC7C1C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D8061EB6-9202-45C9-8708-A6DEB79036E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CE314A81-D1FC-4154-B210-5A3C739F6F41}"/>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4162E70A-6C7A-4257-B731-373B98EE67FD}"/>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82A0D641-30EF-4D46-B33C-004646E8046B}"/>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BC9631EE-1142-44A4-BFAA-F78E85D0F58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C81ECE0F-8F4A-4AE0-ACAE-C68AD7444251}"/>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CE0C19DE-266D-4EE7-809F-D7D9C2408EB7}"/>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3A649305-CD47-41B7-9BE2-8B6D79824C59}"/>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EA6AFA3-48C0-4FF6-B8C7-B21128E8D893}"/>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7E4BA105-9AEB-407F-AE9F-DC4B2CAF838B}"/>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DA7BE759-02F5-40BC-8BE2-3179687F8928}"/>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363E69DD-3F24-4126-9214-47A9C9214C5F}"/>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716459EC-6294-499B-8A40-A4419C052799}"/>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997D9C08-5141-4B29-9C1B-CF229FD3308E}"/>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DCF1AB5-82BC-4A08-94C3-5BA25ADA8B42}"/>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EE1770FB-26D7-426E-A8A0-A1DE43B2099B}"/>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令和４年度は、道路橋りょう費、小学校費、社会福祉費等の基準財政需要額の増額により、令和３年度から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年度から令和２年度までは類似団体の平均値を上回って推移していたが、令和３年度から市町村類型が変更されたことに伴い、平均値をやや下回って推移している。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今後も徹底した経費節減に努め、市税の課税客体などの把握や収納対策の強化を図り、さらなる自主財源確保の取り組みを進める。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3CA5EDE4-6701-4438-A64C-B91FB455B89C}"/>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18FE3E70-CF8F-467A-84B9-46374754E60A}"/>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47697A3F-5A7D-4366-BB38-4A20FAA6CD16}"/>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65B813DF-2AE9-4A83-B677-AF9D38FE2839}"/>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B14AFF2F-38E3-49FE-A334-A5A3E6AAAFC5}"/>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50027EE8-1362-4907-BA05-45C1B4163935}"/>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69C920FD-10C6-4220-AC97-1DB599FD8D2B}"/>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CD1CD1A0-2C24-41BA-B922-997CA8187C3A}"/>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1C3A4F2F-59C6-4959-A89A-5765F4D65435}"/>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798702EA-5F35-45DA-95DC-68C6974E76DB}"/>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DBFD4482-033E-40CD-B781-19833BB6E87C}"/>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126F4E4B-836D-4239-88A9-FB7FD72D267C}"/>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3F297128-612A-456F-8B79-8C9AB5F8DABC}"/>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270E2BFE-26EB-4B01-B5A9-0BA855A1EA64}"/>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A39F7296-9C61-4359-A423-FB16EC97983D}"/>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E9BD7A5B-EF36-43CB-A7AE-25AB56DB535E}"/>
            </a:ext>
          </a:extLst>
        </xdr:cNvPr>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8DDC1022-708A-4AA4-BC88-17C5AD82115B}"/>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BEFCB7E7-06E2-4881-B038-FCDD961AFEAA}"/>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9A7A9005-BF9E-49A7-A655-FD15AADD7A83}"/>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979AB454-0756-4BC1-8618-545E25148894}"/>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79022</xdr:rowOff>
    </xdr:to>
    <xdr:cxnSp macro="">
      <xdr:nvCxnSpPr>
        <xdr:cNvPr id="69" name="直線コネクタ 68">
          <a:extLst>
            <a:ext uri="{FF2B5EF4-FFF2-40B4-BE49-F238E27FC236}">
              <a16:creationId xmlns:a16="http://schemas.microsoft.com/office/drawing/2014/main" id="{6FE99F4F-F495-4720-A344-739FBE0B9F1F}"/>
            </a:ext>
          </a:extLst>
        </xdr:cNvPr>
        <xdr:cNvCxnSpPr/>
      </xdr:nvCxnSpPr>
      <xdr:spPr>
        <a:xfrm>
          <a:off x="4114800" y="72665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a:extLst>
            <a:ext uri="{FF2B5EF4-FFF2-40B4-BE49-F238E27FC236}">
              <a16:creationId xmlns:a16="http://schemas.microsoft.com/office/drawing/2014/main" id="{0BE6F5A1-277A-4BF6-91C4-14A3925D3A0C}"/>
            </a:ext>
          </a:extLst>
        </xdr:cNvPr>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13135EB0-426B-44DB-9397-8B41B71B40FE}"/>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38805</xdr:rowOff>
    </xdr:from>
    <xdr:to>
      <xdr:col>19</xdr:col>
      <xdr:colOff>133350</xdr:colOff>
      <xdr:row>42</xdr:row>
      <xdr:rowOff>65617</xdr:rowOff>
    </xdr:to>
    <xdr:cxnSp macro="">
      <xdr:nvCxnSpPr>
        <xdr:cNvPr id="72" name="直線コネクタ 71">
          <a:extLst>
            <a:ext uri="{FF2B5EF4-FFF2-40B4-BE49-F238E27FC236}">
              <a16:creationId xmlns:a16="http://schemas.microsoft.com/office/drawing/2014/main" id="{6CFB3408-7711-48AC-97BE-F52518804ADA}"/>
            </a:ext>
          </a:extLst>
        </xdr:cNvPr>
        <xdr:cNvCxnSpPr/>
      </xdr:nvCxnSpPr>
      <xdr:spPr>
        <a:xfrm>
          <a:off x="3225800" y="72397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70F7D3E3-3B37-4D2B-BB6F-E0B870374166}"/>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4" name="テキスト ボックス 73">
          <a:extLst>
            <a:ext uri="{FF2B5EF4-FFF2-40B4-BE49-F238E27FC236}">
              <a16:creationId xmlns:a16="http://schemas.microsoft.com/office/drawing/2014/main" id="{3AE7E136-4C38-41DE-8C0B-A104CEDF67CB}"/>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38805</xdr:rowOff>
    </xdr:from>
    <xdr:to>
      <xdr:col>15</xdr:col>
      <xdr:colOff>82550</xdr:colOff>
      <xdr:row>42</xdr:row>
      <xdr:rowOff>52211</xdr:rowOff>
    </xdr:to>
    <xdr:cxnSp macro="">
      <xdr:nvCxnSpPr>
        <xdr:cNvPr id="75" name="直線コネクタ 74">
          <a:extLst>
            <a:ext uri="{FF2B5EF4-FFF2-40B4-BE49-F238E27FC236}">
              <a16:creationId xmlns:a16="http://schemas.microsoft.com/office/drawing/2014/main" id="{C017D783-ED8E-4140-BCC3-C3CAF10C3242}"/>
            </a:ext>
          </a:extLst>
        </xdr:cNvPr>
        <xdr:cNvCxnSpPr/>
      </xdr:nvCxnSpPr>
      <xdr:spPr>
        <a:xfrm flipV="1">
          <a:off x="2336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57855</xdr:rowOff>
    </xdr:from>
    <xdr:to>
      <xdr:col>15</xdr:col>
      <xdr:colOff>133350</xdr:colOff>
      <xdr:row>43</xdr:row>
      <xdr:rowOff>159455</xdr:rowOff>
    </xdr:to>
    <xdr:sp macro="" textlink="">
      <xdr:nvSpPr>
        <xdr:cNvPr id="76" name="フローチャート: 判断 75">
          <a:extLst>
            <a:ext uri="{FF2B5EF4-FFF2-40B4-BE49-F238E27FC236}">
              <a16:creationId xmlns:a16="http://schemas.microsoft.com/office/drawing/2014/main" id="{6F15FE07-93A4-48AE-BB90-2272D0882C46}"/>
            </a:ext>
          </a:extLst>
        </xdr:cNvPr>
        <xdr:cNvSpPr/>
      </xdr:nvSpPr>
      <xdr:spPr>
        <a:xfrm>
          <a:off x="31750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144232</xdr:rowOff>
    </xdr:from>
    <xdr:ext cx="762000" cy="259045"/>
    <xdr:sp macro="" textlink="">
      <xdr:nvSpPr>
        <xdr:cNvPr id="77" name="テキスト ボックス 76">
          <a:extLst>
            <a:ext uri="{FF2B5EF4-FFF2-40B4-BE49-F238E27FC236}">
              <a16:creationId xmlns:a16="http://schemas.microsoft.com/office/drawing/2014/main" id="{18418F4A-F6DF-441D-8956-D984BA653A97}"/>
            </a:ext>
          </a:extLst>
        </xdr:cNvPr>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52211</xdr:rowOff>
    </xdr:from>
    <xdr:to>
      <xdr:col>11</xdr:col>
      <xdr:colOff>31750</xdr:colOff>
      <xdr:row>42</xdr:row>
      <xdr:rowOff>52211</xdr:rowOff>
    </xdr:to>
    <xdr:cxnSp macro="">
      <xdr:nvCxnSpPr>
        <xdr:cNvPr id="78" name="直線コネクタ 77">
          <a:extLst>
            <a:ext uri="{FF2B5EF4-FFF2-40B4-BE49-F238E27FC236}">
              <a16:creationId xmlns:a16="http://schemas.microsoft.com/office/drawing/2014/main" id="{CF9EABEB-33D2-445F-A90E-73FFA29E22A7}"/>
            </a:ext>
          </a:extLst>
        </xdr:cNvPr>
        <xdr:cNvCxnSpPr/>
      </xdr:nvCxnSpPr>
      <xdr:spPr>
        <a:xfrm>
          <a:off x="1447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71261</xdr:rowOff>
    </xdr:from>
    <xdr:to>
      <xdr:col>11</xdr:col>
      <xdr:colOff>82550</xdr:colOff>
      <xdr:row>44</xdr:row>
      <xdr:rowOff>1411</xdr:rowOff>
    </xdr:to>
    <xdr:sp macro="" textlink="">
      <xdr:nvSpPr>
        <xdr:cNvPr id="79" name="フローチャート: 判断 78">
          <a:extLst>
            <a:ext uri="{FF2B5EF4-FFF2-40B4-BE49-F238E27FC236}">
              <a16:creationId xmlns:a16="http://schemas.microsoft.com/office/drawing/2014/main" id="{81A50419-1ECA-40AE-BDF3-6B2E7120675C}"/>
            </a:ext>
          </a:extLst>
        </xdr:cNvPr>
        <xdr:cNvSpPr/>
      </xdr:nvSpPr>
      <xdr:spPr>
        <a:xfrm>
          <a:off x="2286000" y="74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157638</xdr:rowOff>
    </xdr:from>
    <xdr:ext cx="762000" cy="259045"/>
    <xdr:sp macro="" textlink="">
      <xdr:nvSpPr>
        <xdr:cNvPr id="80" name="テキスト ボックス 79">
          <a:extLst>
            <a:ext uri="{FF2B5EF4-FFF2-40B4-BE49-F238E27FC236}">
              <a16:creationId xmlns:a16="http://schemas.microsoft.com/office/drawing/2014/main" id="{F491638F-7DCF-4F79-863C-78298A86801C}"/>
            </a:ext>
          </a:extLst>
        </xdr:cNvPr>
        <xdr:cNvSpPr txBox="1"/>
      </xdr:nvSpPr>
      <xdr:spPr>
        <a:xfrm>
          <a:off x="1955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81" name="フローチャート: 判断 80">
          <a:extLst>
            <a:ext uri="{FF2B5EF4-FFF2-40B4-BE49-F238E27FC236}">
              <a16:creationId xmlns:a16="http://schemas.microsoft.com/office/drawing/2014/main" id="{A63097F0-7F66-47E1-B2CF-10C40291771D}"/>
            </a:ext>
          </a:extLst>
        </xdr:cNvPr>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82" name="テキスト ボックス 81">
          <a:extLst>
            <a:ext uri="{FF2B5EF4-FFF2-40B4-BE49-F238E27FC236}">
              <a16:creationId xmlns:a16="http://schemas.microsoft.com/office/drawing/2014/main" id="{A33E2927-95ED-4368-8674-274F6F8A8138}"/>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307E6CCE-71BA-42CC-9647-626A6447BA1D}"/>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96F49767-E07D-4A16-82B0-4EE2B60D8683}"/>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DC681222-6811-4D94-9046-3DE34C4AEF87}"/>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6457EF2D-0021-4BF0-BC47-EB46AE5793AD}"/>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5D5797B6-6BC1-4721-ADA9-453097182E08}"/>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88" name="楕円 87">
          <a:extLst>
            <a:ext uri="{FF2B5EF4-FFF2-40B4-BE49-F238E27FC236}">
              <a16:creationId xmlns:a16="http://schemas.microsoft.com/office/drawing/2014/main" id="{60D2977F-256D-4704-BAD3-A7DD613F5133}"/>
            </a:ext>
          </a:extLst>
        </xdr:cNvPr>
        <xdr:cNvSpPr/>
      </xdr:nvSpPr>
      <xdr:spPr>
        <a:xfrm>
          <a:off x="4902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299</xdr:rowOff>
    </xdr:from>
    <xdr:ext cx="762000" cy="259045"/>
    <xdr:sp macro="" textlink="">
      <xdr:nvSpPr>
        <xdr:cNvPr id="89" name="財政力該当値テキスト">
          <a:extLst>
            <a:ext uri="{FF2B5EF4-FFF2-40B4-BE49-F238E27FC236}">
              <a16:creationId xmlns:a16="http://schemas.microsoft.com/office/drawing/2014/main" id="{D14CCD02-1D1C-4FE8-A579-AABFFDDC59AA}"/>
            </a:ext>
          </a:extLst>
        </xdr:cNvPr>
        <xdr:cNvSpPr txBox="1"/>
      </xdr:nvSpPr>
      <xdr:spPr>
        <a:xfrm>
          <a:off x="5041900" y="720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a:extLst>
            <a:ext uri="{FF2B5EF4-FFF2-40B4-BE49-F238E27FC236}">
              <a16:creationId xmlns:a16="http://schemas.microsoft.com/office/drawing/2014/main" id="{A3C26009-9155-4F5D-9AED-524A5F57533C}"/>
            </a:ext>
          </a:extLst>
        </xdr:cNvPr>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91" name="テキスト ボックス 90">
          <a:extLst>
            <a:ext uri="{FF2B5EF4-FFF2-40B4-BE49-F238E27FC236}">
              <a16:creationId xmlns:a16="http://schemas.microsoft.com/office/drawing/2014/main" id="{FB5202E1-BC56-431C-9814-2592FE3F3862}"/>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159455</xdr:rowOff>
    </xdr:from>
    <xdr:to>
      <xdr:col>15</xdr:col>
      <xdr:colOff>133350</xdr:colOff>
      <xdr:row>42</xdr:row>
      <xdr:rowOff>89605</xdr:rowOff>
    </xdr:to>
    <xdr:sp macro="" textlink="">
      <xdr:nvSpPr>
        <xdr:cNvPr id="92" name="楕円 91">
          <a:extLst>
            <a:ext uri="{FF2B5EF4-FFF2-40B4-BE49-F238E27FC236}">
              <a16:creationId xmlns:a16="http://schemas.microsoft.com/office/drawing/2014/main" id="{0C3A381C-473F-42FC-A7A6-F2DD1AEADD80}"/>
            </a:ext>
          </a:extLst>
        </xdr:cNvPr>
        <xdr:cNvSpPr/>
      </xdr:nvSpPr>
      <xdr:spPr>
        <a:xfrm>
          <a:off x="3175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99782</xdr:rowOff>
    </xdr:from>
    <xdr:ext cx="762000" cy="259045"/>
    <xdr:sp macro="" textlink="">
      <xdr:nvSpPr>
        <xdr:cNvPr id="93" name="テキスト ボックス 92">
          <a:extLst>
            <a:ext uri="{FF2B5EF4-FFF2-40B4-BE49-F238E27FC236}">
              <a16:creationId xmlns:a16="http://schemas.microsoft.com/office/drawing/2014/main" id="{091AC781-DFF5-4D54-8365-1C1A5B9B0D56}"/>
            </a:ext>
          </a:extLst>
        </xdr:cNvPr>
        <xdr:cNvSpPr txBox="1"/>
      </xdr:nvSpPr>
      <xdr:spPr>
        <a:xfrm>
          <a:off x="2844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1411</xdr:rowOff>
    </xdr:from>
    <xdr:to>
      <xdr:col>11</xdr:col>
      <xdr:colOff>82550</xdr:colOff>
      <xdr:row>42</xdr:row>
      <xdr:rowOff>103011</xdr:rowOff>
    </xdr:to>
    <xdr:sp macro="" textlink="">
      <xdr:nvSpPr>
        <xdr:cNvPr id="94" name="楕円 93">
          <a:extLst>
            <a:ext uri="{FF2B5EF4-FFF2-40B4-BE49-F238E27FC236}">
              <a16:creationId xmlns:a16="http://schemas.microsoft.com/office/drawing/2014/main" id="{CC925B4D-DD95-4AC9-9747-2D7B409717A4}"/>
            </a:ext>
          </a:extLst>
        </xdr:cNvPr>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113188</xdr:rowOff>
    </xdr:from>
    <xdr:ext cx="762000" cy="259045"/>
    <xdr:sp macro="" textlink="">
      <xdr:nvSpPr>
        <xdr:cNvPr id="95" name="テキスト ボックス 94">
          <a:extLst>
            <a:ext uri="{FF2B5EF4-FFF2-40B4-BE49-F238E27FC236}">
              <a16:creationId xmlns:a16="http://schemas.microsoft.com/office/drawing/2014/main" id="{58A4E624-C1EC-4ADC-AA48-8F0D3FF6B5F5}"/>
            </a:ext>
          </a:extLst>
        </xdr:cNvPr>
        <xdr:cNvSpPr txBox="1"/>
      </xdr:nvSpPr>
      <xdr:spPr>
        <a:xfrm>
          <a:off x="1955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96" name="楕円 95">
          <a:extLst>
            <a:ext uri="{FF2B5EF4-FFF2-40B4-BE49-F238E27FC236}">
              <a16:creationId xmlns:a16="http://schemas.microsoft.com/office/drawing/2014/main" id="{41C20A3B-1521-4FFD-B292-76467B5CF2AC}"/>
            </a:ext>
          </a:extLst>
        </xdr:cNvPr>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113188</xdr:rowOff>
    </xdr:from>
    <xdr:ext cx="762000" cy="259045"/>
    <xdr:sp macro="" textlink="">
      <xdr:nvSpPr>
        <xdr:cNvPr id="97" name="テキスト ボックス 96">
          <a:extLst>
            <a:ext uri="{FF2B5EF4-FFF2-40B4-BE49-F238E27FC236}">
              <a16:creationId xmlns:a16="http://schemas.microsoft.com/office/drawing/2014/main" id="{D9195F92-C599-42C8-AA38-3AC273EBF671}"/>
            </a:ext>
          </a:extLst>
        </xdr:cNvPr>
        <xdr:cNvSpPr txBox="1"/>
      </xdr:nvSpPr>
      <xdr:spPr>
        <a:xfrm>
          <a:off x="1066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EACDC23C-F680-4481-8B93-75ABA6B00807}"/>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289BFC66-AC11-4436-B6F7-CE0CAF1972C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9EDA7B51-0AEE-43DD-A304-16236EEC0BF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EB6EB39D-053B-4FF0-94E0-FB28B799EF26}"/>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2E97C65B-B0F1-4745-A9DF-A1F8358D7A0F}"/>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78180A6F-D995-4EDB-AF60-88D85555E936}"/>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29204A6A-AE3F-4715-ADFC-1604A9378C42}"/>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54175A2D-A3C6-44E6-BDFF-AF00DE42910C}"/>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918057BE-7208-4E3B-9802-4B48689A844A}"/>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FC7D67E3-6AE3-46C4-921F-6AAC70F02456}"/>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98279658-C9C0-426C-849C-81789D7953F6}"/>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B9DF23CA-CAFE-40E0-B2B8-374D3988D826}"/>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6EBE1481-0FA9-4B76-B388-7D55162C9DA6}"/>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令和４年度は、経常経費充当一般財源が増額したことに加え、臨時財政対策債の減等により経常一般財源が減少したため、前年度に比べて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ポイント減少した。類似団体の平均値を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今後も、定員管理等による歳出削減や起債の抑制を行うとともに、市税徴収率の向上などによる歳入確保に取り組み、財政構造の弾力性の確保に努める。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F4D1FB8-50B6-41C3-A23E-89D83BD65EE6}"/>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544B17FB-A1AE-43E4-B527-00A73C29F1A7}"/>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49A2C107-B453-4046-BA04-A371F5B656B1}"/>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19F74F95-3C20-408B-AC3D-C9D9FB75C6B3}"/>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1CC759B8-2BB0-4660-B315-CB07219E2E3D}"/>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5A31AA9B-2F47-4B8C-887E-C9EF41AC8038}"/>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E1431D1-8D9D-4006-8DD6-0C1819683B75}"/>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111E2E55-760C-4BCD-9A1A-CDC248F64DF3}"/>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4F6C29D9-670D-4074-A9B0-766FEB110A84}"/>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DB70739F-B283-4735-BF97-F83404575187}"/>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7F84F141-A843-4FD3-9B07-8C1416EDA452}"/>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B552C8DA-7C95-431C-B1F0-B3C79AC04DC8}"/>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180E310A-3893-4132-9674-97F2E040D879}"/>
            </a:ext>
          </a:extLst>
        </xdr:cNvPr>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3C6B1068-DF78-401C-B041-DD2CC96549E0}"/>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B52168DE-2249-4A7D-B492-DAD7DA81819D}"/>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11374399-6B16-4C2F-B83D-9CDBA420360A}"/>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A3BCE98D-E0DB-47A3-B707-7805BDD57B80}"/>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109855</xdr:rowOff>
    </xdr:from>
    <xdr:to>
      <xdr:col>23</xdr:col>
      <xdr:colOff>133350</xdr:colOff>
      <xdr:row>62</xdr:row>
      <xdr:rowOff>86678</xdr:rowOff>
    </xdr:to>
    <xdr:cxnSp macro="">
      <xdr:nvCxnSpPr>
        <xdr:cNvPr id="128" name="直線コネクタ 127">
          <a:extLst>
            <a:ext uri="{FF2B5EF4-FFF2-40B4-BE49-F238E27FC236}">
              <a16:creationId xmlns:a16="http://schemas.microsoft.com/office/drawing/2014/main" id="{0719FC3A-F470-4828-9F81-3300074DE23D}"/>
            </a:ext>
          </a:extLst>
        </xdr:cNvPr>
        <xdr:cNvCxnSpPr/>
      </xdr:nvCxnSpPr>
      <xdr:spPr>
        <a:xfrm>
          <a:off x="4114800" y="10396855"/>
          <a:ext cx="838200" cy="3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146702</xdr:rowOff>
    </xdr:from>
    <xdr:ext cx="762000" cy="259045"/>
    <xdr:sp macro="" textlink="">
      <xdr:nvSpPr>
        <xdr:cNvPr id="129" name="財政構造の弾力性平均値テキスト">
          <a:extLst>
            <a:ext uri="{FF2B5EF4-FFF2-40B4-BE49-F238E27FC236}">
              <a16:creationId xmlns:a16="http://schemas.microsoft.com/office/drawing/2014/main" id="{9DB94234-3A54-4190-8C81-1600798F02AA}"/>
            </a:ext>
          </a:extLst>
        </xdr:cNvPr>
        <xdr:cNvSpPr txBox="1"/>
      </xdr:nvSpPr>
      <xdr:spPr>
        <a:xfrm>
          <a:off x="5041900" y="1077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4D2AD9DC-EA6A-4618-8583-799D45B3C984}"/>
            </a:ext>
          </a:extLst>
        </xdr:cNvPr>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109855</xdr:rowOff>
    </xdr:from>
    <xdr:to>
      <xdr:col>19</xdr:col>
      <xdr:colOff>133350</xdr:colOff>
      <xdr:row>62</xdr:row>
      <xdr:rowOff>159068</xdr:rowOff>
    </xdr:to>
    <xdr:cxnSp macro="">
      <xdr:nvCxnSpPr>
        <xdr:cNvPr id="131" name="直線コネクタ 130">
          <a:extLst>
            <a:ext uri="{FF2B5EF4-FFF2-40B4-BE49-F238E27FC236}">
              <a16:creationId xmlns:a16="http://schemas.microsoft.com/office/drawing/2014/main" id="{8ED07FE1-7438-49D6-AD79-FB9B35ED90FF}"/>
            </a:ext>
          </a:extLst>
        </xdr:cNvPr>
        <xdr:cNvCxnSpPr/>
      </xdr:nvCxnSpPr>
      <xdr:spPr>
        <a:xfrm flipV="1">
          <a:off x="3225800" y="10396855"/>
          <a:ext cx="889000" cy="39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AA806284-9169-49E6-AAC5-3E8C8323EF48}"/>
            </a:ext>
          </a:extLst>
        </xdr:cNvPr>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37799</xdr:rowOff>
    </xdr:from>
    <xdr:ext cx="736600" cy="259045"/>
    <xdr:sp macro="" textlink="">
      <xdr:nvSpPr>
        <xdr:cNvPr id="133" name="テキスト ボックス 132">
          <a:extLst>
            <a:ext uri="{FF2B5EF4-FFF2-40B4-BE49-F238E27FC236}">
              <a16:creationId xmlns:a16="http://schemas.microsoft.com/office/drawing/2014/main" id="{2966617F-13D5-4413-993D-FFFD35235ACB}"/>
            </a:ext>
          </a:extLst>
        </xdr:cNvPr>
        <xdr:cNvSpPr txBox="1"/>
      </xdr:nvSpPr>
      <xdr:spPr>
        <a:xfrm>
          <a:off x="3733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62</xdr:row>
      <xdr:rowOff>159068</xdr:rowOff>
    </xdr:to>
    <xdr:cxnSp macro="">
      <xdr:nvCxnSpPr>
        <xdr:cNvPr id="134" name="直線コネクタ 133">
          <a:extLst>
            <a:ext uri="{FF2B5EF4-FFF2-40B4-BE49-F238E27FC236}">
              <a16:creationId xmlns:a16="http://schemas.microsoft.com/office/drawing/2014/main" id="{A425F4DA-4F1D-4CF9-9BEA-2F6AACD867DF}"/>
            </a:ext>
          </a:extLst>
        </xdr:cNvPr>
        <xdr:cNvCxnSpPr/>
      </xdr:nvCxnSpPr>
      <xdr:spPr>
        <a:xfrm>
          <a:off x="2336800" y="1074674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69532</xdr:rowOff>
    </xdr:from>
    <xdr:to>
      <xdr:col>15</xdr:col>
      <xdr:colOff>133350</xdr:colOff>
      <xdr:row>63</xdr:row>
      <xdr:rowOff>171132</xdr:rowOff>
    </xdr:to>
    <xdr:sp macro="" textlink="">
      <xdr:nvSpPr>
        <xdr:cNvPr id="135" name="フローチャート: 判断 134">
          <a:extLst>
            <a:ext uri="{FF2B5EF4-FFF2-40B4-BE49-F238E27FC236}">
              <a16:creationId xmlns:a16="http://schemas.microsoft.com/office/drawing/2014/main" id="{E30F5ADA-D976-4889-946E-26DF4DBE2C3F}"/>
            </a:ext>
          </a:extLst>
        </xdr:cNvPr>
        <xdr:cNvSpPr/>
      </xdr:nvSpPr>
      <xdr:spPr>
        <a:xfrm>
          <a:off x="3175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155909</xdr:rowOff>
    </xdr:from>
    <xdr:ext cx="762000" cy="259045"/>
    <xdr:sp macro="" textlink="">
      <xdr:nvSpPr>
        <xdr:cNvPr id="136" name="テキスト ボックス 135">
          <a:extLst>
            <a:ext uri="{FF2B5EF4-FFF2-40B4-BE49-F238E27FC236}">
              <a16:creationId xmlns:a16="http://schemas.microsoft.com/office/drawing/2014/main" id="{0C72FBCB-4CBD-4220-87C3-7DBF0CD1D625}"/>
            </a:ext>
          </a:extLst>
        </xdr:cNvPr>
        <xdr:cNvSpPr txBox="1"/>
      </xdr:nvSpPr>
      <xdr:spPr>
        <a:xfrm>
          <a:off x="2844800" y="1095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116840</xdr:rowOff>
    </xdr:from>
    <xdr:to>
      <xdr:col>11</xdr:col>
      <xdr:colOff>31750</xdr:colOff>
      <xdr:row>63</xdr:row>
      <xdr:rowOff>35878</xdr:rowOff>
    </xdr:to>
    <xdr:cxnSp macro="">
      <xdr:nvCxnSpPr>
        <xdr:cNvPr id="137" name="直線コネクタ 136">
          <a:extLst>
            <a:ext uri="{FF2B5EF4-FFF2-40B4-BE49-F238E27FC236}">
              <a16:creationId xmlns:a16="http://schemas.microsoft.com/office/drawing/2014/main" id="{73E597A1-CE1B-4548-9497-5BEC7B08B076}"/>
            </a:ext>
          </a:extLst>
        </xdr:cNvPr>
        <xdr:cNvCxnSpPr/>
      </xdr:nvCxnSpPr>
      <xdr:spPr>
        <a:xfrm flipV="1">
          <a:off x="1447800" y="10746740"/>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111760</xdr:rowOff>
    </xdr:from>
    <xdr:to>
      <xdr:col>11</xdr:col>
      <xdr:colOff>82550</xdr:colOff>
      <xdr:row>64</xdr:row>
      <xdr:rowOff>41910</xdr:rowOff>
    </xdr:to>
    <xdr:sp macro="" textlink="">
      <xdr:nvSpPr>
        <xdr:cNvPr id="138" name="フローチャート: 判断 137">
          <a:extLst>
            <a:ext uri="{FF2B5EF4-FFF2-40B4-BE49-F238E27FC236}">
              <a16:creationId xmlns:a16="http://schemas.microsoft.com/office/drawing/2014/main" id="{C4633680-99DB-4E16-9B95-A2ABFF184BA7}"/>
            </a:ext>
          </a:extLst>
        </xdr:cNvPr>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26687</xdr:rowOff>
    </xdr:from>
    <xdr:ext cx="762000" cy="259045"/>
    <xdr:sp macro="" textlink="">
      <xdr:nvSpPr>
        <xdr:cNvPr id="139" name="テキスト ボックス 138">
          <a:extLst>
            <a:ext uri="{FF2B5EF4-FFF2-40B4-BE49-F238E27FC236}">
              <a16:creationId xmlns:a16="http://schemas.microsoft.com/office/drawing/2014/main" id="{5287B79B-B65E-403E-BA24-C574E180B075}"/>
            </a:ext>
          </a:extLst>
        </xdr:cNvPr>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0" name="フローチャート: 判断 139">
          <a:extLst>
            <a:ext uri="{FF2B5EF4-FFF2-40B4-BE49-F238E27FC236}">
              <a16:creationId xmlns:a16="http://schemas.microsoft.com/office/drawing/2014/main" id="{E7E14702-A3D7-4DD9-9DF6-EF16853F8E4F}"/>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1" name="テキスト ボックス 140">
          <a:extLst>
            <a:ext uri="{FF2B5EF4-FFF2-40B4-BE49-F238E27FC236}">
              <a16:creationId xmlns:a16="http://schemas.microsoft.com/office/drawing/2014/main" id="{B62703DE-03C5-439C-9DA1-24BF5A377E02}"/>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FB818B79-0252-48FC-A840-D54D186D7D27}"/>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F2DC6A81-CF3F-4B3D-812D-762F4D0023E7}"/>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FEEBD0F5-A61C-4E64-AB83-5AE140A7D788}"/>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9585812-DF9A-4F09-AC11-C9D930A6D7AB}"/>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3B0D169C-5FEB-4E88-A08D-FDE6144C2D9F}"/>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35878</xdr:rowOff>
    </xdr:from>
    <xdr:to>
      <xdr:col>23</xdr:col>
      <xdr:colOff>184150</xdr:colOff>
      <xdr:row>62</xdr:row>
      <xdr:rowOff>137478</xdr:rowOff>
    </xdr:to>
    <xdr:sp macro="" textlink="">
      <xdr:nvSpPr>
        <xdr:cNvPr id="147" name="楕円 146">
          <a:extLst>
            <a:ext uri="{FF2B5EF4-FFF2-40B4-BE49-F238E27FC236}">
              <a16:creationId xmlns:a16="http://schemas.microsoft.com/office/drawing/2014/main" id="{3B1FA367-9EB7-489B-920C-6696092E3E42}"/>
            </a:ext>
          </a:extLst>
        </xdr:cNvPr>
        <xdr:cNvSpPr/>
      </xdr:nvSpPr>
      <xdr:spPr>
        <a:xfrm>
          <a:off x="49022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52405</xdr:rowOff>
    </xdr:from>
    <xdr:ext cx="762000" cy="259045"/>
    <xdr:sp macro="" textlink="">
      <xdr:nvSpPr>
        <xdr:cNvPr id="148" name="財政構造の弾力性該当値テキスト">
          <a:extLst>
            <a:ext uri="{FF2B5EF4-FFF2-40B4-BE49-F238E27FC236}">
              <a16:creationId xmlns:a16="http://schemas.microsoft.com/office/drawing/2014/main" id="{B9101DE0-A808-4A31-B25B-B08291D65D4F}"/>
            </a:ext>
          </a:extLst>
        </xdr:cNvPr>
        <xdr:cNvSpPr txBox="1"/>
      </xdr:nvSpPr>
      <xdr:spPr>
        <a:xfrm>
          <a:off x="5041900" y="105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59055</xdr:rowOff>
    </xdr:from>
    <xdr:to>
      <xdr:col>19</xdr:col>
      <xdr:colOff>184150</xdr:colOff>
      <xdr:row>60</xdr:row>
      <xdr:rowOff>160655</xdr:rowOff>
    </xdr:to>
    <xdr:sp macro="" textlink="">
      <xdr:nvSpPr>
        <xdr:cNvPr id="149" name="楕円 148">
          <a:extLst>
            <a:ext uri="{FF2B5EF4-FFF2-40B4-BE49-F238E27FC236}">
              <a16:creationId xmlns:a16="http://schemas.microsoft.com/office/drawing/2014/main" id="{3932F580-FE10-4080-A7DE-157C70E022AB}"/>
            </a:ext>
          </a:extLst>
        </xdr:cNvPr>
        <xdr:cNvSpPr/>
      </xdr:nvSpPr>
      <xdr:spPr>
        <a:xfrm>
          <a:off x="4064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170832</xdr:rowOff>
    </xdr:from>
    <xdr:ext cx="736600" cy="259045"/>
    <xdr:sp macro="" textlink="">
      <xdr:nvSpPr>
        <xdr:cNvPr id="150" name="テキスト ボックス 149">
          <a:extLst>
            <a:ext uri="{FF2B5EF4-FFF2-40B4-BE49-F238E27FC236}">
              <a16:creationId xmlns:a16="http://schemas.microsoft.com/office/drawing/2014/main" id="{D11ABE84-1871-4F61-BC22-D8377EDAFC74}"/>
            </a:ext>
          </a:extLst>
        </xdr:cNvPr>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108268</xdr:rowOff>
    </xdr:from>
    <xdr:to>
      <xdr:col>15</xdr:col>
      <xdr:colOff>133350</xdr:colOff>
      <xdr:row>63</xdr:row>
      <xdr:rowOff>38418</xdr:rowOff>
    </xdr:to>
    <xdr:sp macro="" textlink="">
      <xdr:nvSpPr>
        <xdr:cNvPr id="151" name="楕円 150">
          <a:extLst>
            <a:ext uri="{FF2B5EF4-FFF2-40B4-BE49-F238E27FC236}">
              <a16:creationId xmlns:a16="http://schemas.microsoft.com/office/drawing/2014/main" id="{4F9B2028-FA9D-4A7A-8AFE-60293E092E87}"/>
            </a:ext>
          </a:extLst>
        </xdr:cNvPr>
        <xdr:cNvSpPr/>
      </xdr:nvSpPr>
      <xdr:spPr>
        <a:xfrm>
          <a:off x="3175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48595</xdr:rowOff>
    </xdr:from>
    <xdr:ext cx="762000" cy="259045"/>
    <xdr:sp macro="" textlink="">
      <xdr:nvSpPr>
        <xdr:cNvPr id="152" name="テキスト ボックス 151">
          <a:extLst>
            <a:ext uri="{FF2B5EF4-FFF2-40B4-BE49-F238E27FC236}">
              <a16:creationId xmlns:a16="http://schemas.microsoft.com/office/drawing/2014/main" id="{D5C4EB5D-32BE-4206-924B-DE22CFC02C0E}"/>
            </a:ext>
          </a:extLst>
        </xdr:cNvPr>
        <xdr:cNvSpPr txBox="1"/>
      </xdr:nvSpPr>
      <xdr:spPr>
        <a:xfrm>
          <a:off x="2844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53" name="楕円 152">
          <a:extLst>
            <a:ext uri="{FF2B5EF4-FFF2-40B4-BE49-F238E27FC236}">
              <a16:creationId xmlns:a16="http://schemas.microsoft.com/office/drawing/2014/main" id="{48D0AD70-9D12-48E1-9374-B8B1998E98D2}"/>
            </a:ext>
          </a:extLst>
        </xdr:cNvPr>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54" name="テキスト ボックス 153">
          <a:extLst>
            <a:ext uri="{FF2B5EF4-FFF2-40B4-BE49-F238E27FC236}">
              <a16:creationId xmlns:a16="http://schemas.microsoft.com/office/drawing/2014/main" id="{D18C28A7-F784-4B57-A6AA-4A6185833A71}"/>
            </a:ext>
          </a:extLst>
        </xdr:cNvPr>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55" name="楕円 154">
          <a:extLst>
            <a:ext uri="{FF2B5EF4-FFF2-40B4-BE49-F238E27FC236}">
              <a16:creationId xmlns:a16="http://schemas.microsoft.com/office/drawing/2014/main" id="{2645A849-4EDE-4246-9321-822BB15DF1F4}"/>
            </a:ext>
          </a:extLst>
        </xdr:cNvPr>
        <xdr:cNvSpPr/>
      </xdr:nvSpPr>
      <xdr:spPr>
        <a:xfrm>
          <a:off x="13970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56" name="テキスト ボックス 155">
          <a:extLst>
            <a:ext uri="{FF2B5EF4-FFF2-40B4-BE49-F238E27FC236}">
              <a16:creationId xmlns:a16="http://schemas.microsoft.com/office/drawing/2014/main" id="{8590E15A-BEB2-43C3-9FEB-984097D80458}"/>
            </a:ext>
          </a:extLst>
        </xdr:cNvPr>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A572B003-6AD0-4762-A39C-1E6D0AA54ED2}"/>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AA39213A-5356-4F2F-887B-4654C799C90E}"/>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BDA37358-6A42-40AC-8C78-8E233F6C4A57}"/>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[145,757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5799C315-67BF-4C70-876C-1B98C9AF1069}"/>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C50346B2-8CF0-4F05-A4A6-2DEB0AF38CF6}"/>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B077967A-23E0-48A2-BD0F-5A947CE05D3A}"/>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F30ADC4C-631F-4566-B95E-2A007F742A98}"/>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574B2D0B-C93C-4249-BF07-57978B315614}"/>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2FBAEFCB-5257-4820-87A2-45869C44710E}"/>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2AF9651B-5B3B-42D3-97A9-A03B70F2B001}"/>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B39A0E4C-2612-4C81-B64E-A70877C32D3D}"/>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B02E6600-8EAE-4F3C-9B1D-95570DDBA0FE}"/>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4CBD5BCB-7D32-4E58-AE6A-8918C0FE22B7}"/>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は、会計年度任用職員報酬の増等により人件費が増加したほか、管理施設の光熱水費の増等により物件費が増加した。そのため前年度を上回ったものの類似団体においても同様の状況にあるため平均値を下回った状態を維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今後も、定員適正化やコスト削減に取り組み、人件費・物件費等の削減を図る。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1E2E80ED-EE13-4F16-981F-0EDCBBDA80F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8B3D855F-3216-4838-940F-8C2268E56AFB}"/>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5A1D6CBB-22E2-4657-BCCC-E795AF5C799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4E9CEF3A-744C-416D-8F22-8CC26C85EFD3}"/>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E69087D2-4892-43B4-8A9E-F8254F8AF9F8}"/>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6B781591-A6A6-40B3-9714-0798487A526E}"/>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3BA77592-DA98-4BBA-85D4-432F30755996}"/>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DBA2127C-67F2-4E24-AD44-2936CE593DF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D4552904-2CF4-428D-91C1-D54374C9B233}"/>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B9DEF4A9-A152-4E2E-A941-E5C58C826578}"/>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31F6CA34-EA83-4239-B594-B35D621CB1CD}"/>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88C38AF8-F013-4ED5-A8B6-5EBC42AECCFB}"/>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6C9DD33F-68D5-47C4-8995-68D83B67F5FF}"/>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6DA73697-5D75-4F24-B992-A9B0706DDDFC}"/>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EBEAB8BF-EFA2-40E7-8DBB-8FBB6DADB8F9}"/>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ECDFF267-10D8-4BFF-A6EB-F42E458BB4A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D5827FDD-E7D1-4819-A379-16BAC9EA93F7}"/>
            </a:ext>
          </a:extLst>
        </xdr:cNvPr>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3110EC7E-591A-49FA-BE10-9E87FED2F2C8}"/>
            </a:ext>
          </a:extLst>
        </xdr:cNvPr>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72EE55BA-59B6-455E-9D33-9D82B83E9C2D}"/>
            </a:ext>
          </a:extLst>
        </xdr:cNvPr>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1F6D3572-1F03-4418-9115-883E24A41818}"/>
            </a:ext>
          </a:extLst>
        </xdr:cNvPr>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CD711CB5-FA66-411D-A0AA-CA15FE12739E}"/>
            </a:ext>
          </a:extLst>
        </xdr:cNvPr>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84043</xdr:rowOff>
    </xdr:from>
    <xdr:to>
      <xdr:col>23</xdr:col>
      <xdr:colOff>133350</xdr:colOff>
      <xdr:row>82</xdr:row>
      <xdr:rowOff>109806</xdr:rowOff>
    </xdr:to>
    <xdr:cxnSp macro="">
      <xdr:nvCxnSpPr>
        <xdr:cNvPr id="191" name="直線コネクタ 190">
          <a:extLst>
            <a:ext uri="{FF2B5EF4-FFF2-40B4-BE49-F238E27FC236}">
              <a16:creationId xmlns:a16="http://schemas.microsoft.com/office/drawing/2014/main" id="{7B3DC546-B508-4772-9C6B-3B5CA740C9B8}"/>
            </a:ext>
          </a:extLst>
        </xdr:cNvPr>
        <xdr:cNvCxnSpPr/>
      </xdr:nvCxnSpPr>
      <xdr:spPr>
        <a:xfrm>
          <a:off x="4114800" y="14142943"/>
          <a:ext cx="838200" cy="2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67374</xdr:rowOff>
    </xdr:from>
    <xdr:ext cx="762000" cy="259045"/>
    <xdr:sp macro="" textlink="">
      <xdr:nvSpPr>
        <xdr:cNvPr id="192" name="人件費・物件費等の状況平均値テキスト">
          <a:extLst>
            <a:ext uri="{FF2B5EF4-FFF2-40B4-BE49-F238E27FC236}">
              <a16:creationId xmlns:a16="http://schemas.microsoft.com/office/drawing/2014/main" id="{2F33C44E-C1DF-422C-8A3B-4B3F34AB172A}"/>
            </a:ext>
          </a:extLst>
        </xdr:cNvPr>
        <xdr:cNvSpPr txBox="1"/>
      </xdr:nvSpPr>
      <xdr:spPr>
        <a:xfrm>
          <a:off x="5041900" y="14126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8AB7414E-7613-45BD-9361-4586DA944839}"/>
            </a:ext>
          </a:extLst>
        </xdr:cNvPr>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12199</xdr:rowOff>
    </xdr:from>
    <xdr:to>
      <xdr:col>19</xdr:col>
      <xdr:colOff>133350</xdr:colOff>
      <xdr:row>82</xdr:row>
      <xdr:rowOff>84043</xdr:rowOff>
    </xdr:to>
    <xdr:cxnSp macro="">
      <xdr:nvCxnSpPr>
        <xdr:cNvPr id="194" name="直線コネクタ 193">
          <a:extLst>
            <a:ext uri="{FF2B5EF4-FFF2-40B4-BE49-F238E27FC236}">
              <a16:creationId xmlns:a16="http://schemas.microsoft.com/office/drawing/2014/main" id="{DBF56AF3-7234-4955-97AB-457EEB700944}"/>
            </a:ext>
          </a:extLst>
        </xdr:cNvPr>
        <xdr:cNvCxnSpPr/>
      </xdr:nvCxnSpPr>
      <xdr:spPr>
        <a:xfrm>
          <a:off x="3225800" y="14071099"/>
          <a:ext cx="889000" cy="7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A24893AE-A063-41E5-A1A7-D1DF02A4E002}"/>
            </a:ext>
          </a:extLst>
        </xdr:cNvPr>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139744</xdr:rowOff>
    </xdr:from>
    <xdr:ext cx="736600" cy="259045"/>
    <xdr:sp macro="" textlink="">
      <xdr:nvSpPr>
        <xdr:cNvPr id="196" name="テキスト ボックス 195">
          <a:extLst>
            <a:ext uri="{FF2B5EF4-FFF2-40B4-BE49-F238E27FC236}">
              <a16:creationId xmlns:a16="http://schemas.microsoft.com/office/drawing/2014/main" id="{0E4035AF-E13F-4146-8445-697C9CFC7CF0}"/>
            </a:ext>
          </a:extLst>
        </xdr:cNvPr>
        <xdr:cNvSpPr txBox="1"/>
      </xdr:nvSpPr>
      <xdr:spPr>
        <a:xfrm>
          <a:off x="3733800" y="14198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46341</xdr:rowOff>
    </xdr:from>
    <xdr:to>
      <xdr:col>15</xdr:col>
      <xdr:colOff>82550</xdr:colOff>
      <xdr:row>82</xdr:row>
      <xdr:rowOff>12199</xdr:rowOff>
    </xdr:to>
    <xdr:cxnSp macro="">
      <xdr:nvCxnSpPr>
        <xdr:cNvPr id="197" name="直線コネクタ 196">
          <a:extLst>
            <a:ext uri="{FF2B5EF4-FFF2-40B4-BE49-F238E27FC236}">
              <a16:creationId xmlns:a16="http://schemas.microsoft.com/office/drawing/2014/main" id="{DE3FCA2F-4107-48DC-8216-38C6AE75D601}"/>
            </a:ext>
          </a:extLst>
        </xdr:cNvPr>
        <xdr:cNvCxnSpPr/>
      </xdr:nvCxnSpPr>
      <xdr:spPr>
        <a:xfrm>
          <a:off x="2336800" y="13933791"/>
          <a:ext cx="889000" cy="13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140984</xdr:rowOff>
    </xdr:from>
    <xdr:to>
      <xdr:col>15</xdr:col>
      <xdr:colOff>133350</xdr:colOff>
      <xdr:row>83</xdr:row>
      <xdr:rowOff>71134</xdr:rowOff>
    </xdr:to>
    <xdr:sp macro="" textlink="">
      <xdr:nvSpPr>
        <xdr:cNvPr id="198" name="フローチャート: 判断 197">
          <a:extLst>
            <a:ext uri="{FF2B5EF4-FFF2-40B4-BE49-F238E27FC236}">
              <a16:creationId xmlns:a16="http://schemas.microsoft.com/office/drawing/2014/main" id="{52A1C871-5DE9-4359-A616-C4B7A23B9AAF}"/>
            </a:ext>
          </a:extLst>
        </xdr:cNvPr>
        <xdr:cNvSpPr/>
      </xdr:nvSpPr>
      <xdr:spPr>
        <a:xfrm>
          <a:off x="3175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55911</xdr:rowOff>
    </xdr:from>
    <xdr:ext cx="762000" cy="259045"/>
    <xdr:sp macro="" textlink="">
      <xdr:nvSpPr>
        <xdr:cNvPr id="199" name="テキスト ボックス 198">
          <a:extLst>
            <a:ext uri="{FF2B5EF4-FFF2-40B4-BE49-F238E27FC236}">
              <a16:creationId xmlns:a16="http://schemas.microsoft.com/office/drawing/2014/main" id="{0B6DD663-1BF1-4A11-9915-EA8492CB6842}"/>
            </a:ext>
          </a:extLst>
        </xdr:cNvPr>
        <xdr:cNvSpPr txBox="1"/>
      </xdr:nvSpPr>
      <xdr:spPr>
        <a:xfrm>
          <a:off x="2844800" y="1428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42393</xdr:rowOff>
    </xdr:from>
    <xdr:to>
      <xdr:col>11</xdr:col>
      <xdr:colOff>31750</xdr:colOff>
      <xdr:row>81</xdr:row>
      <xdr:rowOff>46341</xdr:rowOff>
    </xdr:to>
    <xdr:cxnSp macro="">
      <xdr:nvCxnSpPr>
        <xdr:cNvPr id="200" name="直線コネクタ 199">
          <a:extLst>
            <a:ext uri="{FF2B5EF4-FFF2-40B4-BE49-F238E27FC236}">
              <a16:creationId xmlns:a16="http://schemas.microsoft.com/office/drawing/2014/main" id="{70E83B56-9C08-4D2A-BBC8-55B3C45DA762}"/>
            </a:ext>
          </a:extLst>
        </xdr:cNvPr>
        <xdr:cNvCxnSpPr/>
      </xdr:nvCxnSpPr>
      <xdr:spPr>
        <a:xfrm>
          <a:off x="1447800" y="13929843"/>
          <a:ext cx="889000" cy="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35647</xdr:rowOff>
    </xdr:from>
    <xdr:to>
      <xdr:col>11</xdr:col>
      <xdr:colOff>82550</xdr:colOff>
      <xdr:row>82</xdr:row>
      <xdr:rowOff>137247</xdr:rowOff>
    </xdr:to>
    <xdr:sp macro="" textlink="">
      <xdr:nvSpPr>
        <xdr:cNvPr id="201" name="フローチャート: 判断 200">
          <a:extLst>
            <a:ext uri="{FF2B5EF4-FFF2-40B4-BE49-F238E27FC236}">
              <a16:creationId xmlns:a16="http://schemas.microsoft.com/office/drawing/2014/main" id="{E8E6E39F-6565-47D0-A206-3493D6F51A8A}"/>
            </a:ext>
          </a:extLst>
        </xdr:cNvPr>
        <xdr:cNvSpPr/>
      </xdr:nvSpPr>
      <xdr:spPr>
        <a:xfrm>
          <a:off x="2286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122024</xdr:rowOff>
    </xdr:from>
    <xdr:ext cx="762000" cy="259045"/>
    <xdr:sp macro="" textlink="">
      <xdr:nvSpPr>
        <xdr:cNvPr id="202" name="テキスト ボックス 201">
          <a:extLst>
            <a:ext uri="{FF2B5EF4-FFF2-40B4-BE49-F238E27FC236}">
              <a16:creationId xmlns:a16="http://schemas.microsoft.com/office/drawing/2014/main" id="{657D0AD6-C876-48F4-AA42-09418191661B}"/>
            </a:ext>
          </a:extLst>
        </xdr:cNvPr>
        <xdr:cNvSpPr txBox="1"/>
      </xdr:nvSpPr>
      <xdr:spPr>
        <a:xfrm>
          <a:off x="1955800" y="1418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1504</xdr:rowOff>
    </xdr:from>
    <xdr:to>
      <xdr:col>7</xdr:col>
      <xdr:colOff>31750</xdr:colOff>
      <xdr:row>82</xdr:row>
      <xdr:rowOff>103104</xdr:rowOff>
    </xdr:to>
    <xdr:sp macro="" textlink="">
      <xdr:nvSpPr>
        <xdr:cNvPr id="203" name="フローチャート: 判断 202">
          <a:extLst>
            <a:ext uri="{FF2B5EF4-FFF2-40B4-BE49-F238E27FC236}">
              <a16:creationId xmlns:a16="http://schemas.microsoft.com/office/drawing/2014/main" id="{5592B86B-8C3D-4BC1-A75D-55147800652D}"/>
            </a:ext>
          </a:extLst>
        </xdr:cNvPr>
        <xdr:cNvSpPr/>
      </xdr:nvSpPr>
      <xdr:spPr>
        <a:xfrm>
          <a:off x="1397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87881</xdr:rowOff>
    </xdr:from>
    <xdr:ext cx="762000" cy="259045"/>
    <xdr:sp macro="" textlink="">
      <xdr:nvSpPr>
        <xdr:cNvPr id="204" name="テキスト ボックス 203">
          <a:extLst>
            <a:ext uri="{FF2B5EF4-FFF2-40B4-BE49-F238E27FC236}">
              <a16:creationId xmlns:a16="http://schemas.microsoft.com/office/drawing/2014/main" id="{4AB55C89-7CA0-4AEE-9528-4FD5F4A2588D}"/>
            </a:ext>
          </a:extLst>
        </xdr:cNvPr>
        <xdr:cNvSpPr txBox="1"/>
      </xdr:nvSpPr>
      <xdr:spPr>
        <a:xfrm>
          <a:off x="1066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819872FC-1741-48F5-994E-5825D80CFA03}"/>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2334F451-B05C-4DEF-A3E6-DAAEEA3A5E4B}"/>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F3115DB5-0103-4964-8B38-0C93732AB8E3}"/>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9CCB07AA-46F8-4179-9C02-B9B28E407EF8}"/>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48483D42-C15B-4897-8703-49089460A587}"/>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59006</xdr:rowOff>
    </xdr:from>
    <xdr:to>
      <xdr:col>23</xdr:col>
      <xdr:colOff>184150</xdr:colOff>
      <xdr:row>82</xdr:row>
      <xdr:rowOff>160606</xdr:rowOff>
    </xdr:to>
    <xdr:sp macro="" textlink="">
      <xdr:nvSpPr>
        <xdr:cNvPr id="210" name="楕円 209">
          <a:extLst>
            <a:ext uri="{FF2B5EF4-FFF2-40B4-BE49-F238E27FC236}">
              <a16:creationId xmlns:a16="http://schemas.microsoft.com/office/drawing/2014/main" id="{8D55370B-C722-42DD-A07A-667E35FCF5AF}"/>
            </a:ext>
          </a:extLst>
        </xdr:cNvPr>
        <xdr:cNvSpPr/>
      </xdr:nvSpPr>
      <xdr:spPr>
        <a:xfrm>
          <a:off x="4902200" y="1411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75533</xdr:rowOff>
    </xdr:from>
    <xdr:ext cx="762000" cy="259045"/>
    <xdr:sp macro="" textlink="">
      <xdr:nvSpPr>
        <xdr:cNvPr id="211" name="人件費・物件費等の状況該当値テキスト">
          <a:extLst>
            <a:ext uri="{FF2B5EF4-FFF2-40B4-BE49-F238E27FC236}">
              <a16:creationId xmlns:a16="http://schemas.microsoft.com/office/drawing/2014/main" id="{5C68521B-995B-49AD-9545-3A18747A711E}"/>
            </a:ext>
          </a:extLst>
        </xdr:cNvPr>
        <xdr:cNvSpPr txBox="1"/>
      </xdr:nvSpPr>
      <xdr:spPr>
        <a:xfrm>
          <a:off x="5041900" y="1396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33243</xdr:rowOff>
    </xdr:from>
    <xdr:to>
      <xdr:col>19</xdr:col>
      <xdr:colOff>184150</xdr:colOff>
      <xdr:row>82</xdr:row>
      <xdr:rowOff>134843</xdr:rowOff>
    </xdr:to>
    <xdr:sp macro="" textlink="">
      <xdr:nvSpPr>
        <xdr:cNvPr id="212" name="楕円 211">
          <a:extLst>
            <a:ext uri="{FF2B5EF4-FFF2-40B4-BE49-F238E27FC236}">
              <a16:creationId xmlns:a16="http://schemas.microsoft.com/office/drawing/2014/main" id="{01581F24-31CA-49EC-B8C5-7137096CF138}"/>
            </a:ext>
          </a:extLst>
        </xdr:cNvPr>
        <xdr:cNvSpPr/>
      </xdr:nvSpPr>
      <xdr:spPr>
        <a:xfrm>
          <a:off x="4064000" y="1409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145020</xdr:rowOff>
    </xdr:from>
    <xdr:ext cx="736600" cy="259045"/>
    <xdr:sp macro="" textlink="">
      <xdr:nvSpPr>
        <xdr:cNvPr id="213" name="テキスト ボックス 212">
          <a:extLst>
            <a:ext uri="{FF2B5EF4-FFF2-40B4-BE49-F238E27FC236}">
              <a16:creationId xmlns:a16="http://schemas.microsoft.com/office/drawing/2014/main" id="{5A5F97E7-6D89-4632-B590-6131C1742119}"/>
            </a:ext>
          </a:extLst>
        </xdr:cNvPr>
        <xdr:cNvSpPr txBox="1"/>
      </xdr:nvSpPr>
      <xdr:spPr>
        <a:xfrm>
          <a:off x="3733800" y="13861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132849</xdr:rowOff>
    </xdr:from>
    <xdr:to>
      <xdr:col>15</xdr:col>
      <xdr:colOff>133350</xdr:colOff>
      <xdr:row>82</xdr:row>
      <xdr:rowOff>62999</xdr:rowOff>
    </xdr:to>
    <xdr:sp macro="" textlink="">
      <xdr:nvSpPr>
        <xdr:cNvPr id="214" name="楕円 213">
          <a:extLst>
            <a:ext uri="{FF2B5EF4-FFF2-40B4-BE49-F238E27FC236}">
              <a16:creationId xmlns:a16="http://schemas.microsoft.com/office/drawing/2014/main" id="{0FBFC14A-2E90-47B6-829D-7EA00C4FD616}"/>
            </a:ext>
          </a:extLst>
        </xdr:cNvPr>
        <xdr:cNvSpPr/>
      </xdr:nvSpPr>
      <xdr:spPr>
        <a:xfrm>
          <a:off x="3175000" y="1402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73176</xdr:rowOff>
    </xdr:from>
    <xdr:ext cx="762000" cy="259045"/>
    <xdr:sp macro="" textlink="">
      <xdr:nvSpPr>
        <xdr:cNvPr id="215" name="テキスト ボックス 214">
          <a:extLst>
            <a:ext uri="{FF2B5EF4-FFF2-40B4-BE49-F238E27FC236}">
              <a16:creationId xmlns:a16="http://schemas.microsoft.com/office/drawing/2014/main" id="{CC323A84-D7CE-4FA8-B8E9-83B058BEB220}"/>
            </a:ext>
          </a:extLst>
        </xdr:cNvPr>
        <xdr:cNvSpPr txBox="1"/>
      </xdr:nvSpPr>
      <xdr:spPr>
        <a:xfrm>
          <a:off x="2844800" y="13789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166991</xdr:rowOff>
    </xdr:from>
    <xdr:to>
      <xdr:col>11</xdr:col>
      <xdr:colOff>82550</xdr:colOff>
      <xdr:row>81</xdr:row>
      <xdr:rowOff>97141</xdr:rowOff>
    </xdr:to>
    <xdr:sp macro="" textlink="">
      <xdr:nvSpPr>
        <xdr:cNvPr id="216" name="楕円 215">
          <a:extLst>
            <a:ext uri="{FF2B5EF4-FFF2-40B4-BE49-F238E27FC236}">
              <a16:creationId xmlns:a16="http://schemas.microsoft.com/office/drawing/2014/main" id="{B3042AA0-FE23-4357-9C4C-05C0A7F2415B}"/>
            </a:ext>
          </a:extLst>
        </xdr:cNvPr>
        <xdr:cNvSpPr/>
      </xdr:nvSpPr>
      <xdr:spPr>
        <a:xfrm>
          <a:off x="2286000" y="1388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107318</xdr:rowOff>
    </xdr:from>
    <xdr:ext cx="762000" cy="259045"/>
    <xdr:sp macro="" textlink="">
      <xdr:nvSpPr>
        <xdr:cNvPr id="217" name="テキスト ボックス 216">
          <a:extLst>
            <a:ext uri="{FF2B5EF4-FFF2-40B4-BE49-F238E27FC236}">
              <a16:creationId xmlns:a16="http://schemas.microsoft.com/office/drawing/2014/main" id="{067F3E24-BC4E-45A4-AC2D-1092DEEB668B}"/>
            </a:ext>
          </a:extLst>
        </xdr:cNvPr>
        <xdr:cNvSpPr txBox="1"/>
      </xdr:nvSpPr>
      <xdr:spPr>
        <a:xfrm>
          <a:off x="1955800" y="1365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163043</xdr:rowOff>
    </xdr:from>
    <xdr:to>
      <xdr:col>7</xdr:col>
      <xdr:colOff>31750</xdr:colOff>
      <xdr:row>81</xdr:row>
      <xdr:rowOff>93193</xdr:rowOff>
    </xdr:to>
    <xdr:sp macro="" textlink="">
      <xdr:nvSpPr>
        <xdr:cNvPr id="218" name="楕円 217">
          <a:extLst>
            <a:ext uri="{FF2B5EF4-FFF2-40B4-BE49-F238E27FC236}">
              <a16:creationId xmlns:a16="http://schemas.microsoft.com/office/drawing/2014/main" id="{68FEA52B-EE06-42F0-BA2E-A9A09771584D}"/>
            </a:ext>
          </a:extLst>
        </xdr:cNvPr>
        <xdr:cNvSpPr/>
      </xdr:nvSpPr>
      <xdr:spPr>
        <a:xfrm>
          <a:off x="1397000" y="1387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103370</xdr:rowOff>
    </xdr:from>
    <xdr:ext cx="762000" cy="259045"/>
    <xdr:sp macro="" textlink="">
      <xdr:nvSpPr>
        <xdr:cNvPr id="219" name="テキスト ボックス 218">
          <a:extLst>
            <a:ext uri="{FF2B5EF4-FFF2-40B4-BE49-F238E27FC236}">
              <a16:creationId xmlns:a16="http://schemas.microsoft.com/office/drawing/2014/main" id="{A3F0537F-69DA-4721-8F31-BE2A75FCE8CA}"/>
            </a:ext>
          </a:extLst>
        </xdr:cNvPr>
        <xdr:cNvSpPr txBox="1"/>
      </xdr:nvSpPr>
      <xdr:spPr>
        <a:xfrm>
          <a:off x="1066800" y="1364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BBE470D-0BBD-4679-9700-AF0A119CE4B8}"/>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C3E8C92E-B1BE-462B-851C-2B491C59A542}"/>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F6E74BCC-EF75-4B3F-AA79-8EEFA5E1236C}"/>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9A52F0FE-4C6B-42D4-9A67-769D1F63E70B}"/>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39042231-3CDB-41A7-AD77-FDBEB33F0BF5}"/>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675F9F9D-BD07-4899-9C03-E54C034A144F}"/>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B36F2D1C-6057-42FD-A4BA-3C89A3C17DD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4998D8FA-F5FA-47B9-9BCB-F3FAB239C95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D19EF68E-8EC7-4BD9-B5C1-0D4C4DED8514}"/>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193D9A42-D1E7-4FFE-B382-D51EBD535898}"/>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AC01E265-3AFC-4A49-A15F-5C0036934E71}"/>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FE03E3D4-55CA-403D-A9D9-3059C556FF27}"/>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B1F6DA3C-A72A-46A8-88F9-D3E3685E29B9}"/>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旧来からの県準拠の給与体系となっており、令和４年度は前年度と同水準、類似団体の平均値を上回るものとなっている。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給料表の構造を見直し、職務・職責に応じた構造への転換を図る観点から、職員の配置等の適正化等の措置を講じ、今後も国及び県の勧告並びに他市等の状況を参考にしながら給与水準の適正化に努める。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FD388F4A-3D14-41B5-917C-1A121BF70258}"/>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94E1A0AF-0894-49E2-8BFA-414A680AD635}"/>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2EFCE652-A0C2-49B1-B70C-48C745EE7DCD}"/>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BA8B1C24-81DC-41D4-A938-3CDA0E7419A1}"/>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8B4ECB22-B6A0-41F7-BEF2-DD3BAA3A4C08}"/>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1386BC34-06DB-4215-96D7-09DD76A1419E}"/>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814A3F50-6A71-4399-AE55-AD00D6E328D9}"/>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6BA78622-6A32-4421-AB95-E7DDE9D2AB09}"/>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86BA4741-3341-4C90-9C11-A8894ABBB9C4}"/>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C5CDF959-E477-4B65-AB9A-E4BDDA4BEB18}"/>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E407A81C-030B-4609-AA9F-EBA7925D19D8}"/>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56D6C517-5294-4E80-A6A8-D2261B04F17E}"/>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AD1A3298-55B4-4A7C-AE66-90EB6275B2D7}"/>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D616717D-9D3E-4EA3-8FB8-37E0865FCF17}"/>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F53FBFBF-6E90-4A78-B52A-054B244C1D76}"/>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822B8A0C-616A-4EBC-872F-E2CBB9C1B3D7}"/>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80D90795-F1E1-4EFF-9812-1144703B1A5E}"/>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7DB3CA6F-E50C-4BB4-A030-7BCBF010C694}"/>
            </a:ext>
          </a:extLst>
        </xdr:cNvPr>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4547EC0E-D627-422D-B19E-8E59447F4E98}"/>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00E0992-4599-409D-B0BB-B5EE72B13A8F}"/>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72742052-4C3E-47B6-B939-C7F4E827421D}"/>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A6025583-8E77-40A6-BC02-4361375F4949}"/>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154214</xdr:rowOff>
    </xdr:from>
    <xdr:to>
      <xdr:col>81</xdr:col>
      <xdr:colOff>44450</xdr:colOff>
      <xdr:row>88</xdr:row>
      <xdr:rowOff>34471</xdr:rowOff>
    </xdr:to>
    <xdr:cxnSp macro="">
      <xdr:nvCxnSpPr>
        <xdr:cNvPr id="255" name="直線コネクタ 254">
          <a:extLst>
            <a:ext uri="{FF2B5EF4-FFF2-40B4-BE49-F238E27FC236}">
              <a16:creationId xmlns:a16="http://schemas.microsoft.com/office/drawing/2014/main" id="{BDCEFB7A-C27B-4BC6-8FEE-6D31516862AC}"/>
            </a:ext>
          </a:extLst>
        </xdr:cNvPr>
        <xdr:cNvCxnSpPr/>
      </xdr:nvCxnSpPr>
      <xdr:spPr>
        <a:xfrm flipV="1">
          <a:off x="16179800" y="15070364"/>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a:extLst>
            <a:ext uri="{FF2B5EF4-FFF2-40B4-BE49-F238E27FC236}">
              <a16:creationId xmlns:a16="http://schemas.microsoft.com/office/drawing/2014/main" id="{E2B94CB9-14A6-4654-898D-1CD8383B725A}"/>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BD99A3A1-1A7C-4E82-A89B-063285EF0FD3}"/>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88</xdr:row>
      <xdr:rowOff>34471</xdr:rowOff>
    </xdr:to>
    <xdr:cxnSp macro="">
      <xdr:nvCxnSpPr>
        <xdr:cNvPr id="258" name="直線コネクタ 257">
          <a:extLst>
            <a:ext uri="{FF2B5EF4-FFF2-40B4-BE49-F238E27FC236}">
              <a16:creationId xmlns:a16="http://schemas.microsoft.com/office/drawing/2014/main" id="{60A3F1AE-C55E-4CF4-B76A-47AC2B15D141}"/>
            </a:ext>
          </a:extLst>
        </xdr:cNvPr>
        <xdr:cNvCxnSpPr/>
      </xdr:nvCxnSpPr>
      <xdr:spPr>
        <a:xfrm>
          <a:off x="15290800" y="151220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383EFA83-A304-4903-BB34-EE23B12B0DF5}"/>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a:extLst>
            <a:ext uri="{FF2B5EF4-FFF2-40B4-BE49-F238E27FC236}">
              <a16:creationId xmlns:a16="http://schemas.microsoft.com/office/drawing/2014/main" id="{E5844600-2630-416C-A82C-1B97819020A2}"/>
            </a:ext>
          </a:extLst>
        </xdr:cNvPr>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34471</xdr:rowOff>
    </xdr:from>
    <xdr:to>
      <xdr:col>72</xdr:col>
      <xdr:colOff>203200</xdr:colOff>
      <xdr:row>88</xdr:row>
      <xdr:rowOff>34471</xdr:rowOff>
    </xdr:to>
    <xdr:cxnSp macro="">
      <xdr:nvCxnSpPr>
        <xdr:cNvPr id="261" name="直線コネクタ 260">
          <a:extLst>
            <a:ext uri="{FF2B5EF4-FFF2-40B4-BE49-F238E27FC236}">
              <a16:creationId xmlns:a16="http://schemas.microsoft.com/office/drawing/2014/main" id="{FB9601C4-9F89-4D23-A377-84C84A849172}"/>
            </a:ext>
          </a:extLst>
        </xdr:cNvPr>
        <xdr:cNvCxnSpPr/>
      </xdr:nvCxnSpPr>
      <xdr:spPr>
        <a:xfrm>
          <a:off x="14401800" y="151220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2" name="フローチャート: 判断 261">
          <a:extLst>
            <a:ext uri="{FF2B5EF4-FFF2-40B4-BE49-F238E27FC236}">
              <a16:creationId xmlns:a16="http://schemas.microsoft.com/office/drawing/2014/main" id="{918B7A67-72FC-46AC-830E-D8FE4031C7CC}"/>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3" name="テキスト ボックス 262">
          <a:extLst>
            <a:ext uri="{FF2B5EF4-FFF2-40B4-BE49-F238E27FC236}">
              <a16:creationId xmlns:a16="http://schemas.microsoft.com/office/drawing/2014/main" id="{B3012D9E-F115-481D-A084-9473C3E3D4FB}"/>
            </a:ext>
          </a:extLst>
        </xdr:cNvPr>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34471</xdr:rowOff>
    </xdr:from>
    <xdr:to>
      <xdr:col>68</xdr:col>
      <xdr:colOff>152400</xdr:colOff>
      <xdr:row>88</xdr:row>
      <xdr:rowOff>86179</xdr:rowOff>
    </xdr:to>
    <xdr:cxnSp macro="">
      <xdr:nvCxnSpPr>
        <xdr:cNvPr id="264" name="直線コネクタ 263">
          <a:extLst>
            <a:ext uri="{FF2B5EF4-FFF2-40B4-BE49-F238E27FC236}">
              <a16:creationId xmlns:a16="http://schemas.microsoft.com/office/drawing/2014/main" id="{C550487F-8DCE-4EF2-B49A-0D68665AE1B3}"/>
            </a:ext>
          </a:extLst>
        </xdr:cNvPr>
        <xdr:cNvCxnSpPr/>
      </xdr:nvCxnSpPr>
      <xdr:spPr>
        <a:xfrm flipV="1">
          <a:off x="13512800" y="151220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5" name="フローチャート: 判断 264">
          <a:extLst>
            <a:ext uri="{FF2B5EF4-FFF2-40B4-BE49-F238E27FC236}">
              <a16:creationId xmlns:a16="http://schemas.microsoft.com/office/drawing/2014/main" id="{5EF84C0E-4DEC-43A9-8483-635B59D028CE}"/>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66" name="テキスト ボックス 265">
          <a:extLst>
            <a:ext uri="{FF2B5EF4-FFF2-40B4-BE49-F238E27FC236}">
              <a16:creationId xmlns:a16="http://schemas.microsoft.com/office/drawing/2014/main" id="{69310F6F-10DB-46A0-9D90-85C59A1174DF}"/>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a:extLst>
            <a:ext uri="{FF2B5EF4-FFF2-40B4-BE49-F238E27FC236}">
              <a16:creationId xmlns:a16="http://schemas.microsoft.com/office/drawing/2014/main" id="{7C1DEAB7-25D5-4D37-86C3-92E739B332FF}"/>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68" name="テキスト ボックス 267">
          <a:extLst>
            <a:ext uri="{FF2B5EF4-FFF2-40B4-BE49-F238E27FC236}">
              <a16:creationId xmlns:a16="http://schemas.microsoft.com/office/drawing/2014/main" id="{7E1B7FAD-CA89-4A58-A55E-60FEF2FCFD84}"/>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6E108A00-69C3-4F96-AAC9-24F14504232C}"/>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D1F14BF9-4CC6-493D-90A3-F48F6C0DA56E}"/>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C3B28C7B-28D2-448F-BBC6-30E4C3D170DA}"/>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1172B2E3-EC85-41E4-AC81-88E8A1ABC57E}"/>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8CC292B3-B243-4738-A77A-B5650050FCEC}"/>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103414</xdr:rowOff>
    </xdr:from>
    <xdr:to>
      <xdr:col>81</xdr:col>
      <xdr:colOff>95250</xdr:colOff>
      <xdr:row>88</xdr:row>
      <xdr:rowOff>33564</xdr:rowOff>
    </xdr:to>
    <xdr:sp macro="" textlink="">
      <xdr:nvSpPr>
        <xdr:cNvPr id="274" name="楕円 273">
          <a:extLst>
            <a:ext uri="{FF2B5EF4-FFF2-40B4-BE49-F238E27FC236}">
              <a16:creationId xmlns:a16="http://schemas.microsoft.com/office/drawing/2014/main" id="{3EE2CF6C-77D1-4344-95DD-CC84B364CA9D}"/>
            </a:ext>
          </a:extLst>
        </xdr:cNvPr>
        <xdr:cNvSpPr/>
      </xdr:nvSpPr>
      <xdr:spPr>
        <a:xfrm>
          <a:off x="169672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75491</xdr:rowOff>
    </xdr:from>
    <xdr:ext cx="762000" cy="259045"/>
    <xdr:sp macro="" textlink="">
      <xdr:nvSpPr>
        <xdr:cNvPr id="275" name="給与水準   （国との比較）該当値テキスト">
          <a:extLst>
            <a:ext uri="{FF2B5EF4-FFF2-40B4-BE49-F238E27FC236}">
              <a16:creationId xmlns:a16="http://schemas.microsoft.com/office/drawing/2014/main" id="{942D7F50-5F0B-4A3C-AA77-E10F14BF8C87}"/>
            </a:ext>
          </a:extLst>
        </xdr:cNvPr>
        <xdr:cNvSpPr txBox="1"/>
      </xdr:nvSpPr>
      <xdr:spPr>
        <a:xfrm>
          <a:off x="17106900" y="1499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76" name="楕円 275">
          <a:extLst>
            <a:ext uri="{FF2B5EF4-FFF2-40B4-BE49-F238E27FC236}">
              <a16:creationId xmlns:a16="http://schemas.microsoft.com/office/drawing/2014/main" id="{691D5966-EF7E-4569-85F7-1B87C2B75FEE}"/>
            </a:ext>
          </a:extLst>
        </xdr:cNvPr>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77" name="テキスト ボックス 276">
          <a:extLst>
            <a:ext uri="{FF2B5EF4-FFF2-40B4-BE49-F238E27FC236}">
              <a16:creationId xmlns:a16="http://schemas.microsoft.com/office/drawing/2014/main" id="{BAF55F49-0CD8-4D54-BB9E-0B663202A6FE}"/>
            </a:ext>
          </a:extLst>
        </xdr:cNvPr>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78" name="楕円 277">
          <a:extLst>
            <a:ext uri="{FF2B5EF4-FFF2-40B4-BE49-F238E27FC236}">
              <a16:creationId xmlns:a16="http://schemas.microsoft.com/office/drawing/2014/main" id="{B45A54C6-AF86-4B45-AF5D-D6B9FBC9A728}"/>
            </a:ext>
          </a:extLst>
        </xdr:cNvPr>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79" name="テキスト ボックス 278">
          <a:extLst>
            <a:ext uri="{FF2B5EF4-FFF2-40B4-BE49-F238E27FC236}">
              <a16:creationId xmlns:a16="http://schemas.microsoft.com/office/drawing/2014/main" id="{66903D80-41D8-4DB7-8B3A-F1C3D3B6BB60}"/>
            </a:ext>
          </a:extLst>
        </xdr:cNvPr>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155121</xdr:rowOff>
    </xdr:from>
    <xdr:to>
      <xdr:col>68</xdr:col>
      <xdr:colOff>203200</xdr:colOff>
      <xdr:row>88</xdr:row>
      <xdr:rowOff>85271</xdr:rowOff>
    </xdr:to>
    <xdr:sp macro="" textlink="">
      <xdr:nvSpPr>
        <xdr:cNvPr id="280" name="楕円 279">
          <a:extLst>
            <a:ext uri="{FF2B5EF4-FFF2-40B4-BE49-F238E27FC236}">
              <a16:creationId xmlns:a16="http://schemas.microsoft.com/office/drawing/2014/main" id="{0A03C069-D79A-455F-98FA-6121C5530C79}"/>
            </a:ext>
          </a:extLst>
        </xdr:cNvPr>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70048</xdr:rowOff>
    </xdr:from>
    <xdr:ext cx="762000" cy="259045"/>
    <xdr:sp macro="" textlink="">
      <xdr:nvSpPr>
        <xdr:cNvPr id="281" name="テキスト ボックス 280">
          <a:extLst>
            <a:ext uri="{FF2B5EF4-FFF2-40B4-BE49-F238E27FC236}">
              <a16:creationId xmlns:a16="http://schemas.microsoft.com/office/drawing/2014/main" id="{833EE83C-02A6-4E5A-946D-1A65E7E41D6D}"/>
            </a:ext>
          </a:extLst>
        </xdr:cNvPr>
        <xdr:cNvSpPr txBox="1"/>
      </xdr:nvSpPr>
      <xdr:spPr>
        <a:xfrm>
          <a:off x="14020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35379</xdr:rowOff>
    </xdr:from>
    <xdr:to>
      <xdr:col>64</xdr:col>
      <xdr:colOff>152400</xdr:colOff>
      <xdr:row>88</xdr:row>
      <xdr:rowOff>136979</xdr:rowOff>
    </xdr:to>
    <xdr:sp macro="" textlink="">
      <xdr:nvSpPr>
        <xdr:cNvPr id="282" name="楕円 281">
          <a:extLst>
            <a:ext uri="{FF2B5EF4-FFF2-40B4-BE49-F238E27FC236}">
              <a16:creationId xmlns:a16="http://schemas.microsoft.com/office/drawing/2014/main" id="{08102A6A-D771-439B-997D-4758314108A5}"/>
            </a:ext>
          </a:extLst>
        </xdr:cNvPr>
        <xdr:cNvSpPr/>
      </xdr:nvSpPr>
      <xdr:spPr>
        <a:xfrm>
          <a:off x="13462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121756</xdr:rowOff>
    </xdr:from>
    <xdr:ext cx="762000" cy="259045"/>
    <xdr:sp macro="" textlink="">
      <xdr:nvSpPr>
        <xdr:cNvPr id="283" name="テキスト ボックス 282">
          <a:extLst>
            <a:ext uri="{FF2B5EF4-FFF2-40B4-BE49-F238E27FC236}">
              <a16:creationId xmlns:a16="http://schemas.microsoft.com/office/drawing/2014/main" id="{3F51EA07-9FD3-449D-AFFF-045E171D2A0E}"/>
            </a:ext>
          </a:extLst>
        </xdr:cNvPr>
        <xdr:cNvSpPr txBox="1"/>
      </xdr:nvSpPr>
      <xdr:spPr>
        <a:xfrm>
          <a:off x="13131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171FB9AB-C9AD-4883-86A4-9AA9C8694F3D}"/>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93FA5699-E4FE-48C8-8C56-044F9EB6567B}"/>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D4126252-F79E-460A-BF27-062147DFDFD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B05931DD-6D28-40DB-AC32-4CBF6912B95E}"/>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82A64B19-B0EC-414E-A575-EB56015A20CA}"/>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D7941ECB-3C63-4255-A3E8-F8634076E12F}"/>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4D70D068-3BBA-4F76-97F5-377E43E13B6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11B97D34-BF06-483E-8C29-23A2414766A8}"/>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995C4BC3-CEE9-46D6-A3C8-A713E54361FC}"/>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6BC402D9-0060-41FB-B9BB-F25E8136B4CA}"/>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8DE41953-0A1E-41BA-B2DE-5436D12D573E}"/>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CA2D388F-268F-42F6-9ECC-C885A95FF19B}"/>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815A4FB0-90EC-4BDA-9469-ED575BE511C5}"/>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これまで行政改革の一環として職員数の削減を図ってきたことで、令和４年度を含め、ここ数年ほぼ横ばいで推移し類似団体の平均値を下回っている。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今後は、社会情勢の変化や住民ニーズに即して、事務事業の見直しや効率的な組織運営を行い、適切な定員管理に努める。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A320E3C6-FDD7-4814-8A2B-D0F414943D35}"/>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5696455C-EC92-418E-AD67-42D3CE2B4D66}"/>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68B0B6FA-B7F2-4349-87B0-FF5FF5DC6904}"/>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20FCDD59-5FCB-4B46-83C3-E9B4EA5B9761}"/>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99A663EA-FB45-4233-9031-32609B1E0788}"/>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3E8871A1-0EA7-4AC7-B3B1-FC4C3E121D2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FA0A44E1-90DF-44DE-87A0-C030A6FD99E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BB54A384-9924-4764-8A18-A3038A95D50C}"/>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D4B3B7DB-D773-446B-9ECC-38EF81DEA338}"/>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602D521B-4DEB-455C-B76E-A623F6923E73}"/>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26774CF9-266F-4FB4-A6DB-6C1F2261364A}"/>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3AEF121D-31C4-4929-BF60-620E376E0407}"/>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BF985BB3-D78D-4C03-B709-1EA1B036E4E1}"/>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1F806046-10BF-4FF7-8227-BCF07B0C8C86}"/>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CDE3761-9126-4D44-B67B-FAEEC4C84E9C}"/>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C0586DF6-F3DE-4E6A-BE1B-E87BD106369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B7C2C8E6-6C5C-424C-B9D2-3F51D366D4A6}"/>
            </a:ext>
          </a:extLst>
        </xdr:cNvPr>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4A11BEBA-5AF5-4D39-A85D-EB946FD3CAC9}"/>
            </a:ext>
          </a:extLst>
        </xdr:cNvPr>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4DC1C856-4EF7-424F-9134-262C7BD9D56E}"/>
            </a:ext>
          </a:extLst>
        </xdr:cNvPr>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8C938718-DA1A-4697-8F38-4EF7DE081E6D}"/>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CEEA148F-95BA-44E8-BF3A-87A06D4FA3E5}"/>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49001</xdr:rowOff>
    </xdr:from>
    <xdr:to>
      <xdr:col>81</xdr:col>
      <xdr:colOff>44450</xdr:colOff>
      <xdr:row>61</xdr:row>
      <xdr:rowOff>69109</xdr:rowOff>
    </xdr:to>
    <xdr:cxnSp macro="">
      <xdr:nvCxnSpPr>
        <xdr:cNvPr id="318" name="直線コネクタ 317">
          <a:extLst>
            <a:ext uri="{FF2B5EF4-FFF2-40B4-BE49-F238E27FC236}">
              <a16:creationId xmlns:a16="http://schemas.microsoft.com/office/drawing/2014/main" id="{2A052DE9-B000-4A8D-94F1-F4EC8DF67DE6}"/>
            </a:ext>
          </a:extLst>
        </xdr:cNvPr>
        <xdr:cNvCxnSpPr/>
      </xdr:nvCxnSpPr>
      <xdr:spPr>
        <a:xfrm>
          <a:off x="16179800" y="10507451"/>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1922</xdr:rowOff>
    </xdr:from>
    <xdr:ext cx="762000" cy="259045"/>
    <xdr:sp macro="" textlink="">
      <xdr:nvSpPr>
        <xdr:cNvPr id="319" name="定員管理の状況平均値テキスト">
          <a:extLst>
            <a:ext uri="{FF2B5EF4-FFF2-40B4-BE49-F238E27FC236}">
              <a16:creationId xmlns:a16="http://schemas.microsoft.com/office/drawing/2014/main" id="{13BBE015-305A-41E4-A1BD-F534FB508619}"/>
            </a:ext>
          </a:extLst>
        </xdr:cNvPr>
        <xdr:cNvSpPr txBox="1"/>
      </xdr:nvSpPr>
      <xdr:spPr>
        <a:xfrm>
          <a:off x="17106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399A90E1-5735-4B04-AEA6-B00D842CF161}"/>
            </a:ext>
          </a:extLst>
        </xdr:cNvPr>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40957</xdr:rowOff>
    </xdr:from>
    <xdr:to>
      <xdr:col>77</xdr:col>
      <xdr:colOff>44450</xdr:colOff>
      <xdr:row>61</xdr:row>
      <xdr:rowOff>49001</xdr:rowOff>
    </xdr:to>
    <xdr:cxnSp macro="">
      <xdr:nvCxnSpPr>
        <xdr:cNvPr id="321" name="直線コネクタ 320">
          <a:extLst>
            <a:ext uri="{FF2B5EF4-FFF2-40B4-BE49-F238E27FC236}">
              <a16:creationId xmlns:a16="http://schemas.microsoft.com/office/drawing/2014/main" id="{4996F402-B370-4435-993D-C13BAC752041}"/>
            </a:ext>
          </a:extLst>
        </xdr:cNvPr>
        <xdr:cNvCxnSpPr/>
      </xdr:nvCxnSpPr>
      <xdr:spPr>
        <a:xfrm>
          <a:off x="15290800" y="10499407"/>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0957F9BB-C613-4B9B-96D0-52C7885F3BCF}"/>
            </a:ext>
          </a:extLst>
        </xdr:cNvPr>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100135</xdr:rowOff>
    </xdr:from>
    <xdr:ext cx="736600" cy="259045"/>
    <xdr:sp macro="" textlink="">
      <xdr:nvSpPr>
        <xdr:cNvPr id="323" name="テキスト ボックス 322">
          <a:extLst>
            <a:ext uri="{FF2B5EF4-FFF2-40B4-BE49-F238E27FC236}">
              <a16:creationId xmlns:a16="http://schemas.microsoft.com/office/drawing/2014/main" id="{3F0065F2-4EF3-4230-AD79-220BCB9414F0}"/>
            </a:ext>
          </a:extLst>
        </xdr:cNvPr>
        <xdr:cNvSpPr txBox="1"/>
      </xdr:nvSpPr>
      <xdr:spPr>
        <a:xfrm>
          <a:off x="15798800" y="107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28893</xdr:rowOff>
    </xdr:from>
    <xdr:to>
      <xdr:col>72</xdr:col>
      <xdr:colOff>203200</xdr:colOff>
      <xdr:row>61</xdr:row>
      <xdr:rowOff>40957</xdr:rowOff>
    </xdr:to>
    <xdr:cxnSp macro="">
      <xdr:nvCxnSpPr>
        <xdr:cNvPr id="324" name="直線コネクタ 323">
          <a:extLst>
            <a:ext uri="{FF2B5EF4-FFF2-40B4-BE49-F238E27FC236}">
              <a16:creationId xmlns:a16="http://schemas.microsoft.com/office/drawing/2014/main" id="{E6DA530C-2441-4800-8260-A7F40635C8CF}"/>
            </a:ext>
          </a:extLst>
        </xdr:cNvPr>
        <xdr:cNvCxnSpPr/>
      </xdr:nvCxnSpPr>
      <xdr:spPr>
        <a:xfrm>
          <a:off x="14401800" y="1048734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154517</xdr:rowOff>
    </xdr:from>
    <xdr:to>
      <xdr:col>73</xdr:col>
      <xdr:colOff>44450</xdr:colOff>
      <xdr:row>63</xdr:row>
      <xdr:rowOff>84667</xdr:rowOff>
    </xdr:to>
    <xdr:sp macro="" textlink="">
      <xdr:nvSpPr>
        <xdr:cNvPr id="325" name="フローチャート: 判断 324">
          <a:extLst>
            <a:ext uri="{FF2B5EF4-FFF2-40B4-BE49-F238E27FC236}">
              <a16:creationId xmlns:a16="http://schemas.microsoft.com/office/drawing/2014/main" id="{553F45EF-71C9-4DB2-81A8-B04D4942E4D1}"/>
            </a:ext>
          </a:extLst>
        </xdr:cNvPr>
        <xdr:cNvSpPr/>
      </xdr:nvSpPr>
      <xdr:spPr>
        <a:xfrm>
          <a:off x="15240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69444</xdr:rowOff>
    </xdr:from>
    <xdr:ext cx="762000" cy="259045"/>
    <xdr:sp macro="" textlink="">
      <xdr:nvSpPr>
        <xdr:cNvPr id="326" name="テキスト ボックス 325">
          <a:extLst>
            <a:ext uri="{FF2B5EF4-FFF2-40B4-BE49-F238E27FC236}">
              <a16:creationId xmlns:a16="http://schemas.microsoft.com/office/drawing/2014/main" id="{F6FFABC9-C523-49C4-BC60-18D30824106E}"/>
            </a:ext>
          </a:extLst>
        </xdr:cNvPr>
        <xdr:cNvSpPr txBox="1"/>
      </xdr:nvSpPr>
      <xdr:spPr>
        <a:xfrm>
          <a:off x="14909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26881</xdr:rowOff>
    </xdr:from>
    <xdr:to>
      <xdr:col>68</xdr:col>
      <xdr:colOff>152400</xdr:colOff>
      <xdr:row>61</xdr:row>
      <xdr:rowOff>28893</xdr:rowOff>
    </xdr:to>
    <xdr:cxnSp macro="">
      <xdr:nvCxnSpPr>
        <xdr:cNvPr id="327" name="直線コネクタ 326">
          <a:extLst>
            <a:ext uri="{FF2B5EF4-FFF2-40B4-BE49-F238E27FC236}">
              <a16:creationId xmlns:a16="http://schemas.microsoft.com/office/drawing/2014/main" id="{CC1E7053-892F-4784-B124-0551F389B64C}"/>
            </a:ext>
          </a:extLst>
        </xdr:cNvPr>
        <xdr:cNvCxnSpPr/>
      </xdr:nvCxnSpPr>
      <xdr:spPr>
        <a:xfrm>
          <a:off x="13512800" y="10485331"/>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162560</xdr:rowOff>
    </xdr:from>
    <xdr:to>
      <xdr:col>68</xdr:col>
      <xdr:colOff>203200</xdr:colOff>
      <xdr:row>63</xdr:row>
      <xdr:rowOff>92710</xdr:rowOff>
    </xdr:to>
    <xdr:sp macro="" textlink="">
      <xdr:nvSpPr>
        <xdr:cNvPr id="328" name="フローチャート: 判断 327">
          <a:extLst>
            <a:ext uri="{FF2B5EF4-FFF2-40B4-BE49-F238E27FC236}">
              <a16:creationId xmlns:a16="http://schemas.microsoft.com/office/drawing/2014/main" id="{8C4398CA-2B1F-416A-915F-EE56F5B20126}"/>
            </a:ext>
          </a:extLst>
        </xdr:cNvPr>
        <xdr:cNvSpPr/>
      </xdr:nvSpPr>
      <xdr:spPr>
        <a:xfrm>
          <a:off x="14351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77487</xdr:rowOff>
    </xdr:from>
    <xdr:ext cx="762000" cy="259045"/>
    <xdr:sp macro="" textlink="">
      <xdr:nvSpPr>
        <xdr:cNvPr id="329" name="テキスト ボックス 328">
          <a:extLst>
            <a:ext uri="{FF2B5EF4-FFF2-40B4-BE49-F238E27FC236}">
              <a16:creationId xmlns:a16="http://schemas.microsoft.com/office/drawing/2014/main" id="{004982C2-EB35-4A92-95BE-404EDD9EA3D9}"/>
            </a:ext>
          </a:extLst>
        </xdr:cNvPr>
        <xdr:cNvSpPr txBox="1"/>
      </xdr:nvSpPr>
      <xdr:spPr>
        <a:xfrm>
          <a:off x="14020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154517</xdr:rowOff>
    </xdr:from>
    <xdr:to>
      <xdr:col>64</xdr:col>
      <xdr:colOff>152400</xdr:colOff>
      <xdr:row>63</xdr:row>
      <xdr:rowOff>84667</xdr:rowOff>
    </xdr:to>
    <xdr:sp macro="" textlink="">
      <xdr:nvSpPr>
        <xdr:cNvPr id="330" name="フローチャート: 判断 329">
          <a:extLst>
            <a:ext uri="{FF2B5EF4-FFF2-40B4-BE49-F238E27FC236}">
              <a16:creationId xmlns:a16="http://schemas.microsoft.com/office/drawing/2014/main" id="{49FB3470-74B1-4051-9ED1-EF47831F0336}"/>
            </a:ext>
          </a:extLst>
        </xdr:cNvPr>
        <xdr:cNvSpPr/>
      </xdr:nvSpPr>
      <xdr:spPr>
        <a:xfrm>
          <a:off x="13462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69444</xdr:rowOff>
    </xdr:from>
    <xdr:ext cx="762000" cy="259045"/>
    <xdr:sp macro="" textlink="">
      <xdr:nvSpPr>
        <xdr:cNvPr id="331" name="テキスト ボックス 330">
          <a:extLst>
            <a:ext uri="{FF2B5EF4-FFF2-40B4-BE49-F238E27FC236}">
              <a16:creationId xmlns:a16="http://schemas.microsoft.com/office/drawing/2014/main" id="{7141D02C-5588-4C39-8584-DB358A33F0E1}"/>
            </a:ext>
          </a:extLst>
        </xdr:cNvPr>
        <xdr:cNvSpPr txBox="1"/>
      </xdr:nvSpPr>
      <xdr:spPr>
        <a:xfrm>
          <a:off x="13131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F681218E-EBBB-4328-BE39-094DDAE35DB9}"/>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50902B20-78D4-498F-9D06-746FD73C678B}"/>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8B2B2FFE-922B-4511-A106-76F6FB1A3797}"/>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56A239A-E2E2-47C5-9314-B1A5DF36C285}"/>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6AD945FA-15F6-4ACA-B6D1-70D8460E1BBF}"/>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18309</xdr:rowOff>
    </xdr:from>
    <xdr:to>
      <xdr:col>81</xdr:col>
      <xdr:colOff>95250</xdr:colOff>
      <xdr:row>61</xdr:row>
      <xdr:rowOff>119909</xdr:rowOff>
    </xdr:to>
    <xdr:sp macro="" textlink="">
      <xdr:nvSpPr>
        <xdr:cNvPr id="337" name="楕円 336">
          <a:extLst>
            <a:ext uri="{FF2B5EF4-FFF2-40B4-BE49-F238E27FC236}">
              <a16:creationId xmlns:a16="http://schemas.microsoft.com/office/drawing/2014/main" id="{C916C81D-8D25-41F6-B274-F603B16FD10E}"/>
            </a:ext>
          </a:extLst>
        </xdr:cNvPr>
        <xdr:cNvSpPr/>
      </xdr:nvSpPr>
      <xdr:spPr>
        <a:xfrm>
          <a:off x="16967200" y="1047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34836</xdr:rowOff>
    </xdr:from>
    <xdr:ext cx="762000" cy="259045"/>
    <xdr:sp macro="" textlink="">
      <xdr:nvSpPr>
        <xdr:cNvPr id="338" name="定員管理の状況該当値テキスト">
          <a:extLst>
            <a:ext uri="{FF2B5EF4-FFF2-40B4-BE49-F238E27FC236}">
              <a16:creationId xmlns:a16="http://schemas.microsoft.com/office/drawing/2014/main" id="{5B398225-F2F9-46BC-8811-C04F0C946AC6}"/>
            </a:ext>
          </a:extLst>
        </xdr:cNvPr>
        <xdr:cNvSpPr txBox="1"/>
      </xdr:nvSpPr>
      <xdr:spPr>
        <a:xfrm>
          <a:off x="17106900" y="1032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169651</xdr:rowOff>
    </xdr:from>
    <xdr:to>
      <xdr:col>77</xdr:col>
      <xdr:colOff>95250</xdr:colOff>
      <xdr:row>61</xdr:row>
      <xdr:rowOff>99801</xdr:rowOff>
    </xdr:to>
    <xdr:sp macro="" textlink="">
      <xdr:nvSpPr>
        <xdr:cNvPr id="339" name="楕円 338">
          <a:extLst>
            <a:ext uri="{FF2B5EF4-FFF2-40B4-BE49-F238E27FC236}">
              <a16:creationId xmlns:a16="http://schemas.microsoft.com/office/drawing/2014/main" id="{1252DEA2-0DB7-42AE-87C3-3D02AEF4BB55}"/>
            </a:ext>
          </a:extLst>
        </xdr:cNvPr>
        <xdr:cNvSpPr/>
      </xdr:nvSpPr>
      <xdr:spPr>
        <a:xfrm>
          <a:off x="16129000" y="1045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109978</xdr:rowOff>
    </xdr:from>
    <xdr:ext cx="736600" cy="259045"/>
    <xdr:sp macro="" textlink="">
      <xdr:nvSpPr>
        <xdr:cNvPr id="340" name="テキスト ボックス 339">
          <a:extLst>
            <a:ext uri="{FF2B5EF4-FFF2-40B4-BE49-F238E27FC236}">
              <a16:creationId xmlns:a16="http://schemas.microsoft.com/office/drawing/2014/main" id="{AA083C74-75B4-4D6A-A493-9844C86782A5}"/>
            </a:ext>
          </a:extLst>
        </xdr:cNvPr>
        <xdr:cNvSpPr txBox="1"/>
      </xdr:nvSpPr>
      <xdr:spPr>
        <a:xfrm>
          <a:off x="15798800" y="10225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161607</xdr:rowOff>
    </xdr:from>
    <xdr:to>
      <xdr:col>73</xdr:col>
      <xdr:colOff>44450</xdr:colOff>
      <xdr:row>61</xdr:row>
      <xdr:rowOff>91757</xdr:rowOff>
    </xdr:to>
    <xdr:sp macro="" textlink="">
      <xdr:nvSpPr>
        <xdr:cNvPr id="341" name="楕円 340">
          <a:extLst>
            <a:ext uri="{FF2B5EF4-FFF2-40B4-BE49-F238E27FC236}">
              <a16:creationId xmlns:a16="http://schemas.microsoft.com/office/drawing/2014/main" id="{7DBC7F66-B36D-4483-9B5C-F709AA3C7110}"/>
            </a:ext>
          </a:extLst>
        </xdr:cNvPr>
        <xdr:cNvSpPr/>
      </xdr:nvSpPr>
      <xdr:spPr>
        <a:xfrm>
          <a:off x="15240000" y="104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101934</xdr:rowOff>
    </xdr:from>
    <xdr:ext cx="762000" cy="259045"/>
    <xdr:sp macro="" textlink="">
      <xdr:nvSpPr>
        <xdr:cNvPr id="342" name="テキスト ボックス 341">
          <a:extLst>
            <a:ext uri="{FF2B5EF4-FFF2-40B4-BE49-F238E27FC236}">
              <a16:creationId xmlns:a16="http://schemas.microsoft.com/office/drawing/2014/main" id="{D0E6A41F-D0F6-46F2-8B28-1FE20EE4F73C}"/>
            </a:ext>
          </a:extLst>
        </xdr:cNvPr>
        <xdr:cNvSpPr txBox="1"/>
      </xdr:nvSpPr>
      <xdr:spPr>
        <a:xfrm>
          <a:off x="14909800" y="1021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149543</xdr:rowOff>
    </xdr:from>
    <xdr:to>
      <xdr:col>68</xdr:col>
      <xdr:colOff>203200</xdr:colOff>
      <xdr:row>61</xdr:row>
      <xdr:rowOff>79693</xdr:rowOff>
    </xdr:to>
    <xdr:sp macro="" textlink="">
      <xdr:nvSpPr>
        <xdr:cNvPr id="343" name="楕円 342">
          <a:extLst>
            <a:ext uri="{FF2B5EF4-FFF2-40B4-BE49-F238E27FC236}">
              <a16:creationId xmlns:a16="http://schemas.microsoft.com/office/drawing/2014/main" id="{88C606C4-9ECB-4739-962A-34AFF135D65C}"/>
            </a:ext>
          </a:extLst>
        </xdr:cNvPr>
        <xdr:cNvSpPr/>
      </xdr:nvSpPr>
      <xdr:spPr>
        <a:xfrm>
          <a:off x="143510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89870</xdr:rowOff>
    </xdr:from>
    <xdr:ext cx="762000" cy="259045"/>
    <xdr:sp macro="" textlink="">
      <xdr:nvSpPr>
        <xdr:cNvPr id="344" name="テキスト ボックス 343">
          <a:extLst>
            <a:ext uri="{FF2B5EF4-FFF2-40B4-BE49-F238E27FC236}">
              <a16:creationId xmlns:a16="http://schemas.microsoft.com/office/drawing/2014/main" id="{1D6677AE-3C88-468E-865A-01C743336A52}"/>
            </a:ext>
          </a:extLst>
        </xdr:cNvPr>
        <xdr:cNvSpPr txBox="1"/>
      </xdr:nvSpPr>
      <xdr:spPr>
        <a:xfrm>
          <a:off x="14020800" y="1020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147531</xdr:rowOff>
    </xdr:from>
    <xdr:to>
      <xdr:col>64</xdr:col>
      <xdr:colOff>152400</xdr:colOff>
      <xdr:row>61</xdr:row>
      <xdr:rowOff>77681</xdr:rowOff>
    </xdr:to>
    <xdr:sp macro="" textlink="">
      <xdr:nvSpPr>
        <xdr:cNvPr id="345" name="楕円 344">
          <a:extLst>
            <a:ext uri="{FF2B5EF4-FFF2-40B4-BE49-F238E27FC236}">
              <a16:creationId xmlns:a16="http://schemas.microsoft.com/office/drawing/2014/main" id="{1D50FCBC-32BB-436D-8216-7AFAF8795845}"/>
            </a:ext>
          </a:extLst>
        </xdr:cNvPr>
        <xdr:cNvSpPr/>
      </xdr:nvSpPr>
      <xdr:spPr>
        <a:xfrm>
          <a:off x="13462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87858</xdr:rowOff>
    </xdr:from>
    <xdr:ext cx="762000" cy="259045"/>
    <xdr:sp macro="" textlink="">
      <xdr:nvSpPr>
        <xdr:cNvPr id="346" name="テキスト ボックス 345">
          <a:extLst>
            <a:ext uri="{FF2B5EF4-FFF2-40B4-BE49-F238E27FC236}">
              <a16:creationId xmlns:a16="http://schemas.microsoft.com/office/drawing/2014/main" id="{2348763F-36B2-4EEF-80B0-52A3BC9AD832}"/>
            </a:ext>
          </a:extLst>
        </xdr:cNvPr>
        <xdr:cNvSpPr txBox="1"/>
      </xdr:nvSpPr>
      <xdr:spPr>
        <a:xfrm>
          <a:off x="13131800" y="1020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325EC07E-1464-4E2F-AE10-8B9454903864}"/>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A0ECFCF9-FA0A-46D5-B171-7AED2CD63BFB}"/>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E0D00C7-A512-4536-B9EE-1361AED8C778}"/>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7932A86E-21E5-4711-84EC-2CDC35BAAF96}"/>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7E64EAB3-F0BF-4240-8FD9-4D5E5705C034}"/>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12630EB9-18EA-4760-8930-2DF93E5AE2D5}"/>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65BBD622-1C96-40F8-89EC-97396B5C7FC5}"/>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3AAA43F0-CAF9-4120-A556-D7132B4DF92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9F9FA552-0A96-4DD7-814C-86AF33D2C71C}"/>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2934DD02-6B50-43FD-84A0-207A14139C9C}"/>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BAB4CA4-2724-481A-987E-19D0406F17A6}"/>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B98CA51B-6644-4FD9-A781-4556D1111C33}"/>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676EF4B8-74C5-4FE9-8749-1679D0172F04}"/>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令和４年度は、地方債償還金が増加したこと等により、単年度での実質公債費比率が増加した。</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カ年平均においても、前年度から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類似団体の平均値を下回っているが、今後も普通建設事業の厳選と計画的な実施とともに、起債発行及び公債費の抑制に努めていく。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D1C682B1-E060-4E20-A014-BE0A8EEE2226}"/>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AD756892-8355-4143-9457-4D103CBFA041}"/>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9DB4DE1D-7A79-41DD-8E91-F9F651FD3535}"/>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6FE05618-E5C4-46A0-8C55-5784370C9BFB}"/>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D60373FB-39B7-47BA-8E20-24CB123E6653}"/>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33DC1A8E-A6B7-4047-9F8D-1083C51EE13A}"/>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132714DF-D103-4CAA-AA0B-568C6A4A44E6}"/>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325E7A6C-4BEC-4DAE-9EF3-DBBED2EA410F}"/>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C6DFCD24-49A4-401B-BB75-8CB5D48C1E9C}"/>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CA193882-8E8C-41A3-BE9A-4996BD36CAD3}"/>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733A4FE6-53A3-4B03-8841-623206E0C26F}"/>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9BDA0A4A-6817-4E75-8565-F343C135A30B}"/>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1A08ED0C-0EA3-475E-9856-70BA2517D7BB}"/>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18D4030D-F349-4A27-9E64-AB49F2C45EB0}"/>
            </a:ext>
          </a:extLst>
        </xdr:cNvPr>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90BE504C-40BB-4698-B5B6-3E760EA6EED2}"/>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84B41FFE-938F-4A34-931C-38EEEFE5B338}"/>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2A259708-C878-4E29-93A3-A4F7F99FF398}"/>
            </a:ext>
          </a:extLst>
        </xdr:cNvPr>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1E839499-E847-4ACB-AE78-7F84F2BF14E7}"/>
            </a:ext>
          </a:extLst>
        </xdr:cNvPr>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141732</xdr:rowOff>
    </xdr:from>
    <xdr:to>
      <xdr:col>81</xdr:col>
      <xdr:colOff>44450</xdr:colOff>
      <xdr:row>39</xdr:row>
      <xdr:rowOff>37846</xdr:rowOff>
    </xdr:to>
    <xdr:cxnSp macro="">
      <xdr:nvCxnSpPr>
        <xdr:cNvPr id="378" name="直線コネクタ 377">
          <a:extLst>
            <a:ext uri="{FF2B5EF4-FFF2-40B4-BE49-F238E27FC236}">
              <a16:creationId xmlns:a16="http://schemas.microsoft.com/office/drawing/2014/main" id="{C9B06F5A-21BB-49C0-9E70-5A040F846F29}"/>
            </a:ext>
          </a:extLst>
        </xdr:cNvPr>
        <xdr:cNvCxnSpPr/>
      </xdr:nvCxnSpPr>
      <xdr:spPr>
        <a:xfrm>
          <a:off x="16179800" y="665683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9" name="公債費負担の状況平均値テキスト">
          <a:extLst>
            <a:ext uri="{FF2B5EF4-FFF2-40B4-BE49-F238E27FC236}">
              <a16:creationId xmlns:a16="http://schemas.microsoft.com/office/drawing/2014/main" id="{EA3C9656-E0A6-45AA-B1EA-EDA0BAE30202}"/>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E04E9171-7C1E-4750-9A8B-C4DCF7FB125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141732</xdr:rowOff>
    </xdr:from>
    <xdr:to>
      <xdr:col>77</xdr:col>
      <xdr:colOff>44450</xdr:colOff>
      <xdr:row>38</xdr:row>
      <xdr:rowOff>170688</xdr:rowOff>
    </xdr:to>
    <xdr:cxnSp macro="">
      <xdr:nvCxnSpPr>
        <xdr:cNvPr id="381" name="直線コネクタ 380">
          <a:extLst>
            <a:ext uri="{FF2B5EF4-FFF2-40B4-BE49-F238E27FC236}">
              <a16:creationId xmlns:a16="http://schemas.microsoft.com/office/drawing/2014/main" id="{0A68BDA4-FDD5-464C-9E13-E16BA505D0CB}"/>
            </a:ext>
          </a:extLst>
        </xdr:cNvPr>
        <xdr:cNvCxnSpPr/>
      </xdr:nvCxnSpPr>
      <xdr:spPr>
        <a:xfrm flipV="1">
          <a:off x="15290800" y="665683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0F2AEBE3-D803-4A09-9153-841953E6189A}"/>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3" name="テキスト ボックス 382">
          <a:extLst>
            <a:ext uri="{FF2B5EF4-FFF2-40B4-BE49-F238E27FC236}">
              <a16:creationId xmlns:a16="http://schemas.microsoft.com/office/drawing/2014/main" id="{D3165090-9249-41A2-A810-400BD5DEC2AD}"/>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170688</xdr:rowOff>
    </xdr:from>
    <xdr:to>
      <xdr:col>72</xdr:col>
      <xdr:colOff>203200</xdr:colOff>
      <xdr:row>39</xdr:row>
      <xdr:rowOff>37846</xdr:rowOff>
    </xdr:to>
    <xdr:cxnSp macro="">
      <xdr:nvCxnSpPr>
        <xdr:cNvPr id="384" name="直線コネクタ 383">
          <a:extLst>
            <a:ext uri="{FF2B5EF4-FFF2-40B4-BE49-F238E27FC236}">
              <a16:creationId xmlns:a16="http://schemas.microsoft.com/office/drawing/2014/main" id="{2D791540-D1E0-492E-A372-6A985528DC3A}"/>
            </a:ext>
          </a:extLst>
        </xdr:cNvPr>
        <xdr:cNvCxnSpPr/>
      </xdr:nvCxnSpPr>
      <xdr:spPr>
        <a:xfrm flipV="1">
          <a:off x="14401800" y="668578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5" name="フローチャート: 判断 384">
          <a:extLst>
            <a:ext uri="{FF2B5EF4-FFF2-40B4-BE49-F238E27FC236}">
              <a16:creationId xmlns:a16="http://schemas.microsoft.com/office/drawing/2014/main" id="{3DC0CCFE-C197-42B5-89C7-FFBFBFBF786B}"/>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6" name="テキスト ボックス 385">
          <a:extLst>
            <a:ext uri="{FF2B5EF4-FFF2-40B4-BE49-F238E27FC236}">
              <a16:creationId xmlns:a16="http://schemas.microsoft.com/office/drawing/2014/main" id="{C988F067-018B-4F04-80B5-94AA071FFFCA}"/>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37846</xdr:rowOff>
    </xdr:from>
    <xdr:to>
      <xdr:col>68</xdr:col>
      <xdr:colOff>152400</xdr:colOff>
      <xdr:row>39</xdr:row>
      <xdr:rowOff>86106</xdr:rowOff>
    </xdr:to>
    <xdr:cxnSp macro="">
      <xdr:nvCxnSpPr>
        <xdr:cNvPr id="387" name="直線コネクタ 386">
          <a:extLst>
            <a:ext uri="{FF2B5EF4-FFF2-40B4-BE49-F238E27FC236}">
              <a16:creationId xmlns:a16="http://schemas.microsoft.com/office/drawing/2014/main" id="{51E10E34-F16D-407E-A1D2-D47FA101E8C3}"/>
            </a:ext>
          </a:extLst>
        </xdr:cNvPr>
        <xdr:cNvCxnSpPr/>
      </xdr:nvCxnSpPr>
      <xdr:spPr>
        <a:xfrm flipV="1">
          <a:off x="13512800" y="67243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88" name="フローチャート: 判断 387">
          <a:extLst>
            <a:ext uri="{FF2B5EF4-FFF2-40B4-BE49-F238E27FC236}">
              <a16:creationId xmlns:a16="http://schemas.microsoft.com/office/drawing/2014/main" id="{8E01ED11-8182-4A7F-BBF5-D7428A6AEFE5}"/>
            </a:ext>
          </a:extLst>
        </xdr:cNvPr>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89" name="テキスト ボックス 388">
          <a:extLst>
            <a:ext uri="{FF2B5EF4-FFF2-40B4-BE49-F238E27FC236}">
              <a16:creationId xmlns:a16="http://schemas.microsoft.com/office/drawing/2014/main" id="{46EB7949-E11E-4F4D-BD18-54E428D3803D}"/>
            </a:ext>
          </a:extLst>
        </xdr:cNvPr>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105156</xdr:rowOff>
    </xdr:from>
    <xdr:to>
      <xdr:col>64</xdr:col>
      <xdr:colOff>152400</xdr:colOff>
      <xdr:row>41</xdr:row>
      <xdr:rowOff>35306</xdr:rowOff>
    </xdr:to>
    <xdr:sp macro="" textlink="">
      <xdr:nvSpPr>
        <xdr:cNvPr id="390" name="フローチャート: 判断 389">
          <a:extLst>
            <a:ext uri="{FF2B5EF4-FFF2-40B4-BE49-F238E27FC236}">
              <a16:creationId xmlns:a16="http://schemas.microsoft.com/office/drawing/2014/main" id="{0DD24FC0-7E6F-4821-8441-2BE98B7EA42D}"/>
            </a:ext>
          </a:extLst>
        </xdr:cNvPr>
        <xdr:cNvSpPr/>
      </xdr:nvSpPr>
      <xdr:spPr>
        <a:xfrm>
          <a:off x="13462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20083</xdr:rowOff>
    </xdr:from>
    <xdr:ext cx="762000" cy="259045"/>
    <xdr:sp macro="" textlink="">
      <xdr:nvSpPr>
        <xdr:cNvPr id="391" name="テキスト ボックス 390">
          <a:extLst>
            <a:ext uri="{FF2B5EF4-FFF2-40B4-BE49-F238E27FC236}">
              <a16:creationId xmlns:a16="http://schemas.microsoft.com/office/drawing/2014/main" id="{334F121F-1414-4AC7-8D5F-9C581400041F}"/>
            </a:ext>
          </a:extLst>
        </xdr:cNvPr>
        <xdr:cNvSpPr txBox="1"/>
      </xdr:nvSpPr>
      <xdr:spPr>
        <a:xfrm>
          <a:off x="131318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A6387B9C-F89B-4F35-AC85-BC70961F8B93}"/>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64A9DCD7-5256-4C05-9D18-FDDF912135D7}"/>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6C43FBB8-ECA3-4F16-997D-A47BE9452947}"/>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2800B833-907A-4634-BC9D-AEE613C5978E}"/>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94FE5A86-6AAB-42FB-B1DA-06626B6CD05E}"/>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158496</xdr:rowOff>
    </xdr:from>
    <xdr:to>
      <xdr:col>81</xdr:col>
      <xdr:colOff>95250</xdr:colOff>
      <xdr:row>39</xdr:row>
      <xdr:rowOff>88646</xdr:rowOff>
    </xdr:to>
    <xdr:sp macro="" textlink="">
      <xdr:nvSpPr>
        <xdr:cNvPr id="397" name="楕円 396">
          <a:extLst>
            <a:ext uri="{FF2B5EF4-FFF2-40B4-BE49-F238E27FC236}">
              <a16:creationId xmlns:a16="http://schemas.microsoft.com/office/drawing/2014/main" id="{2DBFCB8E-C1C3-4A7E-9335-3D07579626CF}"/>
            </a:ext>
          </a:extLst>
        </xdr:cNvPr>
        <xdr:cNvSpPr/>
      </xdr:nvSpPr>
      <xdr:spPr>
        <a:xfrm>
          <a:off x="169672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3573</xdr:rowOff>
    </xdr:from>
    <xdr:ext cx="762000" cy="259045"/>
    <xdr:sp macro="" textlink="">
      <xdr:nvSpPr>
        <xdr:cNvPr id="398" name="公債費負担の状況該当値テキスト">
          <a:extLst>
            <a:ext uri="{FF2B5EF4-FFF2-40B4-BE49-F238E27FC236}">
              <a16:creationId xmlns:a16="http://schemas.microsoft.com/office/drawing/2014/main" id="{9F1C0CDC-4F54-4544-8C64-7FA62610B056}"/>
            </a:ext>
          </a:extLst>
        </xdr:cNvPr>
        <xdr:cNvSpPr txBox="1"/>
      </xdr:nvSpPr>
      <xdr:spPr>
        <a:xfrm>
          <a:off x="17106900" y="651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90932</xdr:rowOff>
    </xdr:from>
    <xdr:to>
      <xdr:col>77</xdr:col>
      <xdr:colOff>95250</xdr:colOff>
      <xdr:row>39</xdr:row>
      <xdr:rowOff>21082</xdr:rowOff>
    </xdr:to>
    <xdr:sp macro="" textlink="">
      <xdr:nvSpPr>
        <xdr:cNvPr id="399" name="楕円 398">
          <a:extLst>
            <a:ext uri="{FF2B5EF4-FFF2-40B4-BE49-F238E27FC236}">
              <a16:creationId xmlns:a16="http://schemas.microsoft.com/office/drawing/2014/main" id="{E4C0C422-27F1-43D0-9668-2D0FA804AC7B}"/>
            </a:ext>
          </a:extLst>
        </xdr:cNvPr>
        <xdr:cNvSpPr/>
      </xdr:nvSpPr>
      <xdr:spPr>
        <a:xfrm>
          <a:off x="161290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31259</xdr:rowOff>
    </xdr:from>
    <xdr:ext cx="736600" cy="259045"/>
    <xdr:sp macro="" textlink="">
      <xdr:nvSpPr>
        <xdr:cNvPr id="400" name="テキスト ボックス 399">
          <a:extLst>
            <a:ext uri="{FF2B5EF4-FFF2-40B4-BE49-F238E27FC236}">
              <a16:creationId xmlns:a16="http://schemas.microsoft.com/office/drawing/2014/main" id="{D8F3207E-2C20-47EB-B92C-E1028B38DBF8}"/>
            </a:ext>
          </a:extLst>
        </xdr:cNvPr>
        <xdr:cNvSpPr txBox="1"/>
      </xdr:nvSpPr>
      <xdr:spPr>
        <a:xfrm>
          <a:off x="15798800" y="6374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119888</xdr:rowOff>
    </xdr:from>
    <xdr:to>
      <xdr:col>73</xdr:col>
      <xdr:colOff>44450</xdr:colOff>
      <xdr:row>39</xdr:row>
      <xdr:rowOff>50038</xdr:rowOff>
    </xdr:to>
    <xdr:sp macro="" textlink="">
      <xdr:nvSpPr>
        <xdr:cNvPr id="401" name="楕円 400">
          <a:extLst>
            <a:ext uri="{FF2B5EF4-FFF2-40B4-BE49-F238E27FC236}">
              <a16:creationId xmlns:a16="http://schemas.microsoft.com/office/drawing/2014/main" id="{1CD5044E-D120-4DAF-8E28-25CDAE2EA55D}"/>
            </a:ext>
          </a:extLst>
        </xdr:cNvPr>
        <xdr:cNvSpPr/>
      </xdr:nvSpPr>
      <xdr:spPr>
        <a:xfrm>
          <a:off x="15240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60215</xdr:rowOff>
    </xdr:from>
    <xdr:ext cx="762000" cy="259045"/>
    <xdr:sp macro="" textlink="">
      <xdr:nvSpPr>
        <xdr:cNvPr id="402" name="テキスト ボックス 401">
          <a:extLst>
            <a:ext uri="{FF2B5EF4-FFF2-40B4-BE49-F238E27FC236}">
              <a16:creationId xmlns:a16="http://schemas.microsoft.com/office/drawing/2014/main" id="{2F533159-2F1F-4B1F-95E5-4DA9AD3C41BC}"/>
            </a:ext>
          </a:extLst>
        </xdr:cNvPr>
        <xdr:cNvSpPr txBox="1"/>
      </xdr:nvSpPr>
      <xdr:spPr>
        <a:xfrm>
          <a:off x="14909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158496</xdr:rowOff>
    </xdr:from>
    <xdr:to>
      <xdr:col>68</xdr:col>
      <xdr:colOff>203200</xdr:colOff>
      <xdr:row>39</xdr:row>
      <xdr:rowOff>88646</xdr:rowOff>
    </xdr:to>
    <xdr:sp macro="" textlink="">
      <xdr:nvSpPr>
        <xdr:cNvPr id="403" name="楕円 402">
          <a:extLst>
            <a:ext uri="{FF2B5EF4-FFF2-40B4-BE49-F238E27FC236}">
              <a16:creationId xmlns:a16="http://schemas.microsoft.com/office/drawing/2014/main" id="{177DDCAD-2114-4F4A-ABAD-11958DFA401A}"/>
            </a:ext>
          </a:extLst>
        </xdr:cNvPr>
        <xdr:cNvSpPr/>
      </xdr:nvSpPr>
      <xdr:spPr>
        <a:xfrm>
          <a:off x="14351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98823</xdr:rowOff>
    </xdr:from>
    <xdr:ext cx="762000" cy="259045"/>
    <xdr:sp macro="" textlink="">
      <xdr:nvSpPr>
        <xdr:cNvPr id="404" name="テキスト ボックス 403">
          <a:extLst>
            <a:ext uri="{FF2B5EF4-FFF2-40B4-BE49-F238E27FC236}">
              <a16:creationId xmlns:a16="http://schemas.microsoft.com/office/drawing/2014/main" id="{68EE789C-5F2A-4998-AF58-C8C67E7ACA7B}"/>
            </a:ext>
          </a:extLst>
        </xdr:cNvPr>
        <xdr:cNvSpPr txBox="1"/>
      </xdr:nvSpPr>
      <xdr:spPr>
        <a:xfrm>
          <a:off x="14020800" y="644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35306</xdr:rowOff>
    </xdr:from>
    <xdr:to>
      <xdr:col>64</xdr:col>
      <xdr:colOff>152400</xdr:colOff>
      <xdr:row>39</xdr:row>
      <xdr:rowOff>136906</xdr:rowOff>
    </xdr:to>
    <xdr:sp macro="" textlink="">
      <xdr:nvSpPr>
        <xdr:cNvPr id="405" name="楕円 404">
          <a:extLst>
            <a:ext uri="{FF2B5EF4-FFF2-40B4-BE49-F238E27FC236}">
              <a16:creationId xmlns:a16="http://schemas.microsoft.com/office/drawing/2014/main" id="{065DD9F7-BF50-4B31-87B5-33A607D006A7}"/>
            </a:ext>
          </a:extLst>
        </xdr:cNvPr>
        <xdr:cNvSpPr/>
      </xdr:nvSpPr>
      <xdr:spPr>
        <a:xfrm>
          <a:off x="13462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147083</xdr:rowOff>
    </xdr:from>
    <xdr:ext cx="762000" cy="259045"/>
    <xdr:sp macro="" textlink="">
      <xdr:nvSpPr>
        <xdr:cNvPr id="406" name="テキスト ボックス 405">
          <a:extLst>
            <a:ext uri="{FF2B5EF4-FFF2-40B4-BE49-F238E27FC236}">
              <a16:creationId xmlns:a16="http://schemas.microsoft.com/office/drawing/2014/main" id="{DFE070A9-BDE2-411E-A289-6296CB01CBFF}"/>
            </a:ext>
          </a:extLst>
        </xdr:cNvPr>
        <xdr:cNvSpPr txBox="1"/>
      </xdr:nvSpPr>
      <xdr:spPr>
        <a:xfrm>
          <a:off x="13131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A055B3DB-3F1D-49AB-9BD0-325C98D5F19E}"/>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AD968AEA-D93E-4A0F-A83E-F7073C7FBFD3}"/>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23856F48-AA2F-4D6E-9BBC-280A98BC18BE}"/>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748FE248-42D2-44DF-AAF3-5B498FAA13AB}"/>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8736CCD-E49E-4FFD-AB34-800475D76E3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C889F8C8-018A-4D47-9755-93DDF73C0CCE}"/>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10F02AD1-6958-4F0B-A0A5-94B462259E56}"/>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61BCA216-A9EC-4E8A-AAF3-E3EB22B44372}"/>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DC239F68-3C77-46F1-B0C6-0AFEF3533404}"/>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E1554D48-57D3-4430-B854-2345B345E9AA}"/>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2CA1427D-AF92-4556-8D48-970887C55117}"/>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44FFC059-B13F-42E9-92F7-51A1286F4432}"/>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69AA4E5D-63C0-4406-9CE3-92CB7DF7B683}"/>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令和４年度は、前年度に比べて充当可能基金が増加し、地方債残高は減少した。引き続き将来負担額を充当可能財源等が上回ったため、将来負担比率は算出されず、類似団体の平均値を下回った。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今後も、将来負担の縮減を念頭に、地方債発行の抑制等を図りながら財政の健全化に努めていく。</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1DDCDBDD-8826-41CC-81B5-6C7C02B24B76}"/>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43119D10-4452-4E99-B97A-E078150123E9}"/>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8D1289AB-6BFA-406E-AA06-F88AA541BD7E}"/>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1FC886DE-5131-4C13-AE48-71972395DE6D}"/>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ACE12124-8F93-4061-95B5-C2EA36622D13}"/>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3401C6F8-47F8-4BF4-8EBF-15ECD945DA7D}"/>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AD050CA6-E5CC-4CAA-B09C-9E31AB9249A6}"/>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77103A41-3584-4323-A1C0-34CF3C74CE9E}"/>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D92B6534-5071-4A0C-BE6D-01E7D0CC2C6D}"/>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5B45DAE7-E100-421A-A612-AD6E336A7704}"/>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7DC74631-4BAB-43EF-932A-23088415DAD7}"/>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DAF6463A-D7C5-45B0-80D4-2AC2016BBF5B}"/>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FB70F43C-0B93-4390-921B-6F14CA599854}"/>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FB1ADB98-ECFB-4858-9145-C8655601A788}"/>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E48AC5F7-84B0-46BF-9324-D1563726B5F8}"/>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DBF073EA-BB39-468E-8DAC-3D2EB8B3E86D}"/>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532BFDD7-551B-4E45-9688-535EB59C57A4}"/>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93E998FE-E109-4671-8D71-ACD22322BE55}"/>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8A58384E-0C2E-440D-A445-0F278C27A75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9B613340-0408-440E-9A63-15DCF4D79619}"/>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BDCDD363-45E9-4023-993E-28968F3088FF}"/>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3527AA62-DD66-4693-B5D0-E8D3CFB16EBB}"/>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151570</xdr:rowOff>
    </xdr:from>
    <xdr:ext cx="762000" cy="259045"/>
    <xdr:sp macro="" textlink="">
      <xdr:nvSpPr>
        <xdr:cNvPr id="442" name="将来負担の状況平均値テキスト">
          <a:extLst>
            <a:ext uri="{FF2B5EF4-FFF2-40B4-BE49-F238E27FC236}">
              <a16:creationId xmlns:a16="http://schemas.microsoft.com/office/drawing/2014/main" id="{B3E69344-C369-45E5-9113-4690BAC0AB26}"/>
            </a:ext>
          </a:extLst>
        </xdr:cNvPr>
        <xdr:cNvSpPr txBox="1"/>
      </xdr:nvSpPr>
      <xdr:spPr>
        <a:xfrm>
          <a:off x="17106900" y="2380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3" name="フローチャート: 判断 442">
          <a:extLst>
            <a:ext uri="{FF2B5EF4-FFF2-40B4-BE49-F238E27FC236}">
              <a16:creationId xmlns:a16="http://schemas.microsoft.com/office/drawing/2014/main" id="{C6E6F3D5-4CA0-4B4D-A919-09BC58955331}"/>
            </a:ext>
          </a:extLst>
        </xdr:cNvPr>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4" name="フローチャート: 判断 443">
          <a:extLst>
            <a:ext uri="{FF2B5EF4-FFF2-40B4-BE49-F238E27FC236}">
              <a16:creationId xmlns:a16="http://schemas.microsoft.com/office/drawing/2014/main" id="{83F650AA-7A68-40D3-8DC6-EE96922B8E61}"/>
            </a:ext>
          </a:extLst>
        </xdr:cNvPr>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5" name="テキスト ボックス 444">
          <a:extLst>
            <a:ext uri="{FF2B5EF4-FFF2-40B4-BE49-F238E27FC236}">
              <a16:creationId xmlns:a16="http://schemas.microsoft.com/office/drawing/2014/main" id="{E895BC33-EB6D-40AE-A98B-E86A4FD3433B}"/>
            </a:ext>
          </a:extLst>
        </xdr:cNvPr>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12398</xdr:rowOff>
    </xdr:from>
    <xdr:to>
      <xdr:col>73</xdr:col>
      <xdr:colOff>44450</xdr:colOff>
      <xdr:row>15</xdr:row>
      <xdr:rowOff>113998</xdr:rowOff>
    </xdr:to>
    <xdr:sp macro="" textlink="">
      <xdr:nvSpPr>
        <xdr:cNvPr id="446" name="フローチャート: 判断 445">
          <a:extLst>
            <a:ext uri="{FF2B5EF4-FFF2-40B4-BE49-F238E27FC236}">
              <a16:creationId xmlns:a16="http://schemas.microsoft.com/office/drawing/2014/main" id="{18202483-A1FB-49D5-AE5E-F8B9CFDFB4EC}"/>
            </a:ext>
          </a:extLst>
        </xdr:cNvPr>
        <xdr:cNvSpPr/>
      </xdr:nvSpPr>
      <xdr:spPr>
        <a:xfrm>
          <a:off x="15240000" y="258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124175</xdr:rowOff>
    </xdr:from>
    <xdr:ext cx="762000" cy="259045"/>
    <xdr:sp macro="" textlink="">
      <xdr:nvSpPr>
        <xdr:cNvPr id="447" name="テキスト ボックス 446">
          <a:extLst>
            <a:ext uri="{FF2B5EF4-FFF2-40B4-BE49-F238E27FC236}">
              <a16:creationId xmlns:a16="http://schemas.microsoft.com/office/drawing/2014/main" id="{F0E62F6D-403F-402F-89EB-CA4E6A559130}"/>
            </a:ext>
          </a:extLst>
        </xdr:cNvPr>
        <xdr:cNvSpPr txBox="1"/>
      </xdr:nvSpPr>
      <xdr:spPr>
        <a:xfrm>
          <a:off x="14909800" y="235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126395</xdr:rowOff>
    </xdr:from>
    <xdr:to>
      <xdr:col>68</xdr:col>
      <xdr:colOff>203200</xdr:colOff>
      <xdr:row>15</xdr:row>
      <xdr:rowOff>56545</xdr:rowOff>
    </xdr:to>
    <xdr:sp macro="" textlink="">
      <xdr:nvSpPr>
        <xdr:cNvPr id="448" name="フローチャート: 判断 447">
          <a:extLst>
            <a:ext uri="{FF2B5EF4-FFF2-40B4-BE49-F238E27FC236}">
              <a16:creationId xmlns:a16="http://schemas.microsoft.com/office/drawing/2014/main" id="{628FBF76-CE45-468C-8FB6-66A8F121CA0F}"/>
            </a:ext>
          </a:extLst>
        </xdr:cNvPr>
        <xdr:cNvSpPr/>
      </xdr:nvSpPr>
      <xdr:spPr>
        <a:xfrm>
          <a:off x="14351000" y="25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66722</xdr:rowOff>
    </xdr:from>
    <xdr:ext cx="762000" cy="259045"/>
    <xdr:sp macro="" textlink="">
      <xdr:nvSpPr>
        <xdr:cNvPr id="449" name="テキスト ボックス 448">
          <a:extLst>
            <a:ext uri="{FF2B5EF4-FFF2-40B4-BE49-F238E27FC236}">
              <a16:creationId xmlns:a16="http://schemas.microsoft.com/office/drawing/2014/main" id="{FA712C2D-ED1F-416B-BB1B-A2921BDC1079}"/>
            </a:ext>
          </a:extLst>
        </xdr:cNvPr>
        <xdr:cNvSpPr txBox="1"/>
      </xdr:nvSpPr>
      <xdr:spPr>
        <a:xfrm>
          <a:off x="14020800" y="229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0" name="フローチャート: 判断 449">
          <a:extLst>
            <a:ext uri="{FF2B5EF4-FFF2-40B4-BE49-F238E27FC236}">
              <a16:creationId xmlns:a16="http://schemas.microsoft.com/office/drawing/2014/main" id="{6AC700B0-1734-41A7-BED4-112F849C5274}"/>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68899</xdr:rowOff>
    </xdr:from>
    <xdr:ext cx="762000" cy="259045"/>
    <xdr:sp macro="" textlink="">
      <xdr:nvSpPr>
        <xdr:cNvPr id="451" name="テキスト ボックス 450">
          <a:extLst>
            <a:ext uri="{FF2B5EF4-FFF2-40B4-BE49-F238E27FC236}">
              <a16:creationId xmlns:a16="http://schemas.microsoft.com/office/drawing/2014/main" id="{2A7FB80E-D1EE-4A53-A399-83249CA81DBA}"/>
            </a:ext>
          </a:extLst>
        </xdr:cNvPr>
        <xdr:cNvSpPr txBox="1"/>
      </xdr:nvSpPr>
      <xdr:spPr>
        <a:xfrm>
          <a:off x="13131800" y="264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74480E23-2B34-41F1-ACC6-7CB4D705B74D}"/>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828E82D8-9606-42BC-B638-2BB0C23BE73A}"/>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D8B8948C-F3B0-4FAF-9557-A683AA43BEAD}"/>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31A27FD4-7F14-48CA-92D2-454CE1169D0A}"/>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D20B9023-AED4-45E7-B97A-D03D0630FD2E}"/>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102507</xdr:rowOff>
    </xdr:from>
    <xdr:to>
      <xdr:col>64</xdr:col>
      <xdr:colOff>152400</xdr:colOff>
      <xdr:row>14</xdr:row>
      <xdr:rowOff>32657</xdr:rowOff>
    </xdr:to>
    <xdr:sp macro="" textlink="">
      <xdr:nvSpPr>
        <xdr:cNvPr id="457" name="楕円 456">
          <a:extLst>
            <a:ext uri="{FF2B5EF4-FFF2-40B4-BE49-F238E27FC236}">
              <a16:creationId xmlns:a16="http://schemas.microsoft.com/office/drawing/2014/main" id="{3A482E9F-3F53-4451-B924-9A7A6211CF52}"/>
            </a:ext>
          </a:extLst>
        </xdr:cNvPr>
        <xdr:cNvSpPr/>
      </xdr:nvSpPr>
      <xdr:spPr>
        <a:xfrm>
          <a:off x="13462000" y="23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42834</xdr:rowOff>
    </xdr:from>
    <xdr:ext cx="762000" cy="259045"/>
    <xdr:sp macro="" textlink="">
      <xdr:nvSpPr>
        <xdr:cNvPr id="458" name="テキスト ボックス 457">
          <a:extLst>
            <a:ext uri="{FF2B5EF4-FFF2-40B4-BE49-F238E27FC236}">
              <a16:creationId xmlns:a16="http://schemas.microsoft.com/office/drawing/2014/main" id="{BBAF2A3C-8AF9-462C-B55D-E0840E1164FE}"/>
            </a:ext>
          </a:extLst>
        </xdr:cNvPr>
        <xdr:cNvSpPr txBox="1"/>
      </xdr:nvSpPr>
      <xdr:spPr>
        <a:xfrm>
          <a:off x="13131800" y="210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61,052
60,448
113.02
32,660,631
30,423,006
1,938,236
14,335,804
21,208,508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令和４年度は、会計年度任用職員報酬の増等により、前年度に比べて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ポイント増加した。類似団体においても同様の状況にあると考えられるため、昨年度に引き続き、類似団体の平均値を下回っている。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40132</xdr:rowOff>
    </xdr:from>
    <xdr:to>
      <xdr:col>24</xdr:col>
      <xdr:colOff>25400</xdr:colOff>
      <xdr:row>36</xdr:row>
      <xdr:rowOff>104140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1233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40132</xdr:rowOff>
    </xdr:from>
    <xdr:to>
      <xdr:col>19</xdr:col>
      <xdr:colOff>187325</xdr:colOff>
      <xdr:row>36</xdr:row>
      <xdr:rowOff>168148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1233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117856</xdr:rowOff>
    </xdr:from>
    <xdr:to>
      <xdr:col>15</xdr:col>
      <xdr:colOff>98425</xdr:colOff>
      <xdr:row>36</xdr:row>
      <xdr:rowOff>168148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900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23622</xdr:rowOff>
    </xdr:from>
    <xdr:to>
      <xdr:col>15</xdr:col>
      <xdr:colOff>149225</xdr:colOff>
      <xdr:row>37</xdr:row>
      <xdr:rowOff>125222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109999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117856</xdr:rowOff>
    </xdr:from>
    <xdr:to>
      <xdr:col>11</xdr:col>
      <xdr:colOff>9525</xdr:colOff>
      <xdr:row>36</xdr:row>
      <xdr:rowOff>140716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900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27703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160782</xdr:rowOff>
    </xdr:from>
    <xdr:to>
      <xdr:col>20</xdr:col>
      <xdr:colOff>38100</xdr:colOff>
      <xdr:row>36</xdr:row>
      <xdr:rowOff>90932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101109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117348</xdr:rowOff>
    </xdr:from>
    <xdr:to>
      <xdr:col>15</xdr:col>
      <xdr:colOff>149225</xdr:colOff>
      <xdr:row>37</xdr:row>
      <xdr:rowOff>47498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57675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67056</xdr:rowOff>
    </xdr:from>
    <xdr:to>
      <xdr:col>11</xdr:col>
      <xdr:colOff>60325</xdr:colOff>
      <xdr:row>36</xdr:row>
      <xdr:rowOff>168656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令和４年度は、光熱水費の増等により経常的な支出が増加したことに加え、臨時財政対策債の減により、経常収支比率としては、前年度から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類似団体内平均値を上回る数値となっているため、引き続き経常経費の見直しに努め、最小限の費用で最大限の効果を達成できるよう徹底する。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92710</xdr:rowOff>
    </xdr:from>
    <xdr:to>
      <xdr:col>82</xdr:col>
      <xdr:colOff>107950</xdr:colOff>
      <xdr:row>18</xdr:row>
      <xdr:rowOff>12700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073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92710</xdr:rowOff>
    </xdr:from>
    <xdr:to>
      <xdr:col>78</xdr:col>
      <xdr:colOff>69850</xdr:colOff>
      <xdr:row>17</xdr:row>
      <xdr:rowOff>92710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007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92710</xdr:rowOff>
    </xdr:from>
    <xdr:to>
      <xdr:col>73</xdr:col>
      <xdr:colOff>180975</xdr:colOff>
      <xdr:row>18</xdr:row>
      <xdr:rowOff>50800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0073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27940</xdr:rowOff>
    </xdr:from>
    <xdr:to>
      <xdr:col>69</xdr:col>
      <xdr:colOff>92075</xdr:colOff>
      <xdr:row>18</xdr:row>
      <xdr:rowOff>50800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14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3810</xdr:rowOff>
    </xdr:from>
    <xdr:to>
      <xdr:col>69</xdr:col>
      <xdr:colOff>142875</xdr:colOff>
      <xdr:row>17</xdr:row>
      <xdr:rowOff>105410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115587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41910</xdr:rowOff>
    </xdr:from>
    <xdr:to>
      <xdr:col>78</xdr:col>
      <xdr:colOff>120650</xdr:colOff>
      <xdr:row>17</xdr:row>
      <xdr:rowOff>143510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41910</xdr:rowOff>
    </xdr:from>
    <xdr:to>
      <xdr:col>74</xdr:col>
      <xdr:colOff>31750</xdr:colOff>
      <xdr:row>17</xdr:row>
      <xdr:rowOff>143510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0</xdr:rowOff>
    </xdr:from>
    <xdr:to>
      <xdr:col>69</xdr:col>
      <xdr:colOff>142875</xdr:colOff>
      <xdr:row>18</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148590</xdr:rowOff>
    </xdr:from>
    <xdr:to>
      <xdr:col>65</xdr:col>
      <xdr:colOff>53975</xdr:colOff>
      <xdr:row>18</xdr:row>
      <xdr:rowOff>78740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63517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令和４年度は、施設型給付費の増等により扶助費が増加し、前年度に比べて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今後も保育需要の増加や障がい児等への支援給付の増加、高齢化が進むことによる扶助費の増加が見込まれる。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58</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744528"/>
          <a:ext cx="8382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143328</xdr:rowOff>
    </xdr:from>
    <xdr:to>
      <xdr:col>19</xdr:col>
      <xdr:colOff>187325</xdr:colOff>
      <xdr:row>57</xdr:row>
      <xdr:rowOff>20865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445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20865</xdr:rowOff>
    </xdr:from>
    <xdr:to>
      <xdr:col>15</xdr:col>
      <xdr:colOff>98425</xdr:colOff>
      <xdr:row>57</xdr:row>
      <xdr:rowOff>20865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93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167822</xdr:rowOff>
    </xdr:from>
    <xdr:to>
      <xdr:col>11</xdr:col>
      <xdr:colOff>9525</xdr:colOff>
      <xdr:row>57</xdr:row>
      <xdr:rowOff>20865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975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121755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92528</xdr:rowOff>
    </xdr:from>
    <xdr:to>
      <xdr:col>20</xdr:col>
      <xdr:colOff>38100</xdr:colOff>
      <xdr:row>57</xdr:row>
      <xdr:rowOff>22678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141515</xdr:rowOff>
    </xdr:from>
    <xdr:to>
      <xdr:col>15</xdr:col>
      <xdr:colOff>149225</xdr:colOff>
      <xdr:row>57</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56442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141515</xdr:rowOff>
    </xdr:from>
    <xdr:to>
      <xdr:col>11</xdr:col>
      <xdr:colOff>60325</xdr:colOff>
      <xdr:row>57</xdr:row>
      <xdr:rowOff>71665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81842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57349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令和４年度は、他会計繰出金の増等により、経常的な支出が増加したことに加え、臨時財政対策債の減により、経常収支比率としては、前年度に比べて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ポイント上回っており、今後も高齢化に伴う社会保障関連特別会計への繰出金の増加が続くものと予想される。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118835</xdr:rowOff>
    </xdr:from>
    <xdr:to>
      <xdr:col>82</xdr:col>
      <xdr:colOff>107950</xdr:colOff>
      <xdr:row>60</xdr:row>
      <xdr:rowOff>23585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23438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49184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21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118835</xdr:rowOff>
    </xdr:from>
    <xdr:to>
      <xdr:col>78</xdr:col>
      <xdr:colOff>69850</xdr:colOff>
      <xdr:row>60</xdr:row>
      <xdr:rowOff>45357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2343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90005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xdr:rowOff>
    </xdr:from>
    <xdr:to>
      <xdr:col>73</xdr:col>
      <xdr:colOff>180975</xdr:colOff>
      <xdr:row>60</xdr:row>
      <xdr:rowOff>45357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299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130628</xdr:rowOff>
    </xdr:from>
    <xdr:to>
      <xdr:col>74</xdr:col>
      <xdr:colOff>31750</xdr:colOff>
      <xdr:row>59</xdr:row>
      <xdr:rowOff>60778</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10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70955</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4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xdr:rowOff>
    </xdr:from>
    <xdr:to>
      <xdr:col>69</xdr:col>
      <xdr:colOff>92075</xdr:colOff>
      <xdr:row>60</xdr:row>
      <xdr:rowOff>56243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299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155122</xdr:rowOff>
    </xdr:from>
    <xdr:to>
      <xdr:col>69</xdr:col>
      <xdr:colOff>142875</xdr:colOff>
      <xdr:row>60</xdr:row>
      <xdr:rowOff>85272</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27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70049</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27215</xdr:rowOff>
    </xdr:from>
    <xdr:to>
      <xdr:col>65</xdr:col>
      <xdr:colOff>53975</xdr:colOff>
      <xdr:row>60</xdr:row>
      <xdr:rowOff>128815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31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113592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144235</xdr:rowOff>
    </xdr:from>
    <xdr:to>
      <xdr:col>82</xdr:col>
      <xdr:colOff>158750</xdr:colOff>
      <xdr:row>60</xdr:row>
      <xdr:rowOff>74385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116312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23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68035</xdr:rowOff>
    </xdr:from>
    <xdr:to>
      <xdr:col>78</xdr:col>
      <xdr:colOff>120650</xdr:colOff>
      <xdr:row>59</xdr:row>
      <xdr:rowOff>169635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154412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26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166007</xdr:rowOff>
    </xdr:from>
    <xdr:to>
      <xdr:col>74</xdr:col>
      <xdr:colOff>31750</xdr:colOff>
      <xdr:row>60</xdr:row>
      <xdr:rowOff>96157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80934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133350</xdr:rowOff>
    </xdr:from>
    <xdr:to>
      <xdr:col>69</xdr:col>
      <xdr:colOff>142875</xdr:colOff>
      <xdr:row>60</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5443</xdr:rowOff>
    </xdr:from>
    <xdr:to>
      <xdr:col>65</xdr:col>
      <xdr:colOff>53975</xdr:colOff>
      <xdr:row>60</xdr:row>
      <xdr:rowOff>107043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117220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6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令和４年度は、公共下水道事業会計負担金の減等により、前年度に比べて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ポイント減少した。引き続き、類似団体の平均値を下回っている。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35</xdr:row>
      <xdr:rowOff>101854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0934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101854</xdr:rowOff>
    </xdr:from>
    <xdr:to>
      <xdr:col>78</xdr:col>
      <xdr:colOff>69850</xdr:colOff>
      <xdr:row>35</xdr:row>
      <xdr:rowOff>165862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026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35</xdr:row>
      <xdr:rowOff>165862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254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35</xdr:row>
      <xdr:rowOff>165862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1254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156210</xdr:rowOff>
    </xdr:from>
    <xdr:to>
      <xdr:col>69</xdr:col>
      <xdr:colOff>142875</xdr:colOff>
      <xdr:row>36</xdr:row>
      <xdr:rowOff>86360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71137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52849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41910</xdr:rowOff>
    </xdr:from>
    <xdr:to>
      <xdr:col>82</xdr:col>
      <xdr:colOff>158750</xdr:colOff>
      <xdr:row>35</xdr:row>
      <xdr:rowOff>143510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58437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51054</xdr:rowOff>
    </xdr:from>
    <xdr:to>
      <xdr:col>78</xdr:col>
      <xdr:colOff>120650</xdr:colOff>
      <xdr:row>35</xdr:row>
      <xdr:rowOff>152654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162831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115062</xdr:rowOff>
    </xdr:from>
    <xdr:to>
      <xdr:col>74</xdr:col>
      <xdr:colOff>31750</xdr:colOff>
      <xdr:row>36</xdr:row>
      <xdr:rowOff>45212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73914</xdr:rowOff>
    </xdr:from>
    <xdr:to>
      <xdr:col>69</xdr:col>
      <xdr:colOff>142875</xdr:colOff>
      <xdr:row>36</xdr:row>
      <xdr:rowOff>4064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14241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令和４年度には令和元年度借入分の臨時財政対策債について、据置期間満了に伴う元金償還が開始した。臨時財政対策債の減により、経常収支比率としては、前年度に比べて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ポイント増加し、類似団体の平均値をやや上回った。今後も、普通建設事業の厳選と計画的な実施とともに、起債発行及び公債費の抑制に努めていく。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60706</xdr:rowOff>
    </xdr:from>
    <xdr:to>
      <xdr:col>24</xdr:col>
      <xdr:colOff>25400</xdr:colOff>
      <xdr:row>77</xdr:row>
      <xdr:rowOff>101854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2623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60706</xdr:rowOff>
    </xdr:from>
    <xdr:to>
      <xdr:col>19</xdr:col>
      <xdr:colOff>187325</xdr:colOff>
      <xdr:row>77</xdr:row>
      <xdr:rowOff>110998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2623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106426</xdr:rowOff>
    </xdr:from>
    <xdr:to>
      <xdr:col>15</xdr:col>
      <xdr:colOff>98425</xdr:colOff>
      <xdr:row>77</xdr:row>
      <xdr:rowOff>110998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308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165354</xdr:rowOff>
    </xdr:from>
    <xdr:to>
      <xdr:col>15</xdr:col>
      <xdr:colOff>149225</xdr:colOff>
      <xdr:row>78</xdr:row>
      <xdr:rowOff>95504</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80281</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106426</xdr:rowOff>
    </xdr:from>
    <xdr:to>
      <xdr:col>11</xdr:col>
      <xdr:colOff>9525</xdr:colOff>
      <xdr:row>77</xdr:row>
      <xdr:rowOff>161289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30807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165354</xdr:rowOff>
    </xdr:from>
    <xdr:to>
      <xdr:col>11</xdr:col>
      <xdr:colOff>60325</xdr:colOff>
      <xdr:row>78</xdr:row>
      <xdr:rowOff>95504</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80281</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23131</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9906</xdr:rowOff>
    </xdr:from>
    <xdr:to>
      <xdr:col>20</xdr:col>
      <xdr:colOff>38100</xdr:colOff>
      <xdr:row>77</xdr:row>
      <xdr:rowOff>111506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60198</xdr:rowOff>
    </xdr:from>
    <xdr:to>
      <xdr:col>15</xdr:col>
      <xdr:colOff>149225</xdr:colOff>
      <xdr:row>77</xdr:row>
      <xdr:rowOff>161798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525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55626</xdr:rowOff>
    </xdr:from>
    <xdr:to>
      <xdr:col>11</xdr:col>
      <xdr:colOff>60325</xdr:colOff>
      <xdr:row>77</xdr:row>
      <xdr:rowOff>157226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令和４年度の経常経費は、人件費、扶助費、扶助費、繰出金等のその他が増加したことに加え、臨時財政対策債の減により、経常収支比率としては、前年度に比べて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類似団体の平均値を下回っており、今後も財源を確保しながら経費の抑制に努める。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120142</xdr:rowOff>
    </xdr:from>
    <xdr:to>
      <xdr:col>82</xdr:col>
      <xdr:colOff>107950</xdr:colOff>
      <xdr:row>76</xdr:row>
      <xdr:rowOff>149861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2978892"/>
          <a:ext cx="838200" cy="20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120142</xdr:rowOff>
    </xdr:from>
    <xdr:to>
      <xdr:col>78</xdr:col>
      <xdr:colOff>69850</xdr:colOff>
      <xdr:row>77</xdr:row>
      <xdr:rowOff>24130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2978892"/>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168148</xdr:rowOff>
    </xdr:from>
    <xdr:to>
      <xdr:col>73</xdr:col>
      <xdr:colOff>180975</xdr:colOff>
      <xdr:row>77</xdr:row>
      <xdr:rowOff>24130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198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140208</xdr:rowOff>
    </xdr:from>
    <xdr:to>
      <xdr:col>74</xdr:col>
      <xdr:colOff>31750</xdr:colOff>
      <xdr:row>77</xdr:row>
      <xdr:rowOff>70358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80535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168148</xdr:rowOff>
    </xdr:from>
    <xdr:to>
      <xdr:col>69</xdr:col>
      <xdr:colOff>92075</xdr:colOff>
      <xdr:row>77</xdr:row>
      <xdr:rowOff>10413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1983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763</xdr:rowOff>
    </xdr:from>
    <xdr:to>
      <xdr:col>69</xdr:col>
      <xdr:colOff>142875</xdr:colOff>
      <xdr:row>77</xdr:row>
      <xdr:rowOff>102363</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87140</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55135</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115588</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69342</xdr:rowOff>
    </xdr:from>
    <xdr:to>
      <xdr:col>78</xdr:col>
      <xdr:colOff>120650</xdr:colOff>
      <xdr:row>75</xdr:row>
      <xdr:rowOff>170942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9669</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696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117348</xdr:rowOff>
    </xdr:from>
    <xdr:to>
      <xdr:col>69</xdr:col>
      <xdr:colOff>142875</xdr:colOff>
      <xdr:row>77</xdr:row>
      <xdr:rowOff>47498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71391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147517</xdr:rowOff>
    </xdr:from>
    <xdr:to>
      <xdr:col>29</xdr:col>
      <xdr:colOff>127000</xdr:colOff>
      <xdr:row>18</xdr:row>
      <xdr:rowOff>20530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09792"/>
          <a:ext cx="647700" cy="44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144657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2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20530</xdr:rowOff>
    </xdr:from>
    <xdr:to>
      <xdr:col>26</xdr:col>
      <xdr:colOff>50800</xdr:colOff>
      <xdr:row>18</xdr:row>
      <xdr:rowOff>30702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54255"/>
          <a:ext cx="698500" cy="10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83107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31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25025</xdr:rowOff>
    </xdr:from>
    <xdr:to>
      <xdr:col>22</xdr:col>
      <xdr:colOff>114300</xdr:colOff>
      <xdr:row>18</xdr:row>
      <xdr:rowOff>30702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158750"/>
          <a:ext cx="698500" cy="5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2724</xdr:rowOff>
    </xdr:from>
    <xdr:to>
      <xdr:col>22</xdr:col>
      <xdr:colOff>165100</xdr:colOff>
      <xdr:row>15</xdr:row>
      <xdr:rowOff>104324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220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114501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39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25025</xdr:rowOff>
    </xdr:from>
    <xdr:to>
      <xdr:col>18</xdr:col>
      <xdr:colOff>177800</xdr:colOff>
      <xdr:row>18</xdr:row>
      <xdr:rowOff>59468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58750"/>
          <a:ext cx="698500" cy="34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47892</xdr:rowOff>
    </xdr:from>
    <xdr:to>
      <xdr:col>19</xdr:col>
      <xdr:colOff>38100</xdr:colOff>
      <xdr:row>15</xdr:row>
      <xdr:rowOff>149492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67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159669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4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69533</xdr:rowOff>
    </xdr:from>
    <xdr:to>
      <xdr:col>15</xdr:col>
      <xdr:colOff>101600</xdr:colOff>
      <xdr:row>15</xdr:row>
      <xdr:rowOff>171133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688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9860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45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96717</xdr:rowOff>
    </xdr:from>
    <xdr:to>
      <xdr:col>29</xdr:col>
      <xdr:colOff>177800</xdr:colOff>
      <xdr:row>18</xdr:row>
      <xdr:rowOff>26867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58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68794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3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141180</xdr:rowOff>
    </xdr:from>
    <xdr:to>
      <xdr:col>26</xdr:col>
      <xdr:colOff>101600</xdr:colOff>
      <xdr:row>18</xdr:row>
      <xdr:rowOff>71330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03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56106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89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151352</xdr:rowOff>
    </xdr:from>
    <xdr:to>
      <xdr:col>22</xdr:col>
      <xdr:colOff>165100</xdr:colOff>
      <xdr:row>18</xdr:row>
      <xdr:rowOff>81502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13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66279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0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145675</xdr:rowOff>
    </xdr:from>
    <xdr:to>
      <xdr:col>19</xdr:col>
      <xdr:colOff>38100</xdr:colOff>
      <xdr:row>18</xdr:row>
      <xdr:rowOff>75825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07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60602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8668</xdr:rowOff>
    </xdr:from>
    <xdr:to>
      <xdr:col>15</xdr:col>
      <xdr:colOff>101600</xdr:colOff>
      <xdr:row>18</xdr:row>
      <xdr:rowOff>110268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42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95045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2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147193</xdr:rowOff>
    </xdr:from>
    <xdr:to>
      <xdr:col>29</xdr:col>
      <xdr:colOff>127000</xdr:colOff>
      <xdr:row>37</xdr:row>
      <xdr:rowOff>116294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00443"/>
          <a:ext cx="647700" cy="140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6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87795</xdr:rowOff>
    </xdr:from>
    <xdr:to>
      <xdr:col>26</xdr:col>
      <xdr:colOff>50800</xdr:colOff>
      <xdr:row>37</xdr:row>
      <xdr:rowOff>116294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212495"/>
          <a:ext cx="698500" cy="28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98138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08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87795</xdr:rowOff>
    </xdr:from>
    <xdr:to>
      <xdr:col>22</xdr:col>
      <xdr:colOff>114300</xdr:colOff>
      <xdr:row>37</xdr:row>
      <xdr:rowOff>167996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12495"/>
          <a:ext cx="698500" cy="80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228257</xdr:rowOff>
    </xdr:from>
    <xdr:to>
      <xdr:col>22</xdr:col>
      <xdr:colOff>165100</xdr:colOff>
      <xdr:row>35</xdr:row>
      <xdr:rowOff>329857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386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340034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0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92863</xdr:rowOff>
    </xdr:from>
    <xdr:to>
      <xdr:col>18</xdr:col>
      <xdr:colOff>177800</xdr:colOff>
      <xdr:row>37</xdr:row>
      <xdr:rowOff>167996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17563"/>
          <a:ext cx="698500" cy="75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222085</xdr:rowOff>
    </xdr:from>
    <xdr:to>
      <xdr:col>19</xdr:col>
      <xdr:colOff>38100</xdr:colOff>
      <xdr:row>35</xdr:row>
      <xdr:rowOff>323685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32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333862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0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238696</xdr:rowOff>
    </xdr:from>
    <xdr:to>
      <xdr:col>15</xdr:col>
      <xdr:colOff>101600</xdr:colOff>
      <xdr:row>35</xdr:row>
      <xdr:rowOff>340296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49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7573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1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96393</xdr:rowOff>
    </xdr:from>
    <xdr:to>
      <xdr:col>29</xdr:col>
      <xdr:colOff>177800</xdr:colOff>
      <xdr:row>37</xdr:row>
      <xdr:rowOff>26543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49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68470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2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65494</xdr:rowOff>
    </xdr:from>
    <xdr:to>
      <xdr:col>26</xdr:col>
      <xdr:colOff>101600</xdr:colOff>
      <xdr:row>37</xdr:row>
      <xdr:rowOff>167094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90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151871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76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36995</xdr:rowOff>
    </xdr:from>
    <xdr:to>
      <xdr:col>22</xdr:col>
      <xdr:colOff>165100</xdr:colOff>
      <xdr:row>37</xdr:row>
      <xdr:rowOff>138595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61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123372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4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117196</xdr:rowOff>
    </xdr:from>
    <xdr:to>
      <xdr:col>19</xdr:col>
      <xdr:colOff>38100</xdr:colOff>
      <xdr:row>37</xdr:row>
      <xdr:rowOff>218796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41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203573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2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42063</xdr:rowOff>
    </xdr:from>
    <xdr:to>
      <xdr:col>15</xdr:col>
      <xdr:colOff>101600</xdr:colOff>
      <xdr:row>37</xdr:row>
      <xdr:rowOff>143663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66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128440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5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61,052
60,448
113.02
32,660,631
30,423,006
1,938,236
14,335,804
21,208,508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170123</xdr:rowOff>
    </xdr:from>
    <xdr:to>
      <xdr:col>24</xdr:col>
      <xdr:colOff>63500</xdr:colOff>
      <xdr:row>37</xdr:row>
      <xdr:rowOff>20771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42323"/>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65124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4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167361</xdr:rowOff>
    </xdr:from>
    <xdr:to>
      <xdr:col>19</xdr:col>
      <xdr:colOff>177800</xdr:colOff>
      <xdr:row>37</xdr:row>
      <xdr:rowOff>20771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39561"/>
          <a:ext cx="889000" cy="2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167361</xdr:rowOff>
    </xdr:from>
    <xdr:to>
      <xdr:col>15</xdr:col>
      <xdr:colOff>50800</xdr:colOff>
      <xdr:row>37</xdr:row>
      <xdr:rowOff>98342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39561"/>
          <a:ext cx="889000" cy="10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66078</xdr:rowOff>
    </xdr:from>
    <xdr:to>
      <xdr:col>15</xdr:col>
      <xdr:colOff>101600</xdr:colOff>
      <xdr:row>34</xdr:row>
      <xdr:rowOff>167678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8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12755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6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98342</xdr:rowOff>
    </xdr:from>
    <xdr:to>
      <xdr:col>10</xdr:col>
      <xdr:colOff>114300</xdr:colOff>
      <xdr:row>37</xdr:row>
      <xdr:rowOff>130194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41992"/>
          <a:ext cx="889000" cy="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48571</xdr:rowOff>
    </xdr:from>
    <xdr:to>
      <xdr:col>10</xdr:col>
      <xdr:colOff>165100</xdr:colOff>
      <xdr:row>35</xdr:row>
      <xdr:rowOff>150171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166698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2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53619</xdr:rowOff>
    </xdr:from>
    <xdr:to>
      <xdr:col>6</xdr:col>
      <xdr:colOff>38100</xdr:colOff>
      <xdr:row>35</xdr:row>
      <xdr:rowOff>155219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119323</xdr:rowOff>
    </xdr:from>
    <xdr:to>
      <xdr:col>24</xdr:col>
      <xdr:colOff>114300</xdr:colOff>
      <xdr:row>37</xdr:row>
      <xdr:rowOff>49473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9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97750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6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141421</xdr:rowOff>
    </xdr:from>
    <xdr:to>
      <xdr:col>20</xdr:col>
      <xdr:colOff>38100</xdr:colOff>
      <xdr:row>37</xdr:row>
      <xdr:rowOff>71571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1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62698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0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116561</xdr:rowOff>
    </xdr:from>
    <xdr:to>
      <xdr:col>15</xdr:col>
      <xdr:colOff>101600</xdr:colOff>
      <xdr:row>37</xdr:row>
      <xdr:rowOff>46711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8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37838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8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47542</xdr:rowOff>
    </xdr:from>
    <xdr:to>
      <xdr:col>10</xdr:col>
      <xdr:colOff>165100</xdr:colOff>
      <xdr:row>37</xdr:row>
      <xdr:rowOff>149142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9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140270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8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79394</xdr:rowOff>
    </xdr:from>
    <xdr:to>
      <xdr:col>6</xdr:col>
      <xdr:colOff>38100</xdr:colOff>
      <xdr:row>38</xdr:row>
      <xdr:rowOff>9544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2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671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1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107772</xdr:rowOff>
    </xdr:from>
    <xdr:to>
      <xdr:col>24</xdr:col>
      <xdr:colOff>63500</xdr:colOff>
      <xdr:row>56</xdr:row>
      <xdr:rowOff>160089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08972"/>
          <a:ext cx="838200" cy="5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60981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62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160089</xdr:rowOff>
    </xdr:from>
    <xdr:to>
      <xdr:col>19</xdr:col>
      <xdr:colOff>177800</xdr:colOff>
      <xdr:row>57</xdr:row>
      <xdr:rowOff>62662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61289"/>
          <a:ext cx="889000" cy="7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49224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2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62662</xdr:rowOff>
    </xdr:from>
    <xdr:to>
      <xdr:col>15</xdr:col>
      <xdr:colOff>50800</xdr:colOff>
      <xdr:row>57</xdr:row>
      <xdr:rowOff>138916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35312"/>
          <a:ext cx="889000" cy="7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111586</xdr:rowOff>
    </xdr:from>
    <xdr:to>
      <xdr:col>15</xdr:col>
      <xdr:colOff>101600</xdr:colOff>
      <xdr:row>57</xdr:row>
      <xdr:rowOff>41736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1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58263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8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138916</xdr:rowOff>
    </xdr:from>
    <xdr:to>
      <xdr:col>10</xdr:col>
      <xdr:colOff>114300</xdr:colOff>
      <xdr:row>57</xdr:row>
      <xdr:rowOff>139853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11566"/>
          <a:ext cx="8890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143220</xdr:rowOff>
    </xdr:from>
    <xdr:to>
      <xdr:col>10</xdr:col>
      <xdr:colOff>165100</xdr:colOff>
      <xdr:row>57</xdr:row>
      <xdr:rowOff>73370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4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89897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1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21376</xdr:rowOff>
    </xdr:from>
    <xdr:to>
      <xdr:col>6</xdr:col>
      <xdr:colOff>38100</xdr:colOff>
      <xdr:row>57</xdr:row>
      <xdr:rowOff>122976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9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139503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6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56972</xdr:rowOff>
    </xdr:from>
    <xdr:to>
      <xdr:col>24</xdr:col>
      <xdr:colOff>114300</xdr:colOff>
      <xdr:row>56</xdr:row>
      <xdr:rowOff>158572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5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79849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0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109289</xdr:rowOff>
    </xdr:from>
    <xdr:to>
      <xdr:col>20</xdr:col>
      <xdr:colOff>38100</xdr:colOff>
      <xdr:row>57</xdr:row>
      <xdr:rowOff>39439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1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55966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48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11862</xdr:rowOff>
    </xdr:from>
    <xdr:to>
      <xdr:col>15</xdr:col>
      <xdr:colOff>101600</xdr:colOff>
      <xdr:row>57</xdr:row>
      <xdr:rowOff>113462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8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104589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7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88116</xdr:rowOff>
    </xdr:from>
    <xdr:to>
      <xdr:col>10</xdr:col>
      <xdr:colOff>165100</xdr:colOff>
      <xdr:row>58</xdr:row>
      <xdr:rowOff>18266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6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9393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5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89053</xdr:rowOff>
    </xdr:from>
    <xdr:to>
      <xdr:col>6</xdr:col>
      <xdr:colOff>38100</xdr:colOff>
      <xdr:row>58</xdr:row>
      <xdr:rowOff>19203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6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10330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5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38582</xdr:rowOff>
    </xdr:from>
    <xdr:to>
      <xdr:col>24</xdr:col>
      <xdr:colOff>63500</xdr:colOff>
      <xdr:row>76</xdr:row>
      <xdr:rowOff>171323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068782"/>
          <a:ext cx="838200" cy="13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92663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94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38582</xdr:rowOff>
    </xdr:from>
    <xdr:to>
      <xdr:col>19</xdr:col>
      <xdr:colOff>177800</xdr:colOff>
      <xdr:row>76</xdr:row>
      <xdr:rowOff>93790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068782"/>
          <a:ext cx="889000" cy="5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41115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1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93790</xdr:rowOff>
    </xdr:from>
    <xdr:to>
      <xdr:col>15</xdr:col>
      <xdr:colOff>50800</xdr:colOff>
      <xdr:row>77</xdr:row>
      <xdr:rowOff>131051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123990"/>
          <a:ext cx="889000" cy="20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33007</xdr:rowOff>
    </xdr:from>
    <xdr:to>
      <xdr:col>15</xdr:col>
      <xdr:colOff>101600</xdr:colOff>
      <xdr:row>77</xdr:row>
      <xdr:rowOff>134607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125734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32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104191</xdr:rowOff>
    </xdr:from>
    <xdr:to>
      <xdr:col>10</xdr:col>
      <xdr:colOff>114300</xdr:colOff>
      <xdr:row>77</xdr:row>
      <xdr:rowOff>131051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05841"/>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107798</xdr:rowOff>
    </xdr:from>
    <xdr:to>
      <xdr:col>10</xdr:col>
      <xdr:colOff>165100</xdr:colOff>
      <xdr:row>78</xdr:row>
      <xdr:rowOff>37948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29075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70459</xdr:rowOff>
    </xdr:from>
    <xdr:to>
      <xdr:col>6</xdr:col>
      <xdr:colOff>38100</xdr:colOff>
      <xdr:row>78</xdr:row>
      <xdr:rowOff>609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163186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36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120523</xdr:rowOff>
    </xdr:from>
    <xdr:to>
      <xdr:col>24</xdr:col>
      <xdr:colOff>114300</xdr:colOff>
      <xdr:row>77</xdr:row>
      <xdr:rowOff>50673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5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143400</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0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159232</xdr:rowOff>
    </xdr:from>
    <xdr:to>
      <xdr:col>20</xdr:col>
      <xdr:colOff>38100</xdr:colOff>
      <xdr:row>76</xdr:row>
      <xdr:rowOff>89382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01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105910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79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42990</xdr:rowOff>
    </xdr:from>
    <xdr:to>
      <xdr:col>15</xdr:col>
      <xdr:colOff>101600</xdr:colOff>
      <xdr:row>76</xdr:row>
      <xdr:rowOff>144590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0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161117</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84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80251</xdr:rowOff>
    </xdr:from>
    <xdr:to>
      <xdr:col>10</xdr:col>
      <xdr:colOff>165100</xdr:colOff>
      <xdr:row>78</xdr:row>
      <xdr:rowOff>10401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8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26928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53391</xdr:rowOff>
    </xdr:from>
    <xdr:to>
      <xdr:col>6</xdr:col>
      <xdr:colOff>38100</xdr:colOff>
      <xdr:row>77</xdr:row>
      <xdr:rowOff>154991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5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030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134361</xdr:rowOff>
    </xdr:from>
    <xdr:to>
      <xdr:col>24</xdr:col>
      <xdr:colOff>63500</xdr:colOff>
      <xdr:row>94</xdr:row>
      <xdr:rowOff>106781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079211"/>
          <a:ext cx="838200" cy="14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72096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134361</xdr:rowOff>
    </xdr:from>
    <xdr:to>
      <xdr:col>19</xdr:col>
      <xdr:colOff>177800</xdr:colOff>
      <xdr:row>95</xdr:row>
      <xdr:rowOff>149906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079211"/>
          <a:ext cx="889000" cy="35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162718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27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149906</xdr:rowOff>
    </xdr:from>
    <xdr:to>
      <xdr:col>15</xdr:col>
      <xdr:colOff>50800</xdr:colOff>
      <xdr:row>97</xdr:row>
      <xdr:rowOff>42887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437656"/>
          <a:ext cx="889000" cy="23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21267</xdr:rowOff>
    </xdr:from>
    <xdr:to>
      <xdr:col>15</xdr:col>
      <xdr:colOff>101600</xdr:colOff>
      <xdr:row>95</xdr:row>
      <xdr:rowOff>122867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30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139394</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084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42887</xdr:rowOff>
    </xdr:from>
    <xdr:to>
      <xdr:col>10</xdr:col>
      <xdr:colOff>114300</xdr:colOff>
      <xdr:row>98</xdr:row>
      <xdr:rowOff>48571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673537"/>
          <a:ext cx="889000" cy="17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69551</xdr:rowOff>
    </xdr:from>
    <xdr:to>
      <xdr:col>10</xdr:col>
      <xdr:colOff>165100</xdr:colOff>
      <xdr:row>95</xdr:row>
      <xdr:rowOff>171151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35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16228</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6132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134604</xdr:rowOff>
    </xdr:from>
    <xdr:to>
      <xdr:col>6</xdr:col>
      <xdr:colOff>38100</xdr:colOff>
      <xdr:row>96</xdr:row>
      <xdr:rowOff>64754</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2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81281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19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55981</xdr:rowOff>
    </xdr:from>
    <xdr:to>
      <xdr:col>24</xdr:col>
      <xdr:colOff>114300</xdr:colOff>
      <xdr:row>94</xdr:row>
      <xdr:rowOff>157581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17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78858</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02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83561</xdr:rowOff>
    </xdr:from>
    <xdr:to>
      <xdr:col>20</xdr:col>
      <xdr:colOff>38100</xdr:colOff>
      <xdr:row>94</xdr:row>
      <xdr:rowOff>13711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02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30238</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80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99106</xdr:rowOff>
    </xdr:from>
    <xdr:to>
      <xdr:col>15</xdr:col>
      <xdr:colOff>101600</xdr:colOff>
      <xdr:row>96</xdr:row>
      <xdr:rowOff>29256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38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20383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4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163537</xdr:rowOff>
    </xdr:from>
    <xdr:to>
      <xdr:col>10</xdr:col>
      <xdr:colOff>165100</xdr:colOff>
      <xdr:row>97</xdr:row>
      <xdr:rowOff>93687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2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84814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71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169221</xdr:rowOff>
    </xdr:from>
    <xdr:to>
      <xdr:col>6</xdr:col>
      <xdr:colOff>38100</xdr:colOff>
      <xdr:row>98</xdr:row>
      <xdr:rowOff>99371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9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90498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9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128052</xdr:rowOff>
    </xdr:from>
    <xdr:to>
      <xdr:col>54</xdr:col>
      <xdr:colOff>189865</xdr:colOff>
      <xdr:row>39</xdr:row>
      <xdr:rowOff>144522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785902"/>
          <a:ext cx="1270" cy="1045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148349</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144522</xdr:rowOff>
    </xdr:from>
    <xdr:to>
      <xdr:col>55</xdr:col>
      <xdr:colOff>88900</xdr:colOff>
      <xdr:row>39</xdr:row>
      <xdr:rowOff>144522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74729</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5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128052</xdr:rowOff>
    </xdr:from>
    <xdr:to>
      <xdr:col>55</xdr:col>
      <xdr:colOff>88900</xdr:colOff>
      <xdr:row>33</xdr:row>
      <xdr:rowOff>128052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785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165151</xdr:rowOff>
    </xdr:from>
    <xdr:to>
      <xdr:col>55</xdr:col>
      <xdr:colOff>0</xdr:colOff>
      <xdr:row>37</xdr:row>
      <xdr:rowOff>91139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337351"/>
          <a:ext cx="838200" cy="9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158821</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33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8944</xdr:rowOff>
    </xdr:from>
    <xdr:to>
      <xdr:col>55</xdr:col>
      <xdr:colOff>50800</xdr:colOff>
      <xdr:row>37</xdr:row>
      <xdr:rowOff>110544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156</xdr:rowOff>
    </xdr:from>
    <xdr:to>
      <xdr:col>50</xdr:col>
      <xdr:colOff>114300</xdr:colOff>
      <xdr:row>37</xdr:row>
      <xdr:rowOff>91139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315106"/>
          <a:ext cx="889000" cy="111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43485</xdr:rowOff>
    </xdr:from>
    <xdr:to>
      <xdr:col>50</xdr:col>
      <xdr:colOff>165100</xdr:colOff>
      <xdr:row>37</xdr:row>
      <xdr:rowOff>145085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136212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47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156</xdr:rowOff>
    </xdr:from>
    <xdr:to>
      <xdr:col>45</xdr:col>
      <xdr:colOff>177800</xdr:colOff>
      <xdr:row>38</xdr:row>
      <xdr:rowOff>138263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315106"/>
          <a:ext cx="889000" cy="133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17152</xdr:rowOff>
    </xdr:from>
    <xdr:to>
      <xdr:col>46</xdr:col>
      <xdr:colOff>38100</xdr:colOff>
      <xdr:row>30</xdr:row>
      <xdr:rowOff>118752</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135279</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493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124013</xdr:rowOff>
    </xdr:from>
    <xdr:to>
      <xdr:col>41</xdr:col>
      <xdr:colOff>50800</xdr:colOff>
      <xdr:row>38</xdr:row>
      <xdr:rowOff>138263</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639113"/>
          <a:ext cx="8890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123310</xdr:rowOff>
    </xdr:from>
    <xdr:to>
      <xdr:col>41</xdr:col>
      <xdr:colOff>101600</xdr:colOff>
      <xdr:row>38</xdr:row>
      <xdr:rowOff>53460</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69987</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164556</xdr:rowOff>
    </xdr:from>
    <xdr:to>
      <xdr:col>36</xdr:col>
      <xdr:colOff>165100</xdr:colOff>
      <xdr:row>38</xdr:row>
      <xdr:rowOff>94706</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111233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2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114351</xdr:rowOff>
    </xdr:from>
    <xdr:to>
      <xdr:col>55</xdr:col>
      <xdr:colOff>50800</xdr:colOff>
      <xdr:row>37</xdr:row>
      <xdr:rowOff>44501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28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137228</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13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40339</xdr:rowOff>
    </xdr:from>
    <xdr:to>
      <xdr:col>50</xdr:col>
      <xdr:colOff>165100</xdr:colOff>
      <xdr:row>37</xdr:row>
      <xdr:rowOff>141939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38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158466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15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120806</xdr:rowOff>
    </xdr:from>
    <xdr:to>
      <xdr:col>46</xdr:col>
      <xdr:colOff>38100</xdr:colOff>
      <xdr:row>31</xdr:row>
      <xdr:rowOff>50956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26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42083</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35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87463</xdr:rowOff>
    </xdr:from>
    <xdr:to>
      <xdr:col>41</xdr:col>
      <xdr:colOff>101600</xdr:colOff>
      <xdr:row>39</xdr:row>
      <xdr:rowOff>17613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60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8740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69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73213</xdr:rowOff>
    </xdr:from>
    <xdr:to>
      <xdr:col>36</xdr:col>
      <xdr:colOff>165100</xdr:colOff>
      <xdr:row>39</xdr:row>
      <xdr:rowOff>3363</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58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165940</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6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a:extLst>
            <a:ext uri="{FF2B5EF4-FFF2-40B4-BE49-F238E27FC236}">
              <a16:creationId xmlns:a16="http://schemas.microsoft.com/office/drawing/2014/main" id="{00000000-0008-0000-06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3" name="普通建設事業費最小値テキスト">
          <a:extLst>
            <a:ext uri="{FF2B5EF4-FFF2-40B4-BE49-F238E27FC236}">
              <a16:creationId xmlns:a16="http://schemas.microsoft.com/office/drawing/2014/main" id="{00000000-0008-0000-0600-000061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5" name="普通建設事業費最大値テキスト">
          <a:extLst>
            <a:ext uri="{FF2B5EF4-FFF2-40B4-BE49-F238E27FC236}">
              <a16:creationId xmlns:a16="http://schemas.microsoft.com/office/drawing/2014/main" id="{00000000-0008-0000-0600-000063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169516</xdr:rowOff>
    </xdr:from>
    <xdr:to>
      <xdr:col>55</xdr:col>
      <xdr:colOff>0</xdr:colOff>
      <xdr:row>57</xdr:row>
      <xdr:rowOff>25106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9639300" y="9599266"/>
          <a:ext cx="838200" cy="19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124303</xdr:rowOff>
    </xdr:from>
    <xdr:ext cx="534377" cy="259045"/>
    <xdr:sp macro="" textlink="">
      <xdr:nvSpPr>
        <xdr:cNvPr id="358" name="普通建設事業費平均値テキスト">
          <a:extLst>
            <a:ext uri="{FF2B5EF4-FFF2-40B4-BE49-F238E27FC236}">
              <a16:creationId xmlns:a16="http://schemas.microsoft.com/office/drawing/2014/main" id="{00000000-0008-0000-0600-000066010000}"/>
            </a:ext>
          </a:extLst>
        </xdr:cNvPr>
        <xdr:cNvSpPr txBox="1"/>
      </xdr:nvSpPr>
      <xdr:spPr>
        <a:xfrm>
          <a:off x="10528300" y="955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25324</xdr:rowOff>
    </xdr:from>
    <xdr:to>
      <xdr:col>50</xdr:col>
      <xdr:colOff>114300</xdr:colOff>
      <xdr:row>57</xdr:row>
      <xdr:rowOff>25106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8750300" y="9626524"/>
          <a:ext cx="889000" cy="17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90278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90899</xdr:rowOff>
    </xdr:from>
    <xdr:to>
      <xdr:col>45</xdr:col>
      <xdr:colOff>177800</xdr:colOff>
      <xdr:row>56</xdr:row>
      <xdr:rowOff>25324</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7861300" y="9520649"/>
          <a:ext cx="889000" cy="10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139747</xdr:rowOff>
    </xdr:from>
    <xdr:to>
      <xdr:col>46</xdr:col>
      <xdr:colOff>38100</xdr:colOff>
      <xdr:row>55</xdr:row>
      <xdr:rowOff>69897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8699500" y="93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86424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17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90899</xdr:rowOff>
    </xdr:from>
    <xdr:to>
      <xdr:col>41</xdr:col>
      <xdr:colOff>50800</xdr:colOff>
      <xdr:row>56</xdr:row>
      <xdr:rowOff>53420</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flipV="1">
          <a:off x="6972300" y="9520649"/>
          <a:ext cx="889000" cy="13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141522</xdr:rowOff>
    </xdr:from>
    <xdr:to>
      <xdr:col>41</xdr:col>
      <xdr:colOff>101600</xdr:colOff>
      <xdr:row>55</xdr:row>
      <xdr:rowOff>71672</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7810500" y="93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88199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17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152201</xdr:rowOff>
    </xdr:from>
    <xdr:to>
      <xdr:col>36</xdr:col>
      <xdr:colOff>165100</xdr:colOff>
      <xdr:row>55</xdr:row>
      <xdr:rowOff>82351</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6921500" y="941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98878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18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118716</xdr:rowOff>
    </xdr:from>
    <xdr:to>
      <xdr:col>55</xdr:col>
      <xdr:colOff>50800</xdr:colOff>
      <xdr:row>56</xdr:row>
      <xdr:rowOff>48866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10426700" y="954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141593</xdr:rowOff>
    </xdr:from>
    <xdr:ext cx="534377" cy="259045"/>
    <xdr:sp macro="" textlink="">
      <xdr:nvSpPr>
        <xdr:cNvPr id="377" name="普通建設事業費該当値テキスト">
          <a:extLst>
            <a:ext uri="{FF2B5EF4-FFF2-40B4-BE49-F238E27FC236}">
              <a16:creationId xmlns:a16="http://schemas.microsoft.com/office/drawing/2014/main" id="{00000000-0008-0000-0600-000079010000}"/>
            </a:ext>
          </a:extLst>
        </xdr:cNvPr>
        <xdr:cNvSpPr txBox="1"/>
      </xdr:nvSpPr>
      <xdr:spPr>
        <a:xfrm>
          <a:off x="10528300" y="939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145756</xdr:rowOff>
    </xdr:from>
    <xdr:to>
      <xdr:col>50</xdr:col>
      <xdr:colOff>165100</xdr:colOff>
      <xdr:row>57</xdr:row>
      <xdr:rowOff>75906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9588500" y="974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67033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9372111" y="98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145974</xdr:rowOff>
    </xdr:from>
    <xdr:to>
      <xdr:col>46</xdr:col>
      <xdr:colOff>38100</xdr:colOff>
      <xdr:row>56</xdr:row>
      <xdr:rowOff>76124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8699500" y="957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67251</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8483111" y="966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40099</xdr:rowOff>
    </xdr:from>
    <xdr:to>
      <xdr:col>41</xdr:col>
      <xdr:colOff>101600</xdr:colOff>
      <xdr:row>55</xdr:row>
      <xdr:rowOff>141699</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7810500" y="946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132826</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7594111" y="956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2620</xdr:rowOff>
    </xdr:from>
    <xdr:to>
      <xdr:col>36</xdr:col>
      <xdr:colOff>165100</xdr:colOff>
      <xdr:row>56</xdr:row>
      <xdr:rowOff>104220</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6921500" y="960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95347</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705111" y="969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151473</xdr:rowOff>
    </xdr:from>
    <xdr:to>
      <xdr:col>55</xdr:col>
      <xdr:colOff>0</xdr:colOff>
      <xdr:row>78</xdr:row>
      <xdr:rowOff>51163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353123"/>
          <a:ext cx="838200" cy="7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11638</xdr:rowOff>
    </xdr:from>
    <xdr:to>
      <xdr:col>50</xdr:col>
      <xdr:colOff>114300</xdr:colOff>
      <xdr:row>78</xdr:row>
      <xdr:rowOff>51163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213288"/>
          <a:ext cx="889000" cy="21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141391</xdr:rowOff>
    </xdr:from>
    <xdr:to>
      <xdr:col>45</xdr:col>
      <xdr:colOff>177800</xdr:colOff>
      <xdr:row>77</xdr:row>
      <xdr:rowOff>11638</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000141"/>
          <a:ext cx="889000" cy="21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19200</xdr:rowOff>
    </xdr:from>
    <xdr:to>
      <xdr:col>46</xdr:col>
      <xdr:colOff>38100</xdr:colOff>
      <xdr:row>76</xdr:row>
      <xdr:rowOff>120800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0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137327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8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141391</xdr:rowOff>
    </xdr:from>
    <xdr:to>
      <xdr:col>41</xdr:col>
      <xdr:colOff>50800</xdr:colOff>
      <xdr:row>77</xdr:row>
      <xdr:rowOff>158376</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000141"/>
          <a:ext cx="889000" cy="35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45512</xdr:rowOff>
    </xdr:from>
    <xdr:to>
      <xdr:col>41</xdr:col>
      <xdr:colOff>101600</xdr:colOff>
      <xdr:row>76</xdr:row>
      <xdr:rowOff>147112</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07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138239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6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134460</xdr:rowOff>
    </xdr:from>
    <xdr:to>
      <xdr:col>36</xdr:col>
      <xdr:colOff>165100</xdr:colOff>
      <xdr:row>76</xdr:row>
      <xdr:rowOff>64610</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299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81137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76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100673</xdr:rowOff>
    </xdr:from>
    <xdr:to>
      <xdr:col>55</xdr:col>
      <xdr:colOff>50800</xdr:colOff>
      <xdr:row>78</xdr:row>
      <xdr:rowOff>30823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30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79100</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28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363</xdr:rowOff>
    </xdr:from>
    <xdr:to>
      <xdr:col>50</xdr:col>
      <xdr:colOff>165100</xdr:colOff>
      <xdr:row>78</xdr:row>
      <xdr:rowOff>101963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37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93090</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46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132288</xdr:rowOff>
    </xdr:from>
    <xdr:to>
      <xdr:col>46</xdr:col>
      <xdr:colOff>38100</xdr:colOff>
      <xdr:row>77</xdr:row>
      <xdr:rowOff>62438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16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53565</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25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90591</xdr:rowOff>
    </xdr:from>
    <xdr:to>
      <xdr:col>41</xdr:col>
      <xdr:colOff>101600</xdr:colOff>
      <xdr:row>76</xdr:row>
      <xdr:rowOff>20741</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294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37268</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72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107576</xdr:rowOff>
    </xdr:from>
    <xdr:to>
      <xdr:col>36</xdr:col>
      <xdr:colOff>165100</xdr:colOff>
      <xdr:row>78</xdr:row>
      <xdr:rowOff>37726</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30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28853</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40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8925</xdr:rowOff>
    </xdr:from>
    <xdr:to>
      <xdr:col>55</xdr:col>
      <xdr:colOff>0</xdr:colOff>
      <xdr:row>96</xdr:row>
      <xdr:rowOff>167180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468125"/>
          <a:ext cx="838200" cy="15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162980</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45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136271</xdr:rowOff>
    </xdr:from>
    <xdr:to>
      <xdr:col>50</xdr:col>
      <xdr:colOff>114300</xdr:colOff>
      <xdr:row>96</xdr:row>
      <xdr:rowOff>167180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595471"/>
          <a:ext cx="889000" cy="3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152964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2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136271</xdr:rowOff>
    </xdr:from>
    <xdr:to>
      <xdr:col>45</xdr:col>
      <xdr:colOff>177800</xdr:colOff>
      <xdr:row>97</xdr:row>
      <xdr:rowOff>31882</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595471"/>
          <a:ext cx="889000" cy="6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68441</xdr:rowOff>
    </xdr:from>
    <xdr:to>
      <xdr:col>46</xdr:col>
      <xdr:colOff>38100</xdr:colOff>
      <xdr:row>95</xdr:row>
      <xdr:rowOff>170041</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15118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1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140157</xdr:rowOff>
    </xdr:from>
    <xdr:to>
      <xdr:col>41</xdr:col>
      <xdr:colOff>50800</xdr:colOff>
      <xdr:row>97</xdr:row>
      <xdr:rowOff>31882</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599357"/>
          <a:ext cx="889000" cy="6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76637</xdr:rowOff>
    </xdr:from>
    <xdr:to>
      <xdr:col>41</xdr:col>
      <xdr:colOff>101600</xdr:colOff>
      <xdr:row>96</xdr:row>
      <xdr:rowOff>6787</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23314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132269</xdr:rowOff>
    </xdr:from>
    <xdr:to>
      <xdr:col>36</xdr:col>
      <xdr:colOff>165100</xdr:colOff>
      <xdr:row>96</xdr:row>
      <xdr:rowOff>62419</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78946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129575</xdr:rowOff>
    </xdr:from>
    <xdr:to>
      <xdr:col>55</xdr:col>
      <xdr:colOff>50800</xdr:colOff>
      <xdr:row>96</xdr:row>
      <xdr:rowOff>59725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41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152452</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2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116380</xdr:rowOff>
    </xdr:from>
    <xdr:to>
      <xdr:col>50</xdr:col>
      <xdr:colOff>165100</xdr:colOff>
      <xdr:row>97</xdr:row>
      <xdr:rowOff>46530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57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37657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66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85471</xdr:rowOff>
    </xdr:from>
    <xdr:to>
      <xdr:col>46</xdr:col>
      <xdr:colOff>38100</xdr:colOff>
      <xdr:row>97</xdr:row>
      <xdr:rowOff>15621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54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6748</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63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152532</xdr:rowOff>
    </xdr:from>
    <xdr:to>
      <xdr:col>41</xdr:col>
      <xdr:colOff>101600</xdr:colOff>
      <xdr:row>97</xdr:row>
      <xdr:rowOff>82682</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61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73809</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70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89357</xdr:rowOff>
    </xdr:from>
    <xdr:to>
      <xdr:col>36</xdr:col>
      <xdr:colOff>165100</xdr:colOff>
      <xdr:row>97</xdr:row>
      <xdr:rowOff>19507</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5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10634</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64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137528</xdr:rowOff>
    </xdr:from>
    <xdr:to>
      <xdr:col>81</xdr:col>
      <xdr:colOff>50800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652628"/>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137528</xdr:rowOff>
    </xdr:from>
    <xdr:to>
      <xdr:col>76</xdr:col>
      <xdr:colOff>114300</xdr:colOff>
      <xdr:row>38</xdr:row>
      <xdr:rowOff>139700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3703300" y="6652628"/>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82248</xdr:rowOff>
    </xdr:from>
    <xdr:to>
      <xdr:col>76</xdr:col>
      <xdr:colOff>165100</xdr:colOff>
      <xdr:row>38</xdr:row>
      <xdr:rowOff>12398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4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28925</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20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82979</xdr:rowOff>
    </xdr:from>
    <xdr:to>
      <xdr:col>72</xdr:col>
      <xdr:colOff>38100</xdr:colOff>
      <xdr:row>38</xdr:row>
      <xdr:rowOff>13129</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4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29656</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20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125750</xdr:rowOff>
    </xdr:from>
    <xdr:to>
      <xdr:col>67</xdr:col>
      <xdr:colOff>101600</xdr:colOff>
      <xdr:row>38</xdr:row>
      <xdr:rowOff>55900</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46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72427</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24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249299"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25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86728</xdr:rowOff>
    </xdr:from>
    <xdr:to>
      <xdr:col>76</xdr:col>
      <xdr:colOff>165100</xdr:colOff>
      <xdr:row>39</xdr:row>
      <xdr:rowOff>16878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8005</xdr:rowOff>
    </xdr:from>
    <xdr:ext cx="313932"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35333" y="6694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96724</xdr:rowOff>
    </xdr:from>
    <xdr:to>
      <xdr:col>85</xdr:col>
      <xdr:colOff>127000</xdr:colOff>
      <xdr:row>75</xdr:row>
      <xdr:rowOff>164405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5481300" y="12955474"/>
          <a:ext cx="838200" cy="6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51280</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73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96724</xdr:rowOff>
    </xdr:from>
    <xdr:to>
      <xdr:col>81</xdr:col>
      <xdr:colOff>50800</xdr:colOff>
      <xdr:row>76</xdr:row>
      <xdr:rowOff>24616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2955474"/>
          <a:ext cx="889000" cy="9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142007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65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24616</xdr:rowOff>
    </xdr:from>
    <xdr:to>
      <xdr:col>76</xdr:col>
      <xdr:colOff>114300</xdr:colOff>
      <xdr:row>76</xdr:row>
      <xdr:rowOff>29090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3054816"/>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9674</xdr:rowOff>
    </xdr:from>
    <xdr:to>
      <xdr:col>76</xdr:col>
      <xdr:colOff>165100</xdr:colOff>
      <xdr:row>74</xdr:row>
      <xdr:rowOff>111274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26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127801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47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167198</xdr:rowOff>
    </xdr:from>
    <xdr:to>
      <xdr:col>71</xdr:col>
      <xdr:colOff>177800</xdr:colOff>
      <xdr:row>76</xdr:row>
      <xdr:rowOff>29090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3025948"/>
          <a:ext cx="889000" cy="3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14572</xdr:rowOff>
    </xdr:from>
    <xdr:to>
      <xdr:col>72</xdr:col>
      <xdr:colOff>38100</xdr:colOff>
      <xdr:row>74</xdr:row>
      <xdr:rowOff>116172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7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132699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47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20042</xdr:rowOff>
    </xdr:from>
    <xdr:to>
      <xdr:col>67</xdr:col>
      <xdr:colOff>101600</xdr:colOff>
      <xdr:row>74</xdr:row>
      <xdr:rowOff>121642</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270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138169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48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113605</xdr:rowOff>
    </xdr:from>
    <xdr:to>
      <xdr:col>85</xdr:col>
      <xdr:colOff>177800</xdr:colOff>
      <xdr:row>76</xdr:row>
      <xdr:rowOff>43755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97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92032</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45924</xdr:rowOff>
    </xdr:from>
    <xdr:to>
      <xdr:col>81</xdr:col>
      <xdr:colOff>101600</xdr:colOff>
      <xdr:row>75</xdr:row>
      <xdr:rowOff>147523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9046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138650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9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145266</xdr:rowOff>
    </xdr:from>
    <xdr:to>
      <xdr:col>76</xdr:col>
      <xdr:colOff>165100</xdr:colOff>
      <xdr:row>76</xdr:row>
      <xdr:rowOff>75416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0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66543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09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149740</xdr:rowOff>
    </xdr:from>
    <xdr:to>
      <xdr:col>72</xdr:col>
      <xdr:colOff>38100</xdr:colOff>
      <xdr:row>76</xdr:row>
      <xdr:rowOff>79890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0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71017</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1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116398</xdr:rowOff>
    </xdr:from>
    <xdr:to>
      <xdr:col>67</xdr:col>
      <xdr:colOff>101600</xdr:colOff>
      <xdr:row>76</xdr:row>
      <xdr:rowOff>46548</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97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37675</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06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123889</xdr:rowOff>
    </xdr:from>
    <xdr:to>
      <xdr:col>85</xdr:col>
      <xdr:colOff>127000</xdr:colOff>
      <xdr:row>98</xdr:row>
      <xdr:rowOff>4471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411639"/>
          <a:ext cx="838200" cy="39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35679</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494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123889</xdr:rowOff>
    </xdr:from>
    <xdr:to>
      <xdr:col>81</xdr:col>
      <xdr:colOff>50800</xdr:colOff>
      <xdr:row>97</xdr:row>
      <xdr:rowOff>98958</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411639"/>
          <a:ext cx="889000" cy="31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93933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72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98958</xdr:rowOff>
    </xdr:from>
    <xdr:to>
      <xdr:col>76</xdr:col>
      <xdr:colOff>114300</xdr:colOff>
      <xdr:row>98</xdr:row>
      <xdr:rowOff>35547</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729608"/>
          <a:ext cx="889000" cy="10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135573</xdr:rowOff>
    </xdr:from>
    <xdr:to>
      <xdr:col>76</xdr:col>
      <xdr:colOff>165100</xdr:colOff>
      <xdr:row>98</xdr:row>
      <xdr:rowOff>65723</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56850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8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134899</xdr:rowOff>
    </xdr:from>
    <xdr:to>
      <xdr:col>71</xdr:col>
      <xdr:colOff>177800</xdr:colOff>
      <xdr:row>98</xdr:row>
      <xdr:rowOff>35547</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765549"/>
          <a:ext cx="889000" cy="7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151905</xdr:rowOff>
    </xdr:from>
    <xdr:to>
      <xdr:col>72</xdr:col>
      <xdr:colOff>38100</xdr:colOff>
      <xdr:row>98</xdr:row>
      <xdr:rowOff>82055</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98582</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55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147841</xdr:rowOff>
    </xdr:from>
    <xdr:to>
      <xdr:col>67</xdr:col>
      <xdr:colOff>101600</xdr:colOff>
      <xdr:row>98</xdr:row>
      <xdr:rowOff>77991</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69118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8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125121</xdr:rowOff>
    </xdr:from>
    <xdr:to>
      <xdr:col>85</xdr:col>
      <xdr:colOff>177800</xdr:colOff>
      <xdr:row>98</xdr:row>
      <xdr:rowOff>55271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75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103548</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7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73089</xdr:rowOff>
    </xdr:from>
    <xdr:to>
      <xdr:col>81</xdr:col>
      <xdr:colOff>101600</xdr:colOff>
      <xdr:row>96</xdr:row>
      <xdr:rowOff>3239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36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19766</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13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48158</xdr:rowOff>
    </xdr:from>
    <xdr:to>
      <xdr:col>76</xdr:col>
      <xdr:colOff>165100</xdr:colOff>
      <xdr:row>97</xdr:row>
      <xdr:rowOff>149758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67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166285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45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156197</xdr:rowOff>
    </xdr:from>
    <xdr:to>
      <xdr:col>72</xdr:col>
      <xdr:colOff>38100</xdr:colOff>
      <xdr:row>98</xdr:row>
      <xdr:rowOff>86347</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78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77474</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87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84099</xdr:rowOff>
    </xdr:from>
    <xdr:to>
      <xdr:col>67</xdr:col>
      <xdr:colOff>101600</xdr:colOff>
      <xdr:row>98</xdr:row>
      <xdr:rowOff>14249</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71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30776</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48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139517</xdr:rowOff>
    </xdr:from>
    <xdr:to>
      <xdr:col>116</xdr:col>
      <xdr:colOff>63500</xdr:colOff>
      <xdr:row>37</xdr:row>
      <xdr:rowOff>147152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483167"/>
          <a:ext cx="8382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79306</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2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147152</xdr:rowOff>
    </xdr:from>
    <xdr:to>
      <xdr:col>111</xdr:col>
      <xdr:colOff>177800</xdr:colOff>
      <xdr:row>37</xdr:row>
      <xdr:rowOff>148570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490802"/>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18498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53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143678</xdr:rowOff>
    </xdr:from>
    <xdr:to>
      <xdr:col>107</xdr:col>
      <xdr:colOff>50800</xdr:colOff>
      <xdr:row>37</xdr:row>
      <xdr:rowOff>148570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487328"/>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76738</xdr:rowOff>
    </xdr:from>
    <xdr:to>
      <xdr:col>107</xdr:col>
      <xdr:colOff>101600</xdr:colOff>
      <xdr:row>38</xdr:row>
      <xdr:rowOff>6888</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23415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19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131425</xdr:rowOff>
    </xdr:from>
    <xdr:to>
      <xdr:col>102</xdr:col>
      <xdr:colOff>114300</xdr:colOff>
      <xdr:row>37</xdr:row>
      <xdr:rowOff>143678</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475075"/>
          <a:ext cx="889000" cy="1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151765</xdr:rowOff>
    </xdr:from>
    <xdr:to>
      <xdr:col>102</xdr:col>
      <xdr:colOff>165100</xdr:colOff>
      <xdr:row>38</xdr:row>
      <xdr:rowOff>81915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73042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166212</xdr:rowOff>
    </xdr:from>
    <xdr:to>
      <xdr:col>98</xdr:col>
      <xdr:colOff>38100</xdr:colOff>
      <xdr:row>38</xdr:row>
      <xdr:rowOff>96362</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87489</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60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88717</xdr:rowOff>
    </xdr:from>
    <xdr:to>
      <xdr:col>116</xdr:col>
      <xdr:colOff>114300</xdr:colOff>
      <xdr:row>38</xdr:row>
      <xdr:rowOff>18867</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43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111594</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283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96352</xdr:rowOff>
    </xdr:from>
    <xdr:to>
      <xdr:col>112</xdr:col>
      <xdr:colOff>38100</xdr:colOff>
      <xdr:row>38</xdr:row>
      <xdr:rowOff>26502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44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43029</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621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97770</xdr:rowOff>
    </xdr:from>
    <xdr:to>
      <xdr:col>107</xdr:col>
      <xdr:colOff>101600</xdr:colOff>
      <xdr:row>38</xdr:row>
      <xdr:rowOff>27919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4414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19047</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653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92878</xdr:rowOff>
    </xdr:from>
    <xdr:to>
      <xdr:col>102</xdr:col>
      <xdr:colOff>165100</xdr:colOff>
      <xdr:row>38</xdr:row>
      <xdr:rowOff>23028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4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39555</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621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80625</xdr:rowOff>
    </xdr:from>
    <xdr:to>
      <xdr:col>98</xdr:col>
      <xdr:colOff>38100</xdr:colOff>
      <xdr:row>38</xdr:row>
      <xdr:rowOff>10775</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42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27302</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19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43345</xdr:rowOff>
    </xdr:from>
    <xdr:to>
      <xdr:col>116</xdr:col>
      <xdr:colOff>63500</xdr:colOff>
      <xdr:row>55</xdr:row>
      <xdr:rowOff>141834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9473095"/>
          <a:ext cx="838200" cy="9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146042</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918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116536</xdr:rowOff>
    </xdr:from>
    <xdr:to>
      <xdr:col>111</xdr:col>
      <xdr:colOff>177800</xdr:colOff>
      <xdr:row>55</xdr:row>
      <xdr:rowOff>43345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9374836"/>
          <a:ext cx="889000" cy="9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86072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1003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41326</xdr:rowOff>
    </xdr:from>
    <xdr:to>
      <xdr:col>107</xdr:col>
      <xdr:colOff>50800</xdr:colOff>
      <xdr:row>54</xdr:row>
      <xdr:rowOff>116536</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9299626"/>
          <a:ext cx="889000" cy="7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125171</xdr:rowOff>
    </xdr:from>
    <xdr:to>
      <xdr:col>107</xdr:col>
      <xdr:colOff>101600</xdr:colOff>
      <xdr:row>58</xdr:row>
      <xdr:rowOff>55321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46448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990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161989</xdr:rowOff>
    </xdr:from>
    <xdr:to>
      <xdr:col>102</xdr:col>
      <xdr:colOff>114300</xdr:colOff>
      <xdr:row>54</xdr:row>
      <xdr:rowOff>41326</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9248839"/>
          <a:ext cx="889000" cy="5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134048</xdr:rowOff>
    </xdr:from>
    <xdr:to>
      <xdr:col>102</xdr:col>
      <xdr:colOff>165100</xdr:colOff>
      <xdr:row>58</xdr:row>
      <xdr:rowOff>64198</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55325</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99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128943</xdr:rowOff>
    </xdr:from>
    <xdr:to>
      <xdr:col>98</xdr:col>
      <xdr:colOff>38100</xdr:colOff>
      <xdr:row>58</xdr:row>
      <xdr:rowOff>59093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50220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91034</xdr:rowOff>
    </xdr:from>
    <xdr:to>
      <xdr:col>116</xdr:col>
      <xdr:colOff>114300</xdr:colOff>
      <xdr:row>56</xdr:row>
      <xdr:rowOff>21184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52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113911</xdr:rowOff>
    </xdr:from>
    <xdr:ext cx="534377"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3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163995</xdr:rowOff>
    </xdr:from>
    <xdr:to>
      <xdr:col>112</xdr:col>
      <xdr:colOff>38100</xdr:colOff>
      <xdr:row>55</xdr:row>
      <xdr:rowOff>94145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42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110672</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56111" y="91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65736</xdr:rowOff>
    </xdr:from>
    <xdr:to>
      <xdr:col>107</xdr:col>
      <xdr:colOff>101600</xdr:colOff>
      <xdr:row>54</xdr:row>
      <xdr:rowOff>167336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32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12413</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67111" y="909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161976</xdr:rowOff>
    </xdr:from>
    <xdr:to>
      <xdr:col>102</xdr:col>
      <xdr:colOff>165100</xdr:colOff>
      <xdr:row>54</xdr:row>
      <xdr:rowOff>92126</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24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108653</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278111" y="902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111189</xdr:rowOff>
    </xdr:from>
    <xdr:to>
      <xdr:col>98</xdr:col>
      <xdr:colOff>38100</xdr:colOff>
      <xdr:row>54</xdr:row>
      <xdr:rowOff>41339</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19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57866</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389111" y="897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76036</xdr:rowOff>
    </xdr:from>
    <xdr:to>
      <xdr:col>116</xdr:col>
      <xdr:colOff>63500</xdr:colOff>
      <xdr:row>76</xdr:row>
      <xdr:rowOff>137392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106236"/>
          <a:ext cx="838200" cy="6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29517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118920</xdr:rowOff>
    </xdr:from>
    <xdr:to>
      <xdr:col>111</xdr:col>
      <xdr:colOff>177800</xdr:colOff>
      <xdr:row>76</xdr:row>
      <xdr:rowOff>137392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3149120"/>
          <a:ext cx="889000" cy="1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9174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8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118920</xdr:rowOff>
    </xdr:from>
    <xdr:to>
      <xdr:col>107</xdr:col>
      <xdr:colOff>50800</xdr:colOff>
      <xdr:row>77</xdr:row>
      <xdr:rowOff>20669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149120"/>
          <a:ext cx="889000" cy="7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84968</xdr:rowOff>
    </xdr:from>
    <xdr:to>
      <xdr:col>107</xdr:col>
      <xdr:colOff>101600</xdr:colOff>
      <xdr:row>76</xdr:row>
      <xdr:rowOff>15118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94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31645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71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170745</xdr:rowOff>
    </xdr:from>
    <xdr:to>
      <xdr:col>102</xdr:col>
      <xdr:colOff>114300</xdr:colOff>
      <xdr:row>77</xdr:row>
      <xdr:rowOff>20669</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3200945"/>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121818</xdr:rowOff>
    </xdr:from>
    <xdr:to>
      <xdr:col>102</xdr:col>
      <xdr:colOff>165100</xdr:colOff>
      <xdr:row>75</xdr:row>
      <xdr:rowOff>51968</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68495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58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118938</xdr:rowOff>
    </xdr:from>
    <xdr:to>
      <xdr:col>98</xdr:col>
      <xdr:colOff>38100</xdr:colOff>
      <xdr:row>75</xdr:row>
      <xdr:rowOff>49088</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0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65615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58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25236</xdr:rowOff>
    </xdr:from>
    <xdr:to>
      <xdr:col>116</xdr:col>
      <xdr:colOff>114300</xdr:colOff>
      <xdr:row>76</xdr:row>
      <xdr:rowOff>126836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05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48112</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90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86592</xdr:rowOff>
    </xdr:from>
    <xdr:to>
      <xdr:col>112</xdr:col>
      <xdr:colOff>38100</xdr:colOff>
      <xdr:row>77</xdr:row>
      <xdr:rowOff>16742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11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7869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20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68120</xdr:rowOff>
    </xdr:from>
    <xdr:to>
      <xdr:col>107</xdr:col>
      <xdr:colOff>101600</xdr:colOff>
      <xdr:row>76</xdr:row>
      <xdr:rowOff>169720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09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160847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1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141319</xdr:rowOff>
    </xdr:from>
    <xdr:to>
      <xdr:col>102</xdr:col>
      <xdr:colOff>165100</xdr:colOff>
      <xdr:row>77</xdr:row>
      <xdr:rowOff>71469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17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62596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2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119945</xdr:rowOff>
    </xdr:from>
    <xdr:to>
      <xdr:col>98</xdr:col>
      <xdr:colOff>38100</xdr:colOff>
      <xdr:row>77</xdr:row>
      <xdr:rowOff>50095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1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41222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24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498,313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円となっており、令和３年度と比較して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14,119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60,423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円で、類似団体の平均値を下回っている。会計年度任用職員報酬の増等により令和３年度と比較して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71,162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円で、類似団体の平均を上回っている。プレミアム付商品券事業等の新型コロナウイルス感染症対策事業等により、令和３年度と比較して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56,511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円で、類似団体の平均値を上回っている。市立公民館施設整備事業の増等により令和３年度と比較して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18,234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112,016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円で、類似団体の平均値を上回っている。子育て世帯への臨時特別給付金の減等により令和３年度と比較して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61,052
60,448
113.02
32,660,631
30,423,006
1,938,236
14,335,804
21,208,508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91237</xdr:rowOff>
    </xdr:from>
    <xdr:to>
      <xdr:col>24</xdr:col>
      <xdr:colOff>63500</xdr:colOff>
      <xdr:row>33</xdr:row>
      <xdr:rowOff>122326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749087"/>
          <a:ext cx="8382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37152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37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119583</xdr:rowOff>
    </xdr:from>
    <xdr:to>
      <xdr:col>19</xdr:col>
      <xdr:colOff>177800</xdr:colOff>
      <xdr:row>33</xdr:row>
      <xdr:rowOff>122326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7743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160596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94437</xdr:rowOff>
    </xdr:from>
    <xdr:to>
      <xdr:col>15</xdr:col>
      <xdr:colOff>50800</xdr:colOff>
      <xdr:row>33</xdr:row>
      <xdr:rowOff>119583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752287"/>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141478</xdr:rowOff>
    </xdr:from>
    <xdr:to>
      <xdr:col>15</xdr:col>
      <xdr:colOff>101600</xdr:colOff>
      <xdr:row>35</xdr:row>
      <xdr:rowOff>71628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62755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72949</xdr:rowOff>
    </xdr:from>
    <xdr:to>
      <xdr:col>10</xdr:col>
      <xdr:colOff>114300</xdr:colOff>
      <xdr:row>33</xdr:row>
      <xdr:rowOff>94437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730799"/>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94386</xdr:rowOff>
    </xdr:from>
    <xdr:to>
      <xdr:col>10</xdr:col>
      <xdr:colOff>165100</xdr:colOff>
      <xdr:row>35</xdr:row>
      <xdr:rowOff>24536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15663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83871</xdr:rowOff>
    </xdr:from>
    <xdr:to>
      <xdr:col>6</xdr:col>
      <xdr:colOff>38100</xdr:colOff>
      <xdr:row>35</xdr:row>
      <xdr:rowOff>14021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5148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40437</xdr:rowOff>
    </xdr:from>
    <xdr:to>
      <xdr:col>24</xdr:col>
      <xdr:colOff>114300</xdr:colOff>
      <xdr:row>33</xdr:row>
      <xdr:rowOff>142037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9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63314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4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71526</xdr:rowOff>
    </xdr:from>
    <xdr:to>
      <xdr:col>20</xdr:col>
      <xdr:colOff>38100</xdr:colOff>
      <xdr:row>34</xdr:row>
      <xdr:rowOff>1676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2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18203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0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68783</xdr:rowOff>
    </xdr:from>
    <xdr:to>
      <xdr:col>15</xdr:col>
      <xdr:colOff>101600</xdr:colOff>
      <xdr:row>33</xdr:row>
      <xdr:rowOff>170383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2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15460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01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43637</xdr:rowOff>
    </xdr:from>
    <xdr:to>
      <xdr:col>10</xdr:col>
      <xdr:colOff>165100</xdr:colOff>
      <xdr:row>33</xdr:row>
      <xdr:rowOff>145237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0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161764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476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22149</xdr:rowOff>
    </xdr:from>
    <xdr:to>
      <xdr:col>6</xdr:col>
      <xdr:colOff>38100</xdr:colOff>
      <xdr:row>33</xdr:row>
      <xdr:rowOff>123749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7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140276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167698</xdr:rowOff>
    </xdr:from>
    <xdr:to>
      <xdr:col>24</xdr:col>
      <xdr:colOff>63500</xdr:colOff>
      <xdr:row>56</xdr:row>
      <xdr:rowOff>93262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425998"/>
          <a:ext cx="838200" cy="26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58531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59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87002</xdr:rowOff>
    </xdr:from>
    <xdr:to>
      <xdr:col>19</xdr:col>
      <xdr:colOff>177800</xdr:colOff>
      <xdr:row>54</xdr:row>
      <xdr:rowOff>167698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659502"/>
          <a:ext cx="889000" cy="76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17721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79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87002</xdr:rowOff>
    </xdr:from>
    <xdr:to>
      <xdr:col>15</xdr:col>
      <xdr:colOff>50800</xdr:colOff>
      <xdr:row>57</xdr:row>
      <xdr:rowOff>168057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659502"/>
          <a:ext cx="889000" cy="128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14986</xdr:rowOff>
    </xdr:from>
    <xdr:to>
      <xdr:col>15</xdr:col>
      <xdr:colOff>101600</xdr:colOff>
      <xdr:row>50</xdr:row>
      <xdr:rowOff>116586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58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133113</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36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126311</xdr:rowOff>
    </xdr:from>
    <xdr:to>
      <xdr:col>10</xdr:col>
      <xdr:colOff>114300</xdr:colOff>
      <xdr:row>57</xdr:row>
      <xdr:rowOff>168057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898961"/>
          <a:ext cx="889000" cy="4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135317</xdr:rowOff>
    </xdr:from>
    <xdr:to>
      <xdr:col>10</xdr:col>
      <xdr:colOff>165100</xdr:colOff>
      <xdr:row>57</xdr:row>
      <xdr:rowOff>65467</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3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81994</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1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170260</xdr:rowOff>
    </xdr:from>
    <xdr:to>
      <xdr:col>6</xdr:col>
      <xdr:colOff>38100</xdr:colOff>
      <xdr:row>57</xdr:row>
      <xdr:rowOff>100410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116937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54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42462</xdr:rowOff>
    </xdr:from>
    <xdr:to>
      <xdr:col>24</xdr:col>
      <xdr:colOff>114300</xdr:colOff>
      <xdr:row>56</xdr:row>
      <xdr:rowOff>144062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4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65339</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49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116898</xdr:rowOff>
    </xdr:from>
    <xdr:to>
      <xdr:col>20</xdr:col>
      <xdr:colOff>38100</xdr:colOff>
      <xdr:row>55</xdr:row>
      <xdr:rowOff>47048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37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63575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150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36202</xdr:rowOff>
    </xdr:from>
    <xdr:to>
      <xdr:col>15</xdr:col>
      <xdr:colOff>101600</xdr:colOff>
      <xdr:row>50</xdr:row>
      <xdr:rowOff>137802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60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128929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70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117257</xdr:rowOff>
    </xdr:from>
    <xdr:to>
      <xdr:col>10</xdr:col>
      <xdr:colOff>165100</xdr:colOff>
      <xdr:row>58</xdr:row>
      <xdr:rowOff>47407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38534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98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75511</xdr:rowOff>
    </xdr:from>
    <xdr:to>
      <xdr:col>6</xdr:col>
      <xdr:colOff>38100</xdr:colOff>
      <xdr:row>58</xdr:row>
      <xdr:rowOff>5661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4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168238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94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99034</xdr:rowOff>
    </xdr:from>
    <xdr:to>
      <xdr:col>24</xdr:col>
      <xdr:colOff>63500</xdr:colOff>
      <xdr:row>75</xdr:row>
      <xdr:rowOff>54039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786334"/>
          <a:ext cx="838200" cy="12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12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99034</xdr:rowOff>
    </xdr:from>
    <xdr:to>
      <xdr:col>19</xdr:col>
      <xdr:colOff>177800</xdr:colOff>
      <xdr:row>76</xdr:row>
      <xdr:rowOff>2845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786334"/>
          <a:ext cx="889000" cy="24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61586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92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2845</xdr:rowOff>
    </xdr:from>
    <xdr:to>
      <xdr:col>15</xdr:col>
      <xdr:colOff>50800</xdr:colOff>
      <xdr:row>76</xdr:row>
      <xdr:rowOff>52578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033045"/>
          <a:ext cx="889000" cy="4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144894</xdr:rowOff>
    </xdr:from>
    <xdr:to>
      <xdr:col>15</xdr:col>
      <xdr:colOff>101600</xdr:colOff>
      <xdr:row>75</xdr:row>
      <xdr:rowOff>75044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91571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60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52578</xdr:rowOff>
    </xdr:from>
    <xdr:to>
      <xdr:col>10</xdr:col>
      <xdr:colOff>114300</xdr:colOff>
      <xdr:row>77</xdr:row>
      <xdr:rowOff>92824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082778"/>
          <a:ext cx="889000" cy="21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41237</xdr:rowOff>
    </xdr:from>
    <xdr:to>
      <xdr:col>10</xdr:col>
      <xdr:colOff>165100</xdr:colOff>
      <xdr:row>75</xdr:row>
      <xdr:rowOff>142837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159364</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67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111366</xdr:rowOff>
    </xdr:from>
    <xdr:to>
      <xdr:col>6</xdr:col>
      <xdr:colOff>38100</xdr:colOff>
      <xdr:row>76</xdr:row>
      <xdr:rowOff>41517</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58043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3239</xdr:rowOff>
    </xdr:from>
    <xdr:to>
      <xdr:col>24</xdr:col>
      <xdr:colOff>114300</xdr:colOff>
      <xdr:row>75</xdr:row>
      <xdr:rowOff>104839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26116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1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48234</xdr:rowOff>
    </xdr:from>
    <xdr:to>
      <xdr:col>20</xdr:col>
      <xdr:colOff>38100</xdr:colOff>
      <xdr:row>74</xdr:row>
      <xdr:rowOff>149834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73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166361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51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123495</xdr:rowOff>
    </xdr:from>
    <xdr:to>
      <xdr:col>15</xdr:col>
      <xdr:colOff>101600</xdr:colOff>
      <xdr:row>76</xdr:row>
      <xdr:rowOff>53645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8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44772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074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1778</xdr:rowOff>
    </xdr:from>
    <xdr:to>
      <xdr:col>10</xdr:col>
      <xdr:colOff>165100</xdr:colOff>
      <xdr:row>76</xdr:row>
      <xdr:rowOff>103378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3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94505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24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42024</xdr:rowOff>
    </xdr:from>
    <xdr:to>
      <xdr:col>6</xdr:col>
      <xdr:colOff>38100</xdr:colOff>
      <xdr:row>77</xdr:row>
      <xdr:rowOff>143624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4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134751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3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152482</xdr:rowOff>
    </xdr:from>
    <xdr:to>
      <xdr:col>24</xdr:col>
      <xdr:colOff>63500</xdr:colOff>
      <xdr:row>97</xdr:row>
      <xdr:rowOff>152825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783132"/>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9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152482</xdr:rowOff>
    </xdr:from>
    <xdr:to>
      <xdr:col>19</xdr:col>
      <xdr:colOff>177800</xdr:colOff>
      <xdr:row>98</xdr:row>
      <xdr:rowOff>136519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83132"/>
          <a:ext cx="889000" cy="15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80402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136519</xdr:rowOff>
    </xdr:from>
    <xdr:to>
      <xdr:col>15</xdr:col>
      <xdr:colOff>50800</xdr:colOff>
      <xdr:row>98</xdr:row>
      <xdr:rowOff>152064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38619"/>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10471</xdr:rowOff>
    </xdr:from>
    <xdr:to>
      <xdr:col>15</xdr:col>
      <xdr:colOff>101600</xdr:colOff>
      <xdr:row>96</xdr:row>
      <xdr:rowOff>112071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6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128598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4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152064</xdr:rowOff>
    </xdr:from>
    <xdr:to>
      <xdr:col>10</xdr:col>
      <xdr:colOff>114300</xdr:colOff>
      <xdr:row>98</xdr:row>
      <xdr:rowOff>167723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54164"/>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72803</xdr:rowOff>
    </xdr:from>
    <xdr:to>
      <xdr:col>10</xdr:col>
      <xdr:colOff>165100</xdr:colOff>
      <xdr:row>97</xdr:row>
      <xdr:rowOff>2953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19480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0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110846</xdr:rowOff>
    </xdr:from>
    <xdr:to>
      <xdr:col>6</xdr:col>
      <xdr:colOff>38100</xdr:colOff>
      <xdr:row>97</xdr:row>
      <xdr:rowOff>40996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57523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4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102025</xdr:rowOff>
    </xdr:from>
    <xdr:to>
      <xdr:col>24</xdr:col>
      <xdr:colOff>114300</xdr:colOff>
      <xdr:row>98</xdr:row>
      <xdr:rowOff>32175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3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16952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4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101682</xdr:rowOff>
    </xdr:from>
    <xdr:to>
      <xdr:col>20</xdr:col>
      <xdr:colOff>38100</xdr:colOff>
      <xdr:row>98</xdr:row>
      <xdr:rowOff>31832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3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22959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2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85719</xdr:rowOff>
    </xdr:from>
    <xdr:to>
      <xdr:col>15</xdr:col>
      <xdr:colOff>101600</xdr:colOff>
      <xdr:row>99</xdr:row>
      <xdr:rowOff>15869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8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6996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8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101264</xdr:rowOff>
    </xdr:from>
    <xdr:to>
      <xdr:col>10</xdr:col>
      <xdr:colOff>165100</xdr:colOff>
      <xdr:row>99</xdr:row>
      <xdr:rowOff>31414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0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22541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9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116923</xdr:rowOff>
    </xdr:from>
    <xdr:to>
      <xdr:col>6</xdr:col>
      <xdr:colOff>38100</xdr:colOff>
      <xdr:row>99</xdr:row>
      <xdr:rowOff>47073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1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38200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1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155473</xdr:rowOff>
    </xdr:from>
    <xdr:to>
      <xdr:col>55</xdr:col>
      <xdr:colOff>0</xdr:colOff>
      <xdr:row>38</xdr:row>
      <xdr:rowOff>161646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70573"/>
          <a:ext cx="8382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135433</xdr:rowOff>
    </xdr:from>
    <xdr:to>
      <xdr:col>50</xdr:col>
      <xdr:colOff>114300</xdr:colOff>
      <xdr:row>38</xdr:row>
      <xdr:rowOff>155473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50533"/>
          <a:ext cx="889000" cy="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135433</xdr:rowOff>
    </xdr:from>
    <xdr:to>
      <xdr:col>45</xdr:col>
      <xdr:colOff>177800</xdr:colOff>
      <xdr:row>38</xdr:row>
      <xdr:rowOff>161112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50533"/>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95377</xdr:rowOff>
    </xdr:from>
    <xdr:to>
      <xdr:col>46</xdr:col>
      <xdr:colOff>38100</xdr:colOff>
      <xdr:row>39</xdr:row>
      <xdr:rowOff>25527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16654</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70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160427</xdr:rowOff>
    </xdr:from>
    <xdr:to>
      <xdr:col>41</xdr:col>
      <xdr:colOff>50800</xdr:colOff>
      <xdr:row>38</xdr:row>
      <xdr:rowOff>161112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75527"/>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111074</xdr:rowOff>
    </xdr:from>
    <xdr:to>
      <xdr:col>41</xdr:col>
      <xdr:colOff>101600</xdr:colOff>
      <xdr:row>39</xdr:row>
      <xdr:rowOff>41224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32351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718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113208</xdr:rowOff>
    </xdr:from>
    <xdr:to>
      <xdr:col>36</xdr:col>
      <xdr:colOff>165100</xdr:colOff>
      <xdr:row>39</xdr:row>
      <xdr:rowOff>43358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34485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721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110846</xdr:rowOff>
    </xdr:from>
    <xdr:to>
      <xdr:col>55</xdr:col>
      <xdr:colOff>50800</xdr:colOff>
      <xdr:row>39</xdr:row>
      <xdr:rowOff>40996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50106</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65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104673</xdr:rowOff>
    </xdr:from>
    <xdr:to>
      <xdr:col>50</xdr:col>
      <xdr:colOff>165100</xdr:colOff>
      <xdr:row>39</xdr:row>
      <xdr:rowOff>34823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1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25950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12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84633</xdr:rowOff>
    </xdr:from>
    <xdr:to>
      <xdr:col>46</xdr:col>
      <xdr:colOff>38100</xdr:colOff>
      <xdr:row>39</xdr:row>
      <xdr:rowOff>14783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9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31310</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37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110312</xdr:rowOff>
    </xdr:from>
    <xdr:to>
      <xdr:col>41</xdr:col>
      <xdr:colOff>101600</xdr:colOff>
      <xdr:row>39</xdr:row>
      <xdr:rowOff>40462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2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56989</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400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109627</xdr:rowOff>
    </xdr:from>
    <xdr:to>
      <xdr:col>36</xdr:col>
      <xdr:colOff>165100</xdr:colOff>
      <xdr:row>39</xdr:row>
      <xdr:rowOff>39777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2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56303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399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79888</xdr:rowOff>
    </xdr:from>
    <xdr:to>
      <xdr:col>55</xdr:col>
      <xdr:colOff>0</xdr:colOff>
      <xdr:row>58</xdr:row>
      <xdr:rowOff>85146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10023988"/>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79888</xdr:rowOff>
    </xdr:from>
    <xdr:to>
      <xdr:col>50</xdr:col>
      <xdr:colOff>114300</xdr:colOff>
      <xdr:row>58</xdr:row>
      <xdr:rowOff>105753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023988"/>
          <a:ext cx="889000" cy="2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105753</xdr:rowOff>
    </xdr:from>
    <xdr:to>
      <xdr:col>45</xdr:col>
      <xdr:colOff>177800</xdr:colOff>
      <xdr:row>58</xdr:row>
      <xdr:rowOff>130328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049853"/>
          <a:ext cx="8890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166477</xdr:rowOff>
    </xdr:from>
    <xdr:to>
      <xdr:col>46</xdr:col>
      <xdr:colOff>38100</xdr:colOff>
      <xdr:row>57</xdr:row>
      <xdr:rowOff>96627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76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113154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54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120351</xdr:rowOff>
    </xdr:from>
    <xdr:to>
      <xdr:col>41</xdr:col>
      <xdr:colOff>50800</xdr:colOff>
      <xdr:row>58</xdr:row>
      <xdr:rowOff>130328</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064451"/>
          <a:ext cx="889000" cy="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10180</xdr:rowOff>
    </xdr:from>
    <xdr:to>
      <xdr:col>41</xdr:col>
      <xdr:colOff>101600</xdr:colOff>
      <xdr:row>57</xdr:row>
      <xdr:rowOff>111780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8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128307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55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6800</xdr:rowOff>
    </xdr:from>
    <xdr:to>
      <xdr:col>36</xdr:col>
      <xdr:colOff>165100</xdr:colOff>
      <xdr:row>57</xdr:row>
      <xdr:rowOff>108400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7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124927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55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34346</xdr:rowOff>
    </xdr:from>
    <xdr:to>
      <xdr:col>55</xdr:col>
      <xdr:colOff>50800</xdr:colOff>
      <xdr:row>58</xdr:row>
      <xdr:rowOff>135946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97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12773</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5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29088</xdr:rowOff>
    </xdr:from>
    <xdr:to>
      <xdr:col>50</xdr:col>
      <xdr:colOff>165100</xdr:colOff>
      <xdr:row>58</xdr:row>
      <xdr:rowOff>130688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97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121815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1006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54953</xdr:rowOff>
    </xdr:from>
    <xdr:to>
      <xdr:col>46</xdr:col>
      <xdr:colOff>38100</xdr:colOff>
      <xdr:row>58</xdr:row>
      <xdr:rowOff>156553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99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147680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1009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79528</xdr:rowOff>
    </xdr:from>
    <xdr:to>
      <xdr:col>41</xdr:col>
      <xdr:colOff>101600</xdr:colOff>
      <xdr:row>59</xdr:row>
      <xdr:rowOff>9678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805</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11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69551</xdr:rowOff>
    </xdr:from>
    <xdr:to>
      <xdr:col>36</xdr:col>
      <xdr:colOff>165100</xdr:colOff>
      <xdr:row>58</xdr:row>
      <xdr:rowOff>171151</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1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162278</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10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146672</xdr:rowOff>
    </xdr:from>
    <xdr:to>
      <xdr:col>55</xdr:col>
      <xdr:colOff>0</xdr:colOff>
      <xdr:row>76</xdr:row>
      <xdr:rowOff>1588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2833972"/>
          <a:ext cx="838200" cy="19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158862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8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56852</xdr:rowOff>
    </xdr:from>
    <xdr:to>
      <xdr:col>50</xdr:col>
      <xdr:colOff>114300</xdr:colOff>
      <xdr:row>76</xdr:row>
      <xdr:rowOff>1588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2744152"/>
          <a:ext cx="889000" cy="28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112019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3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56852</xdr:rowOff>
    </xdr:from>
    <xdr:to>
      <xdr:col>45</xdr:col>
      <xdr:colOff>177800</xdr:colOff>
      <xdr:row>75</xdr:row>
      <xdr:rowOff>160789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2744152"/>
          <a:ext cx="889000" cy="27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86747</xdr:rowOff>
    </xdr:from>
    <xdr:to>
      <xdr:col>46</xdr:col>
      <xdr:colOff>38100</xdr:colOff>
      <xdr:row>77</xdr:row>
      <xdr:rowOff>16897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8024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2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115030</xdr:rowOff>
    </xdr:from>
    <xdr:to>
      <xdr:col>41</xdr:col>
      <xdr:colOff>50800</xdr:colOff>
      <xdr:row>75</xdr:row>
      <xdr:rowOff>160789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2973780"/>
          <a:ext cx="889000" cy="4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93663</xdr:rowOff>
    </xdr:from>
    <xdr:to>
      <xdr:col>41</xdr:col>
      <xdr:colOff>101600</xdr:colOff>
      <xdr:row>78</xdr:row>
      <xdr:rowOff>23813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14940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92044</xdr:rowOff>
    </xdr:from>
    <xdr:to>
      <xdr:col>36</xdr:col>
      <xdr:colOff>165100</xdr:colOff>
      <xdr:row>78</xdr:row>
      <xdr:rowOff>22194</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13321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95872</xdr:rowOff>
    </xdr:from>
    <xdr:to>
      <xdr:col>55</xdr:col>
      <xdr:colOff>50800</xdr:colOff>
      <xdr:row>75</xdr:row>
      <xdr:rowOff>26022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278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118749</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63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122238</xdr:rowOff>
    </xdr:from>
    <xdr:to>
      <xdr:col>50</xdr:col>
      <xdr:colOff>165100</xdr:colOff>
      <xdr:row>76</xdr:row>
      <xdr:rowOff>52388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29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68915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75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6052</xdr:rowOff>
    </xdr:from>
    <xdr:to>
      <xdr:col>46</xdr:col>
      <xdr:colOff>38100</xdr:colOff>
      <xdr:row>74</xdr:row>
      <xdr:rowOff>107652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269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124179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46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109989</xdr:rowOff>
    </xdr:from>
    <xdr:to>
      <xdr:col>41</xdr:col>
      <xdr:colOff>101600</xdr:colOff>
      <xdr:row>76</xdr:row>
      <xdr:rowOff>40139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296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56666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274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64230</xdr:rowOff>
    </xdr:from>
    <xdr:to>
      <xdr:col>36</xdr:col>
      <xdr:colOff>165100</xdr:colOff>
      <xdr:row>75</xdr:row>
      <xdr:rowOff>165830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292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10907</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26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123241</xdr:rowOff>
    </xdr:from>
    <xdr:to>
      <xdr:col>55</xdr:col>
      <xdr:colOff>0</xdr:colOff>
      <xdr:row>96</xdr:row>
      <xdr:rowOff>123716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582441"/>
          <a:ext cx="838200" cy="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42760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3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102457</xdr:rowOff>
    </xdr:from>
    <xdr:to>
      <xdr:col>50</xdr:col>
      <xdr:colOff>114300</xdr:colOff>
      <xdr:row>96</xdr:row>
      <xdr:rowOff>123716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561657"/>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152240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102457</xdr:rowOff>
    </xdr:from>
    <xdr:to>
      <xdr:col>45</xdr:col>
      <xdr:colOff>177800</xdr:colOff>
      <xdr:row>96</xdr:row>
      <xdr:rowOff>155093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561657"/>
          <a:ext cx="889000" cy="5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84271</xdr:rowOff>
    </xdr:from>
    <xdr:to>
      <xdr:col>46</xdr:col>
      <xdr:colOff>38100</xdr:colOff>
      <xdr:row>96</xdr:row>
      <xdr:rowOff>14421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37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30948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14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155093</xdr:rowOff>
    </xdr:from>
    <xdr:to>
      <xdr:col>41</xdr:col>
      <xdr:colOff>50800</xdr:colOff>
      <xdr:row>97</xdr:row>
      <xdr:rowOff>55480</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614293"/>
          <a:ext cx="889000" cy="7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140240</xdr:rowOff>
    </xdr:from>
    <xdr:to>
      <xdr:col>41</xdr:col>
      <xdr:colOff>101600</xdr:colOff>
      <xdr:row>96</xdr:row>
      <xdr:rowOff>70390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86917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20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133096</xdr:rowOff>
    </xdr:from>
    <xdr:to>
      <xdr:col>36</xdr:col>
      <xdr:colOff>165100</xdr:colOff>
      <xdr:row>96</xdr:row>
      <xdr:rowOff>63246</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79773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72441</xdr:rowOff>
    </xdr:from>
    <xdr:to>
      <xdr:col>55</xdr:col>
      <xdr:colOff>50800</xdr:colOff>
      <xdr:row>97</xdr:row>
      <xdr:rowOff>2591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53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50868</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51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72916</xdr:rowOff>
    </xdr:from>
    <xdr:to>
      <xdr:col>50</xdr:col>
      <xdr:colOff>165100</xdr:colOff>
      <xdr:row>97</xdr:row>
      <xdr:rowOff>3066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53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165643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62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51657</xdr:rowOff>
    </xdr:from>
    <xdr:to>
      <xdr:col>46</xdr:col>
      <xdr:colOff>38100</xdr:colOff>
      <xdr:row>96</xdr:row>
      <xdr:rowOff>153257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51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144384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60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104293</xdr:rowOff>
    </xdr:from>
    <xdr:to>
      <xdr:col>41</xdr:col>
      <xdr:colOff>101600</xdr:colOff>
      <xdr:row>97</xdr:row>
      <xdr:rowOff>34443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56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25570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65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4680</xdr:rowOff>
    </xdr:from>
    <xdr:to>
      <xdr:col>36</xdr:col>
      <xdr:colOff>165100</xdr:colOff>
      <xdr:row>97</xdr:row>
      <xdr:rowOff>106280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6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97407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72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93637</xdr:rowOff>
    </xdr:from>
    <xdr:to>
      <xdr:col>85</xdr:col>
      <xdr:colOff>127000</xdr:colOff>
      <xdr:row>37</xdr:row>
      <xdr:rowOff>59633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265837"/>
          <a:ext cx="838200" cy="13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144810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5974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23743</xdr:rowOff>
    </xdr:from>
    <xdr:to>
      <xdr:col>81</xdr:col>
      <xdr:colOff>50800</xdr:colOff>
      <xdr:row>37</xdr:row>
      <xdr:rowOff>59633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367393"/>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58780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8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12998</xdr:rowOff>
    </xdr:from>
    <xdr:to>
      <xdr:col>76</xdr:col>
      <xdr:colOff>114300</xdr:colOff>
      <xdr:row>37</xdr:row>
      <xdr:rowOff>23743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356648"/>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22777</xdr:rowOff>
    </xdr:from>
    <xdr:to>
      <xdr:col>76</xdr:col>
      <xdr:colOff>165100</xdr:colOff>
      <xdr:row>34</xdr:row>
      <xdr:rowOff>124377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58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140904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6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139700</xdr:rowOff>
    </xdr:from>
    <xdr:to>
      <xdr:col>71</xdr:col>
      <xdr:colOff>177800</xdr:colOff>
      <xdr:row>37</xdr:row>
      <xdr:rowOff>12998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311900"/>
          <a:ext cx="889000" cy="4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127991</xdr:rowOff>
    </xdr:from>
    <xdr:to>
      <xdr:col>72</xdr:col>
      <xdr:colOff>38100</xdr:colOff>
      <xdr:row>35</xdr:row>
      <xdr:rowOff>58141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595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74668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573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145364</xdr:rowOff>
    </xdr:from>
    <xdr:to>
      <xdr:col>67</xdr:col>
      <xdr:colOff>101600</xdr:colOff>
      <xdr:row>35</xdr:row>
      <xdr:rowOff>75514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597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92041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574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42837</xdr:rowOff>
    </xdr:from>
    <xdr:to>
      <xdr:col>85</xdr:col>
      <xdr:colOff>177800</xdr:colOff>
      <xdr:row>36</xdr:row>
      <xdr:rowOff>144437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21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21264</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19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8833</xdr:rowOff>
    </xdr:from>
    <xdr:to>
      <xdr:col>81</xdr:col>
      <xdr:colOff>101600</xdr:colOff>
      <xdr:row>37</xdr:row>
      <xdr:rowOff>110433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35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101560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44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144393</xdr:rowOff>
    </xdr:from>
    <xdr:to>
      <xdr:col>76</xdr:col>
      <xdr:colOff>165100</xdr:colOff>
      <xdr:row>37</xdr:row>
      <xdr:rowOff>74543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1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65670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40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133648</xdr:rowOff>
    </xdr:from>
    <xdr:to>
      <xdr:col>72</xdr:col>
      <xdr:colOff>38100</xdr:colOff>
      <xdr:row>37</xdr:row>
      <xdr:rowOff>63798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0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54925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39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88900</xdr:rowOff>
    </xdr:from>
    <xdr:to>
      <xdr:col>67</xdr:col>
      <xdr:colOff>101600</xdr:colOff>
      <xdr:row>37</xdr:row>
      <xdr:rowOff>19050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10177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131242</xdr:rowOff>
    </xdr:from>
    <xdr:to>
      <xdr:col>85</xdr:col>
      <xdr:colOff>127000</xdr:colOff>
      <xdr:row>57</xdr:row>
      <xdr:rowOff>114516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732442"/>
          <a:ext cx="838200" cy="15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16171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788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163296</xdr:rowOff>
    </xdr:from>
    <xdr:to>
      <xdr:col>81</xdr:col>
      <xdr:colOff>50800</xdr:colOff>
      <xdr:row>57</xdr:row>
      <xdr:rowOff>114516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764496"/>
          <a:ext cx="889000" cy="1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157332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92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163296</xdr:rowOff>
    </xdr:from>
    <xdr:to>
      <xdr:col>76</xdr:col>
      <xdr:colOff>114300</xdr:colOff>
      <xdr:row>57</xdr:row>
      <xdr:rowOff>168377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764496"/>
          <a:ext cx="889000" cy="17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159576</xdr:rowOff>
    </xdr:from>
    <xdr:to>
      <xdr:col>76</xdr:col>
      <xdr:colOff>165100</xdr:colOff>
      <xdr:row>57</xdr:row>
      <xdr:rowOff>89726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80853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85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168377</xdr:rowOff>
    </xdr:from>
    <xdr:to>
      <xdr:col>71</xdr:col>
      <xdr:colOff>177800</xdr:colOff>
      <xdr:row>58</xdr:row>
      <xdr:rowOff>11011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941027"/>
          <a:ext cx="889000" cy="1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38329</xdr:rowOff>
    </xdr:from>
    <xdr:to>
      <xdr:col>72</xdr:col>
      <xdr:colOff>38100</xdr:colOff>
      <xdr:row>57</xdr:row>
      <xdr:rowOff>139929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1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156456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58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62585</xdr:rowOff>
    </xdr:from>
    <xdr:to>
      <xdr:col>67</xdr:col>
      <xdr:colOff>101600</xdr:colOff>
      <xdr:row>57</xdr:row>
      <xdr:rowOff>164185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9262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61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80442</xdr:rowOff>
    </xdr:from>
    <xdr:to>
      <xdr:col>85</xdr:col>
      <xdr:colOff>177800</xdr:colOff>
      <xdr:row>57</xdr:row>
      <xdr:rowOff>10592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68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103319</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53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63716</xdr:rowOff>
    </xdr:from>
    <xdr:to>
      <xdr:col>81</xdr:col>
      <xdr:colOff>101600</xdr:colOff>
      <xdr:row>57</xdr:row>
      <xdr:rowOff>165316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3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10393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61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112496</xdr:rowOff>
    </xdr:from>
    <xdr:to>
      <xdr:col>76</xdr:col>
      <xdr:colOff>165100</xdr:colOff>
      <xdr:row>57</xdr:row>
      <xdr:rowOff>42646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71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59173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48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117577</xdr:rowOff>
    </xdr:from>
    <xdr:to>
      <xdr:col>72</xdr:col>
      <xdr:colOff>38100</xdr:colOff>
      <xdr:row>58</xdr:row>
      <xdr:rowOff>47727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9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38854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98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131661</xdr:rowOff>
    </xdr:from>
    <xdr:to>
      <xdr:col>67</xdr:col>
      <xdr:colOff>101600</xdr:colOff>
      <xdr:row>58</xdr:row>
      <xdr:rowOff>61811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0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52938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99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137528</xdr:rowOff>
    </xdr:from>
    <xdr:to>
      <xdr:col>81</xdr:col>
      <xdr:colOff>50800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10628"/>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137528</xdr:rowOff>
    </xdr:from>
    <xdr:to>
      <xdr:col>76</xdr:col>
      <xdr:colOff>114300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10628"/>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82248</xdr:rowOff>
    </xdr:from>
    <xdr:to>
      <xdr:col>76</xdr:col>
      <xdr:colOff>165100</xdr:colOff>
      <xdr:row>78</xdr:row>
      <xdr:rowOff>12398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28925</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05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82979</xdr:rowOff>
    </xdr:from>
    <xdr:to>
      <xdr:col>72</xdr:col>
      <xdr:colOff>38100</xdr:colOff>
      <xdr:row>78</xdr:row>
      <xdr:rowOff>13129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284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29656</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05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125750</xdr:rowOff>
    </xdr:from>
    <xdr:to>
      <xdr:col>67</xdr:col>
      <xdr:colOff>101600</xdr:colOff>
      <xdr:row>78</xdr:row>
      <xdr:rowOff>55900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2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72427</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0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10314</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8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86728</xdr:rowOff>
    </xdr:from>
    <xdr:to>
      <xdr:col>76</xdr:col>
      <xdr:colOff>165100</xdr:colOff>
      <xdr:row>79</xdr:row>
      <xdr:rowOff>16878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5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8005</xdr:rowOff>
    </xdr:from>
    <xdr:ext cx="313932"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35333" y="13552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96723</xdr:rowOff>
    </xdr:from>
    <xdr:to>
      <xdr:col>85</xdr:col>
      <xdr:colOff>127000</xdr:colOff>
      <xdr:row>95</xdr:row>
      <xdr:rowOff>164405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384473"/>
          <a:ext cx="838200" cy="6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51280</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167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96723</xdr:rowOff>
    </xdr:from>
    <xdr:to>
      <xdr:col>81</xdr:col>
      <xdr:colOff>50800</xdr:colOff>
      <xdr:row>96</xdr:row>
      <xdr:rowOff>24616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384473"/>
          <a:ext cx="889000" cy="9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141991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0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24616</xdr:rowOff>
    </xdr:from>
    <xdr:to>
      <xdr:col>76</xdr:col>
      <xdr:colOff>114300</xdr:colOff>
      <xdr:row>96</xdr:row>
      <xdr:rowOff>29090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483816"/>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9609</xdr:rowOff>
    </xdr:from>
    <xdr:to>
      <xdr:col>76</xdr:col>
      <xdr:colOff>165100</xdr:colOff>
      <xdr:row>94</xdr:row>
      <xdr:rowOff>111209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125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127736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590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167198</xdr:rowOff>
    </xdr:from>
    <xdr:to>
      <xdr:col>71</xdr:col>
      <xdr:colOff>177800</xdr:colOff>
      <xdr:row>96</xdr:row>
      <xdr:rowOff>29090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454948"/>
          <a:ext cx="889000" cy="3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14491</xdr:rowOff>
    </xdr:from>
    <xdr:to>
      <xdr:col>72</xdr:col>
      <xdr:colOff>38100</xdr:colOff>
      <xdr:row>94</xdr:row>
      <xdr:rowOff>116091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13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132618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590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19960</xdr:rowOff>
    </xdr:from>
    <xdr:to>
      <xdr:col>67</xdr:col>
      <xdr:colOff>101600</xdr:colOff>
      <xdr:row>94</xdr:row>
      <xdr:rowOff>121560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1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138087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591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113605</xdr:rowOff>
    </xdr:from>
    <xdr:to>
      <xdr:col>85</xdr:col>
      <xdr:colOff>177800</xdr:colOff>
      <xdr:row>96</xdr:row>
      <xdr:rowOff>43755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40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92032</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37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45923</xdr:rowOff>
    </xdr:from>
    <xdr:to>
      <xdr:col>81</xdr:col>
      <xdr:colOff>101600</xdr:colOff>
      <xdr:row>95</xdr:row>
      <xdr:rowOff>147523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33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138650</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42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145266</xdr:rowOff>
    </xdr:from>
    <xdr:to>
      <xdr:col>76</xdr:col>
      <xdr:colOff>165100</xdr:colOff>
      <xdr:row>96</xdr:row>
      <xdr:rowOff>75416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43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66543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52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149740</xdr:rowOff>
    </xdr:from>
    <xdr:to>
      <xdr:col>72</xdr:col>
      <xdr:colOff>38100</xdr:colOff>
      <xdr:row>96</xdr:row>
      <xdr:rowOff>79890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43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71017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53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116398</xdr:rowOff>
    </xdr:from>
    <xdr:to>
      <xdr:col>67</xdr:col>
      <xdr:colOff>101600</xdr:colOff>
      <xdr:row>96</xdr:row>
      <xdr:rowOff>46548</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40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37675</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49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79436</xdr:rowOff>
    </xdr:from>
    <xdr:to>
      <xdr:col>107</xdr:col>
      <xdr:colOff>101600</xdr:colOff>
      <xdr:row>39</xdr:row>
      <xdr:rowOff>9586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59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26113</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36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84374</xdr:rowOff>
    </xdr:from>
    <xdr:to>
      <xdr:col>98</xdr:col>
      <xdr:colOff>38100</xdr:colOff>
      <xdr:row>39</xdr:row>
      <xdr:rowOff>14524</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9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31051</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37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77,766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円で、類似団体の平均値を上回っている。基金積立金の減等により、令和３年度と比較して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24,662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173,245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円で、類似団体の平均値を上回っている。子育て世帯への臨時特別給付金の減等により、令和３年度に比べて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農林水産業費は、住民一人当たり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11,341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円で、類似団体の平均値を下回っている。飼料価格高騰対策給付金の皆増等により、令和３年度に比べて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商工費は、住民一人当たり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39,634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円で、類似団体の平均値を上回っている。プレミアム付商品券事業等の新型コロナウイルス感染症対策事業等により、令和３年度に比べて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10,384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土木費は、住民一人当たり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42,864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円で、類似団体の平均値を下回っている。高速道路の整備に要する経費の増等により、令和３年度に比べて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63,666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円で、類似団体の平均値を上回っている。市立公民館施設整備事業の増等により、令和３年度に比べて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12,183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山形県天童市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実質収支は、適切な財源の確保と歳出の精査により、継続的に黒字を確保している。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令和４年度は、財政調整基金の積立額が取崩額を上回ったため、基金残高は増加し、実質単年度収支は黒字となった。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山形県天童市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一般会計は、適切な予算執行等により、一定規模の黒字額を計上している。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天童市水道事業会計及び天童市公共下水道事業会計については、適切な予算措置と基準内の一般会計繰入により黒字を計上している。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天童市民病院事業会計については、適切な予算計上に努め、経営の効率化と基準外を含む一般会計繰入により黒字を維持している。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他の、国民健康保険特別会計、介護保険特別会計等も同様に黒字を計上している。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今後も、黒字を維持させるよう各事業会計において収入確保を図り、一層の歳出抑制に努める。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32660631</v>
      </c>
      <c r="BO4" s="371"/>
      <c r="BP4" s="371"/>
      <c r="BQ4" s="371"/>
      <c r="BR4" s="371"/>
      <c r="BS4" s="371"/>
      <c r="BT4" s="371"/>
      <c r="BU4" s="372"/>
      <c r="BV4" s="370">
        <v>33418107</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13.5</v>
      </c>
      <c r="CU4" s="377"/>
      <c r="CV4" s="377"/>
      <c r="CW4" s="377"/>
      <c r="CX4" s="377"/>
      <c r="CY4" s="377"/>
      <c r="CZ4" s="377"/>
      <c r="DA4" s="378"/>
      <c r="DB4" s="376">
        <v>12.2</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30423006</v>
      </c>
      <c r="BO5" s="408"/>
      <c r="BP5" s="408"/>
      <c r="BQ5" s="408"/>
      <c r="BR5" s="408"/>
      <c r="BS5" s="408"/>
      <c r="BT5" s="408"/>
      <c r="BU5" s="409"/>
      <c r="BV5" s="407">
        <v>31512525</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88.7</v>
      </c>
      <c r="CU5" s="405"/>
      <c r="CV5" s="405"/>
      <c r="CW5" s="405"/>
      <c r="CX5" s="405"/>
      <c r="CY5" s="405"/>
      <c r="CZ5" s="405"/>
      <c r="DA5" s="406"/>
      <c r="DB5" s="404">
        <v>83.4</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2237625</v>
      </c>
      <c r="BO6" s="408"/>
      <c r="BP6" s="408"/>
      <c r="BQ6" s="408"/>
      <c r="BR6" s="408"/>
      <c r="BS6" s="408"/>
      <c r="BT6" s="408"/>
      <c r="BU6" s="409"/>
      <c r="BV6" s="407">
        <v>1905582</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90.7</v>
      </c>
      <c r="CU6" s="445"/>
      <c r="CV6" s="445"/>
      <c r="CW6" s="445"/>
      <c r="CX6" s="445"/>
      <c r="CY6" s="445"/>
      <c r="CZ6" s="445"/>
      <c r="DA6" s="446"/>
      <c r="DB6" s="444">
        <v>89.9</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299389</v>
      </c>
      <c r="BO7" s="408"/>
      <c r="BP7" s="408"/>
      <c r="BQ7" s="408"/>
      <c r="BR7" s="408"/>
      <c r="BS7" s="408"/>
      <c r="BT7" s="408"/>
      <c r="BU7" s="409"/>
      <c r="BV7" s="407">
        <v>120717</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14335804</v>
      </c>
      <c r="CU7" s="408"/>
      <c r="CV7" s="408"/>
      <c r="CW7" s="408"/>
      <c r="CX7" s="408"/>
      <c r="CY7" s="408"/>
      <c r="CZ7" s="408"/>
      <c r="DA7" s="409"/>
      <c r="DB7" s="407">
        <v>14608777</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1938236</v>
      </c>
      <c r="BO8" s="408"/>
      <c r="BP8" s="408"/>
      <c r="BQ8" s="408"/>
      <c r="BR8" s="408"/>
      <c r="BS8" s="408"/>
      <c r="BT8" s="408"/>
      <c r="BU8" s="409"/>
      <c r="BV8" s="407">
        <v>1784865</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0.68</v>
      </c>
      <c r="CU8" s="448"/>
      <c r="CV8" s="448"/>
      <c r="CW8" s="448"/>
      <c r="CX8" s="448"/>
      <c r="CY8" s="448"/>
      <c r="CZ8" s="448"/>
      <c r="DA8" s="449"/>
      <c r="DB8" s="447">
        <v>0.69</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62140</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110</v>
      </c>
      <c r="AV9" s="440"/>
      <c r="AW9" s="440"/>
      <c r="AX9" s="440"/>
      <c r="AY9" s="441" t="s">
        <v>117</v>
      </c>
      <c r="AZ9" s="442"/>
      <c r="BA9" s="442"/>
      <c r="BB9" s="442"/>
      <c r="BC9" s="442"/>
      <c r="BD9" s="442"/>
      <c r="BE9" s="442"/>
      <c r="BF9" s="442"/>
      <c r="BG9" s="442"/>
      <c r="BH9" s="442"/>
      <c r="BI9" s="442"/>
      <c r="BJ9" s="442"/>
      <c r="BK9" s="442"/>
      <c r="BL9" s="442"/>
      <c r="BM9" s="443"/>
      <c r="BN9" s="407">
        <v>153371</v>
      </c>
      <c r="BO9" s="408"/>
      <c r="BP9" s="408"/>
      <c r="BQ9" s="408"/>
      <c r="BR9" s="408"/>
      <c r="BS9" s="408"/>
      <c r="BT9" s="408"/>
      <c r="BU9" s="409"/>
      <c r="BV9" s="407">
        <v>-261545</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11.7</v>
      </c>
      <c r="CU9" s="405"/>
      <c r="CV9" s="405"/>
      <c r="CW9" s="405"/>
      <c r="CX9" s="405"/>
      <c r="CY9" s="405"/>
      <c r="CZ9" s="405"/>
      <c r="DA9" s="406"/>
      <c r="DB9" s="404">
        <v>12.6</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62194</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110</v>
      </c>
      <c r="AV10" s="440"/>
      <c r="AW10" s="440"/>
      <c r="AX10" s="440"/>
      <c r="AY10" s="441" t="s">
        <v>121</v>
      </c>
      <c r="AZ10" s="442"/>
      <c r="BA10" s="442"/>
      <c r="BB10" s="442"/>
      <c r="BC10" s="442"/>
      <c r="BD10" s="442"/>
      <c r="BE10" s="442"/>
      <c r="BF10" s="442"/>
      <c r="BG10" s="442"/>
      <c r="BH10" s="442"/>
      <c r="BI10" s="442"/>
      <c r="BJ10" s="442"/>
      <c r="BK10" s="442"/>
      <c r="BL10" s="442"/>
      <c r="BM10" s="443"/>
      <c r="BN10" s="407">
        <v>890317</v>
      </c>
      <c r="BO10" s="408"/>
      <c r="BP10" s="408"/>
      <c r="BQ10" s="408"/>
      <c r="BR10" s="408"/>
      <c r="BS10" s="408"/>
      <c r="BT10" s="408"/>
      <c r="BU10" s="409"/>
      <c r="BV10" s="407">
        <v>2243882</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126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61052</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136</v>
      </c>
      <c r="AV12" s="440"/>
      <c r="AW12" s="440"/>
      <c r="AX12" s="440"/>
      <c r="AY12" s="441" t="s">
        <v>137</v>
      </c>
      <c r="AZ12" s="442"/>
      <c r="BA12" s="442"/>
      <c r="BB12" s="442"/>
      <c r="BC12" s="442"/>
      <c r="BD12" s="442"/>
      <c r="BE12" s="442"/>
      <c r="BF12" s="442"/>
      <c r="BG12" s="442"/>
      <c r="BH12" s="442"/>
      <c r="BI12" s="442"/>
      <c r="BJ12" s="442"/>
      <c r="BK12" s="442"/>
      <c r="BL12" s="442"/>
      <c r="BM12" s="443"/>
      <c r="BN12" s="407">
        <v>245079</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60448</v>
      </c>
      <c r="S13" s="492"/>
      <c r="T13" s="492"/>
      <c r="U13" s="492"/>
      <c r="V13" s="493"/>
      <c r="W13" s="423" t="s">
        <v>141</v>
      </c>
      <c r="X13" s="424"/>
      <c r="Y13" s="424"/>
      <c r="Z13" s="424"/>
      <c r="AA13" s="424"/>
      <c r="AB13" s="414"/>
      <c r="AC13" s="458">
        <v>3113</v>
      </c>
      <c r="AD13" s="459"/>
      <c r="AE13" s="459"/>
      <c r="AF13" s="459"/>
      <c r="AG13" s="501"/>
      <c r="AH13" s="458">
        <v>3299</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798609</v>
      </c>
      <c r="BO13" s="408"/>
      <c r="BP13" s="408"/>
      <c r="BQ13" s="408"/>
      <c r="BR13" s="408"/>
      <c r="BS13" s="408"/>
      <c r="BT13" s="408"/>
      <c r="BU13" s="409"/>
      <c r="BV13" s="407">
        <v>1982337</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4.8</v>
      </c>
      <c r="CU13" s="405"/>
      <c r="CV13" s="405"/>
      <c r="CW13" s="405"/>
      <c r="CX13" s="405"/>
      <c r="CY13" s="405"/>
      <c r="CZ13" s="405"/>
      <c r="DA13" s="406"/>
      <c r="DB13" s="404">
        <v>4.0999999999999996</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61496</v>
      </c>
      <c r="S14" s="492"/>
      <c r="T14" s="492"/>
      <c r="U14" s="492"/>
      <c r="V14" s="493"/>
      <c r="W14" s="397"/>
      <c r="X14" s="398"/>
      <c r="Y14" s="398"/>
      <c r="Z14" s="398"/>
      <c r="AA14" s="398"/>
      <c r="AB14" s="387"/>
      <c r="AC14" s="494">
        <v>9.5</v>
      </c>
      <c r="AD14" s="495"/>
      <c r="AE14" s="495"/>
      <c r="AF14" s="495"/>
      <c r="AG14" s="496"/>
      <c r="AH14" s="494">
        <v>10.5</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130</v>
      </c>
      <c r="CU14" s="506"/>
      <c r="CV14" s="506"/>
      <c r="CW14" s="506"/>
      <c r="CX14" s="506"/>
      <c r="CY14" s="506"/>
      <c r="CZ14" s="506"/>
      <c r="DA14" s="507"/>
      <c r="DB14" s="505" t="s">
        <v>130</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148</v>
      </c>
      <c r="N15" s="499"/>
      <c r="O15" s="499"/>
      <c r="P15" s="499"/>
      <c r="Q15" s="500"/>
      <c r="R15" s="491">
        <v>61006</v>
      </c>
      <c r="S15" s="492"/>
      <c r="T15" s="492"/>
      <c r="U15" s="492"/>
      <c r="V15" s="493"/>
      <c r="W15" s="423" t="s">
        <v>149</v>
      </c>
      <c r="X15" s="424"/>
      <c r="Y15" s="424"/>
      <c r="Z15" s="424"/>
      <c r="AA15" s="424"/>
      <c r="AB15" s="414"/>
      <c r="AC15" s="458">
        <v>9942</v>
      </c>
      <c r="AD15" s="459"/>
      <c r="AE15" s="459"/>
      <c r="AF15" s="459"/>
      <c r="AG15" s="501"/>
      <c r="AH15" s="458">
        <v>9417</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7887896</v>
      </c>
      <c r="BO15" s="371"/>
      <c r="BP15" s="371"/>
      <c r="BQ15" s="371"/>
      <c r="BR15" s="371"/>
      <c r="BS15" s="371"/>
      <c r="BT15" s="371"/>
      <c r="BU15" s="372"/>
      <c r="BV15" s="370">
        <v>7559774</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30.3</v>
      </c>
      <c r="AD16" s="495"/>
      <c r="AE16" s="495"/>
      <c r="AF16" s="495"/>
      <c r="AG16" s="496"/>
      <c r="AH16" s="494">
        <v>30</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11950974</v>
      </c>
      <c r="BO16" s="408"/>
      <c r="BP16" s="408"/>
      <c r="BQ16" s="408"/>
      <c r="BR16" s="408"/>
      <c r="BS16" s="408"/>
      <c r="BT16" s="408"/>
      <c r="BU16" s="409"/>
      <c r="BV16" s="407">
        <v>11506301</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19766</v>
      </c>
      <c r="AD17" s="459"/>
      <c r="AE17" s="459"/>
      <c r="AF17" s="459"/>
      <c r="AG17" s="501"/>
      <c r="AH17" s="458">
        <v>18692</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9955475</v>
      </c>
      <c r="BO17" s="408"/>
      <c r="BP17" s="408"/>
      <c r="BQ17" s="408"/>
      <c r="BR17" s="408"/>
      <c r="BS17" s="408"/>
      <c r="BT17" s="408"/>
      <c r="BU17" s="409"/>
      <c r="BV17" s="407">
        <v>9549607</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159</v>
      </c>
      <c r="C18" s="450"/>
      <c r="D18" s="450"/>
      <c r="E18" s="530"/>
      <c r="F18" s="530"/>
      <c r="G18" s="530"/>
      <c r="H18" s="530"/>
      <c r="I18" s="530"/>
      <c r="J18" s="530"/>
      <c r="K18" s="530"/>
      <c r="L18" s="531">
        <v>113.02</v>
      </c>
      <c r="M18" s="531"/>
      <c r="N18" s="531"/>
      <c r="O18" s="531"/>
      <c r="P18" s="531"/>
      <c r="Q18" s="531"/>
      <c r="R18" s="532"/>
      <c r="S18" s="532"/>
      <c r="T18" s="532"/>
      <c r="U18" s="532"/>
      <c r="V18" s="533"/>
      <c r="W18" s="425"/>
      <c r="X18" s="426"/>
      <c r="Y18" s="426"/>
      <c r="Z18" s="426"/>
      <c r="AA18" s="426"/>
      <c r="AB18" s="417"/>
      <c r="AC18" s="534">
        <v>60.2</v>
      </c>
      <c r="AD18" s="535"/>
      <c r="AE18" s="535"/>
      <c r="AF18" s="535"/>
      <c r="AG18" s="536"/>
      <c r="AH18" s="534">
        <v>59.5</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12985557</v>
      </c>
      <c r="BO18" s="408"/>
      <c r="BP18" s="408"/>
      <c r="BQ18" s="408"/>
      <c r="BR18" s="408"/>
      <c r="BS18" s="408"/>
      <c r="BT18" s="408"/>
      <c r="BU18" s="409"/>
      <c r="BV18" s="407">
        <v>12748329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161</v>
      </c>
      <c r="C19" s="450"/>
      <c r="D19" s="450"/>
      <c r="E19" s="530"/>
      <c r="F19" s="530"/>
      <c r="G19" s="530"/>
      <c r="H19" s="530"/>
      <c r="I19" s="530"/>
      <c r="J19" s="530"/>
      <c r="K19" s="530"/>
      <c r="L19" s="538">
        <v>550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19594484</v>
      </c>
      <c r="BO19" s="408"/>
      <c r="BP19" s="408"/>
      <c r="BQ19" s="408"/>
      <c r="BR19" s="408"/>
      <c r="BS19" s="408"/>
      <c r="BT19" s="408"/>
      <c r="BU19" s="409"/>
      <c r="BV19" s="407">
        <v>20399055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163</v>
      </c>
      <c r="C20" s="450"/>
      <c r="D20" s="450"/>
      <c r="E20" s="530"/>
      <c r="F20" s="530"/>
      <c r="G20" s="530"/>
      <c r="H20" s="530"/>
      <c r="I20" s="530"/>
      <c r="J20" s="530"/>
      <c r="K20" s="530"/>
      <c r="L20" s="538">
        <v>22589</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21208508</v>
      </c>
      <c r="BO22" s="371"/>
      <c r="BP22" s="371"/>
      <c r="BQ22" s="371"/>
      <c r="BR22" s="371"/>
      <c r="BS22" s="371"/>
      <c r="BT22" s="371"/>
      <c r="BU22" s="372"/>
      <c r="BV22" s="370">
        <v>21644756</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15449317</v>
      </c>
      <c r="BO23" s="408"/>
      <c r="BP23" s="408"/>
      <c r="BQ23" s="408"/>
      <c r="BR23" s="408"/>
      <c r="BS23" s="408"/>
      <c r="BT23" s="408"/>
      <c r="BU23" s="409"/>
      <c r="BV23" s="407">
        <v>16159987</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173</v>
      </c>
      <c r="F24" s="437"/>
      <c r="G24" s="437"/>
      <c r="H24" s="437"/>
      <c r="I24" s="437"/>
      <c r="J24" s="437"/>
      <c r="K24" s="438"/>
      <c r="L24" s="458">
        <v>1</v>
      </c>
      <c r="M24" s="459"/>
      <c r="N24" s="459"/>
      <c r="O24" s="459"/>
      <c r="P24" s="501"/>
      <c r="Q24" s="458">
        <v>9400</v>
      </c>
      <c r="R24" s="459"/>
      <c r="S24" s="459"/>
      <c r="T24" s="459"/>
      <c r="U24" s="459"/>
      <c r="V24" s="501"/>
      <c r="W24" s="553"/>
      <c r="X24" s="554"/>
      <c r="Y24" s="555"/>
      <c r="Z24" s="457" t="s">
        <v>174</v>
      </c>
      <c r="AA24" s="437"/>
      <c r="AB24" s="437"/>
      <c r="AC24" s="437"/>
      <c r="AD24" s="437"/>
      <c r="AE24" s="437"/>
      <c r="AF24" s="437"/>
      <c r="AG24" s="438"/>
      <c r="AH24" s="458">
        <v>402</v>
      </c>
      <c r="AI24" s="459"/>
      <c r="AJ24" s="459"/>
      <c r="AK24" s="459"/>
      <c r="AL24" s="501"/>
      <c r="AM24" s="458">
        <v>1188714</v>
      </c>
      <c r="AN24" s="459"/>
      <c r="AO24" s="459"/>
      <c r="AP24" s="459"/>
      <c r="AQ24" s="459"/>
      <c r="AR24" s="501"/>
      <c r="AS24" s="458">
        <v>2957</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11451651</v>
      </c>
      <c r="BO24" s="408"/>
      <c r="BP24" s="408"/>
      <c r="BQ24" s="408"/>
      <c r="BR24" s="408"/>
      <c r="BS24" s="408"/>
      <c r="BT24" s="408"/>
      <c r="BU24" s="409"/>
      <c r="BV24" s="407">
        <v>11577223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176</v>
      </c>
      <c r="F25" s="437"/>
      <c r="G25" s="437"/>
      <c r="H25" s="437"/>
      <c r="I25" s="437"/>
      <c r="J25" s="437"/>
      <c r="K25" s="438"/>
      <c r="L25" s="458">
        <v>1</v>
      </c>
      <c r="M25" s="459"/>
      <c r="N25" s="459"/>
      <c r="O25" s="459"/>
      <c r="P25" s="501"/>
      <c r="Q25" s="458">
        <v>7050</v>
      </c>
      <c r="R25" s="459"/>
      <c r="S25" s="459"/>
      <c r="T25" s="459"/>
      <c r="U25" s="459"/>
      <c r="V25" s="501"/>
      <c r="W25" s="553"/>
      <c r="X25" s="554"/>
      <c r="Y25" s="555"/>
      <c r="Z25" s="457" t="s">
        <v>177</v>
      </c>
      <c r="AA25" s="437"/>
      <c r="AB25" s="437"/>
      <c r="AC25" s="437"/>
      <c r="AD25" s="437"/>
      <c r="AE25" s="437"/>
      <c r="AF25" s="437"/>
      <c r="AG25" s="438"/>
      <c r="AH25" s="458">
        <v>68</v>
      </c>
      <c r="AI25" s="459"/>
      <c r="AJ25" s="459"/>
      <c r="AK25" s="459"/>
      <c r="AL25" s="501"/>
      <c r="AM25" s="458">
        <v>190060</v>
      </c>
      <c r="AN25" s="459"/>
      <c r="AO25" s="459"/>
      <c r="AP25" s="459"/>
      <c r="AQ25" s="459"/>
      <c r="AR25" s="501"/>
      <c r="AS25" s="458">
        <v>2795</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1820943</v>
      </c>
      <c r="BO25" s="371"/>
      <c r="BP25" s="371"/>
      <c r="BQ25" s="371"/>
      <c r="BR25" s="371"/>
      <c r="BS25" s="371"/>
      <c r="BT25" s="371"/>
      <c r="BU25" s="372"/>
      <c r="BV25" s="370">
        <v>3594117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179</v>
      </c>
      <c r="F26" s="437"/>
      <c r="G26" s="437"/>
      <c r="H26" s="437"/>
      <c r="I26" s="437"/>
      <c r="J26" s="437"/>
      <c r="K26" s="438"/>
      <c r="L26" s="458">
        <v>1</v>
      </c>
      <c r="M26" s="459"/>
      <c r="N26" s="459"/>
      <c r="O26" s="459"/>
      <c r="P26" s="501"/>
      <c r="Q26" s="458">
        <v>6100</v>
      </c>
      <c r="R26" s="459"/>
      <c r="S26" s="459"/>
      <c r="T26" s="459"/>
      <c r="U26" s="459"/>
      <c r="V26" s="501"/>
      <c r="W26" s="553"/>
      <c r="X26" s="554"/>
      <c r="Y26" s="555"/>
      <c r="Z26" s="457" t="s">
        <v>180</v>
      </c>
      <c r="AA26" s="559"/>
      <c r="AB26" s="559"/>
      <c r="AC26" s="559"/>
      <c r="AD26" s="559"/>
      <c r="AE26" s="559"/>
      <c r="AF26" s="559"/>
      <c r="AG26" s="560"/>
      <c r="AH26" s="458">
        <v>32</v>
      </c>
      <c r="AI26" s="459"/>
      <c r="AJ26" s="459"/>
      <c r="AK26" s="459"/>
      <c r="AL26" s="501"/>
      <c r="AM26" s="458">
        <v>103392</v>
      </c>
      <c r="AN26" s="459"/>
      <c r="AO26" s="459"/>
      <c r="AP26" s="459"/>
      <c r="AQ26" s="459"/>
      <c r="AR26" s="501"/>
      <c r="AS26" s="458">
        <v>3231</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139</v>
      </c>
      <c r="BO26" s="408"/>
      <c r="BP26" s="408"/>
      <c r="BQ26" s="408"/>
      <c r="BR26" s="408"/>
      <c r="BS26" s="408"/>
      <c r="BT26" s="408"/>
      <c r="BU26" s="409"/>
      <c r="BV26" s="407" t="s">
        <v>130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182</v>
      </c>
      <c r="F27" s="437"/>
      <c r="G27" s="437"/>
      <c r="H27" s="437"/>
      <c r="I27" s="437"/>
      <c r="J27" s="437"/>
      <c r="K27" s="438"/>
      <c r="L27" s="458">
        <v>1</v>
      </c>
      <c r="M27" s="459"/>
      <c r="N27" s="459"/>
      <c r="O27" s="459"/>
      <c r="P27" s="501"/>
      <c r="Q27" s="458">
        <v>4700</v>
      </c>
      <c r="R27" s="459"/>
      <c r="S27" s="459"/>
      <c r="T27" s="459"/>
      <c r="U27" s="459"/>
      <c r="V27" s="501"/>
      <c r="W27" s="553"/>
      <c r="X27" s="554"/>
      <c r="Y27" s="555"/>
      <c r="Z27" s="457" t="s">
        <v>183</v>
      </c>
      <c r="AA27" s="437"/>
      <c r="AB27" s="437"/>
      <c r="AC27" s="437"/>
      <c r="AD27" s="437"/>
      <c r="AE27" s="437"/>
      <c r="AF27" s="437"/>
      <c r="AG27" s="438"/>
      <c r="AH27" s="458">
        <v>5</v>
      </c>
      <c r="AI27" s="459"/>
      <c r="AJ27" s="459"/>
      <c r="AK27" s="459"/>
      <c r="AL27" s="501"/>
      <c r="AM27" s="458">
        <v>20525</v>
      </c>
      <c r="AN27" s="459"/>
      <c r="AO27" s="459"/>
      <c r="AP27" s="459"/>
      <c r="AQ27" s="459"/>
      <c r="AR27" s="501"/>
      <c r="AS27" s="458">
        <v>4105</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179485</v>
      </c>
      <c r="BO27" s="527"/>
      <c r="BP27" s="527"/>
      <c r="BQ27" s="527"/>
      <c r="BR27" s="527"/>
      <c r="BS27" s="527"/>
      <c r="BT27" s="527"/>
      <c r="BU27" s="528"/>
      <c r="BV27" s="526">
        <v>179484</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185</v>
      </c>
      <c r="F28" s="437"/>
      <c r="G28" s="437"/>
      <c r="H28" s="437"/>
      <c r="I28" s="437"/>
      <c r="J28" s="437"/>
      <c r="K28" s="438"/>
      <c r="L28" s="458">
        <v>1</v>
      </c>
      <c r="M28" s="459"/>
      <c r="N28" s="459"/>
      <c r="O28" s="459"/>
      <c r="P28" s="501"/>
      <c r="Q28" s="458">
        <v>4180</v>
      </c>
      <c r="R28" s="459"/>
      <c r="S28" s="459"/>
      <c r="T28" s="459"/>
      <c r="U28" s="459"/>
      <c r="V28" s="501"/>
      <c r="W28" s="553"/>
      <c r="X28" s="554"/>
      <c r="Y28" s="555"/>
      <c r="Z28" s="457" t="s">
        <v>186</v>
      </c>
      <c r="AA28" s="437"/>
      <c r="AB28" s="437"/>
      <c r="AC28" s="437"/>
      <c r="AD28" s="437"/>
      <c r="AE28" s="437"/>
      <c r="AF28" s="437"/>
      <c r="AG28" s="438"/>
      <c r="AH28" s="458" t="s">
        <v>129</v>
      </c>
      <c r="AI28" s="459"/>
      <c r="AJ28" s="459"/>
      <c r="AK28" s="459"/>
      <c r="AL28" s="501"/>
      <c r="AM28" s="458" t="s">
        <v>130</v>
      </c>
      <c r="AN28" s="459"/>
      <c r="AO28" s="459"/>
      <c r="AP28" s="459"/>
      <c r="AQ28" s="459"/>
      <c r="AR28" s="501"/>
      <c r="AS28" s="458" t="s">
        <v>129</v>
      </c>
      <c r="AT28" s="459"/>
      <c r="AU28" s="459"/>
      <c r="AV28" s="459"/>
      <c r="AW28" s="459"/>
      <c r="AX28" s="460"/>
      <c r="AY28" s="561" t="s">
        <v>187</v>
      </c>
      <c r="AZ28" s="562"/>
      <c r="BA28" s="562"/>
      <c r="BB28" s="563"/>
      <c r="BC28" s="367" t="s">
        <v>49</v>
      </c>
      <c r="BD28" s="368"/>
      <c r="BE28" s="368"/>
      <c r="BF28" s="368"/>
      <c r="BG28" s="368"/>
      <c r="BH28" s="368"/>
      <c r="BI28" s="368"/>
      <c r="BJ28" s="368"/>
      <c r="BK28" s="368"/>
      <c r="BL28" s="368"/>
      <c r="BM28" s="369"/>
      <c r="BN28" s="370">
        <v>6375547</v>
      </c>
      <c r="BO28" s="371"/>
      <c r="BP28" s="371"/>
      <c r="BQ28" s="371"/>
      <c r="BR28" s="371"/>
      <c r="BS28" s="371"/>
      <c r="BT28" s="371"/>
      <c r="BU28" s="372"/>
      <c r="BV28" s="370">
        <v>5730302</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188</v>
      </c>
      <c r="F29" s="437"/>
      <c r="G29" s="437"/>
      <c r="H29" s="437"/>
      <c r="I29" s="437"/>
      <c r="J29" s="437"/>
      <c r="K29" s="438"/>
      <c r="L29" s="458">
        <v>20</v>
      </c>
      <c r="M29" s="459"/>
      <c r="N29" s="459"/>
      <c r="O29" s="459"/>
      <c r="P29" s="501"/>
      <c r="Q29" s="458">
        <v>3930</v>
      </c>
      <c r="R29" s="459"/>
      <c r="S29" s="459"/>
      <c r="T29" s="459"/>
      <c r="U29" s="459"/>
      <c r="V29" s="501"/>
      <c r="W29" s="556"/>
      <c r="X29" s="557"/>
      <c r="Y29" s="558"/>
      <c r="Z29" s="457" t="s">
        <v>189</v>
      </c>
      <c r="AA29" s="437"/>
      <c r="AB29" s="437"/>
      <c r="AC29" s="437"/>
      <c r="AD29" s="437"/>
      <c r="AE29" s="437"/>
      <c r="AF29" s="437"/>
      <c r="AG29" s="438"/>
      <c r="AH29" s="458">
        <v>407</v>
      </c>
      <c r="AI29" s="459"/>
      <c r="AJ29" s="459"/>
      <c r="AK29" s="459"/>
      <c r="AL29" s="501"/>
      <c r="AM29" s="458">
        <v>1209239</v>
      </c>
      <c r="AN29" s="459"/>
      <c r="AO29" s="459"/>
      <c r="AP29" s="459"/>
      <c r="AQ29" s="459"/>
      <c r="AR29" s="501"/>
      <c r="AS29" s="458">
        <v>2971</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919568</v>
      </c>
      <c r="BO29" s="408"/>
      <c r="BP29" s="408"/>
      <c r="BQ29" s="408"/>
      <c r="BR29" s="408"/>
      <c r="BS29" s="408"/>
      <c r="BT29" s="408"/>
      <c r="BU29" s="409"/>
      <c r="BV29" s="407">
        <v>614983</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99.7</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2899875</v>
      </c>
      <c r="BO30" s="527"/>
      <c r="BP30" s="527"/>
      <c r="BQ30" s="527"/>
      <c r="BR30" s="527"/>
      <c r="BS30" s="527"/>
      <c r="BT30" s="527"/>
      <c r="BU30" s="528"/>
      <c r="BV30" s="526">
        <v>2890490</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198</v>
      </c>
      <c r="D33" s="431"/>
      <c r="E33" s="396" t="s">
        <v>199</v>
      </c>
      <c r="F33" s="396"/>
      <c r="G33" s="396"/>
      <c r="H33" s="396"/>
      <c r="I33" s="396"/>
      <c r="J33" s="396"/>
      <c r="K33" s="396"/>
      <c r="L33" s="396"/>
      <c r="M33" s="396"/>
      <c r="N33" s="396"/>
      <c r="O33" s="396"/>
      <c r="P33" s="396"/>
      <c r="Q33" s="396"/>
      <c r="R33" s="396"/>
      <c r="S33" s="396"/>
      <c r="T33" s="206"/>
      <c r="U33" s="431" t="s">
        <v>200</v>
      </c>
      <c r="V33" s="431"/>
      <c r="W33" s="396" t="s">
        <v>199</v>
      </c>
      <c r="X33" s="396"/>
      <c r="Y33" s="396"/>
      <c r="Z33" s="396"/>
      <c r="AA33" s="396"/>
      <c r="AB33" s="396"/>
      <c r="AC33" s="396"/>
      <c r="AD33" s="396"/>
      <c r="AE33" s="396"/>
      <c r="AF33" s="396"/>
      <c r="AG33" s="396"/>
      <c r="AH33" s="396"/>
      <c r="AI33" s="396"/>
      <c r="AJ33" s="396"/>
      <c r="AK33" s="396"/>
      <c r="AL33" s="206"/>
      <c r="AM33" s="431" t="s">
        <v>198</v>
      </c>
      <c r="AN33" s="431"/>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198</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IF('各会計、関係団体の財政状況及び健全化判断比率'!B31="","",'各会計、関係団体の財政状況及び健全化判断比率'!B31)</f>
        <v>天童市民病院事業会計</v>
      </c>
      <c r="AP34" s="598"/>
      <c r="AQ34" s="598"/>
      <c r="AR34" s="598"/>
      <c r="AS34" s="598"/>
      <c r="AT34" s="598"/>
      <c r="AU34" s="598"/>
      <c r="AV34" s="598"/>
      <c r="AW34" s="598"/>
      <c r="AX34" s="598"/>
      <c r="AY34" s="598"/>
      <c r="AZ34" s="598"/>
      <c r="BA34" s="598"/>
      <c r="BB34" s="598"/>
      <c r="BC34" s="598"/>
      <c r="BD34" s="181"/>
      <c r="BE34" s="597">
        <f>IF(BG34="","",MAX(C34:D43,U34:V43,AM34:AN43)+1)</f>
        <v>10</v>
      </c>
      <c r="BF34" s="597"/>
      <c r="BG34" s="598" t="str">
        <f>IF('各会計、関係団体の財政状況及び健全化判断比率'!B34="","",'各会計、関係団体の財政状況及び健全化判断比率'!B34)</f>
        <v>工業団地整備事業特別会計</v>
      </c>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東根市外二市一町共立衛生処理組合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スポーツクラブ天童</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用地買収特別会計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IF('各会計、関係団体の財政状況及び健全化判断比率'!B32="","",'各会計、関係団体の財政状況及び健全化判断比率'!B32)</f>
        <v>天童市水道事業会計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山形県消防補償等組合</v>
      </c>
      <c r="BZ35" s="598"/>
      <c r="CA35" s="598"/>
      <c r="CB35" s="598"/>
      <c r="CC35" s="598"/>
      <c r="CD35" s="598"/>
      <c r="CE35" s="598"/>
      <c r="CF35" s="598"/>
      <c r="CG35" s="598"/>
      <c r="CH35" s="598"/>
      <c r="CI35" s="598"/>
      <c r="CJ35" s="598"/>
      <c r="CK35" s="598"/>
      <c r="CL35" s="598"/>
      <c r="CM35" s="598"/>
      <c r="CN35" s="181"/>
      <c r="CO35" s="597">
        <f t="shared" ref="CO35:CO43" si="3">IF(CQ35="","",CO34+1)</f>
        <v>17</v>
      </c>
      <c r="CP35" s="597"/>
      <c r="CQ35" s="598" t="str">
        <f>IF('各会計、関係団体の財政状況及び健全化判断比率'!BS8="","",'各会計、関係団体の財政状況及び健全化判断比率'!BS8)</f>
        <v>天童ターミナルビル</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市民墓地特別会計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f t="shared" si="0"/>
        <v>9</v>
      </c>
      <c r="AN36" s="597"/>
      <c r="AO36" s="598" t="str">
        <f>IF('各会計、関係団体の財政状況及び健全化判断比率'!B33="","",'各会計、関係団体の財政状況及び健全化判断比率'!B33)</f>
        <v>天童市公共下水道事業会計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山形県自治会館管理組合</v>
      </c>
      <c r="BZ36" s="598"/>
      <c r="CA36" s="598"/>
      <c r="CB36" s="598"/>
      <c r="CC36" s="598"/>
      <c r="CD36" s="598"/>
      <c r="CE36" s="598"/>
      <c r="CF36" s="598"/>
      <c r="CG36" s="598"/>
      <c r="CH36" s="598"/>
      <c r="CI36" s="598"/>
      <c r="CJ36" s="598"/>
      <c r="CK36" s="598"/>
      <c r="CL36" s="598"/>
      <c r="CM36" s="598"/>
      <c r="CN36" s="181"/>
      <c r="CO36" s="597">
        <f t="shared" si="3"/>
        <v>18</v>
      </c>
      <c r="CP36" s="597"/>
      <c r="CQ36" s="598" t="str">
        <f>IF('各会計、関係団体の財政状況及び健全化判断比率'!BS9="","",'各会計、関係団体の財政状況及び健全化判断比率'!BS9)</f>
        <v>天童文化・スポーツ事業団</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14</v>
      </c>
      <c r="BX37" s="597"/>
      <c r="BY37" s="598" t="str">
        <f>IF('各会計、関係団体の財政状況及び健全化判断比率'!B71="","",'各会計、関係団体の財政状況及び健全化判断比率'!B71)</f>
        <v>山形県後期高齢者医療広域連合（普通会計分）</v>
      </c>
      <c r="BZ37" s="598"/>
      <c r="CA37" s="598"/>
      <c r="CB37" s="598"/>
      <c r="CC37" s="598"/>
      <c r="CD37" s="598"/>
      <c r="CE37" s="598"/>
      <c r="CF37" s="598"/>
      <c r="CG37" s="598"/>
      <c r="CH37" s="598"/>
      <c r="CI37" s="598"/>
      <c r="CJ37" s="598"/>
      <c r="CK37" s="598"/>
      <c r="CL37" s="598"/>
      <c r="CM37" s="598"/>
      <c r="CN37" s="181"/>
      <c r="CO37" s="597">
        <f t="shared" si="3"/>
        <v>19</v>
      </c>
      <c r="CP37" s="597"/>
      <c r="CQ37" s="598" t="str">
        <f>IF('各会計、関係団体の財政状況及び健全化判断比率'!BS10="","",'各会計、関係団体の財政状況及び健全化判断比率'!BS10)</f>
        <v>天童市土地開発公社</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15</v>
      </c>
      <c r="BX38" s="597"/>
      <c r="BY38" s="598" t="str">
        <f>IF('各会計、関係団体の財政状況及び健全化判断比率'!B72="","",'各会計、関係団体の財政状況及び健全化判断比率'!B72)</f>
        <v>山形県後期高齢者医療広域連合（事業会計分）</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PRntEABuiSc4o7mDXgqJHXcAR64QARHbGFO8/VRWZ8hh5yS2rfwFx6VEIlJcBqBqILheKZlihmhjNA5x8pSrng==" saltValue="ErvqzdvDZw0NEFoHprxLm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zoomScale="85" zoomScaleNormal="85"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51" t="s">
        <v>569</v>
      </c>
      <c r="D34" s="1151"/>
      <c r="E34" s="1152"/>
      <c r="F34" s="32">
        <v>10.39</v>
      </c>
      <c r="G34" s="33">
        <v>10.09</v>
      </c>
      <c r="H34" s="33">
        <v>14.57</v>
      </c>
      <c r="I34" s="33">
        <v>12.18</v>
      </c>
      <c r="J34" s="34">
        <v>13.48</v>
      </c>
      <c r="K34" s="22"/>
      <c r="L34" s="22"/>
      <c r="M34" s="22"/>
      <c r="N34" s="22"/>
      <c r="O34" s="22"/>
      <c r="P34" s="22"/>
    </row>
    <row r="35" spans="1:16" ht="39" customHeight="1" x14ac:dyDescent="0.15">
      <c r="A35" s="22"/>
      <c r="B35" s="35"/>
      <c r="C35" s="1145" t="s">
        <v>570</v>
      </c>
      <c r="D35" s="1146"/>
      <c r="E35" s="1147"/>
      <c r="F35" s="36">
        <v>10.72</v>
      </c>
      <c r="G35" s="37">
        <v>12.56</v>
      </c>
      <c r="H35" s="37">
        <v>12.06</v>
      </c>
      <c r="I35" s="37">
        <v>11.14</v>
      </c>
      <c r="J35" s="38">
        <v>10.41</v>
      </c>
      <c r="K35" s="22"/>
      <c r="L35" s="22"/>
      <c r="M35" s="22"/>
      <c r="N35" s="22"/>
      <c r="O35" s="22"/>
      <c r="P35" s="22"/>
    </row>
    <row r="36" spans="1:16" ht="39" customHeight="1" x14ac:dyDescent="0.15">
      <c r="A36" s="22"/>
      <c r="B36" s="35"/>
      <c r="C36" s="1145" t="s">
        <v>571</v>
      </c>
      <c r="D36" s="1146"/>
      <c r="E36" s="1147"/>
      <c r="F36" s="36">
        <v>2.0299999999999998</v>
      </c>
      <c r="G36" s="37">
        <v>2.85</v>
      </c>
      <c r="H36" s="37">
        <v>3.96</v>
      </c>
      <c r="I36" s="37">
        <v>6.32</v>
      </c>
      <c r="J36" s="38">
        <v>9.17</v>
      </c>
      <c r="K36" s="22"/>
      <c r="L36" s="22"/>
      <c r="M36" s="22"/>
      <c r="N36" s="22"/>
      <c r="O36" s="22"/>
      <c r="P36" s="22"/>
    </row>
    <row r="37" spans="1:16" ht="39" customHeight="1" x14ac:dyDescent="0.15">
      <c r="A37" s="22"/>
      <c r="B37" s="35"/>
      <c r="C37" s="1145" t="s">
        <v>572</v>
      </c>
      <c r="D37" s="1146"/>
      <c r="E37" s="1147"/>
      <c r="F37" s="36">
        <v>6.44</v>
      </c>
      <c r="G37" s="37">
        <v>5.95</v>
      </c>
      <c r="H37" s="37">
        <v>5.71</v>
      </c>
      <c r="I37" s="37">
        <v>5.78</v>
      </c>
      <c r="J37" s="38">
        <v>7.49</v>
      </c>
      <c r="K37" s="22"/>
      <c r="L37" s="22"/>
      <c r="M37" s="22"/>
      <c r="N37" s="22"/>
      <c r="O37" s="22"/>
      <c r="P37" s="22"/>
    </row>
    <row r="38" spans="1:16" ht="39" customHeight="1" x14ac:dyDescent="0.15">
      <c r="A38" s="22"/>
      <c r="B38" s="35"/>
      <c r="C38" s="1145" t="s">
        <v>573</v>
      </c>
      <c r="D38" s="1146"/>
      <c r="E38" s="1147"/>
      <c r="F38" s="36">
        <v>1.59</v>
      </c>
      <c r="G38" s="37">
        <v>2.09</v>
      </c>
      <c r="H38" s="37">
        <v>2.06</v>
      </c>
      <c r="I38" s="37">
        <v>2.27</v>
      </c>
      <c r="J38" s="38">
        <v>2.71</v>
      </c>
      <c r="K38" s="22"/>
      <c r="L38" s="22"/>
      <c r="M38" s="22"/>
      <c r="N38" s="22"/>
      <c r="O38" s="22"/>
      <c r="P38" s="22"/>
    </row>
    <row r="39" spans="1:16" ht="39" customHeight="1" x14ac:dyDescent="0.15">
      <c r="A39" s="22"/>
      <c r="B39" s="35"/>
      <c r="C39" s="1145" t="s">
        <v>574</v>
      </c>
      <c r="D39" s="1146"/>
      <c r="E39" s="1147"/>
      <c r="F39" s="36">
        <v>0</v>
      </c>
      <c r="G39" s="37">
        <v>0</v>
      </c>
      <c r="H39" s="37">
        <v>0</v>
      </c>
      <c r="I39" s="37">
        <v>0.89</v>
      </c>
      <c r="J39" s="38">
        <v>1.48</v>
      </c>
      <c r="K39" s="22"/>
      <c r="L39" s="22"/>
      <c r="M39" s="22"/>
      <c r="N39" s="22"/>
      <c r="O39" s="22"/>
      <c r="P39" s="22"/>
    </row>
    <row r="40" spans="1:16" ht="39" customHeight="1" x14ac:dyDescent="0.15">
      <c r="A40" s="22"/>
      <c r="B40" s="35"/>
      <c r="C40" s="1145" t="s">
        <v>575</v>
      </c>
      <c r="D40" s="1146"/>
      <c r="E40" s="1147"/>
      <c r="F40" s="36">
        <v>1.02</v>
      </c>
      <c r="G40" s="37">
        <v>1.2</v>
      </c>
      <c r="H40" s="37">
        <v>1.81</v>
      </c>
      <c r="I40" s="37">
        <v>1.83</v>
      </c>
      <c r="J40" s="38">
        <v>0.6</v>
      </c>
      <c r="K40" s="22"/>
      <c r="L40" s="22"/>
      <c r="M40" s="22"/>
      <c r="N40" s="22"/>
      <c r="O40" s="22"/>
      <c r="P40" s="22"/>
    </row>
    <row r="41" spans="1:16" ht="39" customHeight="1" x14ac:dyDescent="0.15">
      <c r="A41" s="22"/>
      <c r="B41" s="35"/>
      <c r="C41" s="1145" t="s">
        <v>576</v>
      </c>
      <c r="D41" s="1146"/>
      <c r="E41" s="1147"/>
      <c r="F41" s="36">
        <v>0.13</v>
      </c>
      <c r="G41" s="37">
        <v>0.14000000000000001</v>
      </c>
      <c r="H41" s="37">
        <v>0.15</v>
      </c>
      <c r="I41" s="37">
        <v>0.16</v>
      </c>
      <c r="J41" s="38">
        <v>0.17</v>
      </c>
      <c r="K41" s="22"/>
      <c r="L41" s="22"/>
      <c r="M41" s="22"/>
      <c r="N41" s="22"/>
      <c r="O41" s="22"/>
      <c r="P41" s="22"/>
    </row>
    <row r="42" spans="1:16" ht="39" customHeight="1" x14ac:dyDescent="0.15">
      <c r="A42" s="22"/>
      <c r="B42" s="39"/>
      <c r="C42" s="1145" t="s">
        <v>577</v>
      </c>
      <c r="D42" s="1146"/>
      <c r="E42" s="1147"/>
      <c r="F42" s="36" t="s">
        <v>521</v>
      </c>
      <c r="G42" s="37" t="s">
        <v>521</v>
      </c>
      <c r="H42" s="37" t="s">
        <v>521</v>
      </c>
      <c r="I42" s="37" t="s">
        <v>521</v>
      </c>
      <c r="J42" s="38" t="s">
        <v>521</v>
      </c>
      <c r="K42" s="22"/>
      <c r="L42" s="22"/>
      <c r="M42" s="22"/>
      <c r="N42" s="22"/>
      <c r="O42" s="22"/>
      <c r="P42" s="22"/>
    </row>
    <row r="43" spans="1:16" ht="39" customHeight="1" thickBot="1" x14ac:dyDescent="0.2">
      <c r="A43" s="22"/>
      <c r="B43" s="40"/>
      <c r="C43" s="1148" t="s">
        <v>578</v>
      </c>
      <c r="D43" s="1149"/>
      <c r="E43" s="1150"/>
      <c r="F43" s="41">
        <v>0.05</v>
      </c>
      <c r="G43" s="42">
        <v>0.06</v>
      </c>
      <c r="H43" s="42">
        <v>0.06</v>
      </c>
      <c r="I43" s="42">
        <v>0.03</v>
      </c>
      <c r="J43" s="43">
        <v>0.03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ITSOblqvTnWy0d5kOxQYBP0yvRVj8O3FYjIpDuWKZdAIKTVicWuTwPQGgCan7lRhsmEND0uypsLSYTZFhw8T6A==" saltValue="CLa81gHyWbaBf61s6D85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zoomScale="85" zoomScaleNormal="8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2347</v>
      </c>
      <c r="L45" s="60">
        <v>2217</v>
      </c>
      <c r="M45" s="60">
        <v>2232</v>
      </c>
      <c r="N45" s="60">
        <v>2286</v>
      </c>
      <c r="O45" s="61">
        <v>2319</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521</v>
      </c>
      <c r="L46" s="64" t="s">
        <v>521</v>
      </c>
      <c r="M46" s="64" t="s">
        <v>521</v>
      </c>
      <c r="N46" s="64" t="s">
        <v>521</v>
      </c>
      <c r="O46" s="65" t="s">
        <v>521</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521</v>
      </c>
      <c r="L47" s="64" t="s">
        <v>521</v>
      </c>
      <c r="M47" s="64" t="s">
        <v>521</v>
      </c>
      <c r="N47" s="64" t="s">
        <v>521</v>
      </c>
      <c r="O47" s="65" t="s">
        <v>521</v>
      </c>
      <c r="P47" s="48"/>
      <c r="Q47" s="48"/>
      <c r="R47" s="48"/>
      <c r="S47" s="48"/>
      <c r="T47" s="48"/>
      <c r="U47" s="48"/>
    </row>
    <row r="48" spans="1:21" ht="30.75" customHeight="1" x14ac:dyDescent="0.15">
      <c r="A48" s="48"/>
      <c r="B48" s="1155"/>
      <c r="C48" s="1156"/>
      <c r="D48" s="62"/>
      <c r="E48" s="1161" t="s">
        <v>14</v>
      </c>
      <c r="F48" s="1161"/>
      <c r="G48" s="1161"/>
      <c r="H48" s="1161"/>
      <c r="I48" s="1161"/>
      <c r="J48" s="1162"/>
      <c r="K48" s="63">
        <v>400</v>
      </c>
      <c r="L48" s="64">
        <v>358</v>
      </c>
      <c r="M48" s="64">
        <v>546</v>
      </c>
      <c r="N48" s="64">
        <v>451</v>
      </c>
      <c r="O48" s="65">
        <v>477</v>
      </c>
      <c r="P48" s="48"/>
      <c r="Q48" s="48"/>
      <c r="R48" s="48"/>
      <c r="S48" s="48"/>
      <c r="T48" s="48"/>
      <c r="U48" s="48"/>
    </row>
    <row r="49" spans="1:21" ht="30.75" customHeight="1" x14ac:dyDescent="0.15">
      <c r="A49" s="48"/>
      <c r="B49" s="1155"/>
      <c r="C49" s="1156"/>
      <c r="D49" s="62"/>
      <c r="E49" s="1161" t="s">
        <v>15</v>
      </c>
      <c r="F49" s="1161"/>
      <c r="G49" s="1161"/>
      <c r="H49" s="1161"/>
      <c r="I49" s="1161"/>
      <c r="J49" s="1162"/>
      <c r="K49" s="63">
        <v>59</v>
      </c>
      <c r="L49" s="64">
        <v>54</v>
      </c>
      <c r="M49" s="64">
        <v>54</v>
      </c>
      <c r="N49" s="64">
        <v>73</v>
      </c>
      <c r="O49" s="65">
        <v>78</v>
      </c>
      <c r="P49" s="48"/>
      <c r="Q49" s="48"/>
      <c r="R49" s="48"/>
      <c r="S49" s="48"/>
      <c r="T49" s="48"/>
      <c r="U49" s="48"/>
    </row>
    <row r="50" spans="1:21" ht="30.75" customHeight="1" x14ac:dyDescent="0.15">
      <c r="A50" s="48"/>
      <c r="B50" s="1155"/>
      <c r="C50" s="1156"/>
      <c r="D50" s="62"/>
      <c r="E50" s="1161" t="s">
        <v>16</v>
      </c>
      <c r="F50" s="1161"/>
      <c r="G50" s="1161"/>
      <c r="H50" s="1161"/>
      <c r="I50" s="1161"/>
      <c r="J50" s="1162"/>
      <c r="K50" s="63">
        <v>31</v>
      </c>
      <c r="L50" s="64">
        <v>31</v>
      </c>
      <c r="M50" s="64">
        <v>31</v>
      </c>
      <c r="N50" s="64">
        <v>31</v>
      </c>
      <c r="O50" s="65">
        <v>31</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521</v>
      </c>
      <c r="L51" s="64" t="s">
        <v>521</v>
      </c>
      <c r="M51" s="64" t="s">
        <v>521</v>
      </c>
      <c r="N51" s="64" t="s">
        <v>521</v>
      </c>
      <c r="O51" s="65" t="s">
        <v>521</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2284</v>
      </c>
      <c r="L52" s="64">
        <v>2229</v>
      </c>
      <c r="M52" s="64">
        <v>2303</v>
      </c>
      <c r="N52" s="64">
        <v>2332</v>
      </c>
      <c r="O52" s="65">
        <v>2175</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553</v>
      </c>
      <c r="L53" s="69">
        <v>431</v>
      </c>
      <c r="M53" s="69">
        <v>560</v>
      </c>
      <c r="N53" s="69">
        <v>509</v>
      </c>
      <c r="O53" s="70">
        <v>730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2">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15">
      <c r="B58" s="1169" t="s">
        <v>25</v>
      </c>
      <c r="C58" s="1170"/>
      <c r="D58" s="1175" t="s">
        <v>26</v>
      </c>
      <c r="E58" s="1176"/>
      <c r="F58" s="1176"/>
      <c r="G58" s="1176"/>
      <c r="H58" s="1176"/>
      <c r="I58" s="1176"/>
      <c r="J58" s="1177"/>
      <c r="K58" s="83" t="s">
        <v>603</v>
      </c>
      <c r="L58" s="84" t="s">
        <v>603</v>
      </c>
      <c r="M58" s="84" t="s">
        <v>603</v>
      </c>
      <c r="N58" s="84" t="s">
        <v>603</v>
      </c>
      <c r="O58" s="85" t="s">
        <v>603</v>
      </c>
    </row>
    <row r="59" spans="1:21" ht="31.5" customHeight="1" x14ac:dyDescent="0.15">
      <c r="B59" s="1171"/>
      <c r="C59" s="1172"/>
      <c r="D59" s="1178" t="s">
        <v>27</v>
      </c>
      <c r="E59" s="1179"/>
      <c r="F59" s="1179"/>
      <c r="G59" s="1179"/>
      <c r="H59" s="1179"/>
      <c r="I59" s="1179"/>
      <c r="J59" s="1180"/>
      <c r="K59" s="86" t="s">
        <v>603</v>
      </c>
      <c r="L59" s="87" t="s">
        <v>603</v>
      </c>
      <c r="M59" s="87" t="s">
        <v>603</v>
      </c>
      <c r="N59" s="87" t="s">
        <v>603</v>
      </c>
      <c r="O59" s="88" t="s">
        <v>603</v>
      </c>
    </row>
    <row r="60" spans="1:21" ht="31.5" customHeight="1" thickBot="1" x14ac:dyDescent="0.2">
      <c r="B60" s="1173"/>
      <c r="C60" s="1174"/>
      <c r="D60" s="1181" t="s">
        <v>28</v>
      </c>
      <c r="E60" s="1182"/>
      <c r="F60" s="1182"/>
      <c r="G60" s="1182"/>
      <c r="H60" s="1182"/>
      <c r="I60" s="1182"/>
      <c r="J60" s="1183"/>
      <c r="K60" s="89" t="s">
        <v>603</v>
      </c>
      <c r="L60" s="90" t="s">
        <v>603</v>
      </c>
      <c r="M60" s="90" t="s">
        <v>603</v>
      </c>
      <c r="N60" s="90" t="s">
        <v>603</v>
      </c>
      <c r="O60" s="91" t="s">
        <v>603</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U8Ejdtf2mofRVJ7eUojK8xNG0mEV10E6F+Hfbxw+azzfNpoOEyPCM5nJJ/bWxAZjsgiWq13OtyjaFlTkjt9pCQ==" saltValue="J5PcyWQHxaFcSCbVhOkcz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zoomScale="85" zoomScaleNormal="85"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562</v>
      </c>
      <c r="J40" s="103" t="s">
        <v>563</v>
      </c>
      <c r="K40" s="103" t="s">
        <v>564</v>
      </c>
      <c r="L40" s="103" t="s">
        <v>565</v>
      </c>
      <c r="M40" s="104" t="s">
        <v>566</v>
      </c>
    </row>
    <row r="41" spans="2:13" ht="27.75" customHeight="1" x14ac:dyDescent="0.15">
      <c r="B41" s="1184" t="s">
        <v>31</v>
      </c>
      <c r="C41" s="1185"/>
      <c r="D41" s="105"/>
      <c r="E41" s="1190" t="s">
        <v>32</v>
      </c>
      <c r="F41" s="1190"/>
      <c r="G41" s="1190"/>
      <c r="H41" s="1191"/>
      <c r="I41" s="355">
        <v>22622</v>
      </c>
      <c r="J41" s="356">
        <v>22403</v>
      </c>
      <c r="K41" s="356">
        <v>22170</v>
      </c>
      <c r="L41" s="356">
        <v>21949</v>
      </c>
      <c r="M41" s="357">
        <v>21209</v>
      </c>
    </row>
    <row r="42" spans="2:13" ht="27.75" customHeight="1" x14ac:dyDescent="0.15">
      <c r="B42" s="1186"/>
      <c r="C42" s="1187"/>
      <c r="D42" s="106"/>
      <c r="E42" s="1192" t="s">
        <v>33</v>
      </c>
      <c r="F42" s="1192"/>
      <c r="G42" s="1192"/>
      <c r="H42" s="1193"/>
      <c r="I42" s="358">
        <v>594</v>
      </c>
      <c r="J42" s="359">
        <v>564</v>
      </c>
      <c r="K42" s="359">
        <v>533</v>
      </c>
      <c r="L42" s="359">
        <v>502</v>
      </c>
      <c r="M42" s="360">
        <v>472</v>
      </c>
    </row>
    <row r="43" spans="2:13" ht="27.75" customHeight="1" x14ac:dyDescent="0.15">
      <c r="B43" s="1186"/>
      <c r="C43" s="1187"/>
      <c r="D43" s="106"/>
      <c r="E43" s="1192" t="s">
        <v>34</v>
      </c>
      <c r="F43" s="1192"/>
      <c r="G43" s="1192"/>
      <c r="H43" s="1193"/>
      <c r="I43" s="358">
        <v>6404</v>
      </c>
      <c r="J43" s="359">
        <v>5266</v>
      </c>
      <c r="K43" s="359">
        <v>4747</v>
      </c>
      <c r="L43" s="359">
        <v>4668</v>
      </c>
      <c r="M43" s="360">
        <v>4651</v>
      </c>
    </row>
    <row r="44" spans="2:13" ht="27.75" customHeight="1" x14ac:dyDescent="0.15">
      <c r="B44" s="1186"/>
      <c r="C44" s="1187"/>
      <c r="D44" s="106"/>
      <c r="E44" s="1192" t="s">
        <v>35</v>
      </c>
      <c r="F44" s="1192"/>
      <c r="G44" s="1192"/>
      <c r="H44" s="1193"/>
      <c r="I44" s="358">
        <v>287</v>
      </c>
      <c r="J44" s="359">
        <v>349</v>
      </c>
      <c r="K44" s="359">
        <v>415</v>
      </c>
      <c r="L44" s="359">
        <v>551</v>
      </c>
      <c r="M44" s="360">
        <v>507</v>
      </c>
    </row>
    <row r="45" spans="2:13" ht="27.75" customHeight="1" x14ac:dyDescent="0.15">
      <c r="B45" s="1186"/>
      <c r="C45" s="1187"/>
      <c r="D45" s="106"/>
      <c r="E45" s="1192" t="s">
        <v>36</v>
      </c>
      <c r="F45" s="1192"/>
      <c r="G45" s="1192"/>
      <c r="H45" s="1193"/>
      <c r="I45" s="358">
        <v>3278</v>
      </c>
      <c r="J45" s="359">
        <v>3240</v>
      </c>
      <c r="K45" s="359">
        <v>3078</v>
      </c>
      <c r="L45" s="359">
        <v>3109</v>
      </c>
      <c r="M45" s="360">
        <v>3188</v>
      </c>
    </row>
    <row r="46" spans="2:13" ht="27.75" customHeight="1" x14ac:dyDescent="0.15">
      <c r="B46" s="1186"/>
      <c r="C46" s="1187"/>
      <c r="D46" s="107"/>
      <c r="E46" s="1192" t="s">
        <v>37</v>
      </c>
      <c r="F46" s="1192"/>
      <c r="G46" s="1192"/>
      <c r="H46" s="1193"/>
      <c r="I46" s="358">
        <v>25</v>
      </c>
      <c r="J46" s="359">
        <v>20</v>
      </c>
      <c r="K46" s="359">
        <v>48</v>
      </c>
      <c r="L46" s="359">
        <v>35</v>
      </c>
      <c r="M46" s="360">
        <v>22</v>
      </c>
    </row>
    <row r="47" spans="2:13" ht="27.75" customHeight="1" x14ac:dyDescent="0.15">
      <c r="B47" s="1186"/>
      <c r="C47" s="1187"/>
      <c r="D47" s="108"/>
      <c r="E47" s="1194" t="s">
        <v>38</v>
      </c>
      <c r="F47" s="1195"/>
      <c r="G47" s="1195"/>
      <c r="H47" s="1196"/>
      <c r="I47" s="358" t="s">
        <v>521</v>
      </c>
      <c r="J47" s="359" t="s">
        <v>521</v>
      </c>
      <c r="K47" s="359" t="s">
        <v>521</v>
      </c>
      <c r="L47" s="359" t="s">
        <v>521</v>
      </c>
      <c r="M47" s="360" t="s">
        <v>521</v>
      </c>
    </row>
    <row r="48" spans="2:13" ht="27.75" customHeight="1" x14ac:dyDescent="0.15">
      <c r="B48" s="1186"/>
      <c r="C48" s="1187"/>
      <c r="D48" s="106"/>
      <c r="E48" s="1192" t="s">
        <v>39</v>
      </c>
      <c r="F48" s="1192"/>
      <c r="G48" s="1192"/>
      <c r="H48" s="1193"/>
      <c r="I48" s="358" t="s">
        <v>521</v>
      </c>
      <c r="J48" s="359" t="s">
        <v>521</v>
      </c>
      <c r="K48" s="359" t="s">
        <v>521</v>
      </c>
      <c r="L48" s="359" t="s">
        <v>521</v>
      </c>
      <c r="M48" s="360" t="s">
        <v>521</v>
      </c>
    </row>
    <row r="49" spans="2:13" ht="27.75" customHeight="1" x14ac:dyDescent="0.15">
      <c r="B49" s="1188"/>
      <c r="C49" s="1189"/>
      <c r="D49" s="106"/>
      <c r="E49" s="1192" t="s">
        <v>40</v>
      </c>
      <c r="F49" s="1192"/>
      <c r="G49" s="1192"/>
      <c r="H49" s="1193"/>
      <c r="I49" s="358" t="s">
        <v>521</v>
      </c>
      <c r="J49" s="359" t="s">
        <v>521</v>
      </c>
      <c r="K49" s="359" t="s">
        <v>521</v>
      </c>
      <c r="L49" s="359" t="s">
        <v>521</v>
      </c>
      <c r="M49" s="360" t="s">
        <v>521</v>
      </c>
    </row>
    <row r="50" spans="2:13" ht="27.75" customHeight="1" x14ac:dyDescent="0.15">
      <c r="B50" s="1197" t="s">
        <v>41</v>
      </c>
      <c r="C50" s="1198"/>
      <c r="D50" s="109"/>
      <c r="E50" s="1192" t="s">
        <v>42</v>
      </c>
      <c r="F50" s="1192"/>
      <c r="G50" s="1192"/>
      <c r="H50" s="1193"/>
      <c r="I50" s="358">
        <v>7348</v>
      </c>
      <c r="J50" s="359">
        <v>8140</v>
      </c>
      <c r="K50" s="359">
        <v>7945</v>
      </c>
      <c r="L50" s="359">
        <v>11319</v>
      </c>
      <c r="M50" s="360">
        <v>12315</v>
      </c>
    </row>
    <row r="51" spans="2:13" ht="27.75" customHeight="1" x14ac:dyDescent="0.15">
      <c r="B51" s="1186"/>
      <c r="C51" s="1187"/>
      <c r="D51" s="106"/>
      <c r="E51" s="1192" t="s">
        <v>43</v>
      </c>
      <c r="F51" s="1192"/>
      <c r="G51" s="1192"/>
      <c r="H51" s="1193"/>
      <c r="I51" s="358">
        <v>2979</v>
      </c>
      <c r="J51" s="359">
        <v>2741</v>
      </c>
      <c r="K51" s="359">
        <v>2809</v>
      </c>
      <c r="L51" s="359">
        <v>2999</v>
      </c>
      <c r="M51" s="360">
        <v>3017</v>
      </c>
    </row>
    <row r="52" spans="2:13" ht="27.75" customHeight="1" x14ac:dyDescent="0.15">
      <c r="B52" s="1188"/>
      <c r="C52" s="1189"/>
      <c r="D52" s="106"/>
      <c r="E52" s="1192" t="s">
        <v>44</v>
      </c>
      <c r="F52" s="1192"/>
      <c r="G52" s="1192"/>
      <c r="H52" s="1193"/>
      <c r="I52" s="358">
        <v>22201</v>
      </c>
      <c r="J52" s="359">
        <v>21449</v>
      </c>
      <c r="K52" s="359">
        <v>20974</v>
      </c>
      <c r="L52" s="359">
        <v>20506</v>
      </c>
      <c r="M52" s="360">
        <v>19599</v>
      </c>
    </row>
    <row r="53" spans="2:13" ht="27.75" customHeight="1" thickBot="1" x14ac:dyDescent="0.2">
      <c r="B53" s="1199" t="s">
        <v>45</v>
      </c>
      <c r="C53" s="1200"/>
      <c r="D53" s="110"/>
      <c r="E53" s="1201" t="s">
        <v>46</v>
      </c>
      <c r="F53" s="1201"/>
      <c r="G53" s="1201"/>
      <c r="H53" s="1202"/>
      <c r="I53" s="361">
        <v>683</v>
      </c>
      <c r="J53" s="362">
        <v>-488</v>
      </c>
      <c r="K53" s="362">
        <v>-738</v>
      </c>
      <c r="L53" s="362">
        <v>-4009</v>
      </c>
      <c r="M53" s="363">
        <v>-4882</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hKWgHyBdupnH8SLZ/CqHWrT02sVBuZ5DNY+zvBL5GEPy3TFx9BWiPXBteZ7fRkPYe43iSa63Luy6S35C52CxkA==" saltValue="QTj8w5aolg81471L9FZma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zoomScale="85" zoomScaleNormal="85"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564</v>
      </c>
      <c r="G54" s="119" t="s">
        <v>565</v>
      </c>
      <c r="H54" s="120" t="s">
        <v>566</v>
      </c>
    </row>
    <row r="55" spans="2:8" ht="52.5" customHeight="1" x14ac:dyDescent="0.15">
      <c r="B55" s="121"/>
      <c r="C55" s="1211" t="s">
        <v>49</v>
      </c>
      <c r="D55" s="1211"/>
      <c r="E55" s="1212"/>
      <c r="F55" s="122">
        <v>3486</v>
      </c>
      <c r="G55" s="122">
        <v>5730</v>
      </c>
      <c r="H55" s="123">
        <v>6376</v>
      </c>
    </row>
    <row r="56" spans="2:8" ht="52.5" customHeight="1" x14ac:dyDescent="0.15">
      <c r="B56" s="124"/>
      <c r="C56" s="1213" t="s">
        <v>50</v>
      </c>
      <c r="D56" s="1213"/>
      <c r="E56" s="1214"/>
      <c r="F56" s="125">
        <v>615</v>
      </c>
      <c r="G56" s="125">
        <v>615</v>
      </c>
      <c r="H56" s="126">
        <v>920</v>
      </c>
    </row>
    <row r="57" spans="2:8" ht="53.25" customHeight="1" x14ac:dyDescent="0.15">
      <c r="B57" s="124"/>
      <c r="C57" s="1215" t="s">
        <v>51</v>
      </c>
      <c r="D57" s="1215"/>
      <c r="E57" s="1216"/>
      <c r="F57" s="127">
        <v>2245</v>
      </c>
      <c r="G57" s="127">
        <v>2890</v>
      </c>
      <c r="H57" s="128">
        <v>2900</v>
      </c>
    </row>
    <row r="58" spans="2:8" ht="45.75" customHeight="1" x14ac:dyDescent="0.15">
      <c r="B58" s="129"/>
      <c r="C58" s="1203" t="s">
        <v>597</v>
      </c>
      <c r="D58" s="1204"/>
      <c r="E58" s="1205"/>
      <c r="F58" s="130">
        <v>1347</v>
      </c>
      <c r="G58" s="130">
        <v>1883</v>
      </c>
      <c r="H58" s="131">
        <v>1777</v>
      </c>
    </row>
    <row r="59" spans="2:8" ht="45.75" customHeight="1" x14ac:dyDescent="0.15">
      <c r="B59" s="129"/>
      <c r="C59" s="1203" t="s">
        <v>598</v>
      </c>
      <c r="D59" s="1204"/>
      <c r="E59" s="1205"/>
      <c r="F59" s="130">
        <v>600</v>
      </c>
      <c r="G59" s="130">
        <v>700</v>
      </c>
      <c r="H59" s="131">
        <v>800</v>
      </c>
    </row>
    <row r="60" spans="2:8" ht="45.75" customHeight="1" x14ac:dyDescent="0.15">
      <c r="B60" s="129"/>
      <c r="C60" s="1203" t="s">
        <v>599</v>
      </c>
      <c r="D60" s="1204"/>
      <c r="E60" s="1205"/>
      <c r="F60" s="130">
        <v>113</v>
      </c>
      <c r="G60" s="130">
        <v>106</v>
      </c>
      <c r="H60" s="131">
        <v>106</v>
      </c>
    </row>
    <row r="61" spans="2:8" ht="45.75" customHeight="1" x14ac:dyDescent="0.15">
      <c r="B61" s="129"/>
      <c r="C61" s="1203" t="s">
        <v>600</v>
      </c>
      <c r="D61" s="1204"/>
      <c r="E61" s="1205"/>
      <c r="F61" s="130">
        <v>76</v>
      </c>
      <c r="G61" s="130">
        <v>94</v>
      </c>
      <c r="H61" s="131">
        <v>106</v>
      </c>
    </row>
    <row r="62" spans="2:8" ht="45.75" customHeight="1" thickBot="1" x14ac:dyDescent="0.2">
      <c r="B62" s="132"/>
      <c r="C62" s="1206" t="s">
        <v>601</v>
      </c>
      <c r="D62" s="1207"/>
      <c r="E62" s="1208"/>
      <c r="F62" s="133">
        <v>58</v>
      </c>
      <c r="G62" s="133">
        <v>55</v>
      </c>
      <c r="H62" s="134">
        <v>52</v>
      </c>
    </row>
    <row r="63" spans="2:8" ht="52.5" customHeight="1" thickBot="1" x14ac:dyDescent="0.2">
      <c r="B63" s="135"/>
      <c r="C63" s="1209" t="s">
        <v>52</v>
      </c>
      <c r="D63" s="1209"/>
      <c r="E63" s="1210"/>
      <c r="F63" s="136">
        <v>6346</v>
      </c>
      <c r="G63" s="136">
        <v>9236</v>
      </c>
      <c r="H63" s="137">
        <v>10195</v>
      </c>
    </row>
    <row r="64" spans="2:8" x14ac:dyDescent="0.15"/>
  </sheetData>
  <sheetProtection algorithmName="SHA-512" hashValue="u+gUm9GijYjjDEsc6rhVWtMcfJBVaEfYXjZlZQAjO6hEKL6rTOFoRXw9EQM2EIpahTtGGJgj91vWg7hODsQvqQ==" saltValue="1q7arzajeCXSDb5fucrd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559</v>
      </c>
      <c r="G2" s="151"/>
      <c r="H2" s="152"/>
    </row>
    <row r="3" spans="1:8" x14ac:dyDescent="0.15">
      <c r="A3" s="148" t="s">
        <v>552</v>
      </c>
      <c r="B3" s="153"/>
      <c r="C3" s="154"/>
      <c r="D3" s="155">
        <v>51426</v>
      </c>
      <c r="E3" s="156"/>
      <c r="F3" s="157">
        <v>69185</v>
      </c>
      <c r="G3" s="158"/>
      <c r="H3" s="159"/>
    </row>
    <row r="4" spans="1:8" x14ac:dyDescent="0.15">
      <c r="A4" s="160"/>
      <c r="B4" s="161"/>
      <c r="C4" s="162"/>
      <c r="D4" s="163">
        <v>28141</v>
      </c>
      <c r="E4" s="164"/>
      <c r="F4" s="165">
        <v>38519</v>
      </c>
      <c r="G4" s="166"/>
      <c r="H4" s="167"/>
    </row>
    <row r="5" spans="1:8" x14ac:dyDescent="0.15">
      <c r="A5" s="148" t="s">
        <v>554</v>
      </c>
      <c r="B5" s="153"/>
      <c r="C5" s="154"/>
      <c r="D5" s="155">
        <v>63733</v>
      </c>
      <c r="E5" s="156"/>
      <c r="F5" s="157">
        <v>70166</v>
      </c>
      <c r="G5" s="158"/>
      <c r="H5" s="159"/>
    </row>
    <row r="6" spans="1:8" x14ac:dyDescent="0.15">
      <c r="A6" s="160"/>
      <c r="B6" s="161"/>
      <c r="C6" s="162"/>
      <c r="D6" s="163">
        <v>31739</v>
      </c>
      <c r="E6" s="164"/>
      <c r="F6" s="165">
        <v>36115</v>
      </c>
      <c r="G6" s="166"/>
      <c r="H6" s="167"/>
    </row>
    <row r="7" spans="1:8" x14ac:dyDescent="0.15">
      <c r="A7" s="148" t="s">
        <v>555</v>
      </c>
      <c r="B7" s="153"/>
      <c r="C7" s="154"/>
      <c r="D7" s="155">
        <v>54007</v>
      </c>
      <c r="E7" s="156"/>
      <c r="F7" s="157">
        <v>70329</v>
      </c>
      <c r="G7" s="158"/>
      <c r="H7" s="159"/>
    </row>
    <row r="8" spans="1:8" x14ac:dyDescent="0.15">
      <c r="A8" s="160"/>
      <c r="B8" s="161"/>
      <c r="C8" s="162"/>
      <c r="D8" s="163">
        <v>31042</v>
      </c>
      <c r="E8" s="164"/>
      <c r="F8" s="165">
        <v>39403</v>
      </c>
      <c r="G8" s="166"/>
      <c r="H8" s="167"/>
    </row>
    <row r="9" spans="1:8" x14ac:dyDescent="0.15">
      <c r="A9" s="148" t="s">
        <v>556</v>
      </c>
      <c r="B9" s="153"/>
      <c r="C9" s="154"/>
      <c r="D9" s="155">
        <v>38277</v>
      </c>
      <c r="E9" s="156"/>
      <c r="F9" s="157">
        <v>54225</v>
      </c>
      <c r="G9" s="158"/>
      <c r="H9" s="159"/>
    </row>
    <row r="10" spans="1:8" x14ac:dyDescent="0.15">
      <c r="A10" s="160"/>
      <c r="B10" s="161"/>
      <c r="C10" s="162"/>
      <c r="D10" s="163">
        <v>21149</v>
      </c>
      <c r="E10" s="164"/>
      <c r="F10" s="165">
        <v>27337</v>
      </c>
      <c r="G10" s="166"/>
      <c r="H10" s="167"/>
    </row>
    <row r="11" spans="1:8" x14ac:dyDescent="0.15">
      <c r="A11" s="148" t="s">
        <v>557</v>
      </c>
      <c r="B11" s="153"/>
      <c r="C11" s="154"/>
      <c r="D11" s="155">
        <v>56511</v>
      </c>
      <c r="E11" s="156"/>
      <c r="F11" s="157">
        <v>54016</v>
      </c>
      <c r="G11" s="158"/>
      <c r="H11" s="159"/>
    </row>
    <row r="12" spans="1:8" x14ac:dyDescent="0.15">
      <c r="A12" s="160"/>
      <c r="B12" s="161"/>
      <c r="C12" s="168"/>
      <c r="D12" s="163">
        <v>29736</v>
      </c>
      <c r="E12" s="164"/>
      <c r="F12" s="165">
        <v>28078</v>
      </c>
      <c r="G12" s="166"/>
      <c r="H12" s="167"/>
    </row>
    <row r="13" spans="1:8" x14ac:dyDescent="0.15">
      <c r="A13" s="148"/>
      <c r="B13" s="153"/>
      <c r="C13" s="169"/>
      <c r="D13" s="170">
        <v>52791</v>
      </c>
      <c r="E13" s="171"/>
      <c r="F13" s="172">
        <v>63584</v>
      </c>
      <c r="G13" s="173"/>
      <c r="H13" s="159"/>
    </row>
    <row r="14" spans="1:8" x14ac:dyDescent="0.15">
      <c r="A14" s="160"/>
      <c r="B14" s="161"/>
      <c r="C14" s="162"/>
      <c r="D14" s="163">
        <v>28361</v>
      </c>
      <c r="E14" s="164"/>
      <c r="F14" s="165">
        <v>33890</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10.45</v>
      </c>
      <c r="C19" s="174">
        <f>ROUND(VALUE(SUBSTITUTE(実質収支比率等に係る経年分析!G$48,"▲","-")),2)</f>
        <v>10.16</v>
      </c>
      <c r="D19" s="174">
        <f>ROUND(VALUE(SUBSTITUTE(実質収支比率等に係る経年分析!H$48,"▲","-")),2)</f>
        <v>14.64</v>
      </c>
      <c r="E19" s="174">
        <f>ROUND(VALUE(SUBSTITUTE(実質収支比率等に係る経年分析!I$48,"▲","-")),2)</f>
        <v>12.22</v>
      </c>
      <c r="F19" s="174">
        <f>ROUND(VALUE(SUBSTITUTE(実質収支比率等に係る経年分析!J$48,"▲","-")),2)</f>
        <v>13.52</v>
      </c>
    </row>
    <row r="20" spans="1:11" x14ac:dyDescent="0.15">
      <c r="A20" s="174" t="s">
        <v>56</v>
      </c>
      <c r="B20" s="174">
        <f>ROUND(VALUE(SUBSTITUTE(実質収支比率等に係る経年分析!F$47,"▲","-")),2)</f>
        <v>28.41</v>
      </c>
      <c r="C20" s="174">
        <f>ROUND(VALUE(SUBSTITUTE(実質収支比率等に係る経年分析!G$47,"▲","-")),2)</f>
        <v>33.340000000000003</v>
      </c>
      <c r="D20" s="174">
        <f>ROUND(VALUE(SUBSTITUTE(実質収支比率等に係る経年分析!H$47,"▲","-")),2)</f>
        <v>24.94</v>
      </c>
      <c r="E20" s="174">
        <f>ROUND(VALUE(SUBSTITUTE(実質収支比率等に係る経年分析!I$47,"▲","-")),2)</f>
        <v>39.229999999999997</v>
      </c>
      <c r="F20" s="174">
        <f>ROUND(VALUE(SUBSTITUTE(実質収支比率等に係る経年分析!J$47,"▲","-")),2)</f>
        <v>44.47</v>
      </c>
    </row>
    <row r="21" spans="1:11" x14ac:dyDescent="0.15">
      <c r="A21" s="174" t="s">
        <v>57</v>
      </c>
      <c r="B21" s="174">
        <f>IF(ISNUMBER(VALUE(SUBSTITUTE(実質収支比率等に係る経年分析!F$49,"▲","-"))),ROUND(VALUE(SUBSTITUTE(実質収支比率等に係る経年分析!F$49,"▲","-")),2),NA())</f>
        <v>-2.42</v>
      </c>
      <c r="C21" s="174">
        <f>IF(ISNUMBER(VALUE(SUBSTITUTE(実質収支比率等に係る経年分析!G$49,"▲","-"))),ROUND(VALUE(SUBSTITUTE(実質収支比率等に係る経年分析!G$49,"▲","-")),2),NA())</f>
        <v>5.31</v>
      </c>
      <c r="D21" s="174">
        <f>IF(ISNUMBER(VALUE(SUBSTITUTE(実質収支比率等に係る経年分析!H$49,"▲","-"))),ROUND(VALUE(SUBSTITUTE(実質収支比率等に係る経年分析!H$49,"▲","-")),2),NA())</f>
        <v>-2.59</v>
      </c>
      <c r="E21" s="174">
        <f>IF(ISNUMBER(VALUE(SUBSTITUTE(実質収支比率等に係る経年分析!I$49,"▲","-"))),ROUND(VALUE(SUBSTITUTE(実質収支比率等に係る経年分析!I$49,"▲","-")),2),NA())</f>
        <v>13.57</v>
      </c>
      <c r="F21" s="174">
        <f>IF(ISNUMBER(VALUE(SUBSTITUTE(実質収支比率等に係る経年分析!J$49,"▲","-"))),ROUND(VALUE(SUBSTITUTE(実質収支比率等に係る経年分析!J$49,"▲","-")),2),NA())</f>
        <v>5.57</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0.06</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0.06</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0.03</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0.03</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0.14000000000000001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0.15</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0.16</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0.17</v>
      </c>
    </row>
    <row r="30" spans="1:11" x14ac:dyDescent="0.15">
      <c r="A30" s="175" t="str">
        <f>IF(連結実質赤字比率に係る赤字・黒字の構成分析!C$40="",NA(),連結実質赤字比率に係る赤字・黒字の構成分析!C$40)</f>
        <v>国民健康保険特別会計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1.02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1.2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1.81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1.83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0.6</v>
      </c>
    </row>
    <row r="31" spans="1:11" x14ac:dyDescent="0.15">
      <c r="A31" s="175" t="str">
        <f>IF(連結実質赤字比率に係る赤字・黒字の構成分析!C$39="",NA(),連結実質赤字比率に係る赤字・黒字の構成分析!C$39)</f>
        <v>工業団地整備事業特別会計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0.89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1.48</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1.59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2.09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2.06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2.27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2.71</v>
      </c>
    </row>
    <row r="33" spans="1:16" x14ac:dyDescent="0.15">
      <c r="A33" s="175" t="str">
        <f>IF(連結実質赤字比率に係る赤字・黒字の構成分析!C$37="",NA(),連結実質赤字比率に係る赤字・黒字の構成分析!C$37)</f>
        <v>天童市公共下水道事業会計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6.44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5.95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5.71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5.78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7.49</v>
      </c>
    </row>
    <row r="34" spans="1:16" x14ac:dyDescent="0.15">
      <c r="A34" s="175" t="str">
        <f>IF(連結実質赤字比率に係る赤字・黒字の構成分析!C$36="",NA(),連結実質赤字比率に係る赤字・黒字の構成分析!C$36)</f>
        <v>天童市民病院事業会計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2.0299999999999998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2.85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3.96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6.32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9.17</v>
      </c>
    </row>
    <row r="35" spans="1:16" x14ac:dyDescent="0.15">
      <c r="A35" s="175" t="str">
        <f>IF(連結実質赤字比率に係る赤字・黒字の構成分析!C$35="",NA(),連結実質赤字比率に係る赤字・黒字の構成分析!C$35)</f>
        <v>天童市水道事業会計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10.72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12.56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12.06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11.14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10.41</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10.39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10.09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14.57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12.18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13.48</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2284</v>
      </c>
      <c r="E42" s="176"/>
      <c r="F42" s="176"/>
      <c r="G42" s="176">
        <f>'実質公債費比率（分子）の構造'!L$52</f>
        <v>2229</v>
      </c>
      <c r="H42" s="176"/>
      <c r="I42" s="176"/>
      <c r="J42" s="176">
        <f>'実質公債費比率（分子）の構造'!M$52</f>
        <v>2303</v>
      </c>
      <c r="K42" s="176"/>
      <c r="L42" s="176"/>
      <c r="M42" s="176">
        <f>'実質公債費比率（分子）の構造'!N$52</f>
        <v>2332</v>
      </c>
      <c r="N42" s="176"/>
      <c r="O42" s="176"/>
      <c r="P42" s="176">
        <f>'実質公債費比率（分子）の構造'!O$52</f>
        <v>2175</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31</v>
      </c>
      <c r="C44" s="176"/>
      <c r="D44" s="176"/>
      <c r="E44" s="176">
        <f>'実質公債費比率（分子）の構造'!L$50</f>
        <v>31</v>
      </c>
      <c r="F44" s="176"/>
      <c r="G44" s="176"/>
      <c r="H44" s="176">
        <f>'実質公債費比率（分子）の構造'!M$50</f>
        <v>31</v>
      </c>
      <c r="I44" s="176"/>
      <c r="J44" s="176"/>
      <c r="K44" s="176">
        <f>'実質公債費比率（分子）の構造'!N$50</f>
        <v>31</v>
      </c>
      <c r="L44" s="176"/>
      <c r="M44" s="176"/>
      <c r="N44" s="176">
        <f>'実質公債費比率（分子）の構造'!O$50</f>
        <v>31</v>
      </c>
      <c r="O44" s="176"/>
      <c r="P44" s="176"/>
    </row>
    <row r="45" spans="1:16" x14ac:dyDescent="0.15">
      <c r="A45" s="176" t="s">
        <v>67</v>
      </c>
      <c r="B45" s="176">
        <f>'実質公債費比率（分子）の構造'!K$49</f>
        <v>59</v>
      </c>
      <c r="C45" s="176"/>
      <c r="D45" s="176"/>
      <c r="E45" s="176">
        <f>'実質公債費比率（分子）の構造'!L$49</f>
        <v>54</v>
      </c>
      <c r="F45" s="176"/>
      <c r="G45" s="176"/>
      <c r="H45" s="176">
        <f>'実質公債費比率（分子）の構造'!M$49</f>
        <v>54</v>
      </c>
      <c r="I45" s="176"/>
      <c r="J45" s="176"/>
      <c r="K45" s="176">
        <f>'実質公債費比率（分子）の構造'!N$49</f>
        <v>73</v>
      </c>
      <c r="L45" s="176"/>
      <c r="M45" s="176"/>
      <c r="N45" s="176">
        <f>'実質公債費比率（分子）の構造'!O$49</f>
        <v>78</v>
      </c>
      <c r="O45" s="176"/>
      <c r="P45" s="176"/>
    </row>
    <row r="46" spans="1:16" x14ac:dyDescent="0.15">
      <c r="A46" s="176" t="s">
        <v>68</v>
      </c>
      <c r="B46" s="176">
        <f>'実質公債費比率（分子）の構造'!K$48</f>
        <v>400</v>
      </c>
      <c r="C46" s="176"/>
      <c r="D46" s="176"/>
      <c r="E46" s="176">
        <f>'実質公債費比率（分子）の構造'!L$48</f>
        <v>358</v>
      </c>
      <c r="F46" s="176"/>
      <c r="G46" s="176"/>
      <c r="H46" s="176">
        <f>'実質公債費比率（分子）の構造'!M$48</f>
        <v>546</v>
      </c>
      <c r="I46" s="176"/>
      <c r="J46" s="176"/>
      <c r="K46" s="176">
        <f>'実質公債費比率（分子）の構造'!N$48</f>
        <v>451</v>
      </c>
      <c r="L46" s="176"/>
      <c r="M46" s="176"/>
      <c r="N46" s="176">
        <f>'実質公債費比率（分子）の構造'!O$48</f>
        <v>477</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2347</v>
      </c>
      <c r="C49" s="176"/>
      <c r="D49" s="176"/>
      <c r="E49" s="176">
        <f>'実質公債費比率（分子）の構造'!L$45</f>
        <v>2217</v>
      </c>
      <c r="F49" s="176"/>
      <c r="G49" s="176"/>
      <c r="H49" s="176">
        <f>'実質公債費比率（分子）の構造'!M$45</f>
        <v>2232</v>
      </c>
      <c r="I49" s="176"/>
      <c r="J49" s="176"/>
      <c r="K49" s="176">
        <f>'実質公債費比率（分子）の構造'!N$45</f>
        <v>2286</v>
      </c>
      <c r="L49" s="176"/>
      <c r="M49" s="176"/>
      <c r="N49" s="176">
        <f>'実質公債費比率（分子）の構造'!O$45</f>
        <v>2319</v>
      </c>
      <c r="O49" s="176"/>
      <c r="P49" s="176"/>
    </row>
    <row r="50" spans="1:16" x14ac:dyDescent="0.15">
      <c r="A50" s="176" t="s">
        <v>72</v>
      </c>
      <c r="B50" s="176" t="e">
        <f>NA()</f>
        <v>#N/A</v>
      </c>
      <c r="C50" s="176">
        <f>IF(ISNUMBER('実質公債費比率（分子）の構造'!K$53),'実質公債費比率（分子）の構造'!K$53,NA())</f>
        <v>553</v>
      </c>
      <c r="D50" s="176" t="e">
        <f>NA()</f>
        <v>#N/A</v>
      </c>
      <c r="E50" s="176" t="e">
        <f>NA()</f>
        <v>#N/A</v>
      </c>
      <c r="F50" s="176">
        <f>IF(ISNUMBER('実質公債費比率（分子）の構造'!L$53),'実質公債費比率（分子）の構造'!L$53,NA())</f>
        <v>431</v>
      </c>
      <c r="G50" s="176" t="e">
        <f>NA()</f>
        <v>#N/A</v>
      </c>
      <c r="H50" s="176" t="e">
        <f>NA()</f>
        <v>#N/A</v>
      </c>
      <c r="I50" s="176">
        <f>IF(ISNUMBER('実質公債費比率（分子）の構造'!M$53),'実質公債費比率（分子）の構造'!M$53,NA())</f>
        <v>560</v>
      </c>
      <c r="J50" s="176" t="e">
        <f>NA()</f>
        <v>#N/A</v>
      </c>
      <c r="K50" s="176" t="e">
        <f>NA()</f>
        <v>#N/A</v>
      </c>
      <c r="L50" s="176">
        <f>IF(ISNUMBER('実質公債費比率（分子）の構造'!N$53),'実質公債費比率（分子）の構造'!N$53,NA())</f>
        <v>509</v>
      </c>
      <c r="M50" s="176" t="e">
        <f>NA()</f>
        <v>#N/A</v>
      </c>
      <c r="N50" s="176" t="e">
        <f>NA()</f>
        <v>#N/A</v>
      </c>
      <c r="O50" s="176">
        <f>IF(ISNUMBER('実質公債費比率（分子）の構造'!O$53),'実質公債費比率（分子）の構造'!O$53,NA())</f>
        <v>730</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22201</v>
      </c>
      <c r="E56" s="175"/>
      <c r="F56" s="175"/>
      <c r="G56" s="175">
        <f>'将来負担比率（分子）の構造'!J$52</f>
        <v>21449</v>
      </c>
      <c r="H56" s="175"/>
      <c r="I56" s="175"/>
      <c r="J56" s="175">
        <f>'将来負担比率（分子）の構造'!K$52</f>
        <v>20974</v>
      </c>
      <c r="K56" s="175"/>
      <c r="L56" s="175"/>
      <c r="M56" s="175">
        <f>'将来負担比率（分子）の構造'!L$52</f>
        <v>20506</v>
      </c>
      <c r="N56" s="175"/>
      <c r="O56" s="175"/>
      <c r="P56" s="175">
        <f>'将来負担比率（分子）の構造'!M$52</f>
        <v>19599</v>
      </c>
    </row>
    <row r="57" spans="1:16" x14ac:dyDescent="0.15">
      <c r="A57" s="175" t="s">
        <v>43</v>
      </c>
      <c r="B57" s="175"/>
      <c r="C57" s="175"/>
      <c r="D57" s="175">
        <f>'将来負担比率（分子）の構造'!I$51</f>
        <v>2979</v>
      </c>
      <c r="E57" s="175"/>
      <c r="F57" s="175"/>
      <c r="G57" s="175">
        <f>'将来負担比率（分子）の構造'!J$51</f>
        <v>2741</v>
      </c>
      <c r="H57" s="175"/>
      <c r="I57" s="175"/>
      <c r="J57" s="175">
        <f>'将来負担比率（分子）の構造'!K$51</f>
        <v>2809</v>
      </c>
      <c r="K57" s="175"/>
      <c r="L57" s="175"/>
      <c r="M57" s="175">
        <f>'将来負担比率（分子）の構造'!L$51</f>
        <v>2999</v>
      </c>
      <c r="N57" s="175"/>
      <c r="O57" s="175"/>
      <c r="P57" s="175">
        <f>'将来負担比率（分子）の構造'!M$51</f>
        <v>3017</v>
      </c>
    </row>
    <row r="58" spans="1:16" x14ac:dyDescent="0.15">
      <c r="A58" s="175" t="s">
        <v>42</v>
      </c>
      <c r="B58" s="175"/>
      <c r="C58" s="175"/>
      <c r="D58" s="175">
        <f>'将来負担比率（分子）の構造'!I$50</f>
        <v>7348</v>
      </c>
      <c r="E58" s="175"/>
      <c r="F58" s="175"/>
      <c r="G58" s="175">
        <f>'将来負担比率（分子）の構造'!J$50</f>
        <v>8140</v>
      </c>
      <c r="H58" s="175"/>
      <c r="I58" s="175"/>
      <c r="J58" s="175">
        <f>'将来負担比率（分子）の構造'!K$50</f>
        <v>7945</v>
      </c>
      <c r="K58" s="175"/>
      <c r="L58" s="175"/>
      <c r="M58" s="175">
        <f>'将来負担比率（分子）の構造'!L$50</f>
        <v>11319</v>
      </c>
      <c r="N58" s="175"/>
      <c r="O58" s="175"/>
      <c r="P58" s="175">
        <f>'将来負担比率（分子）の構造'!M$50</f>
        <v>12315</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f>'将来負担比率（分子）の構造'!I$46</f>
        <v>25</v>
      </c>
      <c r="C61" s="175"/>
      <c r="D61" s="175"/>
      <c r="E61" s="175">
        <f>'将来負担比率（分子）の構造'!J$46</f>
        <v>20</v>
      </c>
      <c r="F61" s="175"/>
      <c r="G61" s="175"/>
      <c r="H61" s="175">
        <f>'将来負担比率（分子）の構造'!K$46</f>
        <v>48</v>
      </c>
      <c r="I61" s="175"/>
      <c r="J61" s="175"/>
      <c r="K61" s="175">
        <f>'将来負担比率（分子）の構造'!L$46</f>
        <v>35</v>
      </c>
      <c r="L61" s="175"/>
      <c r="M61" s="175"/>
      <c r="N61" s="175">
        <f>'将来負担比率（分子）の構造'!M$46</f>
        <v>22</v>
      </c>
      <c r="O61" s="175"/>
      <c r="P61" s="175"/>
    </row>
    <row r="62" spans="1:16" x14ac:dyDescent="0.15">
      <c r="A62" s="175" t="s">
        <v>36</v>
      </c>
      <c r="B62" s="175">
        <f>'将来負担比率（分子）の構造'!I$45</f>
        <v>3278</v>
      </c>
      <c r="C62" s="175"/>
      <c r="D62" s="175"/>
      <c r="E62" s="175">
        <f>'将来負担比率（分子）の構造'!J$45</f>
        <v>3240</v>
      </c>
      <c r="F62" s="175"/>
      <c r="G62" s="175"/>
      <c r="H62" s="175">
        <f>'将来負担比率（分子）の構造'!K$45</f>
        <v>3078</v>
      </c>
      <c r="I62" s="175"/>
      <c r="J62" s="175"/>
      <c r="K62" s="175">
        <f>'将来負担比率（分子）の構造'!L$45</f>
        <v>3109</v>
      </c>
      <c r="L62" s="175"/>
      <c r="M62" s="175"/>
      <c r="N62" s="175">
        <f>'将来負担比率（分子）の構造'!M$45</f>
        <v>3188</v>
      </c>
      <c r="O62" s="175"/>
      <c r="P62" s="175"/>
    </row>
    <row r="63" spans="1:16" x14ac:dyDescent="0.15">
      <c r="A63" s="175" t="s">
        <v>35</v>
      </c>
      <c r="B63" s="175">
        <f>'将来負担比率（分子）の構造'!I$44</f>
        <v>287</v>
      </c>
      <c r="C63" s="175"/>
      <c r="D63" s="175"/>
      <c r="E63" s="175">
        <f>'将来負担比率（分子）の構造'!J$44</f>
        <v>349</v>
      </c>
      <c r="F63" s="175"/>
      <c r="G63" s="175"/>
      <c r="H63" s="175">
        <f>'将来負担比率（分子）の構造'!K$44</f>
        <v>415</v>
      </c>
      <c r="I63" s="175"/>
      <c r="J63" s="175"/>
      <c r="K63" s="175">
        <f>'将来負担比率（分子）の構造'!L$44</f>
        <v>551</v>
      </c>
      <c r="L63" s="175"/>
      <c r="M63" s="175"/>
      <c r="N63" s="175">
        <f>'将来負担比率（分子）の構造'!M$44</f>
        <v>507</v>
      </c>
      <c r="O63" s="175"/>
      <c r="P63" s="175"/>
    </row>
    <row r="64" spans="1:16" x14ac:dyDescent="0.15">
      <c r="A64" s="175" t="s">
        <v>34</v>
      </c>
      <c r="B64" s="175">
        <f>'将来負担比率（分子）の構造'!I$43</f>
        <v>6404</v>
      </c>
      <c r="C64" s="175"/>
      <c r="D64" s="175"/>
      <c r="E64" s="175">
        <f>'将来負担比率（分子）の構造'!J$43</f>
        <v>5266</v>
      </c>
      <c r="F64" s="175"/>
      <c r="G64" s="175"/>
      <c r="H64" s="175">
        <f>'将来負担比率（分子）の構造'!K$43</f>
        <v>4747</v>
      </c>
      <c r="I64" s="175"/>
      <c r="J64" s="175"/>
      <c r="K64" s="175">
        <f>'将来負担比率（分子）の構造'!L$43</f>
        <v>4668</v>
      </c>
      <c r="L64" s="175"/>
      <c r="M64" s="175"/>
      <c r="N64" s="175">
        <f>'将来負担比率（分子）の構造'!M$43</f>
        <v>4651</v>
      </c>
      <c r="O64" s="175"/>
      <c r="P64" s="175"/>
    </row>
    <row r="65" spans="1:16" x14ac:dyDescent="0.15">
      <c r="A65" s="175" t="s">
        <v>33</v>
      </c>
      <c r="B65" s="175">
        <f>'将来負担比率（分子）の構造'!I$42</f>
        <v>594</v>
      </c>
      <c r="C65" s="175"/>
      <c r="D65" s="175"/>
      <c r="E65" s="175">
        <f>'将来負担比率（分子）の構造'!J$42</f>
        <v>564</v>
      </c>
      <c r="F65" s="175"/>
      <c r="G65" s="175"/>
      <c r="H65" s="175">
        <f>'将来負担比率（分子）の構造'!K$42</f>
        <v>533</v>
      </c>
      <c r="I65" s="175"/>
      <c r="J65" s="175"/>
      <c r="K65" s="175">
        <f>'将来負担比率（分子）の構造'!L$42</f>
        <v>502</v>
      </c>
      <c r="L65" s="175"/>
      <c r="M65" s="175"/>
      <c r="N65" s="175">
        <f>'将来負担比率（分子）の構造'!M$42</f>
        <v>472</v>
      </c>
      <c r="O65" s="175"/>
      <c r="P65" s="175"/>
    </row>
    <row r="66" spans="1:16" x14ac:dyDescent="0.15">
      <c r="A66" s="175" t="s">
        <v>32</v>
      </c>
      <c r="B66" s="175">
        <f>'将来負担比率（分子）の構造'!I$41</f>
        <v>22622</v>
      </c>
      <c r="C66" s="175"/>
      <c r="D66" s="175"/>
      <c r="E66" s="175">
        <f>'将来負担比率（分子）の構造'!J$41</f>
        <v>22403</v>
      </c>
      <c r="F66" s="175"/>
      <c r="G66" s="175"/>
      <c r="H66" s="175">
        <f>'将来負担比率（分子）の構造'!K$41</f>
        <v>22170</v>
      </c>
      <c r="I66" s="175"/>
      <c r="J66" s="175"/>
      <c r="K66" s="175">
        <f>'将来負担比率（分子）の構造'!L$41</f>
        <v>21949</v>
      </c>
      <c r="L66" s="175"/>
      <c r="M66" s="175"/>
      <c r="N66" s="175">
        <f>'将来負担比率（分子）の構造'!M$41</f>
        <v>21209</v>
      </c>
      <c r="O66" s="175"/>
      <c r="P66" s="175"/>
    </row>
    <row r="67" spans="1:16" x14ac:dyDescent="0.15">
      <c r="A67" s="175" t="s">
        <v>76</v>
      </c>
      <c r="B67" s="175" t="e">
        <f>NA()</f>
        <v>#N/A</v>
      </c>
      <c r="C67" s="175">
        <f>IF(ISNUMBER('将来負担比率（分子）の構造'!I$53), IF('将来負担比率（分子）の構造'!I$53 &lt; 0, 0, '将来負担比率（分子）の構造'!I$53), NA())</f>
        <v>683</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3486</v>
      </c>
      <c r="C72" s="179">
        <f>基金残高に係る経年分析!G55</f>
        <v>5730</v>
      </c>
      <c r="D72" s="179">
        <f>基金残高に係る経年分析!H55</f>
        <v>6376</v>
      </c>
    </row>
    <row r="73" spans="1:16" x14ac:dyDescent="0.15">
      <c r="A73" s="178" t="s">
        <v>79</v>
      </c>
      <c r="B73" s="179">
        <f>基金残高に係る経年分析!F56</f>
        <v>615</v>
      </c>
      <c r="C73" s="179">
        <f>基金残高に係る経年分析!G56</f>
        <v>615</v>
      </c>
      <c r="D73" s="179">
        <f>基金残高に係る経年分析!H56</f>
        <v>920</v>
      </c>
    </row>
    <row r="74" spans="1:16" x14ac:dyDescent="0.15">
      <c r="A74" s="178" t="s">
        <v>80</v>
      </c>
      <c r="B74" s="179">
        <f>基金残高に係る経年分析!F57</f>
        <v>2245</v>
      </c>
      <c r="C74" s="179">
        <f>基金残高に係る経年分析!G57</f>
        <v>2890</v>
      </c>
      <c r="D74" s="179">
        <f>基金残高に係る経年分析!H57</f>
        <v>2900</v>
      </c>
    </row>
  </sheetData>
  <sheetProtection algorithmName="SHA-512" hashValue="+3k3NzjGuzD+amll6uW63z68NACEaCDl3dv/ruj79HsogzS5cNWpUUDu/KgI90Wh7EXfvLEEF/w18NAI0TsrHA==" saltValue="ZxCJuiYWA1scRGkRh/Th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zoomScale="85" zoomScaleNormal="8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8675556</v>
      </c>
      <c r="S5" s="613"/>
      <c r="T5" s="613"/>
      <c r="U5" s="613"/>
      <c r="V5" s="613"/>
      <c r="W5" s="613"/>
      <c r="X5" s="613"/>
      <c r="Y5" s="614"/>
      <c r="Z5" s="615">
        <v>26.6</v>
      </c>
      <c r="AA5" s="615"/>
      <c r="AB5" s="615"/>
      <c r="AC5" s="615"/>
      <c r="AD5" s="616">
        <v>8134515</v>
      </c>
      <c r="AE5" s="616"/>
      <c r="AF5" s="616"/>
      <c r="AG5" s="616"/>
      <c r="AH5" s="616"/>
      <c r="AI5" s="616"/>
      <c r="AJ5" s="616"/>
      <c r="AK5" s="616"/>
      <c r="AL5" s="617">
        <v>56.8</v>
      </c>
      <c r="AM5" s="618"/>
      <c r="AN5" s="618"/>
      <c r="AO5" s="619"/>
      <c r="AP5" s="609" t="s">
        <v>230</v>
      </c>
      <c r="AQ5" s="610"/>
      <c r="AR5" s="610"/>
      <c r="AS5" s="610"/>
      <c r="AT5" s="610"/>
      <c r="AU5" s="610"/>
      <c r="AV5" s="610"/>
      <c r="AW5" s="610"/>
      <c r="AX5" s="610"/>
      <c r="AY5" s="610"/>
      <c r="AZ5" s="610"/>
      <c r="BA5" s="610"/>
      <c r="BB5" s="610"/>
      <c r="BC5" s="610"/>
      <c r="BD5" s="610"/>
      <c r="BE5" s="610"/>
      <c r="BF5" s="611"/>
      <c r="BG5" s="623">
        <v>8107520</v>
      </c>
      <c r="BH5" s="624"/>
      <c r="BI5" s="624"/>
      <c r="BJ5" s="624"/>
      <c r="BK5" s="624"/>
      <c r="BL5" s="624"/>
      <c r="BM5" s="624"/>
      <c r="BN5" s="625"/>
      <c r="BO5" s="626">
        <v>93.5</v>
      </c>
      <c r="BP5" s="626"/>
      <c r="BQ5" s="626"/>
      <c r="BR5" s="626"/>
      <c r="BS5" s="627">
        <v>133080</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15">
      <c r="B6" s="620" t="s">
        <v>234</v>
      </c>
      <c r="C6" s="621"/>
      <c r="D6" s="621"/>
      <c r="E6" s="621"/>
      <c r="F6" s="621"/>
      <c r="G6" s="621"/>
      <c r="H6" s="621"/>
      <c r="I6" s="621"/>
      <c r="J6" s="621"/>
      <c r="K6" s="621"/>
      <c r="L6" s="621"/>
      <c r="M6" s="621"/>
      <c r="N6" s="621"/>
      <c r="O6" s="621"/>
      <c r="P6" s="621"/>
      <c r="Q6" s="622"/>
      <c r="R6" s="623">
        <v>213646</v>
      </c>
      <c r="S6" s="624"/>
      <c r="T6" s="624"/>
      <c r="U6" s="624"/>
      <c r="V6" s="624"/>
      <c r="W6" s="624"/>
      <c r="X6" s="624"/>
      <c r="Y6" s="625"/>
      <c r="Z6" s="626">
        <v>0.7</v>
      </c>
      <c r="AA6" s="626"/>
      <c r="AB6" s="626"/>
      <c r="AC6" s="626"/>
      <c r="AD6" s="627">
        <v>213646</v>
      </c>
      <c r="AE6" s="627"/>
      <c r="AF6" s="627"/>
      <c r="AG6" s="627"/>
      <c r="AH6" s="627"/>
      <c r="AI6" s="627"/>
      <c r="AJ6" s="627"/>
      <c r="AK6" s="627"/>
      <c r="AL6" s="628">
        <v>1.5</v>
      </c>
      <c r="AM6" s="629"/>
      <c r="AN6" s="629"/>
      <c r="AO6" s="630"/>
      <c r="AP6" s="620" t="s">
        <v>235</v>
      </c>
      <c r="AQ6" s="621"/>
      <c r="AR6" s="621"/>
      <c r="AS6" s="621"/>
      <c r="AT6" s="621"/>
      <c r="AU6" s="621"/>
      <c r="AV6" s="621"/>
      <c r="AW6" s="621"/>
      <c r="AX6" s="621"/>
      <c r="AY6" s="621"/>
      <c r="AZ6" s="621"/>
      <c r="BA6" s="621"/>
      <c r="BB6" s="621"/>
      <c r="BC6" s="621"/>
      <c r="BD6" s="621"/>
      <c r="BE6" s="621"/>
      <c r="BF6" s="622"/>
      <c r="BG6" s="623">
        <v>8107520</v>
      </c>
      <c r="BH6" s="624"/>
      <c r="BI6" s="624"/>
      <c r="BJ6" s="624"/>
      <c r="BK6" s="624"/>
      <c r="BL6" s="624"/>
      <c r="BM6" s="624"/>
      <c r="BN6" s="625"/>
      <c r="BO6" s="626">
        <v>93.5</v>
      </c>
      <c r="BP6" s="626"/>
      <c r="BQ6" s="626"/>
      <c r="BR6" s="626"/>
      <c r="BS6" s="627">
        <v>133080</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243018</v>
      </c>
      <c r="CS6" s="624"/>
      <c r="CT6" s="624"/>
      <c r="CU6" s="624"/>
      <c r="CV6" s="624"/>
      <c r="CW6" s="624"/>
      <c r="CX6" s="624"/>
      <c r="CY6" s="625"/>
      <c r="CZ6" s="617">
        <v>0.8</v>
      </c>
      <c r="DA6" s="618"/>
      <c r="DB6" s="618"/>
      <c r="DC6" s="634"/>
      <c r="DD6" s="632" t="s">
        <v>130</v>
      </c>
      <c r="DE6" s="624"/>
      <c r="DF6" s="624"/>
      <c r="DG6" s="624"/>
      <c r="DH6" s="624"/>
      <c r="DI6" s="624"/>
      <c r="DJ6" s="624"/>
      <c r="DK6" s="624"/>
      <c r="DL6" s="624"/>
      <c r="DM6" s="624"/>
      <c r="DN6" s="624"/>
      <c r="DO6" s="624"/>
      <c r="DP6" s="625"/>
      <c r="DQ6" s="632">
        <v>243018</v>
      </c>
      <c r="DR6" s="624"/>
      <c r="DS6" s="624"/>
      <c r="DT6" s="624"/>
      <c r="DU6" s="624"/>
      <c r="DV6" s="624"/>
      <c r="DW6" s="624"/>
      <c r="DX6" s="624"/>
      <c r="DY6" s="624"/>
      <c r="DZ6" s="624"/>
      <c r="EA6" s="624"/>
      <c r="EB6" s="624"/>
      <c r="EC6" s="633"/>
    </row>
    <row r="7" spans="2:143" ht="11.25" customHeight="1" x14ac:dyDescent="0.15">
      <c r="B7" s="620" t="s">
        <v>237</v>
      </c>
      <c r="C7" s="621"/>
      <c r="D7" s="621"/>
      <c r="E7" s="621"/>
      <c r="F7" s="621"/>
      <c r="G7" s="621"/>
      <c r="H7" s="621"/>
      <c r="I7" s="621"/>
      <c r="J7" s="621"/>
      <c r="K7" s="621"/>
      <c r="L7" s="621"/>
      <c r="M7" s="621"/>
      <c r="N7" s="621"/>
      <c r="O7" s="621"/>
      <c r="P7" s="621"/>
      <c r="Q7" s="622"/>
      <c r="R7" s="623">
        <v>2522</v>
      </c>
      <c r="S7" s="624"/>
      <c r="T7" s="624"/>
      <c r="U7" s="624"/>
      <c r="V7" s="624"/>
      <c r="W7" s="624"/>
      <c r="X7" s="624"/>
      <c r="Y7" s="625"/>
      <c r="Z7" s="626">
        <v>0</v>
      </c>
      <c r="AA7" s="626"/>
      <c r="AB7" s="626"/>
      <c r="AC7" s="626"/>
      <c r="AD7" s="627">
        <v>2522</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3506032</v>
      </c>
      <c r="BH7" s="624"/>
      <c r="BI7" s="624"/>
      <c r="BJ7" s="624"/>
      <c r="BK7" s="624"/>
      <c r="BL7" s="624"/>
      <c r="BM7" s="624"/>
      <c r="BN7" s="625"/>
      <c r="BO7" s="626">
        <v>40.4</v>
      </c>
      <c r="BP7" s="626"/>
      <c r="BQ7" s="626"/>
      <c r="BR7" s="626"/>
      <c r="BS7" s="627">
        <v>133080</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4747780</v>
      </c>
      <c r="CS7" s="624"/>
      <c r="CT7" s="624"/>
      <c r="CU7" s="624"/>
      <c r="CV7" s="624"/>
      <c r="CW7" s="624"/>
      <c r="CX7" s="624"/>
      <c r="CY7" s="625"/>
      <c r="CZ7" s="626">
        <v>15.6</v>
      </c>
      <c r="DA7" s="626"/>
      <c r="DB7" s="626"/>
      <c r="DC7" s="626"/>
      <c r="DD7" s="632">
        <v>214701</v>
      </c>
      <c r="DE7" s="624"/>
      <c r="DF7" s="624"/>
      <c r="DG7" s="624"/>
      <c r="DH7" s="624"/>
      <c r="DI7" s="624"/>
      <c r="DJ7" s="624"/>
      <c r="DK7" s="624"/>
      <c r="DL7" s="624"/>
      <c r="DM7" s="624"/>
      <c r="DN7" s="624"/>
      <c r="DO7" s="624"/>
      <c r="DP7" s="625"/>
      <c r="DQ7" s="632">
        <v>2479635</v>
      </c>
      <c r="DR7" s="624"/>
      <c r="DS7" s="624"/>
      <c r="DT7" s="624"/>
      <c r="DU7" s="624"/>
      <c r="DV7" s="624"/>
      <c r="DW7" s="624"/>
      <c r="DX7" s="624"/>
      <c r="DY7" s="624"/>
      <c r="DZ7" s="624"/>
      <c r="EA7" s="624"/>
      <c r="EB7" s="624"/>
      <c r="EC7" s="633"/>
    </row>
    <row r="8" spans="2:143" ht="11.25" customHeight="1" x14ac:dyDescent="0.15">
      <c r="B8" s="620" t="s">
        <v>240</v>
      </c>
      <c r="C8" s="621"/>
      <c r="D8" s="621"/>
      <c r="E8" s="621"/>
      <c r="F8" s="621"/>
      <c r="G8" s="621"/>
      <c r="H8" s="621"/>
      <c r="I8" s="621"/>
      <c r="J8" s="621"/>
      <c r="K8" s="621"/>
      <c r="L8" s="621"/>
      <c r="M8" s="621"/>
      <c r="N8" s="621"/>
      <c r="O8" s="621"/>
      <c r="P8" s="621"/>
      <c r="Q8" s="622"/>
      <c r="R8" s="623">
        <v>21949</v>
      </c>
      <c r="S8" s="624"/>
      <c r="T8" s="624"/>
      <c r="U8" s="624"/>
      <c r="V8" s="624"/>
      <c r="W8" s="624"/>
      <c r="X8" s="624"/>
      <c r="Y8" s="625"/>
      <c r="Z8" s="626">
        <v>0.1</v>
      </c>
      <c r="AA8" s="626"/>
      <c r="AB8" s="626"/>
      <c r="AC8" s="626"/>
      <c r="AD8" s="627">
        <v>21949</v>
      </c>
      <c r="AE8" s="627"/>
      <c r="AF8" s="627"/>
      <c r="AG8" s="627"/>
      <c r="AH8" s="627"/>
      <c r="AI8" s="627"/>
      <c r="AJ8" s="627"/>
      <c r="AK8" s="627"/>
      <c r="AL8" s="628">
        <v>0.2</v>
      </c>
      <c r="AM8" s="629"/>
      <c r="AN8" s="629"/>
      <c r="AO8" s="630"/>
      <c r="AP8" s="620" t="s">
        <v>241</v>
      </c>
      <c r="AQ8" s="621"/>
      <c r="AR8" s="621"/>
      <c r="AS8" s="621"/>
      <c r="AT8" s="621"/>
      <c r="AU8" s="621"/>
      <c r="AV8" s="621"/>
      <c r="AW8" s="621"/>
      <c r="AX8" s="621"/>
      <c r="AY8" s="621"/>
      <c r="AZ8" s="621"/>
      <c r="BA8" s="621"/>
      <c r="BB8" s="621"/>
      <c r="BC8" s="621"/>
      <c r="BD8" s="621"/>
      <c r="BE8" s="621"/>
      <c r="BF8" s="622"/>
      <c r="BG8" s="623">
        <v>112261</v>
      </c>
      <c r="BH8" s="624"/>
      <c r="BI8" s="624"/>
      <c r="BJ8" s="624"/>
      <c r="BK8" s="624"/>
      <c r="BL8" s="624"/>
      <c r="BM8" s="624"/>
      <c r="BN8" s="625"/>
      <c r="BO8" s="626">
        <v>1.3</v>
      </c>
      <c r="BP8" s="626"/>
      <c r="BQ8" s="626"/>
      <c r="BR8" s="626"/>
      <c r="BS8" s="627" t="s">
        <v>242</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10576972</v>
      </c>
      <c r="CS8" s="624"/>
      <c r="CT8" s="624"/>
      <c r="CU8" s="624"/>
      <c r="CV8" s="624"/>
      <c r="CW8" s="624"/>
      <c r="CX8" s="624"/>
      <c r="CY8" s="625"/>
      <c r="CZ8" s="626">
        <v>34.799999999999997</v>
      </c>
      <c r="DA8" s="626"/>
      <c r="DB8" s="626"/>
      <c r="DC8" s="626"/>
      <c r="DD8" s="632">
        <v>179810</v>
      </c>
      <c r="DE8" s="624"/>
      <c r="DF8" s="624"/>
      <c r="DG8" s="624"/>
      <c r="DH8" s="624"/>
      <c r="DI8" s="624"/>
      <c r="DJ8" s="624"/>
      <c r="DK8" s="624"/>
      <c r="DL8" s="624"/>
      <c r="DM8" s="624"/>
      <c r="DN8" s="624"/>
      <c r="DO8" s="624"/>
      <c r="DP8" s="625"/>
      <c r="DQ8" s="632">
        <v>4497250</v>
      </c>
      <c r="DR8" s="624"/>
      <c r="DS8" s="624"/>
      <c r="DT8" s="624"/>
      <c r="DU8" s="624"/>
      <c r="DV8" s="624"/>
      <c r="DW8" s="624"/>
      <c r="DX8" s="624"/>
      <c r="DY8" s="624"/>
      <c r="DZ8" s="624"/>
      <c r="EA8" s="624"/>
      <c r="EB8" s="624"/>
      <c r="EC8" s="633"/>
    </row>
    <row r="9" spans="2:143" ht="11.25" customHeight="1" x14ac:dyDescent="0.15">
      <c r="B9" s="620" t="s">
        <v>244</v>
      </c>
      <c r="C9" s="621"/>
      <c r="D9" s="621"/>
      <c r="E9" s="621"/>
      <c r="F9" s="621"/>
      <c r="G9" s="621"/>
      <c r="H9" s="621"/>
      <c r="I9" s="621"/>
      <c r="J9" s="621"/>
      <c r="K9" s="621"/>
      <c r="L9" s="621"/>
      <c r="M9" s="621"/>
      <c r="N9" s="621"/>
      <c r="O9" s="621"/>
      <c r="P9" s="621"/>
      <c r="Q9" s="622"/>
      <c r="R9" s="623">
        <v>15437</v>
      </c>
      <c r="S9" s="624"/>
      <c r="T9" s="624"/>
      <c r="U9" s="624"/>
      <c r="V9" s="624"/>
      <c r="W9" s="624"/>
      <c r="X9" s="624"/>
      <c r="Y9" s="625"/>
      <c r="Z9" s="626">
        <v>0</v>
      </c>
      <c r="AA9" s="626"/>
      <c r="AB9" s="626"/>
      <c r="AC9" s="626"/>
      <c r="AD9" s="627">
        <v>15437</v>
      </c>
      <c r="AE9" s="627"/>
      <c r="AF9" s="627"/>
      <c r="AG9" s="627"/>
      <c r="AH9" s="627"/>
      <c r="AI9" s="627"/>
      <c r="AJ9" s="627"/>
      <c r="AK9" s="627"/>
      <c r="AL9" s="628">
        <v>0.1</v>
      </c>
      <c r="AM9" s="629"/>
      <c r="AN9" s="629"/>
      <c r="AO9" s="630"/>
      <c r="AP9" s="620" t="s">
        <v>245</v>
      </c>
      <c r="AQ9" s="621"/>
      <c r="AR9" s="621"/>
      <c r="AS9" s="621"/>
      <c r="AT9" s="621"/>
      <c r="AU9" s="621"/>
      <c r="AV9" s="621"/>
      <c r="AW9" s="621"/>
      <c r="AX9" s="621"/>
      <c r="AY9" s="621"/>
      <c r="AZ9" s="621"/>
      <c r="BA9" s="621"/>
      <c r="BB9" s="621"/>
      <c r="BC9" s="621"/>
      <c r="BD9" s="621"/>
      <c r="BE9" s="621"/>
      <c r="BF9" s="622"/>
      <c r="BG9" s="623">
        <v>2712798</v>
      </c>
      <c r="BH9" s="624"/>
      <c r="BI9" s="624"/>
      <c r="BJ9" s="624"/>
      <c r="BK9" s="624"/>
      <c r="BL9" s="624"/>
      <c r="BM9" s="624"/>
      <c r="BN9" s="625"/>
      <c r="BO9" s="626">
        <v>31.3</v>
      </c>
      <c r="BP9" s="626"/>
      <c r="BQ9" s="626"/>
      <c r="BR9" s="626"/>
      <c r="BS9" s="627" t="s">
        <v>130</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1972639</v>
      </c>
      <c r="CS9" s="624"/>
      <c r="CT9" s="624"/>
      <c r="CU9" s="624"/>
      <c r="CV9" s="624"/>
      <c r="CW9" s="624"/>
      <c r="CX9" s="624"/>
      <c r="CY9" s="625"/>
      <c r="CZ9" s="626">
        <v>6.5</v>
      </c>
      <c r="DA9" s="626"/>
      <c r="DB9" s="626"/>
      <c r="DC9" s="626"/>
      <c r="DD9" s="632">
        <v>19906</v>
      </c>
      <c r="DE9" s="624"/>
      <c r="DF9" s="624"/>
      <c r="DG9" s="624"/>
      <c r="DH9" s="624"/>
      <c r="DI9" s="624"/>
      <c r="DJ9" s="624"/>
      <c r="DK9" s="624"/>
      <c r="DL9" s="624"/>
      <c r="DM9" s="624"/>
      <c r="DN9" s="624"/>
      <c r="DO9" s="624"/>
      <c r="DP9" s="625"/>
      <c r="DQ9" s="632">
        <v>1552520</v>
      </c>
      <c r="DR9" s="624"/>
      <c r="DS9" s="624"/>
      <c r="DT9" s="624"/>
      <c r="DU9" s="624"/>
      <c r="DV9" s="624"/>
      <c r="DW9" s="624"/>
      <c r="DX9" s="624"/>
      <c r="DY9" s="624"/>
      <c r="DZ9" s="624"/>
      <c r="EA9" s="624"/>
      <c r="EB9" s="624"/>
      <c r="EC9" s="633"/>
    </row>
    <row r="10" spans="2:143" ht="11.25" customHeight="1" x14ac:dyDescent="0.15">
      <c r="B10" s="620" t="s">
        <v>247</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130</v>
      </c>
      <c r="AA10" s="626"/>
      <c r="AB10" s="626"/>
      <c r="AC10" s="626"/>
      <c r="AD10" s="627" t="s">
        <v>130</v>
      </c>
      <c r="AE10" s="627"/>
      <c r="AF10" s="627"/>
      <c r="AG10" s="627"/>
      <c r="AH10" s="627"/>
      <c r="AI10" s="627"/>
      <c r="AJ10" s="627"/>
      <c r="AK10" s="627"/>
      <c r="AL10" s="628" t="s">
        <v>242</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213482</v>
      </c>
      <c r="BH10" s="624"/>
      <c r="BI10" s="624"/>
      <c r="BJ10" s="624"/>
      <c r="BK10" s="624"/>
      <c r="BL10" s="624"/>
      <c r="BM10" s="624"/>
      <c r="BN10" s="625"/>
      <c r="BO10" s="626">
        <v>2.5</v>
      </c>
      <c r="BP10" s="626"/>
      <c r="BQ10" s="626"/>
      <c r="BR10" s="626"/>
      <c r="BS10" s="627" t="s">
        <v>242</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43466</v>
      </c>
      <c r="CS10" s="624"/>
      <c r="CT10" s="624"/>
      <c r="CU10" s="624"/>
      <c r="CV10" s="624"/>
      <c r="CW10" s="624"/>
      <c r="CX10" s="624"/>
      <c r="CY10" s="625"/>
      <c r="CZ10" s="626">
        <v>0.1</v>
      </c>
      <c r="DA10" s="626"/>
      <c r="DB10" s="626"/>
      <c r="DC10" s="626"/>
      <c r="DD10" s="632" t="s">
        <v>242</v>
      </c>
      <c r="DE10" s="624"/>
      <c r="DF10" s="624"/>
      <c r="DG10" s="624"/>
      <c r="DH10" s="624"/>
      <c r="DI10" s="624"/>
      <c r="DJ10" s="624"/>
      <c r="DK10" s="624"/>
      <c r="DL10" s="624"/>
      <c r="DM10" s="624"/>
      <c r="DN10" s="624"/>
      <c r="DO10" s="624"/>
      <c r="DP10" s="625"/>
      <c r="DQ10" s="632">
        <v>18518</v>
      </c>
      <c r="DR10" s="624"/>
      <c r="DS10" s="624"/>
      <c r="DT10" s="624"/>
      <c r="DU10" s="624"/>
      <c r="DV10" s="624"/>
      <c r="DW10" s="624"/>
      <c r="DX10" s="624"/>
      <c r="DY10" s="624"/>
      <c r="DZ10" s="624"/>
      <c r="EA10" s="624"/>
      <c r="EB10" s="624"/>
      <c r="EC10" s="633"/>
    </row>
    <row r="11" spans="2:143" ht="11.25" customHeight="1" x14ac:dyDescent="0.15">
      <c r="B11" s="620" t="s">
        <v>250</v>
      </c>
      <c r="C11" s="621"/>
      <c r="D11" s="621"/>
      <c r="E11" s="621"/>
      <c r="F11" s="621"/>
      <c r="G11" s="621"/>
      <c r="H11" s="621"/>
      <c r="I11" s="621"/>
      <c r="J11" s="621"/>
      <c r="K11" s="621"/>
      <c r="L11" s="621"/>
      <c r="M11" s="621"/>
      <c r="N11" s="621"/>
      <c r="O11" s="621"/>
      <c r="P11" s="621"/>
      <c r="Q11" s="622"/>
      <c r="R11" s="623">
        <v>1607556</v>
      </c>
      <c r="S11" s="624"/>
      <c r="T11" s="624"/>
      <c r="U11" s="624"/>
      <c r="V11" s="624"/>
      <c r="W11" s="624"/>
      <c r="X11" s="624"/>
      <c r="Y11" s="625"/>
      <c r="Z11" s="628">
        <v>4.9000000000000004</v>
      </c>
      <c r="AA11" s="629"/>
      <c r="AB11" s="629"/>
      <c r="AC11" s="635"/>
      <c r="AD11" s="632">
        <v>1607556</v>
      </c>
      <c r="AE11" s="624"/>
      <c r="AF11" s="624"/>
      <c r="AG11" s="624"/>
      <c r="AH11" s="624"/>
      <c r="AI11" s="624"/>
      <c r="AJ11" s="624"/>
      <c r="AK11" s="625"/>
      <c r="AL11" s="628">
        <v>11.2</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467491</v>
      </c>
      <c r="BH11" s="624"/>
      <c r="BI11" s="624"/>
      <c r="BJ11" s="624"/>
      <c r="BK11" s="624"/>
      <c r="BL11" s="624"/>
      <c r="BM11" s="624"/>
      <c r="BN11" s="625"/>
      <c r="BO11" s="626">
        <v>5.4</v>
      </c>
      <c r="BP11" s="626"/>
      <c r="BQ11" s="626"/>
      <c r="BR11" s="626"/>
      <c r="BS11" s="627">
        <v>133080</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692361</v>
      </c>
      <c r="CS11" s="624"/>
      <c r="CT11" s="624"/>
      <c r="CU11" s="624"/>
      <c r="CV11" s="624"/>
      <c r="CW11" s="624"/>
      <c r="CX11" s="624"/>
      <c r="CY11" s="625"/>
      <c r="CZ11" s="626">
        <v>2.2999999999999998</v>
      </c>
      <c r="DA11" s="626"/>
      <c r="DB11" s="626"/>
      <c r="DC11" s="626"/>
      <c r="DD11" s="632">
        <v>287197</v>
      </c>
      <c r="DE11" s="624"/>
      <c r="DF11" s="624"/>
      <c r="DG11" s="624"/>
      <c r="DH11" s="624"/>
      <c r="DI11" s="624"/>
      <c r="DJ11" s="624"/>
      <c r="DK11" s="624"/>
      <c r="DL11" s="624"/>
      <c r="DM11" s="624"/>
      <c r="DN11" s="624"/>
      <c r="DO11" s="624"/>
      <c r="DP11" s="625"/>
      <c r="DQ11" s="632">
        <v>223082</v>
      </c>
      <c r="DR11" s="624"/>
      <c r="DS11" s="624"/>
      <c r="DT11" s="624"/>
      <c r="DU11" s="624"/>
      <c r="DV11" s="624"/>
      <c r="DW11" s="624"/>
      <c r="DX11" s="624"/>
      <c r="DY11" s="624"/>
      <c r="DZ11" s="624"/>
      <c r="EA11" s="624"/>
      <c r="EB11" s="624"/>
      <c r="EC11" s="633"/>
    </row>
    <row r="12" spans="2:143" ht="11.25" customHeight="1" x14ac:dyDescent="0.15">
      <c r="B12" s="620" t="s">
        <v>253</v>
      </c>
      <c r="C12" s="621"/>
      <c r="D12" s="621"/>
      <c r="E12" s="621"/>
      <c r="F12" s="621"/>
      <c r="G12" s="621"/>
      <c r="H12" s="621"/>
      <c r="I12" s="621"/>
      <c r="J12" s="621"/>
      <c r="K12" s="621"/>
      <c r="L12" s="621"/>
      <c r="M12" s="621"/>
      <c r="N12" s="621"/>
      <c r="O12" s="621"/>
      <c r="P12" s="621"/>
      <c r="Q12" s="622"/>
      <c r="R12" s="623">
        <v>6740</v>
      </c>
      <c r="S12" s="624"/>
      <c r="T12" s="624"/>
      <c r="U12" s="624"/>
      <c r="V12" s="624"/>
      <c r="W12" s="624"/>
      <c r="X12" s="624"/>
      <c r="Y12" s="625"/>
      <c r="Z12" s="626">
        <v>0</v>
      </c>
      <c r="AA12" s="626"/>
      <c r="AB12" s="626"/>
      <c r="AC12" s="626"/>
      <c r="AD12" s="627">
        <v>6740</v>
      </c>
      <c r="AE12" s="627"/>
      <c r="AF12" s="627"/>
      <c r="AG12" s="627"/>
      <c r="AH12" s="627"/>
      <c r="AI12" s="627"/>
      <c r="AJ12" s="627"/>
      <c r="AK12" s="627"/>
      <c r="AL12" s="628">
        <v>0</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3887540</v>
      </c>
      <c r="BH12" s="624"/>
      <c r="BI12" s="624"/>
      <c r="BJ12" s="624"/>
      <c r="BK12" s="624"/>
      <c r="BL12" s="624"/>
      <c r="BM12" s="624"/>
      <c r="BN12" s="625"/>
      <c r="BO12" s="626">
        <v>44.8</v>
      </c>
      <c r="BP12" s="626"/>
      <c r="BQ12" s="626"/>
      <c r="BR12" s="626"/>
      <c r="BS12" s="627" t="s">
        <v>242</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2419753</v>
      </c>
      <c r="CS12" s="624"/>
      <c r="CT12" s="624"/>
      <c r="CU12" s="624"/>
      <c r="CV12" s="624"/>
      <c r="CW12" s="624"/>
      <c r="CX12" s="624"/>
      <c r="CY12" s="625"/>
      <c r="CZ12" s="626">
        <v>8</v>
      </c>
      <c r="DA12" s="626"/>
      <c r="DB12" s="626"/>
      <c r="DC12" s="626"/>
      <c r="DD12" s="632">
        <v>78192</v>
      </c>
      <c r="DE12" s="624"/>
      <c r="DF12" s="624"/>
      <c r="DG12" s="624"/>
      <c r="DH12" s="624"/>
      <c r="DI12" s="624"/>
      <c r="DJ12" s="624"/>
      <c r="DK12" s="624"/>
      <c r="DL12" s="624"/>
      <c r="DM12" s="624"/>
      <c r="DN12" s="624"/>
      <c r="DO12" s="624"/>
      <c r="DP12" s="625"/>
      <c r="DQ12" s="632">
        <v>1163583</v>
      </c>
      <c r="DR12" s="624"/>
      <c r="DS12" s="624"/>
      <c r="DT12" s="624"/>
      <c r="DU12" s="624"/>
      <c r="DV12" s="624"/>
      <c r="DW12" s="624"/>
      <c r="DX12" s="624"/>
      <c r="DY12" s="624"/>
      <c r="DZ12" s="624"/>
      <c r="EA12" s="624"/>
      <c r="EB12" s="624"/>
      <c r="EC12" s="633"/>
    </row>
    <row r="13" spans="2:143" ht="11.25" customHeight="1" x14ac:dyDescent="0.15">
      <c r="B13" s="620" t="s">
        <v>256</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130</v>
      </c>
      <c r="AA13" s="626"/>
      <c r="AB13" s="626"/>
      <c r="AC13" s="626"/>
      <c r="AD13" s="627" t="s">
        <v>130</v>
      </c>
      <c r="AE13" s="627"/>
      <c r="AF13" s="627"/>
      <c r="AG13" s="627"/>
      <c r="AH13" s="627"/>
      <c r="AI13" s="627"/>
      <c r="AJ13" s="627"/>
      <c r="AK13" s="627"/>
      <c r="AL13" s="628" t="s">
        <v>242</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3871175</v>
      </c>
      <c r="BH13" s="624"/>
      <c r="BI13" s="624"/>
      <c r="BJ13" s="624"/>
      <c r="BK13" s="624"/>
      <c r="BL13" s="624"/>
      <c r="BM13" s="624"/>
      <c r="BN13" s="625"/>
      <c r="BO13" s="626">
        <v>44.6</v>
      </c>
      <c r="BP13" s="626"/>
      <c r="BQ13" s="626"/>
      <c r="BR13" s="626"/>
      <c r="BS13" s="627" t="s">
        <v>130</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2616916</v>
      </c>
      <c r="CS13" s="624"/>
      <c r="CT13" s="624"/>
      <c r="CU13" s="624"/>
      <c r="CV13" s="624"/>
      <c r="CW13" s="624"/>
      <c r="CX13" s="624"/>
      <c r="CY13" s="625"/>
      <c r="CZ13" s="626">
        <v>8.6</v>
      </c>
      <c r="DA13" s="626"/>
      <c r="DB13" s="626"/>
      <c r="DC13" s="626"/>
      <c r="DD13" s="632">
        <v>1212757</v>
      </c>
      <c r="DE13" s="624"/>
      <c r="DF13" s="624"/>
      <c r="DG13" s="624"/>
      <c r="DH13" s="624"/>
      <c r="DI13" s="624"/>
      <c r="DJ13" s="624"/>
      <c r="DK13" s="624"/>
      <c r="DL13" s="624"/>
      <c r="DM13" s="624"/>
      <c r="DN13" s="624"/>
      <c r="DO13" s="624"/>
      <c r="DP13" s="625"/>
      <c r="DQ13" s="632">
        <v>1699129</v>
      </c>
      <c r="DR13" s="624"/>
      <c r="DS13" s="624"/>
      <c r="DT13" s="624"/>
      <c r="DU13" s="624"/>
      <c r="DV13" s="624"/>
      <c r="DW13" s="624"/>
      <c r="DX13" s="624"/>
      <c r="DY13" s="624"/>
      <c r="DZ13" s="624"/>
      <c r="EA13" s="624"/>
      <c r="EB13" s="624"/>
      <c r="EC13" s="633"/>
    </row>
    <row r="14" spans="2:143" ht="11.25" customHeight="1" x14ac:dyDescent="0.15">
      <c r="B14" s="620" t="s">
        <v>259</v>
      </c>
      <c r="C14" s="621"/>
      <c r="D14" s="621"/>
      <c r="E14" s="621"/>
      <c r="F14" s="621"/>
      <c r="G14" s="621"/>
      <c r="H14" s="621"/>
      <c r="I14" s="621"/>
      <c r="J14" s="621"/>
      <c r="K14" s="621"/>
      <c r="L14" s="621"/>
      <c r="M14" s="621"/>
      <c r="N14" s="621"/>
      <c r="O14" s="621"/>
      <c r="P14" s="621"/>
      <c r="Q14" s="622"/>
      <c r="R14" s="623">
        <v>311</v>
      </c>
      <c r="S14" s="624"/>
      <c r="T14" s="624"/>
      <c r="U14" s="624"/>
      <c r="V14" s="624"/>
      <c r="W14" s="624"/>
      <c r="X14" s="624"/>
      <c r="Y14" s="625"/>
      <c r="Z14" s="626">
        <v>0</v>
      </c>
      <c r="AA14" s="626"/>
      <c r="AB14" s="626"/>
      <c r="AC14" s="626"/>
      <c r="AD14" s="627">
        <v>311</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252398</v>
      </c>
      <c r="BH14" s="624"/>
      <c r="BI14" s="624"/>
      <c r="BJ14" s="624"/>
      <c r="BK14" s="624"/>
      <c r="BL14" s="624"/>
      <c r="BM14" s="624"/>
      <c r="BN14" s="625"/>
      <c r="BO14" s="626">
        <v>2.9</v>
      </c>
      <c r="BP14" s="626"/>
      <c r="BQ14" s="626"/>
      <c r="BR14" s="626"/>
      <c r="BS14" s="627" t="s">
        <v>130</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903940</v>
      </c>
      <c r="CS14" s="624"/>
      <c r="CT14" s="624"/>
      <c r="CU14" s="624"/>
      <c r="CV14" s="624"/>
      <c r="CW14" s="624"/>
      <c r="CX14" s="624"/>
      <c r="CY14" s="625"/>
      <c r="CZ14" s="626">
        <v>3</v>
      </c>
      <c r="DA14" s="626"/>
      <c r="DB14" s="626"/>
      <c r="DC14" s="626"/>
      <c r="DD14" s="632">
        <v>234392</v>
      </c>
      <c r="DE14" s="624"/>
      <c r="DF14" s="624"/>
      <c r="DG14" s="624"/>
      <c r="DH14" s="624"/>
      <c r="DI14" s="624"/>
      <c r="DJ14" s="624"/>
      <c r="DK14" s="624"/>
      <c r="DL14" s="624"/>
      <c r="DM14" s="624"/>
      <c r="DN14" s="624"/>
      <c r="DO14" s="624"/>
      <c r="DP14" s="625"/>
      <c r="DQ14" s="632">
        <v>792569</v>
      </c>
      <c r="DR14" s="624"/>
      <c r="DS14" s="624"/>
      <c r="DT14" s="624"/>
      <c r="DU14" s="624"/>
      <c r="DV14" s="624"/>
      <c r="DW14" s="624"/>
      <c r="DX14" s="624"/>
      <c r="DY14" s="624"/>
      <c r="DZ14" s="624"/>
      <c r="EA14" s="624"/>
      <c r="EB14" s="624"/>
      <c r="EC14" s="633"/>
    </row>
    <row r="15" spans="2:143" ht="11.25" customHeight="1" x14ac:dyDescent="0.15">
      <c r="B15" s="620" t="s">
        <v>262</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242</v>
      </c>
      <c r="AA15" s="626"/>
      <c r="AB15" s="626"/>
      <c r="AC15" s="626"/>
      <c r="AD15" s="627" t="s">
        <v>130</v>
      </c>
      <c r="AE15" s="627"/>
      <c r="AF15" s="627"/>
      <c r="AG15" s="627"/>
      <c r="AH15" s="627"/>
      <c r="AI15" s="627"/>
      <c r="AJ15" s="627"/>
      <c r="AK15" s="627"/>
      <c r="AL15" s="628" t="s">
        <v>130</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461550</v>
      </c>
      <c r="BH15" s="624"/>
      <c r="BI15" s="624"/>
      <c r="BJ15" s="624"/>
      <c r="BK15" s="624"/>
      <c r="BL15" s="624"/>
      <c r="BM15" s="624"/>
      <c r="BN15" s="625"/>
      <c r="BO15" s="626">
        <v>5.3</v>
      </c>
      <c r="BP15" s="626"/>
      <c r="BQ15" s="626"/>
      <c r="BR15" s="626"/>
      <c r="BS15" s="627" t="s">
        <v>242</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3886952</v>
      </c>
      <c r="CS15" s="624"/>
      <c r="CT15" s="624"/>
      <c r="CU15" s="624"/>
      <c r="CV15" s="624"/>
      <c r="CW15" s="624"/>
      <c r="CX15" s="624"/>
      <c r="CY15" s="625"/>
      <c r="CZ15" s="626">
        <v>12.8</v>
      </c>
      <c r="DA15" s="626"/>
      <c r="DB15" s="626"/>
      <c r="DC15" s="626"/>
      <c r="DD15" s="632">
        <v>1223145</v>
      </c>
      <c r="DE15" s="624"/>
      <c r="DF15" s="624"/>
      <c r="DG15" s="624"/>
      <c r="DH15" s="624"/>
      <c r="DI15" s="624"/>
      <c r="DJ15" s="624"/>
      <c r="DK15" s="624"/>
      <c r="DL15" s="624"/>
      <c r="DM15" s="624"/>
      <c r="DN15" s="624"/>
      <c r="DO15" s="624"/>
      <c r="DP15" s="625"/>
      <c r="DQ15" s="632">
        <v>2385668</v>
      </c>
      <c r="DR15" s="624"/>
      <c r="DS15" s="624"/>
      <c r="DT15" s="624"/>
      <c r="DU15" s="624"/>
      <c r="DV15" s="624"/>
      <c r="DW15" s="624"/>
      <c r="DX15" s="624"/>
      <c r="DY15" s="624"/>
      <c r="DZ15" s="624"/>
      <c r="EA15" s="624"/>
      <c r="EB15" s="624"/>
      <c r="EC15" s="633"/>
    </row>
    <row r="16" spans="2:143" ht="11.25" customHeight="1" x14ac:dyDescent="0.15">
      <c r="B16" s="620" t="s">
        <v>265</v>
      </c>
      <c r="C16" s="621"/>
      <c r="D16" s="621"/>
      <c r="E16" s="621"/>
      <c r="F16" s="621"/>
      <c r="G16" s="621"/>
      <c r="H16" s="621"/>
      <c r="I16" s="621"/>
      <c r="J16" s="621"/>
      <c r="K16" s="621"/>
      <c r="L16" s="621"/>
      <c r="M16" s="621"/>
      <c r="N16" s="621"/>
      <c r="O16" s="621"/>
      <c r="P16" s="621"/>
      <c r="Q16" s="622"/>
      <c r="R16" s="623">
        <v>18347</v>
      </c>
      <c r="S16" s="624"/>
      <c r="T16" s="624"/>
      <c r="U16" s="624"/>
      <c r="V16" s="624"/>
      <c r="W16" s="624"/>
      <c r="X16" s="624"/>
      <c r="Y16" s="625"/>
      <c r="Z16" s="626">
        <v>0.1</v>
      </c>
      <c r="AA16" s="626"/>
      <c r="AB16" s="626"/>
      <c r="AC16" s="626"/>
      <c r="AD16" s="627">
        <v>18347</v>
      </c>
      <c r="AE16" s="627"/>
      <c r="AF16" s="627"/>
      <c r="AG16" s="627"/>
      <c r="AH16" s="627"/>
      <c r="AI16" s="627"/>
      <c r="AJ16" s="627"/>
      <c r="AK16" s="627"/>
      <c r="AL16" s="628">
        <v>0.1</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242</v>
      </c>
      <c r="BP16" s="626"/>
      <c r="BQ16" s="626"/>
      <c r="BR16" s="626"/>
      <c r="BS16" s="627" t="s">
        <v>130</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t="s">
        <v>242</v>
      </c>
      <c r="CS16" s="624"/>
      <c r="CT16" s="624"/>
      <c r="CU16" s="624"/>
      <c r="CV16" s="624"/>
      <c r="CW16" s="624"/>
      <c r="CX16" s="624"/>
      <c r="CY16" s="625"/>
      <c r="CZ16" s="626" t="s">
        <v>130</v>
      </c>
      <c r="DA16" s="626"/>
      <c r="DB16" s="626"/>
      <c r="DC16" s="626"/>
      <c r="DD16" s="632" t="s">
        <v>242</v>
      </c>
      <c r="DE16" s="624"/>
      <c r="DF16" s="624"/>
      <c r="DG16" s="624"/>
      <c r="DH16" s="624"/>
      <c r="DI16" s="624"/>
      <c r="DJ16" s="624"/>
      <c r="DK16" s="624"/>
      <c r="DL16" s="624"/>
      <c r="DM16" s="624"/>
      <c r="DN16" s="624"/>
      <c r="DO16" s="624"/>
      <c r="DP16" s="625"/>
      <c r="DQ16" s="632" t="s">
        <v>130</v>
      </c>
      <c r="DR16" s="624"/>
      <c r="DS16" s="624"/>
      <c r="DT16" s="624"/>
      <c r="DU16" s="624"/>
      <c r="DV16" s="624"/>
      <c r="DW16" s="624"/>
      <c r="DX16" s="624"/>
      <c r="DY16" s="624"/>
      <c r="DZ16" s="624"/>
      <c r="EA16" s="624"/>
      <c r="EB16" s="624"/>
      <c r="EC16" s="633"/>
    </row>
    <row r="17" spans="2:133" ht="11.25" customHeight="1" x14ac:dyDescent="0.15">
      <c r="B17" s="620" t="s">
        <v>268</v>
      </c>
      <c r="C17" s="621"/>
      <c r="D17" s="621"/>
      <c r="E17" s="621"/>
      <c r="F17" s="621"/>
      <c r="G17" s="621"/>
      <c r="H17" s="621"/>
      <c r="I17" s="621"/>
      <c r="J17" s="621"/>
      <c r="K17" s="621"/>
      <c r="L17" s="621"/>
      <c r="M17" s="621"/>
      <c r="N17" s="621"/>
      <c r="O17" s="621"/>
      <c r="P17" s="621"/>
      <c r="Q17" s="622"/>
      <c r="R17" s="623">
        <v>118889</v>
      </c>
      <c r="S17" s="624"/>
      <c r="T17" s="624"/>
      <c r="U17" s="624"/>
      <c r="V17" s="624"/>
      <c r="W17" s="624"/>
      <c r="X17" s="624"/>
      <c r="Y17" s="625"/>
      <c r="Z17" s="626">
        <v>0.4</v>
      </c>
      <c r="AA17" s="626"/>
      <c r="AB17" s="626"/>
      <c r="AC17" s="626"/>
      <c r="AD17" s="627">
        <v>118889</v>
      </c>
      <c r="AE17" s="627"/>
      <c r="AF17" s="627"/>
      <c r="AG17" s="627"/>
      <c r="AH17" s="627"/>
      <c r="AI17" s="627"/>
      <c r="AJ17" s="627"/>
      <c r="AK17" s="627"/>
      <c r="AL17" s="628">
        <v>0.8</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130</v>
      </c>
      <c r="BP17" s="626"/>
      <c r="BQ17" s="626"/>
      <c r="BR17" s="626"/>
      <c r="BS17" s="627" t="s">
        <v>242</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2319209</v>
      </c>
      <c r="CS17" s="624"/>
      <c r="CT17" s="624"/>
      <c r="CU17" s="624"/>
      <c r="CV17" s="624"/>
      <c r="CW17" s="624"/>
      <c r="CX17" s="624"/>
      <c r="CY17" s="625"/>
      <c r="CZ17" s="626">
        <v>7.6</v>
      </c>
      <c r="DA17" s="626"/>
      <c r="DB17" s="626"/>
      <c r="DC17" s="626"/>
      <c r="DD17" s="632" t="s">
        <v>242</v>
      </c>
      <c r="DE17" s="624"/>
      <c r="DF17" s="624"/>
      <c r="DG17" s="624"/>
      <c r="DH17" s="624"/>
      <c r="DI17" s="624"/>
      <c r="DJ17" s="624"/>
      <c r="DK17" s="624"/>
      <c r="DL17" s="624"/>
      <c r="DM17" s="624"/>
      <c r="DN17" s="624"/>
      <c r="DO17" s="624"/>
      <c r="DP17" s="625"/>
      <c r="DQ17" s="632">
        <v>2301887</v>
      </c>
      <c r="DR17" s="624"/>
      <c r="DS17" s="624"/>
      <c r="DT17" s="624"/>
      <c r="DU17" s="624"/>
      <c r="DV17" s="624"/>
      <c r="DW17" s="624"/>
      <c r="DX17" s="624"/>
      <c r="DY17" s="624"/>
      <c r="DZ17" s="624"/>
      <c r="EA17" s="624"/>
      <c r="EB17" s="624"/>
      <c r="EC17" s="633"/>
    </row>
    <row r="18" spans="2:133" ht="11.25" customHeight="1" x14ac:dyDescent="0.15">
      <c r="B18" s="620" t="s">
        <v>271</v>
      </c>
      <c r="C18" s="621"/>
      <c r="D18" s="621"/>
      <c r="E18" s="621"/>
      <c r="F18" s="621"/>
      <c r="G18" s="621"/>
      <c r="H18" s="621"/>
      <c r="I18" s="621"/>
      <c r="J18" s="621"/>
      <c r="K18" s="621"/>
      <c r="L18" s="621"/>
      <c r="M18" s="621"/>
      <c r="N18" s="621"/>
      <c r="O18" s="621"/>
      <c r="P18" s="621"/>
      <c r="Q18" s="622"/>
      <c r="R18" s="623">
        <v>90036</v>
      </c>
      <c r="S18" s="624"/>
      <c r="T18" s="624"/>
      <c r="U18" s="624"/>
      <c r="V18" s="624"/>
      <c r="W18" s="624"/>
      <c r="X18" s="624"/>
      <c r="Y18" s="625"/>
      <c r="Z18" s="626">
        <v>0.3</v>
      </c>
      <c r="AA18" s="626"/>
      <c r="AB18" s="626"/>
      <c r="AC18" s="626"/>
      <c r="AD18" s="627">
        <v>90036</v>
      </c>
      <c r="AE18" s="627"/>
      <c r="AF18" s="627"/>
      <c r="AG18" s="627"/>
      <c r="AH18" s="627"/>
      <c r="AI18" s="627"/>
      <c r="AJ18" s="627"/>
      <c r="AK18" s="627"/>
      <c r="AL18" s="628">
        <v>0.6</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130</v>
      </c>
      <c r="BP18" s="626"/>
      <c r="BQ18" s="626"/>
      <c r="BR18" s="626"/>
      <c r="BS18" s="627" t="s">
        <v>130</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242</v>
      </c>
      <c r="CS18" s="624"/>
      <c r="CT18" s="624"/>
      <c r="CU18" s="624"/>
      <c r="CV18" s="624"/>
      <c r="CW18" s="624"/>
      <c r="CX18" s="624"/>
      <c r="CY18" s="625"/>
      <c r="CZ18" s="626" t="s">
        <v>130</v>
      </c>
      <c r="DA18" s="626"/>
      <c r="DB18" s="626"/>
      <c r="DC18" s="626"/>
      <c r="DD18" s="632" t="s">
        <v>242</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x14ac:dyDescent="0.15">
      <c r="B19" s="620" t="s">
        <v>274</v>
      </c>
      <c r="C19" s="621"/>
      <c r="D19" s="621"/>
      <c r="E19" s="621"/>
      <c r="F19" s="621"/>
      <c r="G19" s="621"/>
      <c r="H19" s="621"/>
      <c r="I19" s="621"/>
      <c r="J19" s="621"/>
      <c r="K19" s="621"/>
      <c r="L19" s="621"/>
      <c r="M19" s="621"/>
      <c r="N19" s="621"/>
      <c r="O19" s="621"/>
      <c r="P19" s="621"/>
      <c r="Q19" s="622"/>
      <c r="R19" s="623">
        <v>86442</v>
      </c>
      <c r="S19" s="624"/>
      <c r="T19" s="624"/>
      <c r="U19" s="624"/>
      <c r="V19" s="624"/>
      <c r="W19" s="624"/>
      <c r="X19" s="624"/>
      <c r="Y19" s="625"/>
      <c r="Z19" s="626">
        <v>0.3</v>
      </c>
      <c r="AA19" s="626"/>
      <c r="AB19" s="626"/>
      <c r="AC19" s="626"/>
      <c r="AD19" s="627">
        <v>86442</v>
      </c>
      <c r="AE19" s="627"/>
      <c r="AF19" s="627"/>
      <c r="AG19" s="627"/>
      <c r="AH19" s="627"/>
      <c r="AI19" s="627"/>
      <c r="AJ19" s="627"/>
      <c r="AK19" s="627"/>
      <c r="AL19" s="628">
        <v>0.6</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568036</v>
      </c>
      <c r="BH19" s="624"/>
      <c r="BI19" s="624"/>
      <c r="BJ19" s="624"/>
      <c r="BK19" s="624"/>
      <c r="BL19" s="624"/>
      <c r="BM19" s="624"/>
      <c r="BN19" s="625"/>
      <c r="BO19" s="626">
        <v>6.5</v>
      </c>
      <c r="BP19" s="626"/>
      <c r="BQ19" s="626"/>
      <c r="BR19" s="626"/>
      <c r="BS19" s="627" t="s">
        <v>130</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242</v>
      </c>
      <c r="CS19" s="624"/>
      <c r="CT19" s="624"/>
      <c r="CU19" s="624"/>
      <c r="CV19" s="624"/>
      <c r="CW19" s="624"/>
      <c r="CX19" s="624"/>
      <c r="CY19" s="625"/>
      <c r="CZ19" s="626" t="s">
        <v>242</v>
      </c>
      <c r="DA19" s="626"/>
      <c r="DB19" s="626"/>
      <c r="DC19" s="626"/>
      <c r="DD19" s="632" t="s">
        <v>130</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x14ac:dyDescent="0.15">
      <c r="B20" s="636" t="s">
        <v>277</v>
      </c>
      <c r="C20" s="637"/>
      <c r="D20" s="637"/>
      <c r="E20" s="637"/>
      <c r="F20" s="637"/>
      <c r="G20" s="637"/>
      <c r="H20" s="637"/>
      <c r="I20" s="637"/>
      <c r="J20" s="637"/>
      <c r="K20" s="637"/>
      <c r="L20" s="637"/>
      <c r="M20" s="637"/>
      <c r="N20" s="637"/>
      <c r="O20" s="637"/>
      <c r="P20" s="637"/>
      <c r="Q20" s="638"/>
      <c r="R20" s="623">
        <v>3594</v>
      </c>
      <c r="S20" s="624"/>
      <c r="T20" s="624"/>
      <c r="U20" s="624"/>
      <c r="V20" s="624"/>
      <c r="W20" s="624"/>
      <c r="X20" s="624"/>
      <c r="Y20" s="625"/>
      <c r="Z20" s="626">
        <v>0</v>
      </c>
      <c r="AA20" s="626"/>
      <c r="AB20" s="626"/>
      <c r="AC20" s="626"/>
      <c r="AD20" s="627">
        <v>3594</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568036</v>
      </c>
      <c r="BH20" s="624"/>
      <c r="BI20" s="624"/>
      <c r="BJ20" s="624"/>
      <c r="BK20" s="624"/>
      <c r="BL20" s="624"/>
      <c r="BM20" s="624"/>
      <c r="BN20" s="625"/>
      <c r="BO20" s="626">
        <v>6.5</v>
      </c>
      <c r="BP20" s="626"/>
      <c r="BQ20" s="626"/>
      <c r="BR20" s="626"/>
      <c r="BS20" s="627" t="s">
        <v>130</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30423006</v>
      </c>
      <c r="CS20" s="624"/>
      <c r="CT20" s="624"/>
      <c r="CU20" s="624"/>
      <c r="CV20" s="624"/>
      <c r="CW20" s="624"/>
      <c r="CX20" s="624"/>
      <c r="CY20" s="625"/>
      <c r="CZ20" s="626">
        <v>100</v>
      </c>
      <c r="DA20" s="626"/>
      <c r="DB20" s="626"/>
      <c r="DC20" s="626"/>
      <c r="DD20" s="632">
        <v>3450100</v>
      </c>
      <c r="DE20" s="624"/>
      <c r="DF20" s="624"/>
      <c r="DG20" s="624"/>
      <c r="DH20" s="624"/>
      <c r="DI20" s="624"/>
      <c r="DJ20" s="624"/>
      <c r="DK20" s="624"/>
      <c r="DL20" s="624"/>
      <c r="DM20" s="624"/>
      <c r="DN20" s="624"/>
      <c r="DO20" s="624"/>
      <c r="DP20" s="625"/>
      <c r="DQ20" s="632">
        <v>17356859</v>
      </c>
      <c r="DR20" s="624"/>
      <c r="DS20" s="624"/>
      <c r="DT20" s="624"/>
      <c r="DU20" s="624"/>
      <c r="DV20" s="624"/>
      <c r="DW20" s="624"/>
      <c r="DX20" s="624"/>
      <c r="DY20" s="624"/>
      <c r="DZ20" s="624"/>
      <c r="EA20" s="624"/>
      <c r="EB20" s="624"/>
      <c r="EC20" s="633"/>
    </row>
    <row r="21" spans="2:133" ht="11.25" customHeight="1" x14ac:dyDescent="0.15">
      <c r="B21" s="620" t="s">
        <v>280</v>
      </c>
      <c r="C21" s="621"/>
      <c r="D21" s="621"/>
      <c r="E21" s="621"/>
      <c r="F21" s="621"/>
      <c r="G21" s="621"/>
      <c r="H21" s="621"/>
      <c r="I21" s="621"/>
      <c r="J21" s="621"/>
      <c r="K21" s="621"/>
      <c r="L21" s="621"/>
      <c r="M21" s="621"/>
      <c r="N21" s="621"/>
      <c r="O21" s="621"/>
      <c r="P21" s="621"/>
      <c r="Q21" s="622"/>
      <c r="R21" s="623">
        <v>4668435</v>
      </c>
      <c r="S21" s="624"/>
      <c r="T21" s="624"/>
      <c r="U21" s="624"/>
      <c r="V21" s="624"/>
      <c r="W21" s="624"/>
      <c r="X21" s="624"/>
      <c r="Y21" s="625"/>
      <c r="Z21" s="626">
        <v>14.3</v>
      </c>
      <c r="AA21" s="626"/>
      <c r="AB21" s="626"/>
      <c r="AC21" s="626"/>
      <c r="AD21" s="627">
        <v>4063078</v>
      </c>
      <c r="AE21" s="627"/>
      <c r="AF21" s="627"/>
      <c r="AG21" s="627"/>
      <c r="AH21" s="627"/>
      <c r="AI21" s="627"/>
      <c r="AJ21" s="627"/>
      <c r="AK21" s="627"/>
      <c r="AL21" s="628">
        <v>28.4</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v>26995</v>
      </c>
      <c r="BH21" s="624"/>
      <c r="BI21" s="624"/>
      <c r="BJ21" s="624"/>
      <c r="BK21" s="624"/>
      <c r="BL21" s="624"/>
      <c r="BM21" s="624"/>
      <c r="BN21" s="625"/>
      <c r="BO21" s="626">
        <v>0.3</v>
      </c>
      <c r="BP21" s="626"/>
      <c r="BQ21" s="626"/>
      <c r="BR21" s="626"/>
      <c r="BS21" s="627" t="s">
        <v>242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282</v>
      </c>
      <c r="C22" s="621"/>
      <c r="D22" s="621"/>
      <c r="E22" s="621"/>
      <c r="F22" s="621"/>
      <c r="G22" s="621"/>
      <c r="H22" s="621"/>
      <c r="I22" s="621"/>
      <c r="J22" s="621"/>
      <c r="K22" s="621"/>
      <c r="L22" s="621"/>
      <c r="M22" s="621"/>
      <c r="N22" s="621"/>
      <c r="O22" s="621"/>
      <c r="P22" s="621"/>
      <c r="Q22" s="622"/>
      <c r="R22" s="623">
        <v>4063078</v>
      </c>
      <c r="S22" s="624"/>
      <c r="T22" s="624"/>
      <c r="U22" s="624"/>
      <c r="V22" s="624"/>
      <c r="W22" s="624"/>
      <c r="X22" s="624"/>
      <c r="Y22" s="625"/>
      <c r="Z22" s="626">
        <v>12.4</v>
      </c>
      <c r="AA22" s="626"/>
      <c r="AB22" s="626"/>
      <c r="AC22" s="626"/>
      <c r="AD22" s="627">
        <v>4063078</v>
      </c>
      <c r="AE22" s="627"/>
      <c r="AF22" s="627"/>
      <c r="AG22" s="627"/>
      <c r="AH22" s="627"/>
      <c r="AI22" s="627"/>
      <c r="AJ22" s="627"/>
      <c r="AK22" s="627"/>
      <c r="AL22" s="628">
        <v>28.4</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242</v>
      </c>
      <c r="BH22" s="624"/>
      <c r="BI22" s="624"/>
      <c r="BJ22" s="624"/>
      <c r="BK22" s="624"/>
      <c r="BL22" s="624"/>
      <c r="BM22" s="624"/>
      <c r="BN22" s="625"/>
      <c r="BO22" s="626" t="s">
        <v>130</v>
      </c>
      <c r="BP22" s="626"/>
      <c r="BQ22" s="626"/>
      <c r="BR22" s="626"/>
      <c r="BS22" s="627" t="s">
        <v>130</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285</v>
      </c>
      <c r="C23" s="621"/>
      <c r="D23" s="621"/>
      <c r="E23" s="621"/>
      <c r="F23" s="621"/>
      <c r="G23" s="621"/>
      <c r="H23" s="621"/>
      <c r="I23" s="621"/>
      <c r="J23" s="621"/>
      <c r="K23" s="621"/>
      <c r="L23" s="621"/>
      <c r="M23" s="621"/>
      <c r="N23" s="621"/>
      <c r="O23" s="621"/>
      <c r="P23" s="621"/>
      <c r="Q23" s="622"/>
      <c r="R23" s="623">
        <v>605357</v>
      </c>
      <c r="S23" s="624"/>
      <c r="T23" s="624"/>
      <c r="U23" s="624"/>
      <c r="V23" s="624"/>
      <c r="W23" s="624"/>
      <c r="X23" s="624"/>
      <c r="Y23" s="625"/>
      <c r="Z23" s="626">
        <v>1.9</v>
      </c>
      <c r="AA23" s="626"/>
      <c r="AB23" s="626"/>
      <c r="AC23" s="626"/>
      <c r="AD23" s="627" t="s">
        <v>130</v>
      </c>
      <c r="AE23" s="627"/>
      <c r="AF23" s="627"/>
      <c r="AG23" s="627"/>
      <c r="AH23" s="627"/>
      <c r="AI23" s="627"/>
      <c r="AJ23" s="627"/>
      <c r="AK23" s="627"/>
      <c r="AL23" s="628" t="s">
        <v>130</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v>541041</v>
      </c>
      <c r="BH23" s="624"/>
      <c r="BI23" s="624"/>
      <c r="BJ23" s="624"/>
      <c r="BK23" s="624"/>
      <c r="BL23" s="624"/>
      <c r="BM23" s="624"/>
      <c r="BN23" s="625"/>
      <c r="BO23" s="626">
        <v>6.2</v>
      </c>
      <c r="BP23" s="626"/>
      <c r="BQ23" s="626"/>
      <c r="BR23" s="626"/>
      <c r="BS23" s="627" t="s">
        <v>130</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15">
      <c r="B24" s="620" t="s">
        <v>292</v>
      </c>
      <c r="C24" s="621"/>
      <c r="D24" s="621"/>
      <c r="E24" s="621"/>
      <c r="F24" s="621"/>
      <c r="G24" s="621"/>
      <c r="H24" s="621"/>
      <c r="I24" s="621"/>
      <c r="J24" s="621"/>
      <c r="K24" s="621"/>
      <c r="L24" s="621"/>
      <c r="M24" s="621"/>
      <c r="N24" s="621"/>
      <c r="O24" s="621"/>
      <c r="P24" s="621"/>
      <c r="Q24" s="622"/>
      <c r="R24" s="623" t="s">
        <v>130</v>
      </c>
      <c r="S24" s="624"/>
      <c r="T24" s="624"/>
      <c r="U24" s="624"/>
      <c r="V24" s="624"/>
      <c r="W24" s="624"/>
      <c r="X24" s="624"/>
      <c r="Y24" s="625"/>
      <c r="Z24" s="626" t="s">
        <v>242</v>
      </c>
      <c r="AA24" s="626"/>
      <c r="AB24" s="626"/>
      <c r="AC24" s="626"/>
      <c r="AD24" s="627" t="s">
        <v>130</v>
      </c>
      <c r="AE24" s="627"/>
      <c r="AF24" s="627"/>
      <c r="AG24" s="627"/>
      <c r="AH24" s="627"/>
      <c r="AI24" s="627"/>
      <c r="AJ24" s="627"/>
      <c r="AK24" s="627"/>
      <c r="AL24" s="628" t="s">
        <v>130</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242</v>
      </c>
      <c r="BH24" s="624"/>
      <c r="BI24" s="624"/>
      <c r="BJ24" s="624"/>
      <c r="BK24" s="624"/>
      <c r="BL24" s="624"/>
      <c r="BM24" s="624"/>
      <c r="BN24" s="625"/>
      <c r="BO24" s="626" t="s">
        <v>242</v>
      </c>
      <c r="BP24" s="626"/>
      <c r="BQ24" s="626"/>
      <c r="BR24" s="626"/>
      <c r="BS24" s="627" t="s">
        <v>242</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12845716</v>
      </c>
      <c r="CS24" s="613"/>
      <c r="CT24" s="613"/>
      <c r="CU24" s="613"/>
      <c r="CV24" s="613"/>
      <c r="CW24" s="613"/>
      <c r="CX24" s="613"/>
      <c r="CY24" s="614"/>
      <c r="CZ24" s="617">
        <v>42.2</v>
      </c>
      <c r="DA24" s="618"/>
      <c r="DB24" s="618"/>
      <c r="DC24" s="634"/>
      <c r="DD24" s="655">
        <v>7416684</v>
      </c>
      <c r="DE24" s="613"/>
      <c r="DF24" s="613"/>
      <c r="DG24" s="613"/>
      <c r="DH24" s="613"/>
      <c r="DI24" s="613"/>
      <c r="DJ24" s="613"/>
      <c r="DK24" s="614"/>
      <c r="DL24" s="655">
        <v>7234881</v>
      </c>
      <c r="DM24" s="613"/>
      <c r="DN24" s="613"/>
      <c r="DO24" s="613"/>
      <c r="DP24" s="613"/>
      <c r="DQ24" s="613"/>
      <c r="DR24" s="613"/>
      <c r="DS24" s="613"/>
      <c r="DT24" s="613"/>
      <c r="DU24" s="613"/>
      <c r="DV24" s="614"/>
      <c r="DW24" s="617">
        <v>49.4</v>
      </c>
      <c r="DX24" s="618"/>
      <c r="DY24" s="618"/>
      <c r="DZ24" s="618"/>
      <c r="EA24" s="618"/>
      <c r="EB24" s="618"/>
      <c r="EC24" s="619"/>
    </row>
    <row r="25" spans="2:133" ht="11.25" customHeight="1" x14ac:dyDescent="0.15">
      <c r="B25" s="620" t="s">
        <v>295</v>
      </c>
      <c r="C25" s="621"/>
      <c r="D25" s="621"/>
      <c r="E25" s="621"/>
      <c r="F25" s="621"/>
      <c r="G25" s="621"/>
      <c r="H25" s="621"/>
      <c r="I25" s="621"/>
      <c r="J25" s="621"/>
      <c r="K25" s="621"/>
      <c r="L25" s="621"/>
      <c r="M25" s="621"/>
      <c r="N25" s="621"/>
      <c r="O25" s="621"/>
      <c r="P25" s="621"/>
      <c r="Q25" s="622"/>
      <c r="R25" s="623">
        <v>15439424</v>
      </c>
      <c r="S25" s="624"/>
      <c r="T25" s="624"/>
      <c r="U25" s="624"/>
      <c r="V25" s="624"/>
      <c r="W25" s="624"/>
      <c r="X25" s="624"/>
      <c r="Y25" s="625"/>
      <c r="Z25" s="626">
        <v>47.3</v>
      </c>
      <c r="AA25" s="626"/>
      <c r="AB25" s="626"/>
      <c r="AC25" s="626"/>
      <c r="AD25" s="627">
        <v>14293026</v>
      </c>
      <c r="AE25" s="627"/>
      <c r="AF25" s="627"/>
      <c r="AG25" s="627"/>
      <c r="AH25" s="627"/>
      <c r="AI25" s="627"/>
      <c r="AJ25" s="627"/>
      <c r="AK25" s="627"/>
      <c r="AL25" s="628">
        <v>99.9</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242</v>
      </c>
      <c r="BH25" s="624"/>
      <c r="BI25" s="624"/>
      <c r="BJ25" s="624"/>
      <c r="BK25" s="624"/>
      <c r="BL25" s="624"/>
      <c r="BM25" s="624"/>
      <c r="BN25" s="625"/>
      <c r="BO25" s="626" t="s">
        <v>130</v>
      </c>
      <c r="BP25" s="626"/>
      <c r="BQ25" s="626"/>
      <c r="BR25" s="626"/>
      <c r="BS25" s="627" t="s">
        <v>242</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3687711</v>
      </c>
      <c r="CS25" s="656"/>
      <c r="CT25" s="656"/>
      <c r="CU25" s="656"/>
      <c r="CV25" s="656"/>
      <c r="CW25" s="656"/>
      <c r="CX25" s="656"/>
      <c r="CY25" s="657"/>
      <c r="CZ25" s="628">
        <v>12.1</v>
      </c>
      <c r="DA25" s="653"/>
      <c r="DB25" s="653"/>
      <c r="DC25" s="658"/>
      <c r="DD25" s="632">
        <v>3337467</v>
      </c>
      <c r="DE25" s="656"/>
      <c r="DF25" s="656"/>
      <c r="DG25" s="656"/>
      <c r="DH25" s="656"/>
      <c r="DI25" s="656"/>
      <c r="DJ25" s="656"/>
      <c r="DK25" s="657"/>
      <c r="DL25" s="632">
        <v>3220892</v>
      </c>
      <c r="DM25" s="656"/>
      <c r="DN25" s="656"/>
      <c r="DO25" s="656"/>
      <c r="DP25" s="656"/>
      <c r="DQ25" s="656"/>
      <c r="DR25" s="656"/>
      <c r="DS25" s="656"/>
      <c r="DT25" s="656"/>
      <c r="DU25" s="656"/>
      <c r="DV25" s="657"/>
      <c r="DW25" s="628">
        <v>22</v>
      </c>
      <c r="DX25" s="653"/>
      <c r="DY25" s="653"/>
      <c r="DZ25" s="653"/>
      <c r="EA25" s="653"/>
      <c r="EB25" s="653"/>
      <c r="EC25" s="654"/>
    </row>
    <row r="26" spans="2:133" ht="11.25" customHeight="1" x14ac:dyDescent="0.15">
      <c r="B26" s="620" t="s">
        <v>298</v>
      </c>
      <c r="C26" s="621"/>
      <c r="D26" s="621"/>
      <c r="E26" s="621"/>
      <c r="F26" s="621"/>
      <c r="G26" s="621"/>
      <c r="H26" s="621"/>
      <c r="I26" s="621"/>
      <c r="J26" s="621"/>
      <c r="K26" s="621"/>
      <c r="L26" s="621"/>
      <c r="M26" s="621"/>
      <c r="N26" s="621"/>
      <c r="O26" s="621"/>
      <c r="P26" s="621"/>
      <c r="Q26" s="622"/>
      <c r="R26" s="623">
        <v>12441</v>
      </c>
      <c r="S26" s="624"/>
      <c r="T26" s="624"/>
      <c r="U26" s="624"/>
      <c r="V26" s="624"/>
      <c r="W26" s="624"/>
      <c r="X26" s="624"/>
      <c r="Y26" s="625"/>
      <c r="Z26" s="626">
        <v>0</v>
      </c>
      <c r="AA26" s="626"/>
      <c r="AB26" s="626"/>
      <c r="AC26" s="626"/>
      <c r="AD26" s="627">
        <v>12441</v>
      </c>
      <c r="AE26" s="627"/>
      <c r="AF26" s="627"/>
      <c r="AG26" s="627"/>
      <c r="AH26" s="627"/>
      <c r="AI26" s="627"/>
      <c r="AJ26" s="627"/>
      <c r="AK26" s="627"/>
      <c r="AL26" s="628">
        <v>0.1</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242</v>
      </c>
      <c r="BH26" s="624"/>
      <c r="BI26" s="624"/>
      <c r="BJ26" s="624"/>
      <c r="BK26" s="624"/>
      <c r="BL26" s="624"/>
      <c r="BM26" s="624"/>
      <c r="BN26" s="625"/>
      <c r="BO26" s="626" t="s">
        <v>130</v>
      </c>
      <c r="BP26" s="626"/>
      <c r="BQ26" s="626"/>
      <c r="BR26" s="626"/>
      <c r="BS26" s="627" t="s">
        <v>130</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2150596</v>
      </c>
      <c r="CS26" s="624"/>
      <c r="CT26" s="624"/>
      <c r="CU26" s="624"/>
      <c r="CV26" s="624"/>
      <c r="CW26" s="624"/>
      <c r="CX26" s="624"/>
      <c r="CY26" s="625"/>
      <c r="CZ26" s="628">
        <v>7.1</v>
      </c>
      <c r="DA26" s="653"/>
      <c r="DB26" s="653"/>
      <c r="DC26" s="658"/>
      <c r="DD26" s="632">
        <v>1996986</v>
      </c>
      <c r="DE26" s="624"/>
      <c r="DF26" s="624"/>
      <c r="DG26" s="624"/>
      <c r="DH26" s="624"/>
      <c r="DI26" s="624"/>
      <c r="DJ26" s="624"/>
      <c r="DK26" s="625"/>
      <c r="DL26" s="632" t="s">
        <v>130</v>
      </c>
      <c r="DM26" s="624"/>
      <c r="DN26" s="624"/>
      <c r="DO26" s="624"/>
      <c r="DP26" s="624"/>
      <c r="DQ26" s="624"/>
      <c r="DR26" s="624"/>
      <c r="DS26" s="624"/>
      <c r="DT26" s="624"/>
      <c r="DU26" s="624"/>
      <c r="DV26" s="625"/>
      <c r="DW26" s="628" t="s">
        <v>130</v>
      </c>
      <c r="DX26" s="653"/>
      <c r="DY26" s="653"/>
      <c r="DZ26" s="653"/>
      <c r="EA26" s="653"/>
      <c r="EB26" s="653"/>
      <c r="EC26" s="654"/>
    </row>
    <row r="27" spans="2:133" ht="11.25" customHeight="1" x14ac:dyDescent="0.15">
      <c r="B27" s="620" t="s">
        <v>301</v>
      </c>
      <c r="C27" s="621"/>
      <c r="D27" s="621"/>
      <c r="E27" s="621"/>
      <c r="F27" s="621"/>
      <c r="G27" s="621"/>
      <c r="H27" s="621"/>
      <c r="I27" s="621"/>
      <c r="J27" s="621"/>
      <c r="K27" s="621"/>
      <c r="L27" s="621"/>
      <c r="M27" s="621"/>
      <c r="N27" s="621"/>
      <c r="O27" s="621"/>
      <c r="P27" s="621"/>
      <c r="Q27" s="622"/>
      <c r="R27" s="623">
        <v>70564</v>
      </c>
      <c r="S27" s="624"/>
      <c r="T27" s="624"/>
      <c r="U27" s="624"/>
      <c r="V27" s="624"/>
      <c r="W27" s="624"/>
      <c r="X27" s="624"/>
      <c r="Y27" s="625"/>
      <c r="Z27" s="626">
        <v>0.2</v>
      </c>
      <c r="AA27" s="626"/>
      <c r="AB27" s="626"/>
      <c r="AC27" s="626"/>
      <c r="AD27" s="627" t="s">
        <v>130</v>
      </c>
      <c r="AE27" s="627"/>
      <c r="AF27" s="627"/>
      <c r="AG27" s="627"/>
      <c r="AH27" s="627"/>
      <c r="AI27" s="627"/>
      <c r="AJ27" s="627"/>
      <c r="AK27" s="627"/>
      <c r="AL27" s="628" t="s">
        <v>130</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8675556</v>
      </c>
      <c r="BH27" s="624"/>
      <c r="BI27" s="624"/>
      <c r="BJ27" s="624"/>
      <c r="BK27" s="624"/>
      <c r="BL27" s="624"/>
      <c r="BM27" s="624"/>
      <c r="BN27" s="625"/>
      <c r="BO27" s="626">
        <v>100</v>
      </c>
      <c r="BP27" s="626"/>
      <c r="BQ27" s="626"/>
      <c r="BR27" s="626"/>
      <c r="BS27" s="627">
        <v>133080</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6838796</v>
      </c>
      <c r="CS27" s="656"/>
      <c r="CT27" s="656"/>
      <c r="CU27" s="656"/>
      <c r="CV27" s="656"/>
      <c r="CW27" s="656"/>
      <c r="CX27" s="656"/>
      <c r="CY27" s="657"/>
      <c r="CZ27" s="628">
        <v>22.5</v>
      </c>
      <c r="DA27" s="653"/>
      <c r="DB27" s="653"/>
      <c r="DC27" s="658"/>
      <c r="DD27" s="632">
        <v>1777330</v>
      </c>
      <c r="DE27" s="656"/>
      <c r="DF27" s="656"/>
      <c r="DG27" s="656"/>
      <c r="DH27" s="656"/>
      <c r="DI27" s="656"/>
      <c r="DJ27" s="656"/>
      <c r="DK27" s="657"/>
      <c r="DL27" s="632">
        <v>1712102</v>
      </c>
      <c r="DM27" s="656"/>
      <c r="DN27" s="656"/>
      <c r="DO27" s="656"/>
      <c r="DP27" s="656"/>
      <c r="DQ27" s="656"/>
      <c r="DR27" s="656"/>
      <c r="DS27" s="656"/>
      <c r="DT27" s="656"/>
      <c r="DU27" s="656"/>
      <c r="DV27" s="657"/>
      <c r="DW27" s="628">
        <v>11.7</v>
      </c>
      <c r="DX27" s="653"/>
      <c r="DY27" s="653"/>
      <c r="DZ27" s="653"/>
      <c r="EA27" s="653"/>
      <c r="EB27" s="653"/>
      <c r="EC27" s="654"/>
    </row>
    <row r="28" spans="2:133" ht="11.25" customHeight="1" x14ac:dyDescent="0.15">
      <c r="B28" s="620" t="s">
        <v>304</v>
      </c>
      <c r="C28" s="621"/>
      <c r="D28" s="621"/>
      <c r="E28" s="621"/>
      <c r="F28" s="621"/>
      <c r="G28" s="621"/>
      <c r="H28" s="621"/>
      <c r="I28" s="621"/>
      <c r="J28" s="621"/>
      <c r="K28" s="621"/>
      <c r="L28" s="621"/>
      <c r="M28" s="621"/>
      <c r="N28" s="621"/>
      <c r="O28" s="621"/>
      <c r="P28" s="621"/>
      <c r="Q28" s="622"/>
      <c r="R28" s="623">
        <v>169431</v>
      </c>
      <c r="S28" s="624"/>
      <c r="T28" s="624"/>
      <c r="U28" s="624"/>
      <c r="V28" s="624"/>
      <c r="W28" s="624"/>
      <c r="X28" s="624"/>
      <c r="Y28" s="625"/>
      <c r="Z28" s="626">
        <v>0.5</v>
      </c>
      <c r="AA28" s="626"/>
      <c r="AB28" s="626"/>
      <c r="AC28" s="626"/>
      <c r="AD28" s="627" t="s">
        <v>130</v>
      </c>
      <c r="AE28" s="627"/>
      <c r="AF28" s="627"/>
      <c r="AG28" s="627"/>
      <c r="AH28" s="627"/>
      <c r="AI28" s="627"/>
      <c r="AJ28" s="627"/>
      <c r="AK28" s="627"/>
      <c r="AL28" s="628" t="s">
        <v>130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2319209</v>
      </c>
      <c r="CS28" s="624"/>
      <c r="CT28" s="624"/>
      <c r="CU28" s="624"/>
      <c r="CV28" s="624"/>
      <c r="CW28" s="624"/>
      <c r="CX28" s="624"/>
      <c r="CY28" s="625"/>
      <c r="CZ28" s="628">
        <v>7.6</v>
      </c>
      <c r="DA28" s="653"/>
      <c r="DB28" s="653"/>
      <c r="DC28" s="658"/>
      <c r="DD28" s="632">
        <v>2301887</v>
      </c>
      <c r="DE28" s="624"/>
      <c r="DF28" s="624"/>
      <c r="DG28" s="624"/>
      <c r="DH28" s="624"/>
      <c r="DI28" s="624"/>
      <c r="DJ28" s="624"/>
      <c r="DK28" s="625"/>
      <c r="DL28" s="632">
        <v>2301887</v>
      </c>
      <c r="DM28" s="624"/>
      <c r="DN28" s="624"/>
      <c r="DO28" s="624"/>
      <c r="DP28" s="624"/>
      <c r="DQ28" s="624"/>
      <c r="DR28" s="624"/>
      <c r="DS28" s="624"/>
      <c r="DT28" s="624"/>
      <c r="DU28" s="624"/>
      <c r="DV28" s="625"/>
      <c r="DW28" s="628">
        <v>15.7</v>
      </c>
      <c r="DX28" s="653"/>
      <c r="DY28" s="653"/>
      <c r="DZ28" s="653"/>
      <c r="EA28" s="653"/>
      <c r="EB28" s="653"/>
      <c r="EC28" s="654"/>
    </row>
    <row r="29" spans="2:133" ht="11.25" customHeight="1" x14ac:dyDescent="0.15">
      <c r="B29" s="620" t="s">
        <v>306</v>
      </c>
      <c r="C29" s="621"/>
      <c r="D29" s="621"/>
      <c r="E29" s="621"/>
      <c r="F29" s="621"/>
      <c r="G29" s="621"/>
      <c r="H29" s="621"/>
      <c r="I29" s="621"/>
      <c r="J29" s="621"/>
      <c r="K29" s="621"/>
      <c r="L29" s="621"/>
      <c r="M29" s="621"/>
      <c r="N29" s="621"/>
      <c r="O29" s="621"/>
      <c r="P29" s="621"/>
      <c r="Q29" s="622"/>
      <c r="R29" s="623">
        <v>47341</v>
      </c>
      <c r="S29" s="624"/>
      <c r="T29" s="624"/>
      <c r="U29" s="624"/>
      <c r="V29" s="624"/>
      <c r="W29" s="624"/>
      <c r="X29" s="624"/>
      <c r="Y29" s="625"/>
      <c r="Z29" s="626">
        <v>0.1</v>
      </c>
      <c r="AA29" s="626"/>
      <c r="AB29" s="626"/>
      <c r="AC29" s="626"/>
      <c r="AD29" s="627">
        <v>283</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71</v>
      </c>
      <c r="CG29" s="621"/>
      <c r="CH29" s="621"/>
      <c r="CI29" s="621"/>
      <c r="CJ29" s="621"/>
      <c r="CK29" s="621"/>
      <c r="CL29" s="621"/>
      <c r="CM29" s="621"/>
      <c r="CN29" s="621"/>
      <c r="CO29" s="621"/>
      <c r="CP29" s="621"/>
      <c r="CQ29" s="622"/>
      <c r="CR29" s="623">
        <v>2319203</v>
      </c>
      <c r="CS29" s="656"/>
      <c r="CT29" s="656"/>
      <c r="CU29" s="656"/>
      <c r="CV29" s="656"/>
      <c r="CW29" s="656"/>
      <c r="CX29" s="656"/>
      <c r="CY29" s="657"/>
      <c r="CZ29" s="628">
        <v>7.6</v>
      </c>
      <c r="DA29" s="653"/>
      <c r="DB29" s="653"/>
      <c r="DC29" s="658"/>
      <c r="DD29" s="632">
        <v>2301881</v>
      </c>
      <c r="DE29" s="656"/>
      <c r="DF29" s="656"/>
      <c r="DG29" s="656"/>
      <c r="DH29" s="656"/>
      <c r="DI29" s="656"/>
      <c r="DJ29" s="656"/>
      <c r="DK29" s="657"/>
      <c r="DL29" s="632">
        <v>2301881</v>
      </c>
      <c r="DM29" s="656"/>
      <c r="DN29" s="656"/>
      <c r="DO29" s="656"/>
      <c r="DP29" s="656"/>
      <c r="DQ29" s="656"/>
      <c r="DR29" s="656"/>
      <c r="DS29" s="656"/>
      <c r="DT29" s="656"/>
      <c r="DU29" s="656"/>
      <c r="DV29" s="657"/>
      <c r="DW29" s="628">
        <v>15.7</v>
      </c>
      <c r="DX29" s="653"/>
      <c r="DY29" s="653"/>
      <c r="DZ29" s="653"/>
      <c r="EA29" s="653"/>
      <c r="EB29" s="653"/>
      <c r="EC29" s="654"/>
    </row>
    <row r="30" spans="2:133" ht="11.25" customHeight="1" x14ac:dyDescent="0.15">
      <c r="B30" s="620" t="s">
        <v>308</v>
      </c>
      <c r="C30" s="621"/>
      <c r="D30" s="621"/>
      <c r="E30" s="621"/>
      <c r="F30" s="621"/>
      <c r="G30" s="621"/>
      <c r="H30" s="621"/>
      <c r="I30" s="621"/>
      <c r="J30" s="621"/>
      <c r="K30" s="621"/>
      <c r="L30" s="621"/>
      <c r="M30" s="621"/>
      <c r="N30" s="621"/>
      <c r="O30" s="621"/>
      <c r="P30" s="621"/>
      <c r="Q30" s="622"/>
      <c r="R30" s="623">
        <v>5793046</v>
      </c>
      <c r="S30" s="624"/>
      <c r="T30" s="624"/>
      <c r="U30" s="624"/>
      <c r="V30" s="624"/>
      <c r="W30" s="624"/>
      <c r="X30" s="624"/>
      <c r="Y30" s="625"/>
      <c r="Z30" s="626">
        <v>17.7</v>
      </c>
      <c r="AA30" s="626"/>
      <c r="AB30" s="626"/>
      <c r="AC30" s="626"/>
      <c r="AD30" s="627" t="s">
        <v>130</v>
      </c>
      <c r="AE30" s="627"/>
      <c r="AF30" s="627"/>
      <c r="AG30" s="627"/>
      <c r="AH30" s="627"/>
      <c r="AI30" s="627"/>
      <c r="AJ30" s="627"/>
      <c r="AK30" s="627"/>
      <c r="AL30" s="628" t="s">
        <v>242</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309</v>
      </c>
      <c r="BH30" s="659"/>
      <c r="BI30" s="659"/>
      <c r="BJ30" s="659"/>
      <c r="BK30" s="659"/>
      <c r="BL30" s="659"/>
      <c r="BM30" s="659"/>
      <c r="BN30" s="659"/>
      <c r="BO30" s="659"/>
      <c r="BP30" s="659"/>
      <c r="BQ30" s="660"/>
      <c r="BR30" s="605" t="s">
        <v>310</v>
      </c>
      <c r="BS30" s="659"/>
      <c r="BT30" s="659"/>
      <c r="BU30" s="659"/>
      <c r="BV30" s="659"/>
      <c r="BW30" s="659"/>
      <c r="BX30" s="659"/>
      <c r="BY30" s="659"/>
      <c r="BZ30" s="659"/>
      <c r="CA30" s="659"/>
      <c r="CB30" s="660"/>
      <c r="CD30" s="663"/>
      <c r="CE30" s="664"/>
      <c r="CF30" s="620" t="s">
        <v>311</v>
      </c>
      <c r="CG30" s="621"/>
      <c r="CH30" s="621"/>
      <c r="CI30" s="621"/>
      <c r="CJ30" s="621"/>
      <c r="CK30" s="621"/>
      <c r="CL30" s="621"/>
      <c r="CM30" s="621"/>
      <c r="CN30" s="621"/>
      <c r="CO30" s="621"/>
      <c r="CP30" s="621"/>
      <c r="CQ30" s="622"/>
      <c r="CR30" s="623">
        <v>2235225</v>
      </c>
      <c r="CS30" s="624"/>
      <c r="CT30" s="624"/>
      <c r="CU30" s="624"/>
      <c r="CV30" s="624"/>
      <c r="CW30" s="624"/>
      <c r="CX30" s="624"/>
      <c r="CY30" s="625"/>
      <c r="CZ30" s="628">
        <v>7.3</v>
      </c>
      <c r="DA30" s="653"/>
      <c r="DB30" s="653"/>
      <c r="DC30" s="658"/>
      <c r="DD30" s="632">
        <v>2220022</v>
      </c>
      <c r="DE30" s="624"/>
      <c r="DF30" s="624"/>
      <c r="DG30" s="624"/>
      <c r="DH30" s="624"/>
      <c r="DI30" s="624"/>
      <c r="DJ30" s="624"/>
      <c r="DK30" s="625"/>
      <c r="DL30" s="632">
        <v>2220022</v>
      </c>
      <c r="DM30" s="624"/>
      <c r="DN30" s="624"/>
      <c r="DO30" s="624"/>
      <c r="DP30" s="624"/>
      <c r="DQ30" s="624"/>
      <c r="DR30" s="624"/>
      <c r="DS30" s="624"/>
      <c r="DT30" s="624"/>
      <c r="DU30" s="624"/>
      <c r="DV30" s="625"/>
      <c r="DW30" s="628">
        <v>15.2</v>
      </c>
      <c r="DX30" s="653"/>
      <c r="DY30" s="653"/>
      <c r="DZ30" s="653"/>
      <c r="EA30" s="653"/>
      <c r="EB30" s="653"/>
      <c r="EC30" s="654"/>
    </row>
    <row r="31" spans="2:133" ht="11.25" customHeight="1" x14ac:dyDescent="0.15">
      <c r="B31" s="636" t="s">
        <v>312</v>
      </c>
      <c r="C31" s="637"/>
      <c r="D31" s="637"/>
      <c r="E31" s="637"/>
      <c r="F31" s="637"/>
      <c r="G31" s="637"/>
      <c r="H31" s="637"/>
      <c r="I31" s="637"/>
      <c r="J31" s="637"/>
      <c r="K31" s="637"/>
      <c r="L31" s="637"/>
      <c r="M31" s="637"/>
      <c r="N31" s="637"/>
      <c r="O31" s="637"/>
      <c r="P31" s="637"/>
      <c r="Q31" s="638"/>
      <c r="R31" s="623" t="s">
        <v>130</v>
      </c>
      <c r="S31" s="624"/>
      <c r="T31" s="624"/>
      <c r="U31" s="624"/>
      <c r="V31" s="624"/>
      <c r="W31" s="624"/>
      <c r="X31" s="624"/>
      <c r="Y31" s="625"/>
      <c r="Z31" s="626" t="s">
        <v>242</v>
      </c>
      <c r="AA31" s="626"/>
      <c r="AB31" s="626"/>
      <c r="AC31" s="626"/>
      <c r="AD31" s="627" t="s">
        <v>130</v>
      </c>
      <c r="AE31" s="627"/>
      <c r="AF31" s="627"/>
      <c r="AG31" s="627"/>
      <c r="AH31" s="627"/>
      <c r="AI31" s="627"/>
      <c r="AJ31" s="627"/>
      <c r="AK31" s="627"/>
      <c r="AL31" s="628" t="s">
        <v>242</v>
      </c>
      <c r="AM31" s="629"/>
      <c r="AN31" s="629"/>
      <c r="AO31" s="630"/>
      <c r="AP31" s="671" t="s">
        <v>313</v>
      </c>
      <c r="AQ31" s="672"/>
      <c r="AR31" s="672"/>
      <c r="AS31" s="672"/>
      <c r="AT31" s="677" t="s">
        <v>314</v>
      </c>
      <c r="AU31" s="218"/>
      <c r="AV31" s="218"/>
      <c r="AW31" s="218"/>
      <c r="AX31" s="609" t="s">
        <v>189</v>
      </c>
      <c r="AY31" s="610"/>
      <c r="AZ31" s="610"/>
      <c r="BA31" s="610"/>
      <c r="BB31" s="610"/>
      <c r="BC31" s="610"/>
      <c r="BD31" s="610"/>
      <c r="BE31" s="610"/>
      <c r="BF31" s="611"/>
      <c r="BG31" s="670">
        <v>99.1</v>
      </c>
      <c r="BH31" s="667"/>
      <c r="BI31" s="667"/>
      <c r="BJ31" s="667"/>
      <c r="BK31" s="667"/>
      <c r="BL31" s="667"/>
      <c r="BM31" s="618">
        <v>93.5</v>
      </c>
      <c r="BN31" s="667"/>
      <c r="BO31" s="667"/>
      <c r="BP31" s="667"/>
      <c r="BQ31" s="668"/>
      <c r="BR31" s="670">
        <v>99.2</v>
      </c>
      <c r="BS31" s="667"/>
      <c r="BT31" s="667"/>
      <c r="BU31" s="667"/>
      <c r="BV31" s="667"/>
      <c r="BW31" s="667"/>
      <c r="BX31" s="618">
        <v>93.2</v>
      </c>
      <c r="BY31" s="667"/>
      <c r="BZ31" s="667"/>
      <c r="CA31" s="667"/>
      <c r="CB31" s="668"/>
      <c r="CD31" s="663"/>
      <c r="CE31" s="664"/>
      <c r="CF31" s="620" t="s">
        <v>315</v>
      </c>
      <c r="CG31" s="621"/>
      <c r="CH31" s="621"/>
      <c r="CI31" s="621"/>
      <c r="CJ31" s="621"/>
      <c r="CK31" s="621"/>
      <c r="CL31" s="621"/>
      <c r="CM31" s="621"/>
      <c r="CN31" s="621"/>
      <c r="CO31" s="621"/>
      <c r="CP31" s="621"/>
      <c r="CQ31" s="622"/>
      <c r="CR31" s="623">
        <v>83978</v>
      </c>
      <c r="CS31" s="656"/>
      <c r="CT31" s="656"/>
      <c r="CU31" s="656"/>
      <c r="CV31" s="656"/>
      <c r="CW31" s="656"/>
      <c r="CX31" s="656"/>
      <c r="CY31" s="657"/>
      <c r="CZ31" s="628">
        <v>0.3</v>
      </c>
      <c r="DA31" s="653"/>
      <c r="DB31" s="653"/>
      <c r="DC31" s="658"/>
      <c r="DD31" s="632">
        <v>81859</v>
      </c>
      <c r="DE31" s="656"/>
      <c r="DF31" s="656"/>
      <c r="DG31" s="656"/>
      <c r="DH31" s="656"/>
      <c r="DI31" s="656"/>
      <c r="DJ31" s="656"/>
      <c r="DK31" s="657"/>
      <c r="DL31" s="632">
        <v>81859</v>
      </c>
      <c r="DM31" s="656"/>
      <c r="DN31" s="656"/>
      <c r="DO31" s="656"/>
      <c r="DP31" s="656"/>
      <c r="DQ31" s="656"/>
      <c r="DR31" s="656"/>
      <c r="DS31" s="656"/>
      <c r="DT31" s="656"/>
      <c r="DU31" s="656"/>
      <c r="DV31" s="657"/>
      <c r="DW31" s="628">
        <v>0.6</v>
      </c>
      <c r="DX31" s="653"/>
      <c r="DY31" s="653"/>
      <c r="DZ31" s="653"/>
      <c r="EA31" s="653"/>
      <c r="EB31" s="653"/>
      <c r="EC31" s="654"/>
    </row>
    <row r="32" spans="2:133" ht="11.25" customHeight="1" x14ac:dyDescent="0.15">
      <c r="B32" s="620" t="s">
        <v>316</v>
      </c>
      <c r="C32" s="621"/>
      <c r="D32" s="621"/>
      <c r="E32" s="621"/>
      <c r="F32" s="621"/>
      <c r="G32" s="621"/>
      <c r="H32" s="621"/>
      <c r="I32" s="621"/>
      <c r="J32" s="621"/>
      <c r="K32" s="621"/>
      <c r="L32" s="621"/>
      <c r="M32" s="621"/>
      <c r="N32" s="621"/>
      <c r="O32" s="621"/>
      <c r="P32" s="621"/>
      <c r="Q32" s="622"/>
      <c r="R32" s="623">
        <v>2430112</v>
      </c>
      <c r="S32" s="624"/>
      <c r="T32" s="624"/>
      <c r="U32" s="624"/>
      <c r="V32" s="624"/>
      <c r="W32" s="624"/>
      <c r="X32" s="624"/>
      <c r="Y32" s="625"/>
      <c r="Z32" s="626">
        <v>7.4</v>
      </c>
      <c r="AA32" s="626"/>
      <c r="AB32" s="626"/>
      <c r="AC32" s="626"/>
      <c r="AD32" s="627" t="s">
        <v>130</v>
      </c>
      <c r="AE32" s="627"/>
      <c r="AF32" s="627"/>
      <c r="AG32" s="627"/>
      <c r="AH32" s="627"/>
      <c r="AI32" s="627"/>
      <c r="AJ32" s="627"/>
      <c r="AK32" s="627"/>
      <c r="AL32" s="628" t="s">
        <v>242</v>
      </c>
      <c r="AM32" s="629"/>
      <c r="AN32" s="629"/>
      <c r="AO32" s="630"/>
      <c r="AP32" s="673"/>
      <c r="AQ32" s="674"/>
      <c r="AR32" s="674"/>
      <c r="AS32" s="674"/>
      <c r="AT32" s="678"/>
      <c r="AU32" s="214" t="s">
        <v>317</v>
      </c>
      <c r="AX32" s="620" t="s">
        <v>318</v>
      </c>
      <c r="AY32" s="621"/>
      <c r="AZ32" s="621"/>
      <c r="BA32" s="621"/>
      <c r="BB32" s="621"/>
      <c r="BC32" s="621"/>
      <c r="BD32" s="621"/>
      <c r="BE32" s="621"/>
      <c r="BF32" s="622"/>
      <c r="BG32" s="680">
        <v>99.5</v>
      </c>
      <c r="BH32" s="656"/>
      <c r="BI32" s="656"/>
      <c r="BJ32" s="656"/>
      <c r="BK32" s="656"/>
      <c r="BL32" s="656"/>
      <c r="BM32" s="629">
        <v>97.4</v>
      </c>
      <c r="BN32" s="656"/>
      <c r="BO32" s="656"/>
      <c r="BP32" s="656"/>
      <c r="BQ32" s="669"/>
      <c r="BR32" s="680">
        <v>99.4</v>
      </c>
      <c r="BS32" s="656"/>
      <c r="BT32" s="656"/>
      <c r="BU32" s="656"/>
      <c r="BV32" s="656"/>
      <c r="BW32" s="656"/>
      <c r="BX32" s="629">
        <v>97</v>
      </c>
      <c r="BY32" s="656"/>
      <c r="BZ32" s="656"/>
      <c r="CA32" s="656"/>
      <c r="CB32" s="669"/>
      <c r="CD32" s="665"/>
      <c r="CE32" s="666"/>
      <c r="CF32" s="620" t="s">
        <v>319</v>
      </c>
      <c r="CG32" s="621"/>
      <c r="CH32" s="621"/>
      <c r="CI32" s="621"/>
      <c r="CJ32" s="621"/>
      <c r="CK32" s="621"/>
      <c r="CL32" s="621"/>
      <c r="CM32" s="621"/>
      <c r="CN32" s="621"/>
      <c r="CO32" s="621"/>
      <c r="CP32" s="621"/>
      <c r="CQ32" s="622"/>
      <c r="CR32" s="623">
        <v>6</v>
      </c>
      <c r="CS32" s="624"/>
      <c r="CT32" s="624"/>
      <c r="CU32" s="624"/>
      <c r="CV32" s="624"/>
      <c r="CW32" s="624"/>
      <c r="CX32" s="624"/>
      <c r="CY32" s="625"/>
      <c r="CZ32" s="628">
        <v>0</v>
      </c>
      <c r="DA32" s="653"/>
      <c r="DB32" s="653"/>
      <c r="DC32" s="658"/>
      <c r="DD32" s="632">
        <v>6</v>
      </c>
      <c r="DE32" s="624"/>
      <c r="DF32" s="624"/>
      <c r="DG32" s="624"/>
      <c r="DH32" s="624"/>
      <c r="DI32" s="624"/>
      <c r="DJ32" s="624"/>
      <c r="DK32" s="625"/>
      <c r="DL32" s="632">
        <v>6</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320</v>
      </c>
      <c r="C33" s="621"/>
      <c r="D33" s="621"/>
      <c r="E33" s="621"/>
      <c r="F33" s="621"/>
      <c r="G33" s="621"/>
      <c r="H33" s="621"/>
      <c r="I33" s="621"/>
      <c r="J33" s="621"/>
      <c r="K33" s="621"/>
      <c r="L33" s="621"/>
      <c r="M33" s="621"/>
      <c r="N33" s="621"/>
      <c r="O33" s="621"/>
      <c r="P33" s="621"/>
      <c r="Q33" s="622"/>
      <c r="R33" s="623">
        <v>25656</v>
      </c>
      <c r="S33" s="624"/>
      <c r="T33" s="624"/>
      <c r="U33" s="624"/>
      <c r="V33" s="624"/>
      <c r="W33" s="624"/>
      <c r="X33" s="624"/>
      <c r="Y33" s="625"/>
      <c r="Z33" s="626">
        <v>0.1</v>
      </c>
      <c r="AA33" s="626"/>
      <c r="AB33" s="626"/>
      <c r="AC33" s="626"/>
      <c r="AD33" s="627">
        <v>8201</v>
      </c>
      <c r="AE33" s="627"/>
      <c r="AF33" s="627"/>
      <c r="AG33" s="627"/>
      <c r="AH33" s="627"/>
      <c r="AI33" s="627"/>
      <c r="AJ33" s="627"/>
      <c r="AK33" s="627"/>
      <c r="AL33" s="628">
        <v>0.1</v>
      </c>
      <c r="AM33" s="629"/>
      <c r="AN33" s="629"/>
      <c r="AO33" s="630"/>
      <c r="AP33" s="675"/>
      <c r="AQ33" s="676"/>
      <c r="AR33" s="676"/>
      <c r="AS33" s="676"/>
      <c r="AT33" s="679"/>
      <c r="AU33" s="219"/>
      <c r="AV33" s="219"/>
      <c r="AW33" s="219"/>
      <c r="AX33" s="644" t="s">
        <v>321</v>
      </c>
      <c r="AY33" s="645"/>
      <c r="AZ33" s="645"/>
      <c r="BA33" s="645"/>
      <c r="BB33" s="645"/>
      <c r="BC33" s="645"/>
      <c r="BD33" s="645"/>
      <c r="BE33" s="645"/>
      <c r="BF33" s="646"/>
      <c r="BG33" s="681">
        <v>98.7</v>
      </c>
      <c r="BH33" s="682"/>
      <c r="BI33" s="682"/>
      <c r="BJ33" s="682"/>
      <c r="BK33" s="682"/>
      <c r="BL33" s="682"/>
      <c r="BM33" s="683">
        <v>89.9</v>
      </c>
      <c r="BN33" s="682"/>
      <c r="BO33" s="682"/>
      <c r="BP33" s="682"/>
      <c r="BQ33" s="684"/>
      <c r="BR33" s="681">
        <v>99.1</v>
      </c>
      <c r="BS33" s="682"/>
      <c r="BT33" s="682"/>
      <c r="BU33" s="682"/>
      <c r="BV33" s="682"/>
      <c r="BW33" s="682"/>
      <c r="BX33" s="683">
        <v>89.8</v>
      </c>
      <c r="BY33" s="682"/>
      <c r="BZ33" s="682"/>
      <c r="CA33" s="682"/>
      <c r="CB33" s="684"/>
      <c r="CD33" s="620" t="s">
        <v>322</v>
      </c>
      <c r="CE33" s="621"/>
      <c r="CF33" s="621"/>
      <c r="CG33" s="621"/>
      <c r="CH33" s="621"/>
      <c r="CI33" s="621"/>
      <c r="CJ33" s="621"/>
      <c r="CK33" s="621"/>
      <c r="CL33" s="621"/>
      <c r="CM33" s="621"/>
      <c r="CN33" s="621"/>
      <c r="CO33" s="621"/>
      <c r="CP33" s="621"/>
      <c r="CQ33" s="622"/>
      <c r="CR33" s="623">
        <v>14127190</v>
      </c>
      <c r="CS33" s="656"/>
      <c r="CT33" s="656"/>
      <c r="CU33" s="656"/>
      <c r="CV33" s="656"/>
      <c r="CW33" s="656"/>
      <c r="CX33" s="656"/>
      <c r="CY33" s="657"/>
      <c r="CZ33" s="628">
        <v>46.4</v>
      </c>
      <c r="DA33" s="653"/>
      <c r="DB33" s="653"/>
      <c r="DC33" s="658"/>
      <c r="DD33" s="632">
        <v>8917965</v>
      </c>
      <c r="DE33" s="656"/>
      <c r="DF33" s="656"/>
      <c r="DG33" s="656"/>
      <c r="DH33" s="656"/>
      <c r="DI33" s="656"/>
      <c r="DJ33" s="656"/>
      <c r="DK33" s="657"/>
      <c r="DL33" s="632">
        <v>5750676</v>
      </c>
      <c r="DM33" s="656"/>
      <c r="DN33" s="656"/>
      <c r="DO33" s="656"/>
      <c r="DP33" s="656"/>
      <c r="DQ33" s="656"/>
      <c r="DR33" s="656"/>
      <c r="DS33" s="656"/>
      <c r="DT33" s="656"/>
      <c r="DU33" s="656"/>
      <c r="DV33" s="657"/>
      <c r="DW33" s="628">
        <v>39.299999999999997</v>
      </c>
      <c r="DX33" s="653"/>
      <c r="DY33" s="653"/>
      <c r="DZ33" s="653"/>
      <c r="EA33" s="653"/>
      <c r="EB33" s="653"/>
      <c r="EC33" s="654"/>
    </row>
    <row r="34" spans="2:133" ht="11.25" customHeight="1" x14ac:dyDescent="0.15">
      <c r="B34" s="620" t="s">
        <v>323</v>
      </c>
      <c r="C34" s="621"/>
      <c r="D34" s="621"/>
      <c r="E34" s="621"/>
      <c r="F34" s="621"/>
      <c r="G34" s="621"/>
      <c r="H34" s="621"/>
      <c r="I34" s="621"/>
      <c r="J34" s="621"/>
      <c r="K34" s="621"/>
      <c r="L34" s="621"/>
      <c r="M34" s="621"/>
      <c r="N34" s="621"/>
      <c r="O34" s="621"/>
      <c r="P34" s="621"/>
      <c r="Q34" s="622"/>
      <c r="R34" s="623">
        <v>3674070</v>
      </c>
      <c r="S34" s="624"/>
      <c r="T34" s="624"/>
      <c r="U34" s="624"/>
      <c r="V34" s="624"/>
      <c r="W34" s="624"/>
      <c r="X34" s="624"/>
      <c r="Y34" s="625"/>
      <c r="Z34" s="626">
        <v>11.2</v>
      </c>
      <c r="AA34" s="626"/>
      <c r="AB34" s="626"/>
      <c r="AC34" s="626"/>
      <c r="AD34" s="627" t="s">
        <v>242</v>
      </c>
      <c r="AE34" s="627"/>
      <c r="AF34" s="627"/>
      <c r="AG34" s="627"/>
      <c r="AH34" s="627"/>
      <c r="AI34" s="627"/>
      <c r="AJ34" s="627"/>
      <c r="AK34" s="627"/>
      <c r="AL34" s="628" t="s">
        <v>242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4666374</v>
      </c>
      <c r="CS34" s="624"/>
      <c r="CT34" s="624"/>
      <c r="CU34" s="624"/>
      <c r="CV34" s="624"/>
      <c r="CW34" s="624"/>
      <c r="CX34" s="624"/>
      <c r="CY34" s="625"/>
      <c r="CZ34" s="628">
        <v>15.3</v>
      </c>
      <c r="DA34" s="653"/>
      <c r="DB34" s="653"/>
      <c r="DC34" s="658"/>
      <c r="DD34" s="632">
        <v>2698358</v>
      </c>
      <c r="DE34" s="624"/>
      <c r="DF34" s="624"/>
      <c r="DG34" s="624"/>
      <c r="DH34" s="624"/>
      <c r="DI34" s="624"/>
      <c r="DJ34" s="624"/>
      <c r="DK34" s="625"/>
      <c r="DL34" s="632">
        <v>2415223</v>
      </c>
      <c r="DM34" s="624"/>
      <c r="DN34" s="624"/>
      <c r="DO34" s="624"/>
      <c r="DP34" s="624"/>
      <c r="DQ34" s="624"/>
      <c r="DR34" s="624"/>
      <c r="DS34" s="624"/>
      <c r="DT34" s="624"/>
      <c r="DU34" s="624"/>
      <c r="DV34" s="625"/>
      <c r="DW34" s="628">
        <v>16.5</v>
      </c>
      <c r="DX34" s="653"/>
      <c r="DY34" s="653"/>
      <c r="DZ34" s="653"/>
      <c r="EA34" s="653"/>
      <c r="EB34" s="653"/>
      <c r="EC34" s="654"/>
    </row>
    <row r="35" spans="2:133" ht="11.25" customHeight="1" x14ac:dyDescent="0.15">
      <c r="B35" s="620" t="s">
        <v>325</v>
      </c>
      <c r="C35" s="621"/>
      <c r="D35" s="621"/>
      <c r="E35" s="621"/>
      <c r="F35" s="621"/>
      <c r="G35" s="621"/>
      <c r="H35" s="621"/>
      <c r="I35" s="621"/>
      <c r="J35" s="621"/>
      <c r="K35" s="621"/>
      <c r="L35" s="621"/>
      <c r="M35" s="621"/>
      <c r="N35" s="621"/>
      <c r="O35" s="621"/>
      <c r="P35" s="621"/>
      <c r="Q35" s="622"/>
      <c r="R35" s="623">
        <v>406992</v>
      </c>
      <c r="S35" s="624"/>
      <c r="T35" s="624"/>
      <c r="U35" s="624"/>
      <c r="V35" s="624"/>
      <c r="W35" s="624"/>
      <c r="X35" s="624"/>
      <c r="Y35" s="625"/>
      <c r="Z35" s="626">
        <v>1.2</v>
      </c>
      <c r="AA35" s="626"/>
      <c r="AB35" s="626"/>
      <c r="AC35" s="626"/>
      <c r="AD35" s="627" t="s">
        <v>130</v>
      </c>
      <c r="AE35" s="627"/>
      <c r="AF35" s="627"/>
      <c r="AG35" s="627"/>
      <c r="AH35" s="627"/>
      <c r="AI35" s="627"/>
      <c r="AJ35" s="627"/>
      <c r="AK35" s="627"/>
      <c r="AL35" s="628" t="s">
        <v>130</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620917</v>
      </c>
      <c r="CS35" s="656"/>
      <c r="CT35" s="656"/>
      <c r="CU35" s="656"/>
      <c r="CV35" s="656"/>
      <c r="CW35" s="656"/>
      <c r="CX35" s="656"/>
      <c r="CY35" s="657"/>
      <c r="CZ35" s="628">
        <v>2</v>
      </c>
      <c r="DA35" s="653"/>
      <c r="DB35" s="653"/>
      <c r="DC35" s="658"/>
      <c r="DD35" s="632">
        <v>544361</v>
      </c>
      <c r="DE35" s="656"/>
      <c r="DF35" s="656"/>
      <c r="DG35" s="656"/>
      <c r="DH35" s="656"/>
      <c r="DI35" s="656"/>
      <c r="DJ35" s="656"/>
      <c r="DK35" s="657"/>
      <c r="DL35" s="632">
        <v>274826</v>
      </c>
      <c r="DM35" s="656"/>
      <c r="DN35" s="656"/>
      <c r="DO35" s="656"/>
      <c r="DP35" s="656"/>
      <c r="DQ35" s="656"/>
      <c r="DR35" s="656"/>
      <c r="DS35" s="656"/>
      <c r="DT35" s="656"/>
      <c r="DU35" s="656"/>
      <c r="DV35" s="657"/>
      <c r="DW35" s="628">
        <v>1.9</v>
      </c>
      <c r="DX35" s="653"/>
      <c r="DY35" s="653"/>
      <c r="DZ35" s="653"/>
      <c r="EA35" s="653"/>
      <c r="EB35" s="653"/>
      <c r="EC35" s="654"/>
    </row>
    <row r="36" spans="2:133" ht="11.25" customHeight="1" x14ac:dyDescent="0.15">
      <c r="B36" s="620" t="s">
        <v>329</v>
      </c>
      <c r="C36" s="621"/>
      <c r="D36" s="621"/>
      <c r="E36" s="621"/>
      <c r="F36" s="621"/>
      <c r="G36" s="621"/>
      <c r="H36" s="621"/>
      <c r="I36" s="621"/>
      <c r="J36" s="621"/>
      <c r="K36" s="621"/>
      <c r="L36" s="621"/>
      <c r="M36" s="621"/>
      <c r="N36" s="621"/>
      <c r="O36" s="621"/>
      <c r="P36" s="621"/>
      <c r="Q36" s="622"/>
      <c r="R36" s="623">
        <v>1905582</v>
      </c>
      <c r="S36" s="624"/>
      <c r="T36" s="624"/>
      <c r="U36" s="624"/>
      <c r="V36" s="624"/>
      <c r="W36" s="624"/>
      <c r="X36" s="624"/>
      <c r="Y36" s="625"/>
      <c r="Z36" s="626">
        <v>5.8</v>
      </c>
      <c r="AA36" s="626"/>
      <c r="AB36" s="626"/>
      <c r="AC36" s="626"/>
      <c r="AD36" s="627" t="s">
        <v>242</v>
      </c>
      <c r="AE36" s="627"/>
      <c r="AF36" s="627"/>
      <c r="AG36" s="627"/>
      <c r="AH36" s="627"/>
      <c r="AI36" s="627"/>
      <c r="AJ36" s="627"/>
      <c r="AK36" s="627"/>
      <c r="AL36" s="628" t="s">
        <v>242</v>
      </c>
      <c r="AM36" s="629"/>
      <c r="AN36" s="629"/>
      <c r="AO36" s="630"/>
      <c r="AP36" s="222"/>
      <c r="AQ36" s="689" t="s">
        <v>330</v>
      </c>
      <c r="AR36" s="690"/>
      <c r="AS36" s="690"/>
      <c r="AT36" s="690"/>
      <c r="AU36" s="690"/>
      <c r="AV36" s="690"/>
      <c r="AW36" s="690"/>
      <c r="AX36" s="690"/>
      <c r="AY36" s="691"/>
      <c r="AZ36" s="612">
        <v>3285453</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86395</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4344564</v>
      </c>
      <c r="CS36" s="624"/>
      <c r="CT36" s="624"/>
      <c r="CU36" s="624"/>
      <c r="CV36" s="624"/>
      <c r="CW36" s="624"/>
      <c r="CX36" s="624"/>
      <c r="CY36" s="625"/>
      <c r="CZ36" s="628">
        <v>14.3</v>
      </c>
      <c r="DA36" s="653"/>
      <c r="DB36" s="653"/>
      <c r="DC36" s="658"/>
      <c r="DD36" s="632">
        <v>2584664</v>
      </c>
      <c r="DE36" s="624"/>
      <c r="DF36" s="624"/>
      <c r="DG36" s="624"/>
      <c r="DH36" s="624"/>
      <c r="DI36" s="624"/>
      <c r="DJ36" s="624"/>
      <c r="DK36" s="625"/>
      <c r="DL36" s="632">
        <v>1164199</v>
      </c>
      <c r="DM36" s="624"/>
      <c r="DN36" s="624"/>
      <c r="DO36" s="624"/>
      <c r="DP36" s="624"/>
      <c r="DQ36" s="624"/>
      <c r="DR36" s="624"/>
      <c r="DS36" s="624"/>
      <c r="DT36" s="624"/>
      <c r="DU36" s="624"/>
      <c r="DV36" s="625"/>
      <c r="DW36" s="628">
        <v>8</v>
      </c>
      <c r="DX36" s="653"/>
      <c r="DY36" s="653"/>
      <c r="DZ36" s="653"/>
      <c r="EA36" s="653"/>
      <c r="EB36" s="653"/>
      <c r="EC36" s="654"/>
    </row>
    <row r="37" spans="2:133" ht="11.25" customHeight="1" x14ac:dyDescent="0.15">
      <c r="B37" s="620" t="s">
        <v>333</v>
      </c>
      <c r="C37" s="621"/>
      <c r="D37" s="621"/>
      <c r="E37" s="621"/>
      <c r="F37" s="621"/>
      <c r="G37" s="621"/>
      <c r="H37" s="621"/>
      <c r="I37" s="621"/>
      <c r="J37" s="621"/>
      <c r="K37" s="621"/>
      <c r="L37" s="621"/>
      <c r="M37" s="621"/>
      <c r="N37" s="621"/>
      <c r="O37" s="621"/>
      <c r="P37" s="621"/>
      <c r="Q37" s="622"/>
      <c r="R37" s="623">
        <v>1191572</v>
      </c>
      <c r="S37" s="624"/>
      <c r="T37" s="624"/>
      <c r="U37" s="624"/>
      <c r="V37" s="624"/>
      <c r="W37" s="624"/>
      <c r="X37" s="624"/>
      <c r="Y37" s="625"/>
      <c r="Z37" s="626">
        <v>3.6</v>
      </c>
      <c r="AA37" s="626"/>
      <c r="AB37" s="626"/>
      <c r="AC37" s="626"/>
      <c r="AD37" s="627">
        <v>480</v>
      </c>
      <c r="AE37" s="627"/>
      <c r="AF37" s="627"/>
      <c r="AG37" s="627"/>
      <c r="AH37" s="627"/>
      <c r="AI37" s="627"/>
      <c r="AJ37" s="627"/>
      <c r="AK37" s="627"/>
      <c r="AL37" s="628">
        <v>0</v>
      </c>
      <c r="AM37" s="629"/>
      <c r="AN37" s="629"/>
      <c r="AO37" s="630"/>
      <c r="AQ37" s="686" t="s">
        <v>334</v>
      </c>
      <c r="AR37" s="687"/>
      <c r="AS37" s="687"/>
      <c r="AT37" s="687"/>
      <c r="AU37" s="687"/>
      <c r="AV37" s="687"/>
      <c r="AW37" s="687"/>
      <c r="AX37" s="687"/>
      <c r="AY37" s="688"/>
      <c r="AZ37" s="623">
        <v>518176</v>
      </c>
      <c r="BA37" s="624"/>
      <c r="BB37" s="624"/>
      <c r="BC37" s="624"/>
      <c r="BD37" s="656"/>
      <c r="BE37" s="656"/>
      <c r="BF37" s="669"/>
      <c r="BG37" s="620" t="s">
        <v>335</v>
      </c>
      <c r="BH37" s="621"/>
      <c r="BI37" s="621"/>
      <c r="BJ37" s="621"/>
      <c r="BK37" s="621"/>
      <c r="BL37" s="621"/>
      <c r="BM37" s="621"/>
      <c r="BN37" s="621"/>
      <c r="BO37" s="621"/>
      <c r="BP37" s="621"/>
      <c r="BQ37" s="621"/>
      <c r="BR37" s="621"/>
      <c r="BS37" s="621"/>
      <c r="BT37" s="621"/>
      <c r="BU37" s="622"/>
      <c r="BV37" s="623">
        <v>47289</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410250</v>
      </c>
      <c r="CS37" s="656"/>
      <c r="CT37" s="656"/>
      <c r="CU37" s="656"/>
      <c r="CV37" s="656"/>
      <c r="CW37" s="656"/>
      <c r="CX37" s="656"/>
      <c r="CY37" s="657"/>
      <c r="CZ37" s="628">
        <v>1.3</v>
      </c>
      <c r="DA37" s="653"/>
      <c r="DB37" s="653"/>
      <c r="DC37" s="658"/>
      <c r="DD37" s="632">
        <v>405383</v>
      </c>
      <c r="DE37" s="656"/>
      <c r="DF37" s="656"/>
      <c r="DG37" s="656"/>
      <c r="DH37" s="656"/>
      <c r="DI37" s="656"/>
      <c r="DJ37" s="656"/>
      <c r="DK37" s="657"/>
      <c r="DL37" s="632">
        <v>405383</v>
      </c>
      <c r="DM37" s="656"/>
      <c r="DN37" s="656"/>
      <c r="DO37" s="656"/>
      <c r="DP37" s="656"/>
      <c r="DQ37" s="656"/>
      <c r="DR37" s="656"/>
      <c r="DS37" s="656"/>
      <c r="DT37" s="656"/>
      <c r="DU37" s="656"/>
      <c r="DV37" s="657"/>
      <c r="DW37" s="628">
        <v>2.8</v>
      </c>
      <c r="DX37" s="653"/>
      <c r="DY37" s="653"/>
      <c r="DZ37" s="653"/>
      <c r="EA37" s="653"/>
      <c r="EB37" s="653"/>
      <c r="EC37" s="654"/>
    </row>
    <row r="38" spans="2:133" ht="11.25" customHeight="1" x14ac:dyDescent="0.15">
      <c r="B38" s="620" t="s">
        <v>337</v>
      </c>
      <c r="C38" s="621"/>
      <c r="D38" s="621"/>
      <c r="E38" s="621"/>
      <c r="F38" s="621"/>
      <c r="G38" s="621"/>
      <c r="H38" s="621"/>
      <c r="I38" s="621"/>
      <c r="J38" s="621"/>
      <c r="K38" s="621"/>
      <c r="L38" s="621"/>
      <c r="M38" s="621"/>
      <c r="N38" s="621"/>
      <c r="O38" s="621"/>
      <c r="P38" s="621"/>
      <c r="Q38" s="622"/>
      <c r="R38" s="623">
        <v>1494400</v>
      </c>
      <c r="S38" s="624"/>
      <c r="T38" s="624"/>
      <c r="U38" s="624"/>
      <c r="V38" s="624"/>
      <c r="W38" s="624"/>
      <c r="X38" s="624"/>
      <c r="Y38" s="625"/>
      <c r="Z38" s="626">
        <v>4.5999999999999996</v>
      </c>
      <c r="AA38" s="626"/>
      <c r="AB38" s="626"/>
      <c r="AC38" s="626"/>
      <c r="AD38" s="627" t="s">
        <v>242</v>
      </c>
      <c r="AE38" s="627"/>
      <c r="AF38" s="627"/>
      <c r="AG38" s="627"/>
      <c r="AH38" s="627"/>
      <c r="AI38" s="627"/>
      <c r="AJ38" s="627"/>
      <c r="AK38" s="627"/>
      <c r="AL38" s="628" t="s">
        <v>130</v>
      </c>
      <c r="AM38" s="629"/>
      <c r="AN38" s="629"/>
      <c r="AO38" s="630"/>
      <c r="AQ38" s="686" t="s">
        <v>338</v>
      </c>
      <c r="AR38" s="687"/>
      <c r="AS38" s="687"/>
      <c r="AT38" s="687"/>
      <c r="AU38" s="687"/>
      <c r="AV38" s="687"/>
      <c r="AW38" s="687"/>
      <c r="AX38" s="687"/>
      <c r="AY38" s="688"/>
      <c r="AZ38" s="623">
        <v>450037</v>
      </c>
      <c r="BA38" s="624"/>
      <c r="BB38" s="624"/>
      <c r="BC38" s="624"/>
      <c r="BD38" s="656"/>
      <c r="BE38" s="656"/>
      <c r="BF38" s="669"/>
      <c r="BG38" s="620" t="s">
        <v>339</v>
      </c>
      <c r="BH38" s="621"/>
      <c r="BI38" s="621"/>
      <c r="BJ38" s="621"/>
      <c r="BK38" s="621"/>
      <c r="BL38" s="621"/>
      <c r="BM38" s="621"/>
      <c r="BN38" s="621"/>
      <c r="BO38" s="621"/>
      <c r="BP38" s="621"/>
      <c r="BQ38" s="621"/>
      <c r="BR38" s="621"/>
      <c r="BS38" s="621"/>
      <c r="BT38" s="621"/>
      <c r="BU38" s="622"/>
      <c r="BV38" s="623">
        <v>7087</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2306869</v>
      </c>
      <c r="CS38" s="624"/>
      <c r="CT38" s="624"/>
      <c r="CU38" s="624"/>
      <c r="CV38" s="624"/>
      <c r="CW38" s="624"/>
      <c r="CX38" s="624"/>
      <c r="CY38" s="625"/>
      <c r="CZ38" s="628">
        <v>7.6</v>
      </c>
      <c r="DA38" s="653"/>
      <c r="DB38" s="653"/>
      <c r="DC38" s="658"/>
      <c r="DD38" s="632">
        <v>1862088</v>
      </c>
      <c r="DE38" s="624"/>
      <c r="DF38" s="624"/>
      <c r="DG38" s="624"/>
      <c r="DH38" s="624"/>
      <c r="DI38" s="624"/>
      <c r="DJ38" s="624"/>
      <c r="DK38" s="625"/>
      <c r="DL38" s="632">
        <v>1674568</v>
      </c>
      <c r="DM38" s="624"/>
      <c r="DN38" s="624"/>
      <c r="DO38" s="624"/>
      <c r="DP38" s="624"/>
      <c r="DQ38" s="624"/>
      <c r="DR38" s="624"/>
      <c r="DS38" s="624"/>
      <c r="DT38" s="624"/>
      <c r="DU38" s="624"/>
      <c r="DV38" s="625"/>
      <c r="DW38" s="628">
        <v>11.4</v>
      </c>
      <c r="DX38" s="653"/>
      <c r="DY38" s="653"/>
      <c r="DZ38" s="653"/>
      <c r="EA38" s="653"/>
      <c r="EB38" s="653"/>
      <c r="EC38" s="654"/>
    </row>
    <row r="39" spans="2:133" ht="11.25" customHeight="1" x14ac:dyDescent="0.15">
      <c r="B39" s="620" t="s">
        <v>341</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130</v>
      </c>
      <c r="AA39" s="626"/>
      <c r="AB39" s="626"/>
      <c r="AC39" s="626"/>
      <c r="AD39" s="627" t="s">
        <v>242</v>
      </c>
      <c r="AE39" s="627"/>
      <c r="AF39" s="627"/>
      <c r="AG39" s="627"/>
      <c r="AH39" s="627"/>
      <c r="AI39" s="627"/>
      <c r="AJ39" s="627"/>
      <c r="AK39" s="627"/>
      <c r="AL39" s="628" t="s">
        <v>130</v>
      </c>
      <c r="AM39" s="629"/>
      <c r="AN39" s="629"/>
      <c r="AO39" s="630"/>
      <c r="AQ39" s="686" t="s">
        <v>342</v>
      </c>
      <c r="AR39" s="687"/>
      <c r="AS39" s="687"/>
      <c r="AT39" s="687"/>
      <c r="AU39" s="687"/>
      <c r="AV39" s="687"/>
      <c r="AW39" s="687"/>
      <c r="AX39" s="687"/>
      <c r="AY39" s="688"/>
      <c r="AZ39" s="623">
        <v>185022</v>
      </c>
      <c r="BA39" s="624"/>
      <c r="BB39" s="624"/>
      <c r="BC39" s="624"/>
      <c r="BD39" s="656"/>
      <c r="BE39" s="656"/>
      <c r="BF39" s="669"/>
      <c r="BG39" s="620" t="s">
        <v>343</v>
      </c>
      <c r="BH39" s="621"/>
      <c r="BI39" s="621"/>
      <c r="BJ39" s="621"/>
      <c r="BK39" s="621"/>
      <c r="BL39" s="621"/>
      <c r="BM39" s="621"/>
      <c r="BN39" s="621"/>
      <c r="BO39" s="621"/>
      <c r="BP39" s="621"/>
      <c r="BQ39" s="621"/>
      <c r="BR39" s="621"/>
      <c r="BS39" s="621"/>
      <c r="BT39" s="621"/>
      <c r="BU39" s="622"/>
      <c r="BV39" s="623">
        <v>11286</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1016374</v>
      </c>
      <c r="CS39" s="656"/>
      <c r="CT39" s="656"/>
      <c r="CU39" s="656"/>
      <c r="CV39" s="656"/>
      <c r="CW39" s="656"/>
      <c r="CX39" s="656"/>
      <c r="CY39" s="657"/>
      <c r="CZ39" s="628">
        <v>3.3</v>
      </c>
      <c r="DA39" s="653"/>
      <c r="DB39" s="653"/>
      <c r="DC39" s="658"/>
      <c r="DD39" s="632">
        <v>999302</v>
      </c>
      <c r="DE39" s="656"/>
      <c r="DF39" s="656"/>
      <c r="DG39" s="656"/>
      <c r="DH39" s="656"/>
      <c r="DI39" s="656"/>
      <c r="DJ39" s="656"/>
      <c r="DK39" s="657"/>
      <c r="DL39" s="632" t="s">
        <v>130</v>
      </c>
      <c r="DM39" s="656"/>
      <c r="DN39" s="656"/>
      <c r="DO39" s="656"/>
      <c r="DP39" s="656"/>
      <c r="DQ39" s="656"/>
      <c r="DR39" s="656"/>
      <c r="DS39" s="656"/>
      <c r="DT39" s="656"/>
      <c r="DU39" s="656"/>
      <c r="DV39" s="657"/>
      <c r="DW39" s="628" t="s">
        <v>242</v>
      </c>
      <c r="DX39" s="653"/>
      <c r="DY39" s="653"/>
      <c r="DZ39" s="653"/>
      <c r="EA39" s="653"/>
      <c r="EB39" s="653"/>
      <c r="EC39" s="654"/>
    </row>
    <row r="40" spans="2:133" ht="11.25" customHeight="1" x14ac:dyDescent="0.15">
      <c r="B40" s="620" t="s">
        <v>345</v>
      </c>
      <c r="C40" s="621"/>
      <c r="D40" s="621"/>
      <c r="E40" s="621"/>
      <c r="F40" s="621"/>
      <c r="G40" s="621"/>
      <c r="H40" s="621"/>
      <c r="I40" s="621"/>
      <c r="J40" s="621"/>
      <c r="K40" s="621"/>
      <c r="L40" s="621"/>
      <c r="M40" s="621"/>
      <c r="N40" s="621"/>
      <c r="O40" s="621"/>
      <c r="P40" s="621"/>
      <c r="Q40" s="622"/>
      <c r="R40" s="623">
        <v>317200</v>
      </c>
      <c r="S40" s="624"/>
      <c r="T40" s="624"/>
      <c r="U40" s="624"/>
      <c r="V40" s="624"/>
      <c r="W40" s="624"/>
      <c r="X40" s="624"/>
      <c r="Y40" s="625"/>
      <c r="Z40" s="626">
        <v>1</v>
      </c>
      <c r="AA40" s="626"/>
      <c r="AB40" s="626"/>
      <c r="AC40" s="626"/>
      <c r="AD40" s="627" t="s">
        <v>130</v>
      </c>
      <c r="AE40" s="627"/>
      <c r="AF40" s="627"/>
      <c r="AG40" s="627"/>
      <c r="AH40" s="627"/>
      <c r="AI40" s="627"/>
      <c r="AJ40" s="627"/>
      <c r="AK40" s="627"/>
      <c r="AL40" s="628" t="s">
        <v>242</v>
      </c>
      <c r="AM40" s="629"/>
      <c r="AN40" s="629"/>
      <c r="AO40" s="630"/>
      <c r="AQ40" s="686" t="s">
        <v>346</v>
      </c>
      <c r="AR40" s="687"/>
      <c r="AS40" s="687"/>
      <c r="AT40" s="687"/>
      <c r="AU40" s="687"/>
      <c r="AV40" s="687"/>
      <c r="AW40" s="687"/>
      <c r="AX40" s="687"/>
      <c r="AY40" s="688"/>
      <c r="AZ40" s="623">
        <v>10371</v>
      </c>
      <c r="BA40" s="624"/>
      <c r="BB40" s="624"/>
      <c r="BC40" s="624"/>
      <c r="BD40" s="656"/>
      <c r="BE40" s="656"/>
      <c r="BF40" s="669"/>
      <c r="BG40" s="673" t="s">
        <v>347</v>
      </c>
      <c r="BH40" s="674"/>
      <c r="BI40" s="674"/>
      <c r="BJ40" s="674"/>
      <c r="BK40" s="674"/>
      <c r="BL40" s="223"/>
      <c r="BM40" s="621" t="s">
        <v>348</v>
      </c>
      <c r="BN40" s="621"/>
      <c r="BO40" s="621"/>
      <c r="BP40" s="621"/>
      <c r="BQ40" s="621"/>
      <c r="BR40" s="621"/>
      <c r="BS40" s="621"/>
      <c r="BT40" s="621"/>
      <c r="BU40" s="622"/>
      <c r="BV40" s="623">
        <v>101</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1172092</v>
      </c>
      <c r="CS40" s="624"/>
      <c r="CT40" s="624"/>
      <c r="CU40" s="624"/>
      <c r="CV40" s="624"/>
      <c r="CW40" s="624"/>
      <c r="CX40" s="624"/>
      <c r="CY40" s="625"/>
      <c r="CZ40" s="628">
        <v>3.9</v>
      </c>
      <c r="DA40" s="653"/>
      <c r="DB40" s="653"/>
      <c r="DC40" s="658"/>
      <c r="DD40" s="632">
        <v>229192</v>
      </c>
      <c r="DE40" s="624"/>
      <c r="DF40" s="624"/>
      <c r="DG40" s="624"/>
      <c r="DH40" s="624"/>
      <c r="DI40" s="624"/>
      <c r="DJ40" s="624"/>
      <c r="DK40" s="625"/>
      <c r="DL40" s="632">
        <v>221860</v>
      </c>
      <c r="DM40" s="624"/>
      <c r="DN40" s="624"/>
      <c r="DO40" s="624"/>
      <c r="DP40" s="624"/>
      <c r="DQ40" s="624"/>
      <c r="DR40" s="624"/>
      <c r="DS40" s="624"/>
      <c r="DT40" s="624"/>
      <c r="DU40" s="624"/>
      <c r="DV40" s="625"/>
      <c r="DW40" s="628">
        <v>1.5</v>
      </c>
      <c r="DX40" s="653"/>
      <c r="DY40" s="653"/>
      <c r="DZ40" s="653"/>
      <c r="EA40" s="653"/>
      <c r="EB40" s="653"/>
      <c r="EC40" s="654"/>
    </row>
    <row r="41" spans="2:133" ht="11.25" customHeight="1" x14ac:dyDescent="0.15">
      <c r="B41" s="644" t="s">
        <v>350</v>
      </c>
      <c r="C41" s="645"/>
      <c r="D41" s="645"/>
      <c r="E41" s="645"/>
      <c r="F41" s="645"/>
      <c r="G41" s="645"/>
      <c r="H41" s="645"/>
      <c r="I41" s="645"/>
      <c r="J41" s="645"/>
      <c r="K41" s="645"/>
      <c r="L41" s="645"/>
      <c r="M41" s="645"/>
      <c r="N41" s="645"/>
      <c r="O41" s="645"/>
      <c r="P41" s="645"/>
      <c r="Q41" s="646"/>
      <c r="R41" s="695">
        <v>32660631</v>
      </c>
      <c r="S41" s="696"/>
      <c r="T41" s="696"/>
      <c r="U41" s="696"/>
      <c r="V41" s="696"/>
      <c r="W41" s="696"/>
      <c r="X41" s="696"/>
      <c r="Y41" s="700"/>
      <c r="Z41" s="701">
        <v>100</v>
      </c>
      <c r="AA41" s="701"/>
      <c r="AB41" s="701"/>
      <c r="AC41" s="701"/>
      <c r="AD41" s="702">
        <v>14314431</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454414</v>
      </c>
      <c r="BA41" s="624"/>
      <c r="BB41" s="624"/>
      <c r="BC41" s="624"/>
      <c r="BD41" s="656"/>
      <c r="BE41" s="656"/>
      <c r="BF41" s="669"/>
      <c r="BG41" s="673"/>
      <c r="BH41" s="674"/>
      <c r="BI41" s="674"/>
      <c r="BJ41" s="674"/>
      <c r="BK41" s="674"/>
      <c r="BL41" s="223"/>
      <c r="BM41" s="621" t="s">
        <v>352</v>
      </c>
      <c r="BN41" s="621"/>
      <c r="BO41" s="621"/>
      <c r="BP41" s="621"/>
      <c r="BQ41" s="621"/>
      <c r="BR41" s="621"/>
      <c r="BS41" s="621"/>
      <c r="BT41" s="621"/>
      <c r="BU41" s="622"/>
      <c r="BV41" s="623" t="s">
        <v>242</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130</v>
      </c>
      <c r="CS41" s="656"/>
      <c r="CT41" s="656"/>
      <c r="CU41" s="656"/>
      <c r="CV41" s="656"/>
      <c r="CW41" s="656"/>
      <c r="CX41" s="656"/>
      <c r="CY41" s="657"/>
      <c r="CZ41" s="628" t="s">
        <v>242</v>
      </c>
      <c r="DA41" s="653"/>
      <c r="DB41" s="653"/>
      <c r="DC41" s="658"/>
      <c r="DD41" s="632" t="s">
        <v>130</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354</v>
      </c>
      <c r="AR42" s="693"/>
      <c r="AS42" s="693"/>
      <c r="AT42" s="693"/>
      <c r="AU42" s="693"/>
      <c r="AV42" s="693"/>
      <c r="AW42" s="693"/>
      <c r="AX42" s="693"/>
      <c r="AY42" s="694"/>
      <c r="AZ42" s="695">
        <v>1667433</v>
      </c>
      <c r="BA42" s="696"/>
      <c r="BB42" s="696"/>
      <c r="BC42" s="696"/>
      <c r="BD42" s="682"/>
      <c r="BE42" s="682"/>
      <c r="BF42" s="684"/>
      <c r="BG42" s="675"/>
      <c r="BH42" s="676"/>
      <c r="BI42" s="676"/>
      <c r="BJ42" s="676"/>
      <c r="BK42" s="676"/>
      <c r="BL42" s="224"/>
      <c r="BM42" s="645" t="s">
        <v>355</v>
      </c>
      <c r="BN42" s="645"/>
      <c r="BO42" s="645"/>
      <c r="BP42" s="645"/>
      <c r="BQ42" s="645"/>
      <c r="BR42" s="645"/>
      <c r="BS42" s="645"/>
      <c r="BT42" s="645"/>
      <c r="BU42" s="646"/>
      <c r="BV42" s="695">
        <v>375</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3450100</v>
      </c>
      <c r="CS42" s="656"/>
      <c r="CT42" s="656"/>
      <c r="CU42" s="656"/>
      <c r="CV42" s="656"/>
      <c r="CW42" s="656"/>
      <c r="CX42" s="656"/>
      <c r="CY42" s="657"/>
      <c r="CZ42" s="628">
        <v>11.3</v>
      </c>
      <c r="DA42" s="653"/>
      <c r="DB42" s="653"/>
      <c r="DC42" s="658"/>
      <c r="DD42" s="632">
        <v>1022210</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357</v>
      </c>
      <c r="CD43" s="620" t="s">
        <v>358</v>
      </c>
      <c r="CE43" s="621"/>
      <c r="CF43" s="621"/>
      <c r="CG43" s="621"/>
      <c r="CH43" s="621"/>
      <c r="CI43" s="621"/>
      <c r="CJ43" s="621"/>
      <c r="CK43" s="621"/>
      <c r="CL43" s="621"/>
      <c r="CM43" s="621"/>
      <c r="CN43" s="621"/>
      <c r="CO43" s="621"/>
      <c r="CP43" s="621"/>
      <c r="CQ43" s="622"/>
      <c r="CR43" s="623">
        <v>83393</v>
      </c>
      <c r="CS43" s="656"/>
      <c r="CT43" s="656"/>
      <c r="CU43" s="656"/>
      <c r="CV43" s="656"/>
      <c r="CW43" s="656"/>
      <c r="CX43" s="656"/>
      <c r="CY43" s="657"/>
      <c r="CZ43" s="628">
        <v>0.3</v>
      </c>
      <c r="DA43" s="653"/>
      <c r="DB43" s="653"/>
      <c r="DC43" s="658"/>
      <c r="DD43" s="632">
        <v>83393</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360</v>
      </c>
      <c r="CG44" s="621"/>
      <c r="CH44" s="621"/>
      <c r="CI44" s="621"/>
      <c r="CJ44" s="621"/>
      <c r="CK44" s="621"/>
      <c r="CL44" s="621"/>
      <c r="CM44" s="621"/>
      <c r="CN44" s="621"/>
      <c r="CO44" s="621"/>
      <c r="CP44" s="621"/>
      <c r="CQ44" s="622"/>
      <c r="CR44" s="623">
        <v>3450100</v>
      </c>
      <c r="CS44" s="624"/>
      <c r="CT44" s="624"/>
      <c r="CU44" s="624"/>
      <c r="CV44" s="624"/>
      <c r="CW44" s="624"/>
      <c r="CX44" s="624"/>
      <c r="CY44" s="625"/>
      <c r="CZ44" s="628">
        <v>11.3</v>
      </c>
      <c r="DA44" s="629"/>
      <c r="DB44" s="629"/>
      <c r="DC44" s="635"/>
      <c r="DD44" s="632">
        <v>1022210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362</v>
      </c>
      <c r="CG45" s="621"/>
      <c r="CH45" s="621"/>
      <c r="CI45" s="621"/>
      <c r="CJ45" s="621"/>
      <c r="CK45" s="621"/>
      <c r="CL45" s="621"/>
      <c r="CM45" s="621"/>
      <c r="CN45" s="621"/>
      <c r="CO45" s="621"/>
      <c r="CP45" s="621"/>
      <c r="CQ45" s="622"/>
      <c r="CR45" s="623">
        <v>1591500</v>
      </c>
      <c r="CS45" s="656"/>
      <c r="CT45" s="656"/>
      <c r="CU45" s="656"/>
      <c r="CV45" s="656"/>
      <c r="CW45" s="656"/>
      <c r="CX45" s="656"/>
      <c r="CY45" s="657"/>
      <c r="CZ45" s="628">
        <v>5.2</v>
      </c>
      <c r="DA45" s="653"/>
      <c r="DB45" s="653"/>
      <c r="DC45" s="658"/>
      <c r="DD45" s="632">
        <v>149790</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363</v>
      </c>
      <c r="CG46" s="621"/>
      <c r="CH46" s="621"/>
      <c r="CI46" s="621"/>
      <c r="CJ46" s="621"/>
      <c r="CK46" s="621"/>
      <c r="CL46" s="621"/>
      <c r="CM46" s="621"/>
      <c r="CN46" s="621"/>
      <c r="CO46" s="621"/>
      <c r="CP46" s="621"/>
      <c r="CQ46" s="622"/>
      <c r="CR46" s="623">
        <v>1815433</v>
      </c>
      <c r="CS46" s="624"/>
      <c r="CT46" s="624"/>
      <c r="CU46" s="624"/>
      <c r="CV46" s="624"/>
      <c r="CW46" s="624"/>
      <c r="CX46" s="624"/>
      <c r="CY46" s="625"/>
      <c r="CZ46" s="628">
        <v>6</v>
      </c>
      <c r="DA46" s="629"/>
      <c r="DB46" s="629"/>
      <c r="DC46" s="635"/>
      <c r="DD46" s="632">
        <v>857359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364</v>
      </c>
      <c r="CG47" s="621"/>
      <c r="CH47" s="621"/>
      <c r="CI47" s="621"/>
      <c r="CJ47" s="621"/>
      <c r="CK47" s="621"/>
      <c r="CL47" s="621"/>
      <c r="CM47" s="621"/>
      <c r="CN47" s="621"/>
      <c r="CO47" s="621"/>
      <c r="CP47" s="621"/>
      <c r="CQ47" s="622"/>
      <c r="CR47" s="623" t="s">
        <v>130</v>
      </c>
      <c r="CS47" s="656"/>
      <c r="CT47" s="656"/>
      <c r="CU47" s="656"/>
      <c r="CV47" s="656"/>
      <c r="CW47" s="656"/>
      <c r="CX47" s="656"/>
      <c r="CY47" s="657"/>
      <c r="CZ47" s="628" t="s">
        <v>242</v>
      </c>
      <c r="DA47" s="653"/>
      <c r="DB47" s="653"/>
      <c r="DC47" s="658"/>
      <c r="DD47" s="632" t="s">
        <v>130</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365</v>
      </c>
      <c r="CG48" s="621"/>
      <c r="CH48" s="621"/>
      <c r="CI48" s="621"/>
      <c r="CJ48" s="621"/>
      <c r="CK48" s="621"/>
      <c r="CL48" s="621"/>
      <c r="CM48" s="621"/>
      <c r="CN48" s="621"/>
      <c r="CO48" s="621"/>
      <c r="CP48" s="621"/>
      <c r="CQ48" s="622"/>
      <c r="CR48" s="623" t="s">
        <v>130</v>
      </c>
      <c r="CS48" s="624"/>
      <c r="CT48" s="624"/>
      <c r="CU48" s="624"/>
      <c r="CV48" s="624"/>
      <c r="CW48" s="624"/>
      <c r="CX48" s="624"/>
      <c r="CY48" s="625"/>
      <c r="CZ48" s="628" t="s">
        <v>130</v>
      </c>
      <c r="DA48" s="629"/>
      <c r="DB48" s="629"/>
      <c r="DC48" s="635"/>
      <c r="DD48" s="632" t="s">
        <v>130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366</v>
      </c>
      <c r="CE49" s="645"/>
      <c r="CF49" s="645"/>
      <c r="CG49" s="645"/>
      <c r="CH49" s="645"/>
      <c r="CI49" s="645"/>
      <c r="CJ49" s="645"/>
      <c r="CK49" s="645"/>
      <c r="CL49" s="645"/>
      <c r="CM49" s="645"/>
      <c r="CN49" s="645"/>
      <c r="CO49" s="645"/>
      <c r="CP49" s="645"/>
      <c r="CQ49" s="646"/>
      <c r="CR49" s="695">
        <v>30423006</v>
      </c>
      <c r="CS49" s="682"/>
      <c r="CT49" s="682"/>
      <c r="CU49" s="682"/>
      <c r="CV49" s="682"/>
      <c r="CW49" s="682"/>
      <c r="CX49" s="682"/>
      <c r="CY49" s="711"/>
      <c r="CZ49" s="703">
        <v>100</v>
      </c>
      <c r="DA49" s="712"/>
      <c r="DB49" s="712"/>
      <c r="DC49" s="713"/>
      <c r="DD49" s="714">
        <v>17356859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5soglszfogHT1vh7EvHPXlUHwXLbsXSApprkOYyuZ6qIBPxwV7GZw+NYfiL+QGNYX69Z+V8CCWHB8bcm3jTs5A==" saltValue="EDbk6SnY9ZF57uTevkB4d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389</v>
      </c>
      <c r="C7" s="750"/>
      <c r="D7" s="750"/>
      <c r="E7" s="750"/>
      <c r="F7" s="750"/>
      <c r="G7" s="750"/>
      <c r="H7" s="750"/>
      <c r="I7" s="750"/>
      <c r="J7" s="750"/>
      <c r="K7" s="750"/>
      <c r="L7" s="750"/>
      <c r="M7" s="750"/>
      <c r="N7" s="750"/>
      <c r="O7" s="750"/>
      <c r="P7" s="751"/>
      <c r="Q7" s="752">
        <v>32663</v>
      </c>
      <c r="R7" s="753"/>
      <c r="S7" s="753"/>
      <c r="T7" s="753"/>
      <c r="U7" s="753"/>
      <c r="V7" s="753">
        <v>30429</v>
      </c>
      <c r="W7" s="753"/>
      <c r="X7" s="753"/>
      <c r="Y7" s="753"/>
      <c r="Z7" s="753"/>
      <c r="AA7" s="753">
        <v>2233</v>
      </c>
      <c r="AB7" s="753"/>
      <c r="AC7" s="753"/>
      <c r="AD7" s="753"/>
      <c r="AE7" s="754"/>
      <c r="AF7" s="755">
        <v>1934</v>
      </c>
      <c r="AG7" s="756"/>
      <c r="AH7" s="756"/>
      <c r="AI7" s="756"/>
      <c r="AJ7" s="757"/>
      <c r="AK7" s="758">
        <v>402</v>
      </c>
      <c r="AL7" s="759"/>
      <c r="AM7" s="759"/>
      <c r="AN7" s="759"/>
      <c r="AO7" s="759"/>
      <c r="AP7" s="759">
        <v>21209</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591</v>
      </c>
      <c r="BS7" s="746" t="s">
        <v>592</v>
      </c>
      <c r="BT7" s="747"/>
      <c r="BU7" s="747"/>
      <c r="BV7" s="747"/>
      <c r="BW7" s="747"/>
      <c r="BX7" s="747"/>
      <c r="BY7" s="747"/>
      <c r="BZ7" s="747"/>
      <c r="CA7" s="747"/>
      <c r="CB7" s="747"/>
      <c r="CC7" s="747"/>
      <c r="CD7" s="747"/>
      <c r="CE7" s="747"/>
      <c r="CF7" s="747"/>
      <c r="CG7" s="762"/>
      <c r="CH7" s="743">
        <v>4</v>
      </c>
      <c r="CI7" s="744"/>
      <c r="CJ7" s="744"/>
      <c r="CK7" s="744"/>
      <c r="CL7" s="745"/>
      <c r="CM7" s="743">
        <v>-44</v>
      </c>
      <c r="CN7" s="744"/>
      <c r="CO7" s="744"/>
      <c r="CP7" s="744"/>
      <c r="CQ7" s="745"/>
      <c r="CR7" s="743">
        <v>45</v>
      </c>
      <c r="CS7" s="744"/>
      <c r="CT7" s="744"/>
      <c r="CU7" s="744"/>
      <c r="CV7" s="745"/>
      <c r="CW7" s="743" t="s">
        <v>585</v>
      </c>
      <c r="CX7" s="744"/>
      <c r="CY7" s="744"/>
      <c r="CZ7" s="744"/>
      <c r="DA7" s="745"/>
      <c r="DB7" s="743" t="s">
        <v>585</v>
      </c>
      <c r="DC7" s="744"/>
      <c r="DD7" s="744"/>
      <c r="DE7" s="744"/>
      <c r="DF7" s="745"/>
      <c r="DG7" s="743" t="s">
        <v>585</v>
      </c>
      <c r="DH7" s="744"/>
      <c r="DI7" s="744"/>
      <c r="DJ7" s="744"/>
      <c r="DK7" s="745"/>
      <c r="DL7" s="743">
        <v>24</v>
      </c>
      <c r="DM7" s="744"/>
      <c r="DN7" s="744"/>
      <c r="DO7" s="744"/>
      <c r="DP7" s="745"/>
      <c r="DQ7" s="743">
        <v>22</v>
      </c>
      <c r="DR7" s="744"/>
      <c r="DS7" s="744"/>
      <c r="DT7" s="744"/>
      <c r="DU7" s="745"/>
      <c r="DV7" s="746"/>
      <c r="DW7" s="747"/>
      <c r="DX7" s="747"/>
      <c r="DY7" s="747"/>
      <c r="DZ7" s="748"/>
      <c r="EA7" s="234"/>
    </row>
    <row r="8" spans="1:131" s="235" customFormat="1" ht="26.25" customHeight="1" x14ac:dyDescent="0.15">
      <c r="A8" s="238">
        <v>2</v>
      </c>
      <c r="B8" s="780" t="s">
        <v>390</v>
      </c>
      <c r="C8" s="781"/>
      <c r="D8" s="781"/>
      <c r="E8" s="781"/>
      <c r="F8" s="781"/>
      <c r="G8" s="781"/>
      <c r="H8" s="781"/>
      <c r="I8" s="781"/>
      <c r="J8" s="781"/>
      <c r="K8" s="781"/>
      <c r="L8" s="781"/>
      <c r="M8" s="781"/>
      <c r="N8" s="781"/>
      <c r="O8" s="781"/>
      <c r="P8" s="782"/>
      <c r="Q8" s="783">
        <v>14</v>
      </c>
      <c r="R8" s="784"/>
      <c r="S8" s="784"/>
      <c r="T8" s="784"/>
      <c r="U8" s="784"/>
      <c r="V8" s="784">
        <v>12</v>
      </c>
      <c r="W8" s="784"/>
      <c r="X8" s="784"/>
      <c r="Y8" s="784"/>
      <c r="Z8" s="784"/>
      <c r="AA8" s="784">
        <v>2</v>
      </c>
      <c r="AB8" s="784"/>
      <c r="AC8" s="784"/>
      <c r="AD8" s="784"/>
      <c r="AE8" s="785"/>
      <c r="AF8" s="786">
        <v>2</v>
      </c>
      <c r="AG8" s="787"/>
      <c r="AH8" s="787"/>
      <c r="AI8" s="787"/>
      <c r="AJ8" s="788"/>
      <c r="AK8" s="769" t="s">
        <v>585</v>
      </c>
      <c r="AL8" s="770"/>
      <c r="AM8" s="770"/>
      <c r="AN8" s="770"/>
      <c r="AO8" s="770"/>
      <c r="AP8" s="770" t="s">
        <v>585</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593</v>
      </c>
      <c r="BT8" s="774"/>
      <c r="BU8" s="774"/>
      <c r="BV8" s="774"/>
      <c r="BW8" s="774"/>
      <c r="BX8" s="774"/>
      <c r="BY8" s="774"/>
      <c r="BZ8" s="774"/>
      <c r="CA8" s="774"/>
      <c r="CB8" s="774"/>
      <c r="CC8" s="774"/>
      <c r="CD8" s="774"/>
      <c r="CE8" s="774"/>
      <c r="CF8" s="774"/>
      <c r="CG8" s="775"/>
      <c r="CH8" s="776">
        <v>2</v>
      </c>
      <c r="CI8" s="777"/>
      <c r="CJ8" s="777"/>
      <c r="CK8" s="777"/>
      <c r="CL8" s="778"/>
      <c r="CM8" s="776">
        <v>113</v>
      </c>
      <c r="CN8" s="777"/>
      <c r="CO8" s="777"/>
      <c r="CP8" s="777"/>
      <c r="CQ8" s="778"/>
      <c r="CR8" s="776">
        <v>5</v>
      </c>
      <c r="CS8" s="777"/>
      <c r="CT8" s="777"/>
      <c r="CU8" s="777"/>
      <c r="CV8" s="778"/>
      <c r="CW8" s="776" t="s">
        <v>596</v>
      </c>
      <c r="CX8" s="777"/>
      <c r="CY8" s="777"/>
      <c r="CZ8" s="777"/>
      <c r="DA8" s="778"/>
      <c r="DB8" s="776" t="s">
        <v>585</v>
      </c>
      <c r="DC8" s="777"/>
      <c r="DD8" s="777"/>
      <c r="DE8" s="777"/>
      <c r="DF8" s="778"/>
      <c r="DG8" s="776" t="s">
        <v>585</v>
      </c>
      <c r="DH8" s="777"/>
      <c r="DI8" s="777"/>
      <c r="DJ8" s="777"/>
      <c r="DK8" s="778"/>
      <c r="DL8" s="776" t="s">
        <v>585</v>
      </c>
      <c r="DM8" s="777"/>
      <c r="DN8" s="777"/>
      <c r="DO8" s="777"/>
      <c r="DP8" s="778"/>
      <c r="DQ8" s="776" t="s">
        <v>585</v>
      </c>
      <c r="DR8" s="777"/>
      <c r="DS8" s="777"/>
      <c r="DT8" s="777"/>
      <c r="DU8" s="778"/>
      <c r="DV8" s="773"/>
      <c r="DW8" s="774"/>
      <c r="DX8" s="774"/>
      <c r="DY8" s="774"/>
      <c r="DZ8" s="779"/>
      <c r="EA8" s="234"/>
    </row>
    <row r="9" spans="1:131" s="235" customFormat="1" ht="26.25" customHeight="1" x14ac:dyDescent="0.15">
      <c r="A9" s="238">
        <v>3</v>
      </c>
      <c r="B9" s="780" t="s">
        <v>391</v>
      </c>
      <c r="C9" s="781"/>
      <c r="D9" s="781"/>
      <c r="E9" s="781"/>
      <c r="F9" s="781"/>
      <c r="G9" s="781"/>
      <c r="H9" s="781"/>
      <c r="I9" s="781"/>
      <c r="J9" s="781"/>
      <c r="K9" s="781"/>
      <c r="L9" s="781"/>
      <c r="M9" s="781"/>
      <c r="N9" s="781"/>
      <c r="O9" s="781"/>
      <c r="P9" s="782"/>
      <c r="Q9" s="783">
        <v>5</v>
      </c>
      <c r="R9" s="784"/>
      <c r="S9" s="784"/>
      <c r="T9" s="784"/>
      <c r="U9" s="784"/>
      <c r="V9" s="784">
        <v>3</v>
      </c>
      <c r="W9" s="784"/>
      <c r="X9" s="784"/>
      <c r="Y9" s="784"/>
      <c r="Z9" s="784"/>
      <c r="AA9" s="784">
        <v>3</v>
      </c>
      <c r="AB9" s="784"/>
      <c r="AC9" s="784"/>
      <c r="AD9" s="784"/>
      <c r="AE9" s="785"/>
      <c r="AF9" s="786">
        <v>3</v>
      </c>
      <c r="AG9" s="787"/>
      <c r="AH9" s="787"/>
      <c r="AI9" s="787"/>
      <c r="AJ9" s="788"/>
      <c r="AK9" s="769" t="s">
        <v>585</v>
      </c>
      <c r="AL9" s="770"/>
      <c r="AM9" s="770"/>
      <c r="AN9" s="770"/>
      <c r="AO9" s="770"/>
      <c r="AP9" s="770" t="s">
        <v>585</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594</v>
      </c>
      <c r="BT9" s="774"/>
      <c r="BU9" s="774"/>
      <c r="BV9" s="774"/>
      <c r="BW9" s="774"/>
      <c r="BX9" s="774"/>
      <c r="BY9" s="774"/>
      <c r="BZ9" s="774"/>
      <c r="CA9" s="774"/>
      <c r="CB9" s="774"/>
      <c r="CC9" s="774"/>
      <c r="CD9" s="774"/>
      <c r="CE9" s="774"/>
      <c r="CF9" s="774"/>
      <c r="CG9" s="775"/>
      <c r="CH9" s="776">
        <v>0</v>
      </c>
      <c r="CI9" s="777"/>
      <c r="CJ9" s="777"/>
      <c r="CK9" s="777"/>
      <c r="CL9" s="778"/>
      <c r="CM9" s="776">
        <v>51</v>
      </c>
      <c r="CN9" s="777"/>
      <c r="CO9" s="777"/>
      <c r="CP9" s="777"/>
      <c r="CQ9" s="778"/>
      <c r="CR9" s="776">
        <v>50</v>
      </c>
      <c r="CS9" s="777"/>
      <c r="CT9" s="777"/>
      <c r="CU9" s="777"/>
      <c r="CV9" s="778"/>
      <c r="CW9" s="776" t="s">
        <v>585</v>
      </c>
      <c r="CX9" s="777"/>
      <c r="CY9" s="777"/>
      <c r="CZ9" s="777"/>
      <c r="DA9" s="778"/>
      <c r="DB9" s="776" t="s">
        <v>585</v>
      </c>
      <c r="DC9" s="777"/>
      <c r="DD9" s="777"/>
      <c r="DE9" s="777"/>
      <c r="DF9" s="778"/>
      <c r="DG9" s="776" t="s">
        <v>585</v>
      </c>
      <c r="DH9" s="777"/>
      <c r="DI9" s="777"/>
      <c r="DJ9" s="777"/>
      <c r="DK9" s="778"/>
      <c r="DL9" s="776" t="s">
        <v>585</v>
      </c>
      <c r="DM9" s="777"/>
      <c r="DN9" s="777"/>
      <c r="DO9" s="777"/>
      <c r="DP9" s="778"/>
      <c r="DQ9" s="776" t="s">
        <v>585</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t="s">
        <v>602</v>
      </c>
      <c r="BS10" s="773" t="s">
        <v>595</v>
      </c>
      <c r="BT10" s="774"/>
      <c r="BU10" s="774"/>
      <c r="BV10" s="774"/>
      <c r="BW10" s="774"/>
      <c r="BX10" s="774"/>
      <c r="BY10" s="774"/>
      <c r="BZ10" s="774"/>
      <c r="CA10" s="774"/>
      <c r="CB10" s="774"/>
      <c r="CC10" s="774"/>
      <c r="CD10" s="774"/>
      <c r="CE10" s="774"/>
      <c r="CF10" s="774"/>
      <c r="CG10" s="775"/>
      <c r="CH10" s="776">
        <v>0</v>
      </c>
      <c r="CI10" s="777"/>
      <c r="CJ10" s="777"/>
      <c r="CK10" s="777"/>
      <c r="CL10" s="778"/>
      <c r="CM10" s="776">
        <v>697</v>
      </c>
      <c r="CN10" s="777"/>
      <c r="CO10" s="777"/>
      <c r="CP10" s="777"/>
      <c r="CQ10" s="778"/>
      <c r="CR10" s="776">
        <v>5</v>
      </c>
      <c r="CS10" s="777"/>
      <c r="CT10" s="777"/>
      <c r="CU10" s="777"/>
      <c r="CV10" s="778"/>
      <c r="CW10" s="776" t="s">
        <v>585</v>
      </c>
      <c r="CX10" s="777"/>
      <c r="CY10" s="777"/>
      <c r="CZ10" s="777"/>
      <c r="DA10" s="778"/>
      <c r="DB10" s="776" t="s">
        <v>585</v>
      </c>
      <c r="DC10" s="777"/>
      <c r="DD10" s="777"/>
      <c r="DE10" s="777"/>
      <c r="DF10" s="778"/>
      <c r="DG10" s="776" t="s">
        <v>585</v>
      </c>
      <c r="DH10" s="777"/>
      <c r="DI10" s="777"/>
      <c r="DJ10" s="777"/>
      <c r="DK10" s="778"/>
      <c r="DL10" s="776" t="s">
        <v>585</v>
      </c>
      <c r="DM10" s="777"/>
      <c r="DN10" s="777"/>
      <c r="DO10" s="777"/>
      <c r="DP10" s="778"/>
      <c r="DQ10" s="776" t="s">
        <v>585</v>
      </c>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393</v>
      </c>
      <c r="B23" s="789" t="s">
        <v>394</v>
      </c>
      <c r="C23" s="790"/>
      <c r="D23" s="790"/>
      <c r="E23" s="790"/>
      <c r="F23" s="790"/>
      <c r="G23" s="790"/>
      <c r="H23" s="790"/>
      <c r="I23" s="790"/>
      <c r="J23" s="790"/>
      <c r="K23" s="790"/>
      <c r="L23" s="790"/>
      <c r="M23" s="790"/>
      <c r="N23" s="790"/>
      <c r="O23" s="790"/>
      <c r="P23" s="791"/>
      <c r="Q23" s="792">
        <v>32661</v>
      </c>
      <c r="R23" s="793"/>
      <c r="S23" s="793"/>
      <c r="T23" s="793"/>
      <c r="U23" s="793"/>
      <c r="V23" s="793">
        <v>30423</v>
      </c>
      <c r="W23" s="793"/>
      <c r="X23" s="793"/>
      <c r="Y23" s="793"/>
      <c r="Z23" s="793"/>
      <c r="AA23" s="793">
        <v>2238</v>
      </c>
      <c r="AB23" s="793"/>
      <c r="AC23" s="793"/>
      <c r="AD23" s="793"/>
      <c r="AE23" s="794"/>
      <c r="AF23" s="795">
        <v>1938</v>
      </c>
      <c r="AG23" s="793"/>
      <c r="AH23" s="793"/>
      <c r="AI23" s="793"/>
      <c r="AJ23" s="796"/>
      <c r="AK23" s="797"/>
      <c r="AL23" s="798"/>
      <c r="AM23" s="798"/>
      <c r="AN23" s="798"/>
      <c r="AO23" s="798"/>
      <c r="AP23" s="793">
        <v>21209</v>
      </c>
      <c r="AQ23" s="793"/>
      <c r="AR23" s="793"/>
      <c r="AS23" s="793"/>
      <c r="AT23" s="793"/>
      <c r="AU23" s="809"/>
      <c r="AV23" s="809"/>
      <c r="AW23" s="809"/>
      <c r="AX23" s="809"/>
      <c r="AY23" s="810"/>
      <c r="AZ23" s="811" t="s">
        <v>395</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372</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379</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406</v>
      </c>
      <c r="C28" s="750"/>
      <c r="D28" s="750"/>
      <c r="E28" s="750"/>
      <c r="F28" s="750"/>
      <c r="G28" s="750"/>
      <c r="H28" s="750"/>
      <c r="I28" s="750"/>
      <c r="J28" s="750"/>
      <c r="K28" s="750"/>
      <c r="L28" s="750"/>
      <c r="M28" s="750"/>
      <c r="N28" s="750"/>
      <c r="O28" s="750"/>
      <c r="P28" s="751"/>
      <c r="Q28" s="822">
        <v>6346</v>
      </c>
      <c r="R28" s="823"/>
      <c r="S28" s="823"/>
      <c r="T28" s="823"/>
      <c r="U28" s="823"/>
      <c r="V28" s="823">
        <v>6259</v>
      </c>
      <c r="W28" s="823"/>
      <c r="X28" s="823"/>
      <c r="Y28" s="823"/>
      <c r="Z28" s="823"/>
      <c r="AA28" s="823">
        <v>86</v>
      </c>
      <c r="AB28" s="823"/>
      <c r="AC28" s="823"/>
      <c r="AD28" s="823"/>
      <c r="AE28" s="824"/>
      <c r="AF28" s="825">
        <v>86</v>
      </c>
      <c r="AG28" s="823"/>
      <c r="AH28" s="823"/>
      <c r="AI28" s="823"/>
      <c r="AJ28" s="826"/>
      <c r="AK28" s="827">
        <v>556</v>
      </c>
      <c r="AL28" s="828"/>
      <c r="AM28" s="828"/>
      <c r="AN28" s="828"/>
      <c r="AO28" s="828"/>
      <c r="AP28" s="828" t="s">
        <v>585</v>
      </c>
      <c r="AQ28" s="828"/>
      <c r="AR28" s="828"/>
      <c r="AS28" s="828"/>
      <c r="AT28" s="828"/>
      <c r="AU28" s="828" t="s">
        <v>585</v>
      </c>
      <c r="AV28" s="828"/>
      <c r="AW28" s="828"/>
      <c r="AX28" s="828"/>
      <c r="AY28" s="828"/>
      <c r="AZ28" s="829" t="s">
        <v>585</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407</v>
      </c>
      <c r="C29" s="781"/>
      <c r="D29" s="781"/>
      <c r="E29" s="781"/>
      <c r="F29" s="781"/>
      <c r="G29" s="781"/>
      <c r="H29" s="781"/>
      <c r="I29" s="781"/>
      <c r="J29" s="781"/>
      <c r="K29" s="781"/>
      <c r="L29" s="781"/>
      <c r="M29" s="781"/>
      <c r="N29" s="781"/>
      <c r="O29" s="781"/>
      <c r="P29" s="782"/>
      <c r="Q29" s="783">
        <v>6148</v>
      </c>
      <c r="R29" s="784"/>
      <c r="S29" s="784"/>
      <c r="T29" s="784"/>
      <c r="U29" s="784"/>
      <c r="V29" s="784">
        <v>5759</v>
      </c>
      <c r="W29" s="784"/>
      <c r="X29" s="784"/>
      <c r="Y29" s="784"/>
      <c r="Z29" s="784"/>
      <c r="AA29" s="784">
        <v>390</v>
      </c>
      <c r="AB29" s="784"/>
      <c r="AC29" s="784"/>
      <c r="AD29" s="784"/>
      <c r="AE29" s="785"/>
      <c r="AF29" s="786">
        <v>390</v>
      </c>
      <c r="AG29" s="787"/>
      <c r="AH29" s="787"/>
      <c r="AI29" s="787"/>
      <c r="AJ29" s="788"/>
      <c r="AK29" s="834">
        <v>911</v>
      </c>
      <c r="AL29" s="830"/>
      <c r="AM29" s="830"/>
      <c r="AN29" s="830"/>
      <c r="AO29" s="830"/>
      <c r="AP29" s="830" t="s">
        <v>585</v>
      </c>
      <c r="AQ29" s="830"/>
      <c r="AR29" s="830"/>
      <c r="AS29" s="830"/>
      <c r="AT29" s="830"/>
      <c r="AU29" s="830" t="s">
        <v>585</v>
      </c>
      <c r="AV29" s="830"/>
      <c r="AW29" s="830"/>
      <c r="AX29" s="830"/>
      <c r="AY29" s="830"/>
      <c r="AZ29" s="831" t="s">
        <v>585</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408</v>
      </c>
      <c r="C30" s="781"/>
      <c r="D30" s="781"/>
      <c r="E30" s="781"/>
      <c r="F30" s="781"/>
      <c r="G30" s="781"/>
      <c r="H30" s="781"/>
      <c r="I30" s="781"/>
      <c r="J30" s="781"/>
      <c r="K30" s="781"/>
      <c r="L30" s="781"/>
      <c r="M30" s="781"/>
      <c r="N30" s="781"/>
      <c r="O30" s="781"/>
      <c r="P30" s="782"/>
      <c r="Q30" s="783">
        <v>836</v>
      </c>
      <c r="R30" s="784"/>
      <c r="S30" s="784"/>
      <c r="T30" s="784"/>
      <c r="U30" s="784"/>
      <c r="V30" s="784">
        <v>810</v>
      </c>
      <c r="W30" s="784"/>
      <c r="X30" s="784"/>
      <c r="Y30" s="784"/>
      <c r="Z30" s="784"/>
      <c r="AA30" s="784">
        <v>26</v>
      </c>
      <c r="AB30" s="784"/>
      <c r="AC30" s="784"/>
      <c r="AD30" s="784"/>
      <c r="AE30" s="785"/>
      <c r="AF30" s="786">
        <v>26</v>
      </c>
      <c r="AG30" s="787"/>
      <c r="AH30" s="787"/>
      <c r="AI30" s="787"/>
      <c r="AJ30" s="788"/>
      <c r="AK30" s="834">
        <v>176</v>
      </c>
      <c r="AL30" s="830"/>
      <c r="AM30" s="830"/>
      <c r="AN30" s="830"/>
      <c r="AO30" s="830"/>
      <c r="AP30" s="830" t="s">
        <v>585</v>
      </c>
      <c r="AQ30" s="830"/>
      <c r="AR30" s="830"/>
      <c r="AS30" s="830"/>
      <c r="AT30" s="830"/>
      <c r="AU30" s="830" t="s">
        <v>585</v>
      </c>
      <c r="AV30" s="830"/>
      <c r="AW30" s="830"/>
      <c r="AX30" s="830"/>
      <c r="AY30" s="830"/>
      <c r="AZ30" s="831" t="s">
        <v>585</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409</v>
      </c>
      <c r="C31" s="781"/>
      <c r="D31" s="781"/>
      <c r="E31" s="781"/>
      <c r="F31" s="781"/>
      <c r="G31" s="781"/>
      <c r="H31" s="781"/>
      <c r="I31" s="781"/>
      <c r="J31" s="781"/>
      <c r="K31" s="781"/>
      <c r="L31" s="781"/>
      <c r="M31" s="781"/>
      <c r="N31" s="781"/>
      <c r="O31" s="781"/>
      <c r="P31" s="782"/>
      <c r="Q31" s="783">
        <v>2037</v>
      </c>
      <c r="R31" s="784"/>
      <c r="S31" s="784"/>
      <c r="T31" s="784"/>
      <c r="U31" s="784"/>
      <c r="V31" s="784">
        <v>1611</v>
      </c>
      <c r="W31" s="784"/>
      <c r="X31" s="784"/>
      <c r="Y31" s="784"/>
      <c r="Z31" s="784"/>
      <c r="AA31" s="784">
        <v>376</v>
      </c>
      <c r="AB31" s="784"/>
      <c r="AC31" s="784"/>
      <c r="AD31" s="784"/>
      <c r="AE31" s="785"/>
      <c r="AF31" s="786">
        <v>1315</v>
      </c>
      <c r="AG31" s="787"/>
      <c r="AH31" s="787"/>
      <c r="AI31" s="787"/>
      <c r="AJ31" s="788"/>
      <c r="AK31" s="834">
        <v>453</v>
      </c>
      <c r="AL31" s="830"/>
      <c r="AM31" s="830"/>
      <c r="AN31" s="830"/>
      <c r="AO31" s="830"/>
      <c r="AP31" s="830">
        <v>2157</v>
      </c>
      <c r="AQ31" s="830"/>
      <c r="AR31" s="830"/>
      <c r="AS31" s="830"/>
      <c r="AT31" s="830"/>
      <c r="AU31" s="830">
        <v>2157</v>
      </c>
      <c r="AV31" s="830"/>
      <c r="AW31" s="830"/>
      <c r="AX31" s="830"/>
      <c r="AY31" s="830"/>
      <c r="AZ31" s="831" t="s">
        <v>585</v>
      </c>
      <c r="BA31" s="831"/>
      <c r="BB31" s="831"/>
      <c r="BC31" s="831"/>
      <c r="BD31" s="831"/>
      <c r="BE31" s="832" t="s">
        <v>410</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411</v>
      </c>
      <c r="C32" s="781"/>
      <c r="D32" s="781"/>
      <c r="E32" s="781"/>
      <c r="F32" s="781"/>
      <c r="G32" s="781"/>
      <c r="H32" s="781"/>
      <c r="I32" s="781"/>
      <c r="J32" s="781"/>
      <c r="K32" s="781"/>
      <c r="L32" s="781"/>
      <c r="M32" s="781"/>
      <c r="N32" s="781"/>
      <c r="O32" s="781"/>
      <c r="P32" s="782"/>
      <c r="Q32" s="783">
        <v>1507</v>
      </c>
      <c r="R32" s="784"/>
      <c r="S32" s="784"/>
      <c r="T32" s="784"/>
      <c r="U32" s="784"/>
      <c r="V32" s="784">
        <v>1279</v>
      </c>
      <c r="W32" s="784"/>
      <c r="X32" s="784"/>
      <c r="Y32" s="784"/>
      <c r="Z32" s="784"/>
      <c r="AA32" s="784">
        <v>228</v>
      </c>
      <c r="AB32" s="784"/>
      <c r="AC32" s="784"/>
      <c r="AD32" s="784"/>
      <c r="AE32" s="785"/>
      <c r="AF32" s="786">
        <v>1493</v>
      </c>
      <c r="AG32" s="787"/>
      <c r="AH32" s="787"/>
      <c r="AI32" s="787"/>
      <c r="AJ32" s="788"/>
      <c r="AK32" s="834">
        <v>10</v>
      </c>
      <c r="AL32" s="830"/>
      <c r="AM32" s="830"/>
      <c r="AN32" s="830"/>
      <c r="AO32" s="830"/>
      <c r="AP32" s="830">
        <v>2180</v>
      </c>
      <c r="AQ32" s="830"/>
      <c r="AR32" s="830"/>
      <c r="AS32" s="830"/>
      <c r="AT32" s="830"/>
      <c r="AU32" s="830">
        <v>24</v>
      </c>
      <c r="AV32" s="830"/>
      <c r="AW32" s="830"/>
      <c r="AX32" s="830"/>
      <c r="AY32" s="830"/>
      <c r="AZ32" s="831" t="s">
        <v>585</v>
      </c>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413</v>
      </c>
      <c r="C33" s="781"/>
      <c r="D33" s="781"/>
      <c r="E33" s="781"/>
      <c r="F33" s="781"/>
      <c r="G33" s="781"/>
      <c r="H33" s="781"/>
      <c r="I33" s="781"/>
      <c r="J33" s="781"/>
      <c r="K33" s="781"/>
      <c r="L33" s="781"/>
      <c r="M33" s="781"/>
      <c r="N33" s="781"/>
      <c r="O33" s="781"/>
      <c r="P33" s="782"/>
      <c r="Q33" s="783">
        <v>1595</v>
      </c>
      <c r="R33" s="784"/>
      <c r="S33" s="784"/>
      <c r="T33" s="784"/>
      <c r="U33" s="784"/>
      <c r="V33" s="784">
        <v>1422</v>
      </c>
      <c r="W33" s="784"/>
      <c r="X33" s="784"/>
      <c r="Y33" s="784"/>
      <c r="Z33" s="784"/>
      <c r="AA33" s="784">
        <v>172</v>
      </c>
      <c r="AB33" s="784"/>
      <c r="AC33" s="784"/>
      <c r="AD33" s="784"/>
      <c r="AE33" s="785"/>
      <c r="AF33" s="786">
        <v>1074</v>
      </c>
      <c r="AG33" s="787"/>
      <c r="AH33" s="787"/>
      <c r="AI33" s="787"/>
      <c r="AJ33" s="788"/>
      <c r="AK33" s="834">
        <v>518</v>
      </c>
      <c r="AL33" s="830"/>
      <c r="AM33" s="830"/>
      <c r="AN33" s="830"/>
      <c r="AO33" s="830"/>
      <c r="AP33" s="830">
        <v>10124</v>
      </c>
      <c r="AQ33" s="830"/>
      <c r="AR33" s="830"/>
      <c r="AS33" s="830"/>
      <c r="AT33" s="830"/>
      <c r="AU33" s="830">
        <v>2470</v>
      </c>
      <c r="AV33" s="830"/>
      <c r="AW33" s="830"/>
      <c r="AX33" s="830"/>
      <c r="AY33" s="830"/>
      <c r="AZ33" s="831" t="s">
        <v>585</v>
      </c>
      <c r="BA33" s="831"/>
      <c r="BB33" s="831"/>
      <c r="BC33" s="831"/>
      <c r="BD33" s="831"/>
      <c r="BE33" s="832" t="s">
        <v>410</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414</v>
      </c>
      <c r="C34" s="781"/>
      <c r="D34" s="781"/>
      <c r="E34" s="781"/>
      <c r="F34" s="781"/>
      <c r="G34" s="781"/>
      <c r="H34" s="781"/>
      <c r="I34" s="781"/>
      <c r="J34" s="781"/>
      <c r="K34" s="781"/>
      <c r="L34" s="781"/>
      <c r="M34" s="781"/>
      <c r="N34" s="781"/>
      <c r="O34" s="781"/>
      <c r="P34" s="782"/>
      <c r="Q34" s="783">
        <v>187</v>
      </c>
      <c r="R34" s="784"/>
      <c r="S34" s="784"/>
      <c r="T34" s="784"/>
      <c r="U34" s="784"/>
      <c r="V34" s="784">
        <v>141</v>
      </c>
      <c r="W34" s="784"/>
      <c r="X34" s="784"/>
      <c r="Y34" s="784"/>
      <c r="Z34" s="784"/>
      <c r="AA34" s="784">
        <v>45</v>
      </c>
      <c r="AB34" s="784"/>
      <c r="AC34" s="784"/>
      <c r="AD34" s="784"/>
      <c r="AE34" s="785"/>
      <c r="AF34" s="786">
        <v>212</v>
      </c>
      <c r="AG34" s="787"/>
      <c r="AH34" s="787"/>
      <c r="AI34" s="787"/>
      <c r="AJ34" s="788"/>
      <c r="AK34" s="834">
        <v>185</v>
      </c>
      <c r="AL34" s="830"/>
      <c r="AM34" s="830"/>
      <c r="AN34" s="830"/>
      <c r="AO34" s="830"/>
      <c r="AP34" s="830" t="s">
        <v>585</v>
      </c>
      <c r="AQ34" s="830"/>
      <c r="AR34" s="830"/>
      <c r="AS34" s="830"/>
      <c r="AT34" s="830"/>
      <c r="AU34" s="830" t="s">
        <v>585</v>
      </c>
      <c r="AV34" s="830"/>
      <c r="AW34" s="830"/>
      <c r="AX34" s="830"/>
      <c r="AY34" s="830"/>
      <c r="AZ34" s="831" t="s">
        <v>585</v>
      </c>
      <c r="BA34" s="831"/>
      <c r="BB34" s="831"/>
      <c r="BC34" s="831"/>
      <c r="BD34" s="831"/>
      <c r="BE34" s="832" t="s">
        <v>415</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393</v>
      </c>
      <c r="B63" s="789" t="s">
        <v>417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4596</v>
      </c>
      <c r="AG63" s="844"/>
      <c r="AH63" s="844"/>
      <c r="AI63" s="844"/>
      <c r="AJ63" s="845"/>
      <c r="AK63" s="846"/>
      <c r="AL63" s="841"/>
      <c r="AM63" s="841"/>
      <c r="AN63" s="841"/>
      <c r="AO63" s="841"/>
      <c r="AP63" s="844">
        <v>14461</v>
      </c>
      <c r="AQ63" s="844"/>
      <c r="AR63" s="844"/>
      <c r="AS63" s="844"/>
      <c r="AT63" s="844"/>
      <c r="AU63" s="844">
        <v>4651</v>
      </c>
      <c r="AV63" s="844"/>
      <c r="AW63" s="844"/>
      <c r="AX63" s="844"/>
      <c r="AY63" s="844"/>
      <c r="AZ63" s="848"/>
      <c r="BA63" s="848"/>
      <c r="BB63" s="848"/>
      <c r="BC63" s="848"/>
      <c r="BD63" s="848"/>
      <c r="BE63" s="849"/>
      <c r="BF63" s="849"/>
      <c r="BG63" s="849"/>
      <c r="BH63" s="849"/>
      <c r="BI63" s="850"/>
      <c r="BJ63" s="851" t="s">
        <v>418</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420</v>
      </c>
      <c r="B66" s="728"/>
      <c r="C66" s="728"/>
      <c r="D66" s="728"/>
      <c r="E66" s="728"/>
      <c r="F66" s="728"/>
      <c r="G66" s="728"/>
      <c r="H66" s="728"/>
      <c r="I66" s="728"/>
      <c r="J66" s="728"/>
      <c r="K66" s="728"/>
      <c r="L66" s="728"/>
      <c r="M66" s="728"/>
      <c r="N66" s="728"/>
      <c r="O66" s="728"/>
      <c r="P66" s="729"/>
      <c r="Q66" s="733" t="s">
        <v>421</v>
      </c>
      <c r="R66" s="734"/>
      <c r="S66" s="734"/>
      <c r="T66" s="734"/>
      <c r="U66" s="735"/>
      <c r="V66" s="733" t="s">
        <v>422</v>
      </c>
      <c r="W66" s="734"/>
      <c r="X66" s="734"/>
      <c r="Y66" s="734"/>
      <c r="Z66" s="735"/>
      <c r="AA66" s="733" t="s">
        <v>423</v>
      </c>
      <c r="AB66" s="734"/>
      <c r="AC66" s="734"/>
      <c r="AD66" s="734"/>
      <c r="AE66" s="735"/>
      <c r="AF66" s="854" t="s">
        <v>424</v>
      </c>
      <c r="AG66" s="815"/>
      <c r="AH66" s="815"/>
      <c r="AI66" s="815"/>
      <c r="AJ66" s="855"/>
      <c r="AK66" s="733" t="s">
        <v>425</v>
      </c>
      <c r="AL66" s="728"/>
      <c r="AM66" s="728"/>
      <c r="AN66" s="728"/>
      <c r="AO66" s="729"/>
      <c r="AP66" s="733" t="s">
        <v>426</v>
      </c>
      <c r="AQ66" s="734"/>
      <c r="AR66" s="734"/>
      <c r="AS66" s="734"/>
      <c r="AT66" s="735"/>
      <c r="AU66" s="733" t="s">
        <v>427</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586</v>
      </c>
      <c r="C68" s="870"/>
      <c r="D68" s="870"/>
      <c r="E68" s="870"/>
      <c r="F68" s="870"/>
      <c r="G68" s="870"/>
      <c r="H68" s="870"/>
      <c r="I68" s="870"/>
      <c r="J68" s="870"/>
      <c r="K68" s="870"/>
      <c r="L68" s="870"/>
      <c r="M68" s="870"/>
      <c r="N68" s="870"/>
      <c r="O68" s="870"/>
      <c r="P68" s="871"/>
      <c r="Q68" s="872">
        <v>2183</v>
      </c>
      <c r="R68" s="866"/>
      <c r="S68" s="866"/>
      <c r="T68" s="866"/>
      <c r="U68" s="866"/>
      <c r="V68" s="866">
        <v>2094</v>
      </c>
      <c r="W68" s="866"/>
      <c r="X68" s="866"/>
      <c r="Y68" s="866"/>
      <c r="Z68" s="866"/>
      <c r="AA68" s="866">
        <v>89</v>
      </c>
      <c r="AB68" s="866"/>
      <c r="AC68" s="866"/>
      <c r="AD68" s="866"/>
      <c r="AE68" s="866"/>
      <c r="AF68" s="866">
        <v>89</v>
      </c>
      <c r="AG68" s="866"/>
      <c r="AH68" s="866"/>
      <c r="AI68" s="866"/>
      <c r="AJ68" s="866"/>
      <c r="AK68" s="866">
        <v>38</v>
      </c>
      <c r="AL68" s="866"/>
      <c r="AM68" s="866"/>
      <c r="AN68" s="866"/>
      <c r="AO68" s="866"/>
      <c r="AP68" s="866">
        <v>2630</v>
      </c>
      <c r="AQ68" s="866"/>
      <c r="AR68" s="866"/>
      <c r="AS68" s="866"/>
      <c r="AT68" s="866"/>
      <c r="AU68" s="866">
        <v>507</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587</v>
      </c>
      <c r="C69" s="874"/>
      <c r="D69" s="874"/>
      <c r="E69" s="874"/>
      <c r="F69" s="874"/>
      <c r="G69" s="874"/>
      <c r="H69" s="874"/>
      <c r="I69" s="874"/>
      <c r="J69" s="874"/>
      <c r="K69" s="874"/>
      <c r="L69" s="874"/>
      <c r="M69" s="874"/>
      <c r="N69" s="874"/>
      <c r="O69" s="874"/>
      <c r="P69" s="875"/>
      <c r="Q69" s="876">
        <v>1108</v>
      </c>
      <c r="R69" s="830"/>
      <c r="S69" s="830"/>
      <c r="T69" s="830"/>
      <c r="U69" s="830"/>
      <c r="V69" s="830">
        <v>1104</v>
      </c>
      <c r="W69" s="830"/>
      <c r="X69" s="830"/>
      <c r="Y69" s="830"/>
      <c r="Z69" s="830"/>
      <c r="AA69" s="877">
        <v>3</v>
      </c>
      <c r="AB69" s="878"/>
      <c r="AC69" s="878"/>
      <c r="AD69" s="878"/>
      <c r="AE69" s="834"/>
      <c r="AF69" s="830">
        <v>3</v>
      </c>
      <c r="AG69" s="830"/>
      <c r="AH69" s="830"/>
      <c r="AI69" s="830"/>
      <c r="AJ69" s="830"/>
      <c r="AK69" s="830" t="s">
        <v>585</v>
      </c>
      <c r="AL69" s="830"/>
      <c r="AM69" s="830"/>
      <c r="AN69" s="830"/>
      <c r="AO69" s="830"/>
      <c r="AP69" s="830" t="s">
        <v>521</v>
      </c>
      <c r="AQ69" s="830"/>
      <c r="AR69" s="830"/>
      <c r="AS69" s="830"/>
      <c r="AT69" s="830"/>
      <c r="AU69" s="830" t="s">
        <v>521</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588</v>
      </c>
      <c r="C70" s="874"/>
      <c r="D70" s="874"/>
      <c r="E70" s="874"/>
      <c r="F70" s="874"/>
      <c r="G70" s="874"/>
      <c r="H70" s="874"/>
      <c r="I70" s="874"/>
      <c r="J70" s="874"/>
      <c r="K70" s="874"/>
      <c r="L70" s="874"/>
      <c r="M70" s="874"/>
      <c r="N70" s="874"/>
      <c r="O70" s="874"/>
      <c r="P70" s="875"/>
      <c r="Q70" s="876">
        <v>85</v>
      </c>
      <c r="R70" s="830"/>
      <c r="S70" s="830"/>
      <c r="T70" s="830"/>
      <c r="U70" s="830"/>
      <c r="V70" s="830">
        <v>71</v>
      </c>
      <c r="W70" s="830"/>
      <c r="X70" s="830"/>
      <c r="Y70" s="830"/>
      <c r="Z70" s="830"/>
      <c r="AA70" s="877">
        <v>14</v>
      </c>
      <c r="AB70" s="878"/>
      <c r="AC70" s="878"/>
      <c r="AD70" s="878"/>
      <c r="AE70" s="834"/>
      <c r="AF70" s="830">
        <v>14</v>
      </c>
      <c r="AG70" s="830"/>
      <c r="AH70" s="830"/>
      <c r="AI70" s="830"/>
      <c r="AJ70" s="830"/>
      <c r="AK70" s="830" t="s">
        <v>585</v>
      </c>
      <c r="AL70" s="830"/>
      <c r="AM70" s="830"/>
      <c r="AN70" s="830"/>
      <c r="AO70" s="830"/>
      <c r="AP70" s="830" t="s">
        <v>521</v>
      </c>
      <c r="AQ70" s="830"/>
      <c r="AR70" s="830"/>
      <c r="AS70" s="830"/>
      <c r="AT70" s="830"/>
      <c r="AU70" s="830" t="s">
        <v>521</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589</v>
      </c>
      <c r="C71" s="874"/>
      <c r="D71" s="874"/>
      <c r="E71" s="874"/>
      <c r="F71" s="874"/>
      <c r="G71" s="874"/>
      <c r="H71" s="874"/>
      <c r="I71" s="874"/>
      <c r="J71" s="874"/>
      <c r="K71" s="874"/>
      <c r="L71" s="874"/>
      <c r="M71" s="874"/>
      <c r="N71" s="874"/>
      <c r="O71" s="874"/>
      <c r="P71" s="875"/>
      <c r="Q71" s="876">
        <v>259</v>
      </c>
      <c r="R71" s="830"/>
      <c r="S71" s="830"/>
      <c r="T71" s="830"/>
      <c r="U71" s="830"/>
      <c r="V71" s="830">
        <v>167</v>
      </c>
      <c r="W71" s="830"/>
      <c r="X71" s="830"/>
      <c r="Y71" s="830"/>
      <c r="Z71" s="830"/>
      <c r="AA71" s="877">
        <v>92</v>
      </c>
      <c r="AB71" s="878"/>
      <c r="AC71" s="878"/>
      <c r="AD71" s="878"/>
      <c r="AE71" s="834"/>
      <c r="AF71" s="830">
        <v>92</v>
      </c>
      <c r="AG71" s="830"/>
      <c r="AH71" s="830"/>
      <c r="AI71" s="830"/>
      <c r="AJ71" s="830"/>
      <c r="AK71" s="830" t="s">
        <v>585</v>
      </c>
      <c r="AL71" s="830"/>
      <c r="AM71" s="830"/>
      <c r="AN71" s="830"/>
      <c r="AO71" s="830"/>
      <c r="AP71" s="830" t="s">
        <v>521</v>
      </c>
      <c r="AQ71" s="830"/>
      <c r="AR71" s="830"/>
      <c r="AS71" s="830"/>
      <c r="AT71" s="830"/>
      <c r="AU71" s="830" t="s">
        <v>521</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590</v>
      </c>
      <c r="C72" s="874"/>
      <c r="D72" s="874"/>
      <c r="E72" s="874"/>
      <c r="F72" s="874"/>
      <c r="G72" s="874"/>
      <c r="H72" s="874"/>
      <c r="I72" s="874"/>
      <c r="J72" s="874"/>
      <c r="K72" s="874"/>
      <c r="L72" s="874"/>
      <c r="M72" s="874"/>
      <c r="N72" s="874"/>
      <c r="O72" s="874"/>
      <c r="P72" s="875"/>
      <c r="Q72" s="876">
        <v>157883</v>
      </c>
      <c r="R72" s="830"/>
      <c r="S72" s="830"/>
      <c r="T72" s="830"/>
      <c r="U72" s="830"/>
      <c r="V72" s="830">
        <v>155213</v>
      </c>
      <c r="W72" s="830"/>
      <c r="X72" s="830"/>
      <c r="Y72" s="830"/>
      <c r="Z72" s="830"/>
      <c r="AA72" s="877">
        <v>2669</v>
      </c>
      <c r="AB72" s="878"/>
      <c r="AC72" s="878"/>
      <c r="AD72" s="878"/>
      <c r="AE72" s="834"/>
      <c r="AF72" s="830">
        <v>2669</v>
      </c>
      <c r="AG72" s="830"/>
      <c r="AH72" s="830"/>
      <c r="AI72" s="830"/>
      <c r="AJ72" s="830"/>
      <c r="AK72" s="830">
        <v>1728</v>
      </c>
      <c r="AL72" s="830"/>
      <c r="AM72" s="830"/>
      <c r="AN72" s="830"/>
      <c r="AO72" s="830"/>
      <c r="AP72" s="830" t="s">
        <v>521</v>
      </c>
      <c r="AQ72" s="830"/>
      <c r="AR72" s="830"/>
      <c r="AS72" s="830"/>
      <c r="AT72" s="830"/>
      <c r="AU72" s="830" t="s">
        <v>521</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9"/>
      <c r="R75" s="878"/>
      <c r="S75" s="878"/>
      <c r="T75" s="878"/>
      <c r="U75" s="834"/>
      <c r="V75" s="877"/>
      <c r="W75" s="878"/>
      <c r="X75" s="878"/>
      <c r="Y75" s="878"/>
      <c r="Z75" s="834"/>
      <c r="AA75" s="877"/>
      <c r="AB75" s="878"/>
      <c r="AC75" s="878"/>
      <c r="AD75" s="878"/>
      <c r="AE75" s="834"/>
      <c r="AF75" s="877"/>
      <c r="AG75" s="878"/>
      <c r="AH75" s="878"/>
      <c r="AI75" s="878"/>
      <c r="AJ75" s="834"/>
      <c r="AK75" s="877"/>
      <c r="AL75" s="878"/>
      <c r="AM75" s="878"/>
      <c r="AN75" s="878"/>
      <c r="AO75" s="834"/>
      <c r="AP75" s="877"/>
      <c r="AQ75" s="878"/>
      <c r="AR75" s="878"/>
      <c r="AS75" s="878"/>
      <c r="AT75" s="834"/>
      <c r="AU75" s="877"/>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9"/>
      <c r="R76" s="878"/>
      <c r="S76" s="878"/>
      <c r="T76" s="878"/>
      <c r="U76" s="834"/>
      <c r="V76" s="877"/>
      <c r="W76" s="878"/>
      <c r="X76" s="878"/>
      <c r="Y76" s="878"/>
      <c r="Z76" s="834"/>
      <c r="AA76" s="877"/>
      <c r="AB76" s="878"/>
      <c r="AC76" s="878"/>
      <c r="AD76" s="878"/>
      <c r="AE76" s="834"/>
      <c r="AF76" s="877"/>
      <c r="AG76" s="878"/>
      <c r="AH76" s="878"/>
      <c r="AI76" s="878"/>
      <c r="AJ76" s="834"/>
      <c r="AK76" s="877"/>
      <c r="AL76" s="878"/>
      <c r="AM76" s="878"/>
      <c r="AN76" s="878"/>
      <c r="AO76" s="834"/>
      <c r="AP76" s="877"/>
      <c r="AQ76" s="878"/>
      <c r="AR76" s="878"/>
      <c r="AS76" s="878"/>
      <c r="AT76" s="834"/>
      <c r="AU76" s="877"/>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9"/>
      <c r="R77" s="878"/>
      <c r="S77" s="878"/>
      <c r="T77" s="878"/>
      <c r="U77" s="834"/>
      <c r="V77" s="877"/>
      <c r="W77" s="878"/>
      <c r="X77" s="878"/>
      <c r="Y77" s="878"/>
      <c r="Z77" s="834"/>
      <c r="AA77" s="877"/>
      <c r="AB77" s="878"/>
      <c r="AC77" s="878"/>
      <c r="AD77" s="878"/>
      <c r="AE77" s="834"/>
      <c r="AF77" s="877"/>
      <c r="AG77" s="878"/>
      <c r="AH77" s="878"/>
      <c r="AI77" s="878"/>
      <c r="AJ77" s="834"/>
      <c r="AK77" s="877"/>
      <c r="AL77" s="878"/>
      <c r="AM77" s="878"/>
      <c r="AN77" s="878"/>
      <c r="AO77" s="834"/>
      <c r="AP77" s="877"/>
      <c r="AQ77" s="878"/>
      <c r="AR77" s="878"/>
      <c r="AS77" s="878"/>
      <c r="AT77" s="834"/>
      <c r="AU77" s="877"/>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393</v>
      </c>
      <c r="B88" s="789" t="s">
        <v>428</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2867</v>
      </c>
      <c r="AG88" s="844"/>
      <c r="AH88" s="844"/>
      <c r="AI88" s="844"/>
      <c r="AJ88" s="844"/>
      <c r="AK88" s="841"/>
      <c r="AL88" s="841"/>
      <c r="AM88" s="841"/>
      <c r="AN88" s="841"/>
      <c r="AO88" s="841"/>
      <c r="AP88" s="844">
        <f>+AP68</f>
        <v>2630</v>
      </c>
      <c r="AQ88" s="844"/>
      <c r="AR88" s="844"/>
      <c r="AS88" s="844"/>
      <c r="AT88" s="844"/>
      <c r="AU88" s="844">
        <f>+AU68</f>
        <v>507</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429</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f>+CR7+CR8+CR9+CR10</f>
        <v>105</v>
      </c>
      <c r="CS102" s="852"/>
      <c r="CT102" s="852"/>
      <c r="CU102" s="852"/>
      <c r="CV102" s="891"/>
      <c r="CW102" s="890" t="str">
        <f>+CW8</f>
        <v>-</v>
      </c>
      <c r="CX102" s="852"/>
      <c r="CY102" s="852"/>
      <c r="CZ102" s="852"/>
      <c r="DA102" s="891"/>
      <c r="DB102" s="890" t="s">
        <v>596</v>
      </c>
      <c r="DC102" s="852"/>
      <c r="DD102" s="852"/>
      <c r="DE102" s="852"/>
      <c r="DF102" s="891"/>
      <c r="DG102" s="890" t="s">
        <v>596</v>
      </c>
      <c r="DH102" s="852"/>
      <c r="DI102" s="852"/>
      <c r="DJ102" s="852"/>
      <c r="DK102" s="891"/>
      <c r="DL102" s="890">
        <f>+DL7</f>
        <v>24</v>
      </c>
      <c r="DM102" s="852"/>
      <c r="DN102" s="852"/>
      <c r="DO102" s="852"/>
      <c r="DP102" s="891"/>
      <c r="DQ102" s="890">
        <f>+DQ7</f>
        <v>22</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430</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431</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434</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435</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437</v>
      </c>
      <c r="AB109" s="893"/>
      <c r="AC109" s="893"/>
      <c r="AD109" s="893"/>
      <c r="AE109" s="894"/>
      <c r="AF109" s="892" t="s">
        <v>438</v>
      </c>
      <c r="AG109" s="893"/>
      <c r="AH109" s="893"/>
      <c r="AI109" s="893"/>
      <c r="AJ109" s="894"/>
      <c r="AK109" s="892" t="s">
        <v>309</v>
      </c>
      <c r="AL109" s="893"/>
      <c r="AM109" s="893"/>
      <c r="AN109" s="893"/>
      <c r="AO109" s="894"/>
      <c r="AP109" s="892" t="s">
        <v>439</v>
      </c>
      <c r="AQ109" s="893"/>
      <c r="AR109" s="893"/>
      <c r="AS109" s="893"/>
      <c r="AT109" s="895"/>
      <c r="AU109" s="912" t="s">
        <v>436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437</v>
      </c>
      <c r="BR109" s="893"/>
      <c r="BS109" s="893"/>
      <c r="BT109" s="893"/>
      <c r="BU109" s="894"/>
      <c r="BV109" s="892" t="s">
        <v>438</v>
      </c>
      <c r="BW109" s="893"/>
      <c r="BX109" s="893"/>
      <c r="BY109" s="893"/>
      <c r="BZ109" s="894"/>
      <c r="CA109" s="892" t="s">
        <v>309</v>
      </c>
      <c r="CB109" s="893"/>
      <c r="CC109" s="893"/>
      <c r="CD109" s="893"/>
      <c r="CE109" s="894"/>
      <c r="CF109" s="913" t="s">
        <v>439</v>
      </c>
      <c r="CG109" s="913"/>
      <c r="CH109" s="913"/>
      <c r="CI109" s="913"/>
      <c r="CJ109" s="913"/>
      <c r="CK109" s="892" t="s">
        <v>440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437</v>
      </c>
      <c r="DH109" s="893"/>
      <c r="DI109" s="893"/>
      <c r="DJ109" s="893"/>
      <c r="DK109" s="894"/>
      <c r="DL109" s="892" t="s">
        <v>438</v>
      </c>
      <c r="DM109" s="893"/>
      <c r="DN109" s="893"/>
      <c r="DO109" s="893"/>
      <c r="DP109" s="894"/>
      <c r="DQ109" s="892" t="s">
        <v>309</v>
      </c>
      <c r="DR109" s="893"/>
      <c r="DS109" s="893"/>
      <c r="DT109" s="893"/>
      <c r="DU109" s="894"/>
      <c r="DV109" s="892" t="s">
        <v>439</v>
      </c>
      <c r="DW109" s="893"/>
      <c r="DX109" s="893"/>
      <c r="DY109" s="893"/>
      <c r="DZ109" s="895"/>
    </row>
    <row r="110" spans="1:131" s="230" customFormat="1" ht="26.25" customHeight="1" x14ac:dyDescent="0.15">
      <c r="A110" s="896" t="s">
        <v>441</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2231535</v>
      </c>
      <c r="AB110" s="900"/>
      <c r="AC110" s="900"/>
      <c r="AD110" s="900"/>
      <c r="AE110" s="901"/>
      <c r="AF110" s="902">
        <v>2286338</v>
      </c>
      <c r="AG110" s="900"/>
      <c r="AH110" s="900"/>
      <c r="AI110" s="900"/>
      <c r="AJ110" s="901"/>
      <c r="AK110" s="902">
        <v>2319203</v>
      </c>
      <c r="AL110" s="900"/>
      <c r="AM110" s="900"/>
      <c r="AN110" s="900"/>
      <c r="AO110" s="901"/>
      <c r="AP110" s="903">
        <v>18.600000000000001</v>
      </c>
      <c r="AQ110" s="904"/>
      <c r="AR110" s="904"/>
      <c r="AS110" s="904"/>
      <c r="AT110" s="905"/>
      <c r="AU110" s="906" t="s">
        <v>74</v>
      </c>
      <c r="AV110" s="907"/>
      <c r="AW110" s="907"/>
      <c r="AX110" s="907"/>
      <c r="AY110" s="907"/>
      <c r="AZ110" s="929" t="s">
        <v>442</v>
      </c>
      <c r="BA110" s="897"/>
      <c r="BB110" s="897"/>
      <c r="BC110" s="897"/>
      <c r="BD110" s="897"/>
      <c r="BE110" s="897"/>
      <c r="BF110" s="897"/>
      <c r="BG110" s="897"/>
      <c r="BH110" s="897"/>
      <c r="BI110" s="897"/>
      <c r="BJ110" s="897"/>
      <c r="BK110" s="897"/>
      <c r="BL110" s="897"/>
      <c r="BM110" s="897"/>
      <c r="BN110" s="897"/>
      <c r="BO110" s="897"/>
      <c r="BP110" s="898"/>
      <c r="BQ110" s="930">
        <v>22169726</v>
      </c>
      <c r="BR110" s="931"/>
      <c r="BS110" s="931"/>
      <c r="BT110" s="931"/>
      <c r="BU110" s="931"/>
      <c r="BV110" s="931">
        <v>21949333</v>
      </c>
      <c r="BW110" s="931"/>
      <c r="BX110" s="931"/>
      <c r="BY110" s="931"/>
      <c r="BZ110" s="931"/>
      <c r="CA110" s="931">
        <v>21208508</v>
      </c>
      <c r="CB110" s="931"/>
      <c r="CC110" s="931"/>
      <c r="CD110" s="931"/>
      <c r="CE110" s="931"/>
      <c r="CF110" s="944">
        <v>169.8</v>
      </c>
      <c r="CG110" s="945"/>
      <c r="CH110" s="945"/>
      <c r="CI110" s="945"/>
      <c r="CJ110" s="945"/>
      <c r="CK110" s="946" t="s">
        <v>443</v>
      </c>
      <c r="CL110" s="947"/>
      <c r="CM110" s="929" t="s">
        <v>444</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445</v>
      </c>
      <c r="DH110" s="931"/>
      <c r="DI110" s="931"/>
      <c r="DJ110" s="931"/>
      <c r="DK110" s="931"/>
      <c r="DL110" s="931" t="s">
        <v>445</v>
      </c>
      <c r="DM110" s="931"/>
      <c r="DN110" s="931"/>
      <c r="DO110" s="931"/>
      <c r="DP110" s="931"/>
      <c r="DQ110" s="931" t="s">
        <v>445</v>
      </c>
      <c r="DR110" s="931"/>
      <c r="DS110" s="931"/>
      <c r="DT110" s="931"/>
      <c r="DU110" s="931"/>
      <c r="DV110" s="932" t="s">
        <v>395</v>
      </c>
      <c r="DW110" s="932"/>
      <c r="DX110" s="932"/>
      <c r="DY110" s="932"/>
      <c r="DZ110" s="933"/>
    </row>
    <row r="111" spans="1:131" s="230" customFormat="1" ht="26.25" customHeight="1" x14ac:dyDescent="0.15">
      <c r="A111" s="934" t="s">
        <v>446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445</v>
      </c>
      <c r="AB111" s="938"/>
      <c r="AC111" s="938"/>
      <c r="AD111" s="938"/>
      <c r="AE111" s="939"/>
      <c r="AF111" s="940" t="s">
        <v>445</v>
      </c>
      <c r="AG111" s="938"/>
      <c r="AH111" s="938"/>
      <c r="AI111" s="938"/>
      <c r="AJ111" s="939"/>
      <c r="AK111" s="940" t="s">
        <v>445</v>
      </c>
      <c r="AL111" s="938"/>
      <c r="AM111" s="938"/>
      <c r="AN111" s="938"/>
      <c r="AO111" s="939"/>
      <c r="AP111" s="941" t="s">
        <v>395</v>
      </c>
      <c r="AQ111" s="942"/>
      <c r="AR111" s="942"/>
      <c r="AS111" s="942"/>
      <c r="AT111" s="943"/>
      <c r="AU111" s="908"/>
      <c r="AV111" s="909"/>
      <c r="AW111" s="909"/>
      <c r="AX111" s="909"/>
      <c r="AY111" s="909"/>
      <c r="AZ111" s="922" t="s">
        <v>447</v>
      </c>
      <c r="BA111" s="923"/>
      <c r="BB111" s="923"/>
      <c r="BC111" s="923"/>
      <c r="BD111" s="923"/>
      <c r="BE111" s="923"/>
      <c r="BF111" s="923"/>
      <c r="BG111" s="923"/>
      <c r="BH111" s="923"/>
      <c r="BI111" s="923"/>
      <c r="BJ111" s="923"/>
      <c r="BK111" s="923"/>
      <c r="BL111" s="923"/>
      <c r="BM111" s="923"/>
      <c r="BN111" s="923"/>
      <c r="BO111" s="923"/>
      <c r="BP111" s="924"/>
      <c r="BQ111" s="925">
        <v>532950</v>
      </c>
      <c r="BR111" s="926"/>
      <c r="BS111" s="926"/>
      <c r="BT111" s="926"/>
      <c r="BU111" s="926"/>
      <c r="BV111" s="926">
        <v>502350</v>
      </c>
      <c r="BW111" s="926"/>
      <c r="BX111" s="926"/>
      <c r="BY111" s="926"/>
      <c r="BZ111" s="926"/>
      <c r="CA111" s="926">
        <v>471750</v>
      </c>
      <c r="CB111" s="926"/>
      <c r="CC111" s="926"/>
      <c r="CD111" s="926"/>
      <c r="CE111" s="926"/>
      <c r="CF111" s="920">
        <v>3.8</v>
      </c>
      <c r="CG111" s="921"/>
      <c r="CH111" s="921"/>
      <c r="CI111" s="921"/>
      <c r="CJ111" s="921"/>
      <c r="CK111" s="948"/>
      <c r="CL111" s="949"/>
      <c r="CM111" s="922" t="s">
        <v>448</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449</v>
      </c>
      <c r="DH111" s="926"/>
      <c r="DI111" s="926"/>
      <c r="DJ111" s="926"/>
      <c r="DK111" s="926"/>
      <c r="DL111" s="926" t="s">
        <v>445</v>
      </c>
      <c r="DM111" s="926"/>
      <c r="DN111" s="926"/>
      <c r="DO111" s="926"/>
      <c r="DP111" s="926"/>
      <c r="DQ111" s="926" t="s">
        <v>450</v>
      </c>
      <c r="DR111" s="926"/>
      <c r="DS111" s="926"/>
      <c r="DT111" s="926"/>
      <c r="DU111" s="926"/>
      <c r="DV111" s="927" t="s">
        <v>451</v>
      </c>
      <c r="DW111" s="927"/>
      <c r="DX111" s="927"/>
      <c r="DY111" s="927"/>
      <c r="DZ111" s="928"/>
    </row>
    <row r="112" spans="1:131" s="230" customFormat="1" ht="26.25" customHeight="1" x14ac:dyDescent="0.15">
      <c r="A112" s="952" t="s">
        <v>452</v>
      </c>
      <c r="B112" s="953"/>
      <c r="C112" s="923" t="s">
        <v>453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450</v>
      </c>
      <c r="AB112" s="959"/>
      <c r="AC112" s="959"/>
      <c r="AD112" s="959"/>
      <c r="AE112" s="960"/>
      <c r="AF112" s="961" t="s">
        <v>395</v>
      </c>
      <c r="AG112" s="959"/>
      <c r="AH112" s="959"/>
      <c r="AI112" s="959"/>
      <c r="AJ112" s="960"/>
      <c r="AK112" s="961" t="s">
        <v>395</v>
      </c>
      <c r="AL112" s="959"/>
      <c r="AM112" s="959"/>
      <c r="AN112" s="959"/>
      <c r="AO112" s="960"/>
      <c r="AP112" s="962" t="s">
        <v>445</v>
      </c>
      <c r="AQ112" s="963"/>
      <c r="AR112" s="963"/>
      <c r="AS112" s="963"/>
      <c r="AT112" s="964"/>
      <c r="AU112" s="908"/>
      <c r="AV112" s="909"/>
      <c r="AW112" s="909"/>
      <c r="AX112" s="909"/>
      <c r="AY112" s="909"/>
      <c r="AZ112" s="922" t="s">
        <v>454</v>
      </c>
      <c r="BA112" s="923"/>
      <c r="BB112" s="923"/>
      <c r="BC112" s="923"/>
      <c r="BD112" s="923"/>
      <c r="BE112" s="923"/>
      <c r="BF112" s="923"/>
      <c r="BG112" s="923"/>
      <c r="BH112" s="923"/>
      <c r="BI112" s="923"/>
      <c r="BJ112" s="923"/>
      <c r="BK112" s="923"/>
      <c r="BL112" s="923"/>
      <c r="BM112" s="923"/>
      <c r="BN112" s="923"/>
      <c r="BO112" s="923"/>
      <c r="BP112" s="924"/>
      <c r="BQ112" s="925">
        <v>4746600</v>
      </c>
      <c r="BR112" s="926"/>
      <c r="BS112" s="926"/>
      <c r="BT112" s="926"/>
      <c r="BU112" s="926"/>
      <c r="BV112" s="926">
        <v>4667679</v>
      </c>
      <c r="BW112" s="926"/>
      <c r="BX112" s="926"/>
      <c r="BY112" s="926"/>
      <c r="BZ112" s="926"/>
      <c r="CA112" s="926">
        <v>4651461</v>
      </c>
      <c r="CB112" s="926"/>
      <c r="CC112" s="926"/>
      <c r="CD112" s="926"/>
      <c r="CE112" s="926"/>
      <c r="CF112" s="920">
        <v>37.200000000000003</v>
      </c>
      <c r="CG112" s="921"/>
      <c r="CH112" s="921"/>
      <c r="CI112" s="921"/>
      <c r="CJ112" s="921"/>
      <c r="CK112" s="948"/>
      <c r="CL112" s="949"/>
      <c r="CM112" s="922" t="s">
        <v>455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395</v>
      </c>
      <c r="DH112" s="926"/>
      <c r="DI112" s="926"/>
      <c r="DJ112" s="926"/>
      <c r="DK112" s="926"/>
      <c r="DL112" s="926" t="s">
        <v>451</v>
      </c>
      <c r="DM112" s="926"/>
      <c r="DN112" s="926"/>
      <c r="DO112" s="926"/>
      <c r="DP112" s="926"/>
      <c r="DQ112" s="926" t="s">
        <v>449</v>
      </c>
      <c r="DR112" s="926"/>
      <c r="DS112" s="926"/>
      <c r="DT112" s="926"/>
      <c r="DU112" s="926"/>
      <c r="DV112" s="927" t="s">
        <v>450</v>
      </c>
      <c r="DW112" s="927"/>
      <c r="DX112" s="927"/>
      <c r="DY112" s="927"/>
      <c r="DZ112" s="928"/>
    </row>
    <row r="113" spans="1:130" s="230" customFormat="1" ht="26.25" customHeight="1" x14ac:dyDescent="0.15">
      <c r="A113" s="954"/>
      <c r="B113" s="955"/>
      <c r="C113" s="923" t="s">
        <v>456</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545740</v>
      </c>
      <c r="AB113" s="938"/>
      <c r="AC113" s="938"/>
      <c r="AD113" s="938"/>
      <c r="AE113" s="939"/>
      <c r="AF113" s="940">
        <v>451285</v>
      </c>
      <c r="AG113" s="938"/>
      <c r="AH113" s="938"/>
      <c r="AI113" s="938"/>
      <c r="AJ113" s="939"/>
      <c r="AK113" s="940">
        <v>477098</v>
      </c>
      <c r="AL113" s="938"/>
      <c r="AM113" s="938"/>
      <c r="AN113" s="938"/>
      <c r="AO113" s="939"/>
      <c r="AP113" s="941">
        <v>3.8</v>
      </c>
      <c r="AQ113" s="942"/>
      <c r="AR113" s="942"/>
      <c r="AS113" s="942"/>
      <c r="AT113" s="943"/>
      <c r="AU113" s="908"/>
      <c r="AV113" s="909"/>
      <c r="AW113" s="909"/>
      <c r="AX113" s="909"/>
      <c r="AY113" s="909"/>
      <c r="AZ113" s="922" t="s">
        <v>457</v>
      </c>
      <c r="BA113" s="923"/>
      <c r="BB113" s="923"/>
      <c r="BC113" s="923"/>
      <c r="BD113" s="923"/>
      <c r="BE113" s="923"/>
      <c r="BF113" s="923"/>
      <c r="BG113" s="923"/>
      <c r="BH113" s="923"/>
      <c r="BI113" s="923"/>
      <c r="BJ113" s="923"/>
      <c r="BK113" s="923"/>
      <c r="BL113" s="923"/>
      <c r="BM113" s="923"/>
      <c r="BN113" s="923"/>
      <c r="BO113" s="923"/>
      <c r="BP113" s="924"/>
      <c r="BQ113" s="925">
        <v>414539</v>
      </c>
      <c r="BR113" s="926"/>
      <c r="BS113" s="926"/>
      <c r="BT113" s="926"/>
      <c r="BU113" s="926"/>
      <c r="BV113" s="926">
        <v>551472</v>
      </c>
      <c r="BW113" s="926"/>
      <c r="BX113" s="926"/>
      <c r="BY113" s="926"/>
      <c r="BZ113" s="926"/>
      <c r="CA113" s="926">
        <v>506988</v>
      </c>
      <c r="CB113" s="926"/>
      <c r="CC113" s="926"/>
      <c r="CD113" s="926"/>
      <c r="CE113" s="926"/>
      <c r="CF113" s="920">
        <v>4.0999999999999996</v>
      </c>
      <c r="CG113" s="921"/>
      <c r="CH113" s="921"/>
      <c r="CI113" s="921"/>
      <c r="CJ113" s="921"/>
      <c r="CK113" s="948"/>
      <c r="CL113" s="949"/>
      <c r="CM113" s="922" t="s">
        <v>458</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395</v>
      </c>
      <c r="DH113" s="959"/>
      <c r="DI113" s="959"/>
      <c r="DJ113" s="959"/>
      <c r="DK113" s="960"/>
      <c r="DL113" s="961" t="s">
        <v>445</v>
      </c>
      <c r="DM113" s="959"/>
      <c r="DN113" s="959"/>
      <c r="DO113" s="959"/>
      <c r="DP113" s="960"/>
      <c r="DQ113" s="961" t="s">
        <v>451</v>
      </c>
      <c r="DR113" s="959"/>
      <c r="DS113" s="959"/>
      <c r="DT113" s="959"/>
      <c r="DU113" s="960"/>
      <c r="DV113" s="962" t="s">
        <v>445</v>
      </c>
      <c r="DW113" s="963"/>
      <c r="DX113" s="963"/>
      <c r="DY113" s="963"/>
      <c r="DZ113" s="964"/>
    </row>
    <row r="114" spans="1:130" s="230" customFormat="1" ht="26.25" customHeight="1" x14ac:dyDescent="0.15">
      <c r="A114" s="954"/>
      <c r="B114" s="955"/>
      <c r="C114" s="923" t="s">
        <v>459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53904</v>
      </c>
      <c r="AB114" s="959"/>
      <c r="AC114" s="959"/>
      <c r="AD114" s="959"/>
      <c r="AE114" s="960"/>
      <c r="AF114" s="961">
        <v>72626</v>
      </c>
      <c r="AG114" s="959"/>
      <c r="AH114" s="959"/>
      <c r="AI114" s="959"/>
      <c r="AJ114" s="960"/>
      <c r="AK114" s="961">
        <v>78034</v>
      </c>
      <c r="AL114" s="959"/>
      <c r="AM114" s="959"/>
      <c r="AN114" s="959"/>
      <c r="AO114" s="960"/>
      <c r="AP114" s="962">
        <v>0.6</v>
      </c>
      <c r="AQ114" s="963"/>
      <c r="AR114" s="963"/>
      <c r="AS114" s="963"/>
      <c r="AT114" s="964"/>
      <c r="AU114" s="908"/>
      <c r="AV114" s="909"/>
      <c r="AW114" s="909"/>
      <c r="AX114" s="909"/>
      <c r="AY114" s="909"/>
      <c r="AZ114" s="922" t="s">
        <v>460</v>
      </c>
      <c r="BA114" s="923"/>
      <c r="BB114" s="923"/>
      <c r="BC114" s="923"/>
      <c r="BD114" s="923"/>
      <c r="BE114" s="923"/>
      <c r="BF114" s="923"/>
      <c r="BG114" s="923"/>
      <c r="BH114" s="923"/>
      <c r="BI114" s="923"/>
      <c r="BJ114" s="923"/>
      <c r="BK114" s="923"/>
      <c r="BL114" s="923"/>
      <c r="BM114" s="923"/>
      <c r="BN114" s="923"/>
      <c r="BO114" s="923"/>
      <c r="BP114" s="924"/>
      <c r="BQ114" s="925">
        <v>3077663</v>
      </c>
      <c r="BR114" s="926"/>
      <c r="BS114" s="926"/>
      <c r="BT114" s="926"/>
      <c r="BU114" s="926"/>
      <c r="BV114" s="926">
        <v>3108864</v>
      </c>
      <c r="BW114" s="926"/>
      <c r="BX114" s="926"/>
      <c r="BY114" s="926"/>
      <c r="BZ114" s="926"/>
      <c r="CA114" s="926">
        <v>3188312</v>
      </c>
      <c r="CB114" s="926"/>
      <c r="CC114" s="926"/>
      <c r="CD114" s="926"/>
      <c r="CE114" s="926"/>
      <c r="CF114" s="920">
        <v>25.5</v>
      </c>
      <c r="CG114" s="921"/>
      <c r="CH114" s="921"/>
      <c r="CI114" s="921"/>
      <c r="CJ114" s="921"/>
      <c r="CK114" s="948"/>
      <c r="CL114" s="949"/>
      <c r="CM114" s="922" t="s">
        <v>461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395</v>
      </c>
      <c r="DH114" s="959"/>
      <c r="DI114" s="959"/>
      <c r="DJ114" s="959"/>
      <c r="DK114" s="960"/>
      <c r="DL114" s="961" t="s">
        <v>445</v>
      </c>
      <c r="DM114" s="959"/>
      <c r="DN114" s="959"/>
      <c r="DO114" s="959"/>
      <c r="DP114" s="960"/>
      <c r="DQ114" s="961" t="s">
        <v>445</v>
      </c>
      <c r="DR114" s="959"/>
      <c r="DS114" s="959"/>
      <c r="DT114" s="959"/>
      <c r="DU114" s="960"/>
      <c r="DV114" s="962" t="s">
        <v>451</v>
      </c>
      <c r="DW114" s="963"/>
      <c r="DX114" s="963"/>
      <c r="DY114" s="963"/>
      <c r="DZ114" s="964"/>
    </row>
    <row r="115" spans="1:130" s="230" customFormat="1" ht="26.25" customHeight="1" x14ac:dyDescent="0.15">
      <c r="A115" s="954"/>
      <c r="B115" s="955"/>
      <c r="C115" s="923" t="s">
        <v>462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30600</v>
      </c>
      <c r="AB115" s="938"/>
      <c r="AC115" s="938"/>
      <c r="AD115" s="938"/>
      <c r="AE115" s="939"/>
      <c r="AF115" s="940">
        <v>30600</v>
      </c>
      <c r="AG115" s="938"/>
      <c r="AH115" s="938"/>
      <c r="AI115" s="938"/>
      <c r="AJ115" s="939"/>
      <c r="AK115" s="940">
        <v>30600</v>
      </c>
      <c r="AL115" s="938"/>
      <c r="AM115" s="938"/>
      <c r="AN115" s="938"/>
      <c r="AO115" s="939"/>
      <c r="AP115" s="941">
        <v>0.2</v>
      </c>
      <c r="AQ115" s="942"/>
      <c r="AR115" s="942"/>
      <c r="AS115" s="942"/>
      <c r="AT115" s="943"/>
      <c r="AU115" s="908"/>
      <c r="AV115" s="909"/>
      <c r="AW115" s="909"/>
      <c r="AX115" s="909"/>
      <c r="AY115" s="909"/>
      <c r="AZ115" s="922" t="s">
        <v>463</v>
      </c>
      <c r="BA115" s="923"/>
      <c r="BB115" s="923"/>
      <c r="BC115" s="923"/>
      <c r="BD115" s="923"/>
      <c r="BE115" s="923"/>
      <c r="BF115" s="923"/>
      <c r="BG115" s="923"/>
      <c r="BH115" s="923"/>
      <c r="BI115" s="923"/>
      <c r="BJ115" s="923"/>
      <c r="BK115" s="923"/>
      <c r="BL115" s="923"/>
      <c r="BM115" s="923"/>
      <c r="BN115" s="923"/>
      <c r="BO115" s="923"/>
      <c r="BP115" s="924"/>
      <c r="BQ115" s="925">
        <v>48210</v>
      </c>
      <c r="BR115" s="926"/>
      <c r="BS115" s="926"/>
      <c r="BT115" s="926"/>
      <c r="BU115" s="926"/>
      <c r="BV115" s="926">
        <v>35052</v>
      </c>
      <c r="BW115" s="926"/>
      <c r="BX115" s="926"/>
      <c r="BY115" s="926"/>
      <c r="BZ115" s="926"/>
      <c r="CA115" s="926">
        <v>21895</v>
      </c>
      <c r="CB115" s="926"/>
      <c r="CC115" s="926"/>
      <c r="CD115" s="926"/>
      <c r="CE115" s="926"/>
      <c r="CF115" s="920">
        <v>0.2</v>
      </c>
      <c r="CG115" s="921"/>
      <c r="CH115" s="921"/>
      <c r="CI115" s="921"/>
      <c r="CJ115" s="921"/>
      <c r="CK115" s="948"/>
      <c r="CL115" s="949"/>
      <c r="CM115" s="922" t="s">
        <v>464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450</v>
      </c>
      <c r="DH115" s="959"/>
      <c r="DI115" s="959"/>
      <c r="DJ115" s="959"/>
      <c r="DK115" s="960"/>
      <c r="DL115" s="961" t="s">
        <v>395</v>
      </c>
      <c r="DM115" s="959"/>
      <c r="DN115" s="959"/>
      <c r="DO115" s="959"/>
      <c r="DP115" s="960"/>
      <c r="DQ115" s="961" t="s">
        <v>445</v>
      </c>
      <c r="DR115" s="959"/>
      <c r="DS115" s="959"/>
      <c r="DT115" s="959"/>
      <c r="DU115" s="960"/>
      <c r="DV115" s="962" t="s">
        <v>445</v>
      </c>
      <c r="DW115" s="963"/>
      <c r="DX115" s="963"/>
      <c r="DY115" s="963"/>
      <c r="DZ115" s="964"/>
    </row>
    <row r="116" spans="1:130" s="230" customFormat="1" ht="26.25" customHeight="1" x14ac:dyDescent="0.15">
      <c r="A116" s="956"/>
      <c r="B116" s="957"/>
      <c r="C116" s="965" t="s">
        <v>465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450</v>
      </c>
      <c r="AB116" s="959"/>
      <c r="AC116" s="959"/>
      <c r="AD116" s="959"/>
      <c r="AE116" s="960"/>
      <c r="AF116" s="961" t="s">
        <v>449</v>
      </c>
      <c r="AG116" s="959"/>
      <c r="AH116" s="959"/>
      <c r="AI116" s="959"/>
      <c r="AJ116" s="960"/>
      <c r="AK116" s="961" t="s">
        <v>445</v>
      </c>
      <c r="AL116" s="959"/>
      <c r="AM116" s="959"/>
      <c r="AN116" s="959"/>
      <c r="AO116" s="960"/>
      <c r="AP116" s="962" t="s">
        <v>445</v>
      </c>
      <c r="AQ116" s="963"/>
      <c r="AR116" s="963"/>
      <c r="AS116" s="963"/>
      <c r="AT116" s="964"/>
      <c r="AU116" s="908"/>
      <c r="AV116" s="909"/>
      <c r="AW116" s="909"/>
      <c r="AX116" s="909"/>
      <c r="AY116" s="909"/>
      <c r="AZ116" s="967" t="s">
        <v>466</v>
      </c>
      <c r="BA116" s="968"/>
      <c r="BB116" s="968"/>
      <c r="BC116" s="968"/>
      <c r="BD116" s="968"/>
      <c r="BE116" s="968"/>
      <c r="BF116" s="968"/>
      <c r="BG116" s="968"/>
      <c r="BH116" s="968"/>
      <c r="BI116" s="968"/>
      <c r="BJ116" s="968"/>
      <c r="BK116" s="968"/>
      <c r="BL116" s="968"/>
      <c r="BM116" s="968"/>
      <c r="BN116" s="968"/>
      <c r="BO116" s="968"/>
      <c r="BP116" s="969"/>
      <c r="BQ116" s="925" t="s">
        <v>450</v>
      </c>
      <c r="BR116" s="926"/>
      <c r="BS116" s="926"/>
      <c r="BT116" s="926"/>
      <c r="BU116" s="926"/>
      <c r="BV116" s="926" t="s">
        <v>395</v>
      </c>
      <c r="BW116" s="926"/>
      <c r="BX116" s="926"/>
      <c r="BY116" s="926"/>
      <c r="BZ116" s="926"/>
      <c r="CA116" s="926" t="s">
        <v>450</v>
      </c>
      <c r="CB116" s="926"/>
      <c r="CC116" s="926"/>
      <c r="CD116" s="926"/>
      <c r="CE116" s="926"/>
      <c r="CF116" s="920" t="s">
        <v>445</v>
      </c>
      <c r="CG116" s="921"/>
      <c r="CH116" s="921"/>
      <c r="CI116" s="921"/>
      <c r="CJ116" s="921"/>
      <c r="CK116" s="948"/>
      <c r="CL116" s="949"/>
      <c r="CM116" s="922" t="s">
        <v>467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532950</v>
      </c>
      <c r="DH116" s="959"/>
      <c r="DI116" s="959"/>
      <c r="DJ116" s="959"/>
      <c r="DK116" s="960"/>
      <c r="DL116" s="961">
        <v>502350</v>
      </c>
      <c r="DM116" s="959"/>
      <c r="DN116" s="959"/>
      <c r="DO116" s="959"/>
      <c r="DP116" s="960"/>
      <c r="DQ116" s="961">
        <v>471750</v>
      </c>
      <c r="DR116" s="959"/>
      <c r="DS116" s="959"/>
      <c r="DT116" s="959"/>
      <c r="DU116" s="960"/>
      <c r="DV116" s="962">
        <v>3.8</v>
      </c>
      <c r="DW116" s="963"/>
      <c r="DX116" s="963"/>
      <c r="DY116" s="963"/>
      <c r="DZ116" s="964"/>
    </row>
    <row r="117" spans="1:130" s="230" customFormat="1" ht="26.25" customHeight="1" x14ac:dyDescent="0.15">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468</v>
      </c>
      <c r="Z117" s="894"/>
      <c r="AA117" s="978">
        <v>2861779</v>
      </c>
      <c r="AB117" s="979"/>
      <c r="AC117" s="979"/>
      <c r="AD117" s="979"/>
      <c r="AE117" s="980"/>
      <c r="AF117" s="981">
        <v>2840849</v>
      </c>
      <c r="AG117" s="979"/>
      <c r="AH117" s="979"/>
      <c r="AI117" s="979"/>
      <c r="AJ117" s="980"/>
      <c r="AK117" s="981">
        <v>2904935</v>
      </c>
      <c r="AL117" s="979"/>
      <c r="AM117" s="979"/>
      <c r="AN117" s="979"/>
      <c r="AO117" s="980"/>
      <c r="AP117" s="982"/>
      <c r="AQ117" s="983"/>
      <c r="AR117" s="983"/>
      <c r="AS117" s="983"/>
      <c r="AT117" s="984"/>
      <c r="AU117" s="908"/>
      <c r="AV117" s="909"/>
      <c r="AW117" s="909"/>
      <c r="AX117" s="909"/>
      <c r="AY117" s="909"/>
      <c r="AZ117" s="974" t="s">
        <v>469</v>
      </c>
      <c r="BA117" s="975"/>
      <c r="BB117" s="975"/>
      <c r="BC117" s="975"/>
      <c r="BD117" s="975"/>
      <c r="BE117" s="975"/>
      <c r="BF117" s="975"/>
      <c r="BG117" s="975"/>
      <c r="BH117" s="975"/>
      <c r="BI117" s="975"/>
      <c r="BJ117" s="975"/>
      <c r="BK117" s="975"/>
      <c r="BL117" s="975"/>
      <c r="BM117" s="975"/>
      <c r="BN117" s="975"/>
      <c r="BO117" s="975"/>
      <c r="BP117" s="976"/>
      <c r="BQ117" s="925" t="s">
        <v>451</v>
      </c>
      <c r="BR117" s="926"/>
      <c r="BS117" s="926"/>
      <c r="BT117" s="926"/>
      <c r="BU117" s="926"/>
      <c r="BV117" s="926" t="s">
        <v>445</v>
      </c>
      <c r="BW117" s="926"/>
      <c r="BX117" s="926"/>
      <c r="BY117" s="926"/>
      <c r="BZ117" s="926"/>
      <c r="CA117" s="926" t="s">
        <v>395</v>
      </c>
      <c r="CB117" s="926"/>
      <c r="CC117" s="926"/>
      <c r="CD117" s="926"/>
      <c r="CE117" s="926"/>
      <c r="CF117" s="920" t="s">
        <v>445</v>
      </c>
      <c r="CG117" s="921"/>
      <c r="CH117" s="921"/>
      <c r="CI117" s="921"/>
      <c r="CJ117" s="921"/>
      <c r="CK117" s="948"/>
      <c r="CL117" s="949"/>
      <c r="CM117" s="922" t="s">
        <v>470</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445</v>
      </c>
      <c r="DH117" s="959"/>
      <c r="DI117" s="959"/>
      <c r="DJ117" s="959"/>
      <c r="DK117" s="960"/>
      <c r="DL117" s="961" t="s">
        <v>395</v>
      </c>
      <c r="DM117" s="959"/>
      <c r="DN117" s="959"/>
      <c r="DO117" s="959"/>
      <c r="DP117" s="960"/>
      <c r="DQ117" s="961" t="s">
        <v>395</v>
      </c>
      <c r="DR117" s="959"/>
      <c r="DS117" s="959"/>
      <c r="DT117" s="959"/>
      <c r="DU117" s="960"/>
      <c r="DV117" s="962" t="s">
        <v>395</v>
      </c>
      <c r="DW117" s="963"/>
      <c r="DX117" s="963"/>
      <c r="DY117" s="963"/>
      <c r="DZ117" s="964"/>
    </row>
    <row r="118" spans="1:130" s="230" customFormat="1" ht="26.25" customHeight="1" x14ac:dyDescent="0.15">
      <c r="A118" s="912" t="s">
        <v>440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437</v>
      </c>
      <c r="AB118" s="893"/>
      <c r="AC118" s="893"/>
      <c r="AD118" s="893"/>
      <c r="AE118" s="894"/>
      <c r="AF118" s="892" t="s">
        <v>438</v>
      </c>
      <c r="AG118" s="893"/>
      <c r="AH118" s="893"/>
      <c r="AI118" s="893"/>
      <c r="AJ118" s="894"/>
      <c r="AK118" s="892" t="s">
        <v>309</v>
      </c>
      <c r="AL118" s="893"/>
      <c r="AM118" s="893"/>
      <c r="AN118" s="893"/>
      <c r="AO118" s="894"/>
      <c r="AP118" s="970" t="s">
        <v>439</v>
      </c>
      <c r="AQ118" s="971"/>
      <c r="AR118" s="971"/>
      <c r="AS118" s="971"/>
      <c r="AT118" s="972"/>
      <c r="AU118" s="908"/>
      <c r="AV118" s="909"/>
      <c r="AW118" s="909"/>
      <c r="AX118" s="909"/>
      <c r="AY118" s="909"/>
      <c r="AZ118" s="973" t="s">
        <v>471</v>
      </c>
      <c r="BA118" s="965"/>
      <c r="BB118" s="965"/>
      <c r="BC118" s="965"/>
      <c r="BD118" s="965"/>
      <c r="BE118" s="965"/>
      <c r="BF118" s="965"/>
      <c r="BG118" s="965"/>
      <c r="BH118" s="965"/>
      <c r="BI118" s="965"/>
      <c r="BJ118" s="965"/>
      <c r="BK118" s="965"/>
      <c r="BL118" s="965"/>
      <c r="BM118" s="965"/>
      <c r="BN118" s="965"/>
      <c r="BO118" s="965"/>
      <c r="BP118" s="966"/>
      <c r="BQ118" s="999" t="s">
        <v>445</v>
      </c>
      <c r="BR118" s="1000"/>
      <c r="BS118" s="1000"/>
      <c r="BT118" s="1000"/>
      <c r="BU118" s="1000"/>
      <c r="BV118" s="1000" t="s">
        <v>395</v>
      </c>
      <c r="BW118" s="1000"/>
      <c r="BX118" s="1000"/>
      <c r="BY118" s="1000"/>
      <c r="BZ118" s="1000"/>
      <c r="CA118" s="1000" t="s">
        <v>451</v>
      </c>
      <c r="CB118" s="1000"/>
      <c r="CC118" s="1000"/>
      <c r="CD118" s="1000"/>
      <c r="CE118" s="1000"/>
      <c r="CF118" s="920" t="s">
        <v>395</v>
      </c>
      <c r="CG118" s="921"/>
      <c r="CH118" s="921"/>
      <c r="CI118" s="921"/>
      <c r="CJ118" s="921"/>
      <c r="CK118" s="948"/>
      <c r="CL118" s="949"/>
      <c r="CM118" s="922" t="s">
        <v>472</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451</v>
      </c>
      <c r="DH118" s="959"/>
      <c r="DI118" s="959"/>
      <c r="DJ118" s="959"/>
      <c r="DK118" s="960"/>
      <c r="DL118" s="961" t="s">
        <v>395</v>
      </c>
      <c r="DM118" s="959"/>
      <c r="DN118" s="959"/>
      <c r="DO118" s="959"/>
      <c r="DP118" s="960"/>
      <c r="DQ118" s="961" t="s">
        <v>395</v>
      </c>
      <c r="DR118" s="959"/>
      <c r="DS118" s="959"/>
      <c r="DT118" s="959"/>
      <c r="DU118" s="960"/>
      <c r="DV118" s="962" t="s">
        <v>451</v>
      </c>
      <c r="DW118" s="963"/>
      <c r="DX118" s="963"/>
      <c r="DY118" s="963"/>
      <c r="DZ118" s="964"/>
    </row>
    <row r="119" spans="1:130" s="230" customFormat="1" ht="26.25" customHeight="1" x14ac:dyDescent="0.15">
      <c r="A119" s="1056" t="s">
        <v>443</v>
      </c>
      <c r="B119" s="947"/>
      <c r="C119" s="929" t="s">
        <v>444</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395</v>
      </c>
      <c r="AB119" s="900"/>
      <c r="AC119" s="900"/>
      <c r="AD119" s="900"/>
      <c r="AE119" s="901"/>
      <c r="AF119" s="902" t="s">
        <v>395</v>
      </c>
      <c r="AG119" s="900"/>
      <c r="AH119" s="900"/>
      <c r="AI119" s="900"/>
      <c r="AJ119" s="901"/>
      <c r="AK119" s="902" t="s">
        <v>451</v>
      </c>
      <c r="AL119" s="900"/>
      <c r="AM119" s="900"/>
      <c r="AN119" s="900"/>
      <c r="AO119" s="901"/>
      <c r="AP119" s="903" t="s">
        <v>395</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473</v>
      </c>
      <c r="BP119" s="1005"/>
      <c r="BQ119" s="999">
        <v>30989688</v>
      </c>
      <c r="BR119" s="1000"/>
      <c r="BS119" s="1000"/>
      <c r="BT119" s="1000"/>
      <c r="BU119" s="1000"/>
      <c r="BV119" s="1000">
        <v>30814750</v>
      </c>
      <c r="BW119" s="1000"/>
      <c r="BX119" s="1000"/>
      <c r="BY119" s="1000"/>
      <c r="BZ119" s="1000"/>
      <c r="CA119" s="1000">
        <v>30048914</v>
      </c>
      <c r="CB119" s="1000"/>
      <c r="CC119" s="1000"/>
      <c r="CD119" s="1000"/>
      <c r="CE119" s="1000"/>
      <c r="CF119" s="1001"/>
      <c r="CG119" s="1002"/>
      <c r="CH119" s="1002"/>
      <c r="CI119" s="1002"/>
      <c r="CJ119" s="1003"/>
      <c r="CK119" s="950"/>
      <c r="CL119" s="951"/>
      <c r="CM119" s="973" t="s">
        <v>474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445</v>
      </c>
      <c r="DH119" s="986"/>
      <c r="DI119" s="986"/>
      <c r="DJ119" s="986"/>
      <c r="DK119" s="987"/>
      <c r="DL119" s="985" t="s">
        <v>451</v>
      </c>
      <c r="DM119" s="986"/>
      <c r="DN119" s="986"/>
      <c r="DO119" s="986"/>
      <c r="DP119" s="987"/>
      <c r="DQ119" s="985" t="s">
        <v>395</v>
      </c>
      <c r="DR119" s="986"/>
      <c r="DS119" s="986"/>
      <c r="DT119" s="986"/>
      <c r="DU119" s="987"/>
      <c r="DV119" s="988" t="s">
        <v>395</v>
      </c>
      <c r="DW119" s="989"/>
      <c r="DX119" s="989"/>
      <c r="DY119" s="989"/>
      <c r="DZ119" s="990"/>
    </row>
    <row r="120" spans="1:130" s="230" customFormat="1" ht="26.25" customHeight="1" x14ac:dyDescent="0.15">
      <c r="A120" s="1057"/>
      <c r="B120" s="949"/>
      <c r="C120" s="922" t="s">
        <v>448</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451</v>
      </c>
      <c r="AB120" s="959"/>
      <c r="AC120" s="959"/>
      <c r="AD120" s="959"/>
      <c r="AE120" s="960"/>
      <c r="AF120" s="961" t="s">
        <v>445</v>
      </c>
      <c r="AG120" s="959"/>
      <c r="AH120" s="959"/>
      <c r="AI120" s="959"/>
      <c r="AJ120" s="960"/>
      <c r="AK120" s="961" t="s">
        <v>395</v>
      </c>
      <c r="AL120" s="959"/>
      <c r="AM120" s="959"/>
      <c r="AN120" s="959"/>
      <c r="AO120" s="960"/>
      <c r="AP120" s="962" t="s">
        <v>445</v>
      </c>
      <c r="AQ120" s="963"/>
      <c r="AR120" s="963"/>
      <c r="AS120" s="963"/>
      <c r="AT120" s="964"/>
      <c r="AU120" s="991" t="s">
        <v>475</v>
      </c>
      <c r="AV120" s="992"/>
      <c r="AW120" s="992"/>
      <c r="AX120" s="992"/>
      <c r="AY120" s="993"/>
      <c r="AZ120" s="929" t="s">
        <v>476</v>
      </c>
      <c r="BA120" s="897"/>
      <c r="BB120" s="897"/>
      <c r="BC120" s="897"/>
      <c r="BD120" s="897"/>
      <c r="BE120" s="897"/>
      <c r="BF120" s="897"/>
      <c r="BG120" s="897"/>
      <c r="BH120" s="897"/>
      <c r="BI120" s="897"/>
      <c r="BJ120" s="897"/>
      <c r="BK120" s="897"/>
      <c r="BL120" s="897"/>
      <c r="BM120" s="897"/>
      <c r="BN120" s="897"/>
      <c r="BO120" s="897"/>
      <c r="BP120" s="898"/>
      <c r="BQ120" s="930">
        <v>7944599</v>
      </c>
      <c r="BR120" s="931"/>
      <c r="BS120" s="931"/>
      <c r="BT120" s="931"/>
      <c r="BU120" s="931"/>
      <c r="BV120" s="931">
        <v>11318628</v>
      </c>
      <c r="BW120" s="931"/>
      <c r="BX120" s="931"/>
      <c r="BY120" s="931"/>
      <c r="BZ120" s="931"/>
      <c r="CA120" s="931">
        <v>12314602</v>
      </c>
      <c r="CB120" s="931"/>
      <c r="CC120" s="931"/>
      <c r="CD120" s="931"/>
      <c r="CE120" s="931"/>
      <c r="CF120" s="944">
        <v>98.6</v>
      </c>
      <c r="CG120" s="945"/>
      <c r="CH120" s="945"/>
      <c r="CI120" s="945"/>
      <c r="CJ120" s="945"/>
      <c r="CK120" s="1006" t="s">
        <v>477</v>
      </c>
      <c r="CL120" s="1007"/>
      <c r="CM120" s="1007"/>
      <c r="CN120" s="1007"/>
      <c r="CO120" s="1008"/>
      <c r="CP120" s="1014" t="s">
        <v>478</v>
      </c>
      <c r="CQ120" s="1015"/>
      <c r="CR120" s="1015"/>
      <c r="CS120" s="1015"/>
      <c r="CT120" s="1015"/>
      <c r="CU120" s="1015"/>
      <c r="CV120" s="1015"/>
      <c r="CW120" s="1015"/>
      <c r="CX120" s="1015"/>
      <c r="CY120" s="1015"/>
      <c r="CZ120" s="1015"/>
      <c r="DA120" s="1015"/>
      <c r="DB120" s="1015"/>
      <c r="DC120" s="1015"/>
      <c r="DD120" s="1015"/>
      <c r="DE120" s="1015"/>
      <c r="DF120" s="1016"/>
      <c r="DG120" s="930">
        <v>2384735</v>
      </c>
      <c r="DH120" s="931"/>
      <c r="DI120" s="931"/>
      <c r="DJ120" s="931"/>
      <c r="DK120" s="931"/>
      <c r="DL120" s="931">
        <v>2430130</v>
      </c>
      <c r="DM120" s="931"/>
      <c r="DN120" s="931"/>
      <c r="DO120" s="931"/>
      <c r="DP120" s="931"/>
      <c r="DQ120" s="931">
        <v>2470319</v>
      </c>
      <c r="DR120" s="931"/>
      <c r="DS120" s="931"/>
      <c r="DT120" s="931"/>
      <c r="DU120" s="931"/>
      <c r="DV120" s="932">
        <v>19.8</v>
      </c>
      <c r="DW120" s="932"/>
      <c r="DX120" s="932"/>
      <c r="DY120" s="932"/>
      <c r="DZ120" s="933"/>
    </row>
    <row r="121" spans="1:130" s="230" customFormat="1" ht="26.25" customHeight="1" x14ac:dyDescent="0.15">
      <c r="A121" s="1057"/>
      <c r="B121" s="949"/>
      <c r="C121" s="974" t="s">
        <v>479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395</v>
      </c>
      <c r="AB121" s="959"/>
      <c r="AC121" s="959"/>
      <c r="AD121" s="959"/>
      <c r="AE121" s="960"/>
      <c r="AF121" s="961" t="s">
        <v>395</v>
      </c>
      <c r="AG121" s="959"/>
      <c r="AH121" s="959"/>
      <c r="AI121" s="959"/>
      <c r="AJ121" s="960"/>
      <c r="AK121" s="961" t="s">
        <v>445</v>
      </c>
      <c r="AL121" s="959"/>
      <c r="AM121" s="959"/>
      <c r="AN121" s="959"/>
      <c r="AO121" s="960"/>
      <c r="AP121" s="962" t="s">
        <v>395</v>
      </c>
      <c r="AQ121" s="963"/>
      <c r="AR121" s="963"/>
      <c r="AS121" s="963"/>
      <c r="AT121" s="964"/>
      <c r="AU121" s="994"/>
      <c r="AV121" s="995"/>
      <c r="AW121" s="995"/>
      <c r="AX121" s="995"/>
      <c r="AY121" s="996"/>
      <c r="AZ121" s="922" t="s">
        <v>480</v>
      </c>
      <c r="BA121" s="923"/>
      <c r="BB121" s="923"/>
      <c r="BC121" s="923"/>
      <c r="BD121" s="923"/>
      <c r="BE121" s="923"/>
      <c r="BF121" s="923"/>
      <c r="BG121" s="923"/>
      <c r="BH121" s="923"/>
      <c r="BI121" s="923"/>
      <c r="BJ121" s="923"/>
      <c r="BK121" s="923"/>
      <c r="BL121" s="923"/>
      <c r="BM121" s="923"/>
      <c r="BN121" s="923"/>
      <c r="BO121" s="923"/>
      <c r="BP121" s="924"/>
      <c r="BQ121" s="925">
        <v>2809489</v>
      </c>
      <c r="BR121" s="926"/>
      <c r="BS121" s="926"/>
      <c r="BT121" s="926"/>
      <c r="BU121" s="926"/>
      <c r="BV121" s="926">
        <v>2998863</v>
      </c>
      <c r="BW121" s="926"/>
      <c r="BX121" s="926"/>
      <c r="BY121" s="926"/>
      <c r="BZ121" s="926"/>
      <c r="CA121" s="926">
        <v>3016944</v>
      </c>
      <c r="CB121" s="926"/>
      <c r="CC121" s="926"/>
      <c r="CD121" s="926"/>
      <c r="CE121" s="926"/>
      <c r="CF121" s="920">
        <v>24.2</v>
      </c>
      <c r="CG121" s="921"/>
      <c r="CH121" s="921"/>
      <c r="CI121" s="921"/>
      <c r="CJ121" s="921"/>
      <c r="CK121" s="1009"/>
      <c r="CL121" s="1010"/>
      <c r="CM121" s="1010"/>
      <c r="CN121" s="1010"/>
      <c r="CO121" s="1011"/>
      <c r="CP121" s="1019" t="s">
        <v>409</v>
      </c>
      <c r="CQ121" s="1020"/>
      <c r="CR121" s="1020"/>
      <c r="CS121" s="1020"/>
      <c r="CT121" s="1020"/>
      <c r="CU121" s="1020"/>
      <c r="CV121" s="1020"/>
      <c r="CW121" s="1020"/>
      <c r="CX121" s="1020"/>
      <c r="CY121" s="1020"/>
      <c r="CZ121" s="1020"/>
      <c r="DA121" s="1020"/>
      <c r="DB121" s="1020"/>
      <c r="DC121" s="1020"/>
      <c r="DD121" s="1020"/>
      <c r="DE121" s="1020"/>
      <c r="DF121" s="1021"/>
      <c r="DG121" s="925">
        <v>2327090</v>
      </c>
      <c r="DH121" s="926"/>
      <c r="DI121" s="926"/>
      <c r="DJ121" s="926"/>
      <c r="DK121" s="926"/>
      <c r="DL121" s="926">
        <v>2202542</v>
      </c>
      <c r="DM121" s="926"/>
      <c r="DN121" s="926"/>
      <c r="DO121" s="926"/>
      <c r="DP121" s="926"/>
      <c r="DQ121" s="926">
        <v>2157163</v>
      </c>
      <c r="DR121" s="926"/>
      <c r="DS121" s="926"/>
      <c r="DT121" s="926"/>
      <c r="DU121" s="926"/>
      <c r="DV121" s="927">
        <v>17.3</v>
      </c>
      <c r="DW121" s="927"/>
      <c r="DX121" s="927"/>
      <c r="DY121" s="927"/>
      <c r="DZ121" s="928"/>
    </row>
    <row r="122" spans="1:130" s="230" customFormat="1" ht="26.25" customHeight="1" x14ac:dyDescent="0.15">
      <c r="A122" s="1057"/>
      <c r="B122" s="949"/>
      <c r="C122" s="922" t="s">
        <v>461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445</v>
      </c>
      <c r="AB122" s="959"/>
      <c r="AC122" s="959"/>
      <c r="AD122" s="959"/>
      <c r="AE122" s="960"/>
      <c r="AF122" s="961" t="s">
        <v>445</v>
      </c>
      <c r="AG122" s="959"/>
      <c r="AH122" s="959"/>
      <c r="AI122" s="959"/>
      <c r="AJ122" s="960"/>
      <c r="AK122" s="961" t="s">
        <v>445</v>
      </c>
      <c r="AL122" s="959"/>
      <c r="AM122" s="959"/>
      <c r="AN122" s="959"/>
      <c r="AO122" s="960"/>
      <c r="AP122" s="962" t="s">
        <v>445</v>
      </c>
      <c r="AQ122" s="963"/>
      <c r="AR122" s="963"/>
      <c r="AS122" s="963"/>
      <c r="AT122" s="964"/>
      <c r="AU122" s="994"/>
      <c r="AV122" s="995"/>
      <c r="AW122" s="995"/>
      <c r="AX122" s="995"/>
      <c r="AY122" s="996"/>
      <c r="AZ122" s="973" t="s">
        <v>481</v>
      </c>
      <c r="BA122" s="965"/>
      <c r="BB122" s="965"/>
      <c r="BC122" s="965"/>
      <c r="BD122" s="965"/>
      <c r="BE122" s="965"/>
      <c r="BF122" s="965"/>
      <c r="BG122" s="965"/>
      <c r="BH122" s="965"/>
      <c r="BI122" s="965"/>
      <c r="BJ122" s="965"/>
      <c r="BK122" s="965"/>
      <c r="BL122" s="965"/>
      <c r="BM122" s="965"/>
      <c r="BN122" s="965"/>
      <c r="BO122" s="965"/>
      <c r="BP122" s="966"/>
      <c r="BQ122" s="999">
        <v>20973607</v>
      </c>
      <c r="BR122" s="1000"/>
      <c r="BS122" s="1000"/>
      <c r="BT122" s="1000"/>
      <c r="BU122" s="1000"/>
      <c r="BV122" s="1000">
        <v>20506186</v>
      </c>
      <c r="BW122" s="1000"/>
      <c r="BX122" s="1000"/>
      <c r="BY122" s="1000"/>
      <c r="BZ122" s="1000"/>
      <c r="CA122" s="1000">
        <v>19599045</v>
      </c>
      <c r="CB122" s="1000"/>
      <c r="CC122" s="1000"/>
      <c r="CD122" s="1000"/>
      <c r="CE122" s="1000"/>
      <c r="CF122" s="1017">
        <v>156.9</v>
      </c>
      <c r="CG122" s="1018"/>
      <c r="CH122" s="1018"/>
      <c r="CI122" s="1018"/>
      <c r="CJ122" s="1018"/>
      <c r="CK122" s="1009"/>
      <c r="CL122" s="1010"/>
      <c r="CM122" s="1010"/>
      <c r="CN122" s="1010"/>
      <c r="CO122" s="1011"/>
      <c r="CP122" s="1019" t="s">
        <v>482</v>
      </c>
      <c r="CQ122" s="1020"/>
      <c r="CR122" s="1020"/>
      <c r="CS122" s="1020"/>
      <c r="CT122" s="1020"/>
      <c r="CU122" s="1020"/>
      <c r="CV122" s="1020"/>
      <c r="CW122" s="1020"/>
      <c r="CX122" s="1020"/>
      <c r="CY122" s="1020"/>
      <c r="CZ122" s="1020"/>
      <c r="DA122" s="1020"/>
      <c r="DB122" s="1020"/>
      <c r="DC122" s="1020"/>
      <c r="DD122" s="1020"/>
      <c r="DE122" s="1020"/>
      <c r="DF122" s="1021"/>
      <c r="DG122" s="925">
        <v>34775</v>
      </c>
      <c r="DH122" s="926"/>
      <c r="DI122" s="926"/>
      <c r="DJ122" s="926"/>
      <c r="DK122" s="926"/>
      <c r="DL122" s="926">
        <v>35007</v>
      </c>
      <c r="DM122" s="926"/>
      <c r="DN122" s="926"/>
      <c r="DO122" s="926"/>
      <c r="DP122" s="926"/>
      <c r="DQ122" s="926">
        <v>23979</v>
      </c>
      <c r="DR122" s="926"/>
      <c r="DS122" s="926"/>
      <c r="DT122" s="926"/>
      <c r="DU122" s="926"/>
      <c r="DV122" s="927">
        <v>0.2</v>
      </c>
      <c r="DW122" s="927"/>
      <c r="DX122" s="927"/>
      <c r="DY122" s="927"/>
      <c r="DZ122" s="928"/>
    </row>
    <row r="123" spans="1:130" s="230" customFormat="1" ht="26.25" customHeight="1" x14ac:dyDescent="0.15">
      <c r="A123" s="1057"/>
      <c r="B123" s="949"/>
      <c r="C123" s="922" t="s">
        <v>467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30600</v>
      </c>
      <c r="AB123" s="959"/>
      <c r="AC123" s="959"/>
      <c r="AD123" s="959"/>
      <c r="AE123" s="960"/>
      <c r="AF123" s="961">
        <v>30600</v>
      </c>
      <c r="AG123" s="959"/>
      <c r="AH123" s="959"/>
      <c r="AI123" s="959"/>
      <c r="AJ123" s="960"/>
      <c r="AK123" s="961">
        <v>30600</v>
      </c>
      <c r="AL123" s="959"/>
      <c r="AM123" s="959"/>
      <c r="AN123" s="959"/>
      <c r="AO123" s="960"/>
      <c r="AP123" s="962">
        <v>0.2</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483</v>
      </c>
      <c r="BP123" s="1005"/>
      <c r="BQ123" s="1063">
        <v>31727695</v>
      </c>
      <c r="BR123" s="1064"/>
      <c r="BS123" s="1064"/>
      <c r="BT123" s="1064"/>
      <c r="BU123" s="1064"/>
      <c r="BV123" s="1064">
        <v>34823677</v>
      </c>
      <c r="BW123" s="1064"/>
      <c r="BX123" s="1064"/>
      <c r="BY123" s="1064"/>
      <c r="BZ123" s="1064"/>
      <c r="CA123" s="1064">
        <v>34930591</v>
      </c>
      <c r="CB123" s="1064"/>
      <c r="CC123" s="1064"/>
      <c r="CD123" s="1064"/>
      <c r="CE123" s="1064"/>
      <c r="CF123" s="1001"/>
      <c r="CG123" s="1002"/>
      <c r="CH123" s="1002"/>
      <c r="CI123" s="1002"/>
      <c r="CJ123" s="1003"/>
      <c r="CK123" s="1009"/>
      <c r="CL123" s="1010"/>
      <c r="CM123" s="1010"/>
      <c r="CN123" s="1010"/>
      <c r="CO123" s="1011"/>
      <c r="CP123" s="1019" t="s">
        <v>407</v>
      </c>
      <c r="CQ123" s="1020"/>
      <c r="CR123" s="1020"/>
      <c r="CS123" s="1020"/>
      <c r="CT123" s="1020"/>
      <c r="CU123" s="1020"/>
      <c r="CV123" s="1020"/>
      <c r="CW123" s="1020"/>
      <c r="CX123" s="1020"/>
      <c r="CY123" s="1020"/>
      <c r="CZ123" s="1020"/>
      <c r="DA123" s="1020"/>
      <c r="DB123" s="1020"/>
      <c r="DC123" s="1020"/>
      <c r="DD123" s="1020"/>
      <c r="DE123" s="1020"/>
      <c r="DF123" s="1021"/>
      <c r="DG123" s="958" t="s">
        <v>451</v>
      </c>
      <c r="DH123" s="959"/>
      <c r="DI123" s="959"/>
      <c r="DJ123" s="959"/>
      <c r="DK123" s="960"/>
      <c r="DL123" s="961" t="s">
        <v>445</v>
      </c>
      <c r="DM123" s="959"/>
      <c r="DN123" s="959"/>
      <c r="DO123" s="959"/>
      <c r="DP123" s="960"/>
      <c r="DQ123" s="961" t="s">
        <v>395</v>
      </c>
      <c r="DR123" s="959"/>
      <c r="DS123" s="959"/>
      <c r="DT123" s="959"/>
      <c r="DU123" s="960"/>
      <c r="DV123" s="962" t="s">
        <v>451</v>
      </c>
      <c r="DW123" s="963"/>
      <c r="DX123" s="963"/>
      <c r="DY123" s="963"/>
      <c r="DZ123" s="964"/>
    </row>
    <row r="124" spans="1:130" s="230" customFormat="1" ht="26.25" customHeight="1" thickBot="1" x14ac:dyDescent="0.2">
      <c r="A124" s="1057"/>
      <c r="B124" s="949"/>
      <c r="C124" s="922" t="s">
        <v>470</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395</v>
      </c>
      <c r="AB124" s="959"/>
      <c r="AC124" s="959"/>
      <c r="AD124" s="959"/>
      <c r="AE124" s="960"/>
      <c r="AF124" s="961" t="s">
        <v>445</v>
      </c>
      <c r="AG124" s="959"/>
      <c r="AH124" s="959"/>
      <c r="AI124" s="959"/>
      <c r="AJ124" s="960"/>
      <c r="AK124" s="961" t="s">
        <v>445</v>
      </c>
      <c r="AL124" s="959"/>
      <c r="AM124" s="959"/>
      <c r="AN124" s="959"/>
      <c r="AO124" s="960"/>
      <c r="AP124" s="962" t="s">
        <v>451</v>
      </c>
      <c r="AQ124" s="963"/>
      <c r="AR124" s="963"/>
      <c r="AS124" s="963"/>
      <c r="AT124" s="964"/>
      <c r="AU124" s="1059" t="s">
        <v>484</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445</v>
      </c>
      <c r="BR124" s="1027"/>
      <c r="BS124" s="1027"/>
      <c r="BT124" s="1027"/>
      <c r="BU124" s="1027"/>
      <c r="BV124" s="1027" t="s">
        <v>451</v>
      </c>
      <c r="BW124" s="1027"/>
      <c r="BX124" s="1027"/>
      <c r="BY124" s="1027"/>
      <c r="BZ124" s="1027"/>
      <c r="CA124" s="1027" t="s">
        <v>445</v>
      </c>
      <c r="CB124" s="1027"/>
      <c r="CC124" s="1027"/>
      <c r="CD124" s="1027"/>
      <c r="CE124" s="1027"/>
      <c r="CF124" s="1028"/>
      <c r="CG124" s="1029"/>
      <c r="CH124" s="1029"/>
      <c r="CI124" s="1029"/>
      <c r="CJ124" s="1030"/>
      <c r="CK124" s="1012"/>
      <c r="CL124" s="1012"/>
      <c r="CM124" s="1012"/>
      <c r="CN124" s="1012"/>
      <c r="CO124" s="1013"/>
      <c r="CP124" s="1019" t="s">
        <v>485</v>
      </c>
      <c r="CQ124" s="1020"/>
      <c r="CR124" s="1020"/>
      <c r="CS124" s="1020"/>
      <c r="CT124" s="1020"/>
      <c r="CU124" s="1020"/>
      <c r="CV124" s="1020"/>
      <c r="CW124" s="1020"/>
      <c r="CX124" s="1020"/>
      <c r="CY124" s="1020"/>
      <c r="CZ124" s="1020"/>
      <c r="DA124" s="1020"/>
      <c r="DB124" s="1020"/>
      <c r="DC124" s="1020"/>
      <c r="DD124" s="1020"/>
      <c r="DE124" s="1020"/>
      <c r="DF124" s="1021"/>
      <c r="DG124" s="1004" t="s">
        <v>395</v>
      </c>
      <c r="DH124" s="986"/>
      <c r="DI124" s="986"/>
      <c r="DJ124" s="986"/>
      <c r="DK124" s="987"/>
      <c r="DL124" s="985" t="s">
        <v>450</v>
      </c>
      <c r="DM124" s="986"/>
      <c r="DN124" s="986"/>
      <c r="DO124" s="986"/>
      <c r="DP124" s="987"/>
      <c r="DQ124" s="985" t="s">
        <v>395</v>
      </c>
      <c r="DR124" s="986"/>
      <c r="DS124" s="986"/>
      <c r="DT124" s="986"/>
      <c r="DU124" s="987"/>
      <c r="DV124" s="988" t="s">
        <v>395</v>
      </c>
      <c r="DW124" s="989"/>
      <c r="DX124" s="989"/>
      <c r="DY124" s="989"/>
      <c r="DZ124" s="990"/>
    </row>
    <row r="125" spans="1:130" s="230" customFormat="1" ht="26.25" customHeight="1" x14ac:dyDescent="0.15">
      <c r="A125" s="1057"/>
      <c r="B125" s="949"/>
      <c r="C125" s="922" t="s">
        <v>472</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450</v>
      </c>
      <c r="AB125" s="959"/>
      <c r="AC125" s="959"/>
      <c r="AD125" s="959"/>
      <c r="AE125" s="960"/>
      <c r="AF125" s="961" t="s">
        <v>450</v>
      </c>
      <c r="AG125" s="959"/>
      <c r="AH125" s="959"/>
      <c r="AI125" s="959"/>
      <c r="AJ125" s="960"/>
      <c r="AK125" s="961" t="s">
        <v>450</v>
      </c>
      <c r="AL125" s="959"/>
      <c r="AM125" s="959"/>
      <c r="AN125" s="959"/>
      <c r="AO125" s="960"/>
      <c r="AP125" s="962" t="s">
        <v>445</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486</v>
      </c>
      <c r="CL125" s="1007"/>
      <c r="CM125" s="1007"/>
      <c r="CN125" s="1007"/>
      <c r="CO125" s="1008"/>
      <c r="CP125" s="929" t="s">
        <v>487</v>
      </c>
      <c r="CQ125" s="897"/>
      <c r="CR125" s="897"/>
      <c r="CS125" s="897"/>
      <c r="CT125" s="897"/>
      <c r="CU125" s="897"/>
      <c r="CV125" s="897"/>
      <c r="CW125" s="897"/>
      <c r="CX125" s="897"/>
      <c r="CY125" s="897"/>
      <c r="CZ125" s="897"/>
      <c r="DA125" s="897"/>
      <c r="DB125" s="897"/>
      <c r="DC125" s="897"/>
      <c r="DD125" s="897"/>
      <c r="DE125" s="897"/>
      <c r="DF125" s="898"/>
      <c r="DG125" s="930" t="s">
        <v>450</v>
      </c>
      <c r="DH125" s="931"/>
      <c r="DI125" s="931"/>
      <c r="DJ125" s="931"/>
      <c r="DK125" s="931"/>
      <c r="DL125" s="931" t="s">
        <v>395</v>
      </c>
      <c r="DM125" s="931"/>
      <c r="DN125" s="931"/>
      <c r="DO125" s="931"/>
      <c r="DP125" s="931"/>
      <c r="DQ125" s="931" t="s">
        <v>395</v>
      </c>
      <c r="DR125" s="931"/>
      <c r="DS125" s="931"/>
      <c r="DT125" s="931"/>
      <c r="DU125" s="931"/>
      <c r="DV125" s="932" t="s">
        <v>445</v>
      </c>
      <c r="DW125" s="932"/>
      <c r="DX125" s="932"/>
      <c r="DY125" s="932"/>
      <c r="DZ125" s="933"/>
    </row>
    <row r="126" spans="1:130" s="230" customFormat="1" ht="26.25" customHeight="1" thickBot="1" x14ac:dyDescent="0.2">
      <c r="A126" s="1057"/>
      <c r="B126" s="949"/>
      <c r="C126" s="922" t="s">
        <v>474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450</v>
      </c>
      <c r="AB126" s="959"/>
      <c r="AC126" s="959"/>
      <c r="AD126" s="959"/>
      <c r="AE126" s="960"/>
      <c r="AF126" s="961" t="s">
        <v>395</v>
      </c>
      <c r="AG126" s="959"/>
      <c r="AH126" s="959"/>
      <c r="AI126" s="959"/>
      <c r="AJ126" s="960"/>
      <c r="AK126" s="961" t="s">
        <v>445</v>
      </c>
      <c r="AL126" s="959"/>
      <c r="AM126" s="959"/>
      <c r="AN126" s="959"/>
      <c r="AO126" s="960"/>
      <c r="AP126" s="962" t="s">
        <v>450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488</v>
      </c>
      <c r="CQ126" s="923"/>
      <c r="CR126" s="923"/>
      <c r="CS126" s="923"/>
      <c r="CT126" s="923"/>
      <c r="CU126" s="923"/>
      <c r="CV126" s="923"/>
      <c r="CW126" s="923"/>
      <c r="CX126" s="923"/>
      <c r="CY126" s="923"/>
      <c r="CZ126" s="923"/>
      <c r="DA126" s="923"/>
      <c r="DB126" s="923"/>
      <c r="DC126" s="923"/>
      <c r="DD126" s="923"/>
      <c r="DE126" s="923"/>
      <c r="DF126" s="924"/>
      <c r="DG126" s="925" t="s">
        <v>445</v>
      </c>
      <c r="DH126" s="926"/>
      <c r="DI126" s="926"/>
      <c r="DJ126" s="926"/>
      <c r="DK126" s="926"/>
      <c r="DL126" s="926" t="s">
        <v>451</v>
      </c>
      <c r="DM126" s="926"/>
      <c r="DN126" s="926"/>
      <c r="DO126" s="926"/>
      <c r="DP126" s="926"/>
      <c r="DQ126" s="926" t="s">
        <v>395</v>
      </c>
      <c r="DR126" s="926"/>
      <c r="DS126" s="926"/>
      <c r="DT126" s="926"/>
      <c r="DU126" s="926"/>
      <c r="DV126" s="927" t="s">
        <v>395</v>
      </c>
      <c r="DW126" s="927"/>
      <c r="DX126" s="927"/>
      <c r="DY126" s="927"/>
      <c r="DZ126" s="928"/>
    </row>
    <row r="127" spans="1:130" s="230" customFormat="1" ht="26.25" customHeight="1" x14ac:dyDescent="0.15">
      <c r="A127" s="1058"/>
      <c r="B127" s="951"/>
      <c r="C127" s="973" t="s">
        <v>489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445</v>
      </c>
      <c r="AB127" s="959"/>
      <c r="AC127" s="959"/>
      <c r="AD127" s="959"/>
      <c r="AE127" s="960"/>
      <c r="AF127" s="961" t="s">
        <v>450</v>
      </c>
      <c r="AG127" s="959"/>
      <c r="AH127" s="959"/>
      <c r="AI127" s="959"/>
      <c r="AJ127" s="960"/>
      <c r="AK127" s="961" t="s">
        <v>450</v>
      </c>
      <c r="AL127" s="959"/>
      <c r="AM127" s="959"/>
      <c r="AN127" s="959"/>
      <c r="AO127" s="960"/>
      <c r="AP127" s="962" t="s">
        <v>450</v>
      </c>
      <c r="AQ127" s="963"/>
      <c r="AR127" s="963"/>
      <c r="AS127" s="963"/>
      <c r="AT127" s="964"/>
      <c r="AU127" s="232"/>
      <c r="AV127" s="232"/>
      <c r="AW127" s="232"/>
      <c r="AX127" s="1031" t="s">
        <v>490</v>
      </c>
      <c r="AY127" s="1032"/>
      <c r="AZ127" s="1032"/>
      <c r="BA127" s="1032"/>
      <c r="BB127" s="1032"/>
      <c r="BC127" s="1032"/>
      <c r="BD127" s="1032"/>
      <c r="BE127" s="1033"/>
      <c r="BF127" s="1034" t="s">
        <v>491</v>
      </c>
      <c r="BG127" s="1032"/>
      <c r="BH127" s="1032"/>
      <c r="BI127" s="1032"/>
      <c r="BJ127" s="1032"/>
      <c r="BK127" s="1032"/>
      <c r="BL127" s="1033"/>
      <c r="BM127" s="1034" t="s">
        <v>492</v>
      </c>
      <c r="BN127" s="1032"/>
      <c r="BO127" s="1032"/>
      <c r="BP127" s="1032"/>
      <c r="BQ127" s="1032"/>
      <c r="BR127" s="1032"/>
      <c r="BS127" s="1033"/>
      <c r="BT127" s="1034" t="s">
        <v>493</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494</v>
      </c>
      <c r="CQ127" s="923"/>
      <c r="CR127" s="923"/>
      <c r="CS127" s="923"/>
      <c r="CT127" s="923"/>
      <c r="CU127" s="923"/>
      <c r="CV127" s="923"/>
      <c r="CW127" s="923"/>
      <c r="CX127" s="923"/>
      <c r="CY127" s="923"/>
      <c r="CZ127" s="923"/>
      <c r="DA127" s="923"/>
      <c r="DB127" s="923"/>
      <c r="DC127" s="923"/>
      <c r="DD127" s="923"/>
      <c r="DE127" s="923"/>
      <c r="DF127" s="924"/>
      <c r="DG127" s="925" t="s">
        <v>450</v>
      </c>
      <c r="DH127" s="926"/>
      <c r="DI127" s="926"/>
      <c r="DJ127" s="926"/>
      <c r="DK127" s="926"/>
      <c r="DL127" s="926" t="s">
        <v>445</v>
      </c>
      <c r="DM127" s="926"/>
      <c r="DN127" s="926"/>
      <c r="DO127" s="926"/>
      <c r="DP127" s="926"/>
      <c r="DQ127" s="926" t="s">
        <v>450</v>
      </c>
      <c r="DR127" s="926"/>
      <c r="DS127" s="926"/>
      <c r="DT127" s="926"/>
      <c r="DU127" s="926"/>
      <c r="DV127" s="927" t="s">
        <v>450</v>
      </c>
      <c r="DW127" s="927"/>
      <c r="DX127" s="927"/>
      <c r="DY127" s="927"/>
      <c r="DZ127" s="928"/>
    </row>
    <row r="128" spans="1:130" s="230" customFormat="1" ht="26.25" customHeight="1" thickBot="1" x14ac:dyDescent="0.2">
      <c r="A128" s="1041" t="s">
        <v>495</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496</v>
      </c>
      <c r="X128" s="1043"/>
      <c r="Y128" s="1043"/>
      <c r="Z128" s="1044"/>
      <c r="AA128" s="1045">
        <v>329022</v>
      </c>
      <c r="AB128" s="1046"/>
      <c r="AC128" s="1046"/>
      <c r="AD128" s="1046"/>
      <c r="AE128" s="1047"/>
      <c r="AF128" s="1048">
        <v>354497</v>
      </c>
      <c r="AG128" s="1046"/>
      <c r="AH128" s="1046"/>
      <c r="AI128" s="1046"/>
      <c r="AJ128" s="1047"/>
      <c r="AK128" s="1048">
        <v>330525</v>
      </c>
      <c r="AL128" s="1046"/>
      <c r="AM128" s="1046"/>
      <c r="AN128" s="1046"/>
      <c r="AO128" s="1047"/>
      <c r="AP128" s="1049"/>
      <c r="AQ128" s="1050"/>
      <c r="AR128" s="1050"/>
      <c r="AS128" s="1050"/>
      <c r="AT128" s="1051"/>
      <c r="AU128" s="232"/>
      <c r="AV128" s="232"/>
      <c r="AW128" s="232"/>
      <c r="AX128" s="896" t="s">
        <v>497</v>
      </c>
      <c r="AY128" s="897"/>
      <c r="AZ128" s="897"/>
      <c r="BA128" s="897"/>
      <c r="BB128" s="897"/>
      <c r="BC128" s="897"/>
      <c r="BD128" s="897"/>
      <c r="BE128" s="898"/>
      <c r="BF128" s="1052" t="s">
        <v>445</v>
      </c>
      <c r="BG128" s="1053"/>
      <c r="BH128" s="1053"/>
      <c r="BI128" s="1053"/>
      <c r="BJ128" s="1053"/>
      <c r="BK128" s="1053"/>
      <c r="BL128" s="1054"/>
      <c r="BM128" s="1052">
        <v>12.83</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498</v>
      </c>
      <c r="CQ128" s="726"/>
      <c r="CR128" s="726"/>
      <c r="CS128" s="726"/>
      <c r="CT128" s="726"/>
      <c r="CU128" s="726"/>
      <c r="CV128" s="726"/>
      <c r="CW128" s="726"/>
      <c r="CX128" s="726"/>
      <c r="CY128" s="726"/>
      <c r="CZ128" s="726"/>
      <c r="DA128" s="726"/>
      <c r="DB128" s="726"/>
      <c r="DC128" s="726"/>
      <c r="DD128" s="726"/>
      <c r="DE128" s="726"/>
      <c r="DF128" s="1036"/>
      <c r="DG128" s="1037">
        <v>48210</v>
      </c>
      <c r="DH128" s="1038"/>
      <c r="DI128" s="1038"/>
      <c r="DJ128" s="1038"/>
      <c r="DK128" s="1038"/>
      <c r="DL128" s="1038">
        <v>35052</v>
      </c>
      <c r="DM128" s="1038"/>
      <c r="DN128" s="1038"/>
      <c r="DO128" s="1038"/>
      <c r="DP128" s="1038"/>
      <c r="DQ128" s="1038">
        <v>21895</v>
      </c>
      <c r="DR128" s="1038"/>
      <c r="DS128" s="1038"/>
      <c r="DT128" s="1038"/>
      <c r="DU128" s="1038"/>
      <c r="DV128" s="1039">
        <v>0.2</v>
      </c>
      <c r="DW128" s="1039"/>
      <c r="DX128" s="1039"/>
      <c r="DY128" s="1039"/>
      <c r="DZ128" s="1040"/>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499</v>
      </c>
      <c r="X129" s="1071"/>
      <c r="Y129" s="1071"/>
      <c r="Z129" s="1072"/>
      <c r="AA129" s="958">
        <v>13980231</v>
      </c>
      <c r="AB129" s="959"/>
      <c r="AC129" s="959"/>
      <c r="AD129" s="959"/>
      <c r="AE129" s="960"/>
      <c r="AF129" s="961">
        <v>14608777</v>
      </c>
      <c r="AG129" s="959"/>
      <c r="AH129" s="959"/>
      <c r="AI129" s="959"/>
      <c r="AJ129" s="960"/>
      <c r="AK129" s="961">
        <v>14335804</v>
      </c>
      <c r="AL129" s="959"/>
      <c r="AM129" s="959"/>
      <c r="AN129" s="959"/>
      <c r="AO129" s="960"/>
      <c r="AP129" s="1073"/>
      <c r="AQ129" s="1074"/>
      <c r="AR129" s="1074"/>
      <c r="AS129" s="1074"/>
      <c r="AT129" s="1075"/>
      <c r="AU129" s="233"/>
      <c r="AV129" s="233"/>
      <c r="AW129" s="233"/>
      <c r="AX129" s="1065" t="s">
        <v>500</v>
      </c>
      <c r="AY129" s="923"/>
      <c r="AZ129" s="923"/>
      <c r="BA129" s="923"/>
      <c r="BB129" s="923"/>
      <c r="BC129" s="923"/>
      <c r="BD129" s="923"/>
      <c r="BE129" s="924"/>
      <c r="BF129" s="1066" t="s">
        <v>395</v>
      </c>
      <c r="BG129" s="1067"/>
      <c r="BH129" s="1067"/>
      <c r="BI129" s="1067"/>
      <c r="BJ129" s="1067"/>
      <c r="BK129" s="1067"/>
      <c r="BL129" s="1068"/>
      <c r="BM129" s="1066">
        <v>17.829999999999998</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502</v>
      </c>
      <c r="X130" s="1071"/>
      <c r="Y130" s="1071"/>
      <c r="Z130" s="1072"/>
      <c r="AA130" s="958">
        <v>1973816</v>
      </c>
      <c r="AB130" s="959"/>
      <c r="AC130" s="959"/>
      <c r="AD130" s="959"/>
      <c r="AE130" s="960"/>
      <c r="AF130" s="961">
        <v>1977127</v>
      </c>
      <c r="AG130" s="959"/>
      <c r="AH130" s="959"/>
      <c r="AI130" s="959"/>
      <c r="AJ130" s="960"/>
      <c r="AK130" s="961">
        <v>1843608</v>
      </c>
      <c r="AL130" s="959"/>
      <c r="AM130" s="959"/>
      <c r="AN130" s="959"/>
      <c r="AO130" s="960"/>
      <c r="AP130" s="1073"/>
      <c r="AQ130" s="1074"/>
      <c r="AR130" s="1074"/>
      <c r="AS130" s="1074"/>
      <c r="AT130" s="1075"/>
      <c r="AU130" s="233"/>
      <c r="AV130" s="233"/>
      <c r="AW130" s="233"/>
      <c r="AX130" s="1065" t="s">
        <v>503</v>
      </c>
      <c r="AY130" s="923"/>
      <c r="AZ130" s="923"/>
      <c r="BA130" s="923"/>
      <c r="BB130" s="923"/>
      <c r="BC130" s="923"/>
      <c r="BD130" s="923"/>
      <c r="BE130" s="924"/>
      <c r="BF130" s="1101">
        <v>4.8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504</v>
      </c>
      <c r="X131" s="1108"/>
      <c r="Y131" s="1108"/>
      <c r="Z131" s="1109"/>
      <c r="AA131" s="1004">
        <v>12006415</v>
      </c>
      <c r="AB131" s="986"/>
      <c r="AC131" s="986"/>
      <c r="AD131" s="986"/>
      <c r="AE131" s="987"/>
      <c r="AF131" s="985">
        <v>12631650</v>
      </c>
      <c r="AG131" s="986"/>
      <c r="AH131" s="986"/>
      <c r="AI131" s="986"/>
      <c r="AJ131" s="987"/>
      <c r="AK131" s="985">
        <v>12492196</v>
      </c>
      <c r="AL131" s="986"/>
      <c r="AM131" s="986"/>
      <c r="AN131" s="986"/>
      <c r="AO131" s="987"/>
      <c r="AP131" s="1110"/>
      <c r="AQ131" s="1111"/>
      <c r="AR131" s="1111"/>
      <c r="AS131" s="1111"/>
      <c r="AT131" s="1112"/>
      <c r="AU131" s="233"/>
      <c r="AV131" s="233"/>
      <c r="AW131" s="233"/>
      <c r="AX131" s="1083" t="s">
        <v>505</v>
      </c>
      <c r="AY131" s="726"/>
      <c r="AZ131" s="726"/>
      <c r="BA131" s="726"/>
      <c r="BB131" s="726"/>
      <c r="BC131" s="726"/>
      <c r="BD131" s="726"/>
      <c r="BE131" s="1036"/>
      <c r="BF131" s="1084" t="s">
        <v>445</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507</v>
      </c>
      <c r="W132" s="1094"/>
      <c r="X132" s="1094"/>
      <c r="Y132" s="1094"/>
      <c r="Z132" s="1095"/>
      <c r="AA132" s="1096">
        <v>4.6553529930000002</v>
      </c>
      <c r="AB132" s="1097"/>
      <c r="AC132" s="1097"/>
      <c r="AD132" s="1097"/>
      <c r="AE132" s="1098"/>
      <c r="AF132" s="1099">
        <v>4.0313419069999998</v>
      </c>
      <c r="AG132" s="1097"/>
      <c r="AH132" s="1097"/>
      <c r="AI132" s="1097"/>
      <c r="AJ132" s="1098"/>
      <c r="AK132" s="1099">
        <v>5.8500696190000001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508</v>
      </c>
      <c r="W133" s="1077"/>
      <c r="X133" s="1077"/>
      <c r="Y133" s="1077"/>
      <c r="Z133" s="1078"/>
      <c r="AA133" s="1079">
        <v>4.4000000000000004</v>
      </c>
      <c r="AB133" s="1080"/>
      <c r="AC133" s="1080"/>
      <c r="AD133" s="1080"/>
      <c r="AE133" s="1081"/>
      <c r="AF133" s="1079">
        <v>4.0999999999999996</v>
      </c>
      <c r="AG133" s="1080"/>
      <c r="AH133" s="1080"/>
      <c r="AI133" s="1080"/>
      <c r="AJ133" s="1081"/>
      <c r="AK133" s="1079">
        <v>4.8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mTFy4MnduT76op81PNt00FLJmK/bjc56/DZj5+6+SX8GnenL+2aU1BnqHhItFCoFbAKDDMm0741l8bqhDCRl+A==" saltValue="jT48Vv1/QPqAuA9fK8fI5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60D78-CAE8-464B-8C33-0DAA16FD3F64}">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Ln8GKIyn9xY9Ud7WzVr1bWmpuok/WWKyrtRITDjoCX9ef/vCe5d/vLPJ+ZAE2VAapKTJRB8Xkq+bbIoHlJkr1Q==" saltValue="UMRhPbHF0tEv/jT98Gdg9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zoomScale="85" zoomScaleNormal="8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yT21dk8fhARZ+Vx9G7mHLobDnguIXGo1Dzoyk2Wh4LRmrYsQYOFf0XGQqi1+Oa88B8qmSe2z0O7eTmBs7VJ8w==" saltValue="Z4p4fSZSowOr+hKesffFJ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zoomScale="85" zoomScaleNormal="8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512</v>
      </c>
      <c r="AP7" s="272"/>
      <c r="AQ7" s="273" t="s">
        <v>513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514</v>
      </c>
      <c r="AQ8" s="279" t="s">
        <v>515</v>
      </c>
      <c r="AR8" s="280" t="s">
        <v>516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517</v>
      </c>
      <c r="AL9" s="1117"/>
      <c r="AM9" s="1117"/>
      <c r="AN9" s="1118"/>
      <c r="AO9" s="281">
        <v>3687711</v>
      </c>
      <c r="AP9" s="281">
        <v>60403</v>
      </c>
      <c r="AQ9" s="282">
        <v>73449</v>
      </c>
      <c r="AR9" s="283">
        <v>-17.8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518</v>
      </c>
      <c r="AL10" s="1117"/>
      <c r="AM10" s="1117"/>
      <c r="AN10" s="1118"/>
      <c r="AO10" s="284">
        <v>76644</v>
      </c>
      <c r="AP10" s="284">
        <v>1255</v>
      </c>
      <c r="AQ10" s="285">
        <v>5917</v>
      </c>
      <c r="AR10" s="286">
        <v>-78.8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519</v>
      </c>
      <c r="AL11" s="1117"/>
      <c r="AM11" s="1117"/>
      <c r="AN11" s="1118"/>
      <c r="AO11" s="284">
        <v>27576</v>
      </c>
      <c r="AP11" s="284">
        <v>452</v>
      </c>
      <c r="AQ11" s="285">
        <v>1123</v>
      </c>
      <c r="AR11" s="286">
        <v>-59.8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520</v>
      </c>
      <c r="AL12" s="1117"/>
      <c r="AM12" s="1117"/>
      <c r="AN12" s="1118"/>
      <c r="AO12" s="284" t="s">
        <v>521</v>
      </c>
      <c r="AP12" s="284" t="s">
        <v>521</v>
      </c>
      <c r="AQ12" s="285">
        <v>9</v>
      </c>
      <c r="AR12" s="286" t="s">
        <v>521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522</v>
      </c>
      <c r="AL13" s="1117"/>
      <c r="AM13" s="1117"/>
      <c r="AN13" s="1118"/>
      <c r="AO13" s="284">
        <v>156417</v>
      </c>
      <c r="AP13" s="284">
        <v>2562</v>
      </c>
      <c r="AQ13" s="285">
        <v>2374</v>
      </c>
      <c r="AR13" s="286">
        <v>7.9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523</v>
      </c>
      <c r="AL14" s="1117"/>
      <c r="AM14" s="1117"/>
      <c r="AN14" s="1118"/>
      <c r="AO14" s="284">
        <v>83393</v>
      </c>
      <c r="AP14" s="284">
        <v>1366</v>
      </c>
      <c r="AQ14" s="285">
        <v>1666</v>
      </c>
      <c r="AR14" s="286">
        <v>-18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524</v>
      </c>
      <c r="AL15" s="1120"/>
      <c r="AM15" s="1120"/>
      <c r="AN15" s="1121"/>
      <c r="AO15" s="284">
        <v>-159637</v>
      </c>
      <c r="AP15" s="284">
        <v>-2615</v>
      </c>
      <c r="AQ15" s="285">
        <v>-4765</v>
      </c>
      <c r="AR15" s="286">
        <v>-45.1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3872104</v>
      </c>
      <c r="AP16" s="284">
        <v>63423</v>
      </c>
      <c r="AQ16" s="285">
        <v>79774</v>
      </c>
      <c r="AR16" s="286">
        <v>-20.5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529</v>
      </c>
      <c r="AL21" s="1123"/>
      <c r="AM21" s="1123"/>
      <c r="AN21" s="1124"/>
      <c r="AO21" s="297">
        <v>6.67</v>
      </c>
      <c r="AP21" s="298">
        <v>7.58</v>
      </c>
      <c r="AQ21" s="299">
        <v>-0.91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530</v>
      </c>
      <c r="AL22" s="1123"/>
      <c r="AM22" s="1123"/>
      <c r="AN22" s="1124"/>
      <c r="AO22" s="302">
        <v>99.7</v>
      </c>
      <c r="AP22" s="303">
        <v>98.4</v>
      </c>
      <c r="AQ22" s="304">
        <v>1.3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512</v>
      </c>
      <c r="AP30" s="272"/>
      <c r="AQ30" s="273" t="s">
        <v>513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514</v>
      </c>
      <c r="AQ31" s="279" t="s">
        <v>515</v>
      </c>
      <c r="AR31" s="280" t="s">
        <v>516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534</v>
      </c>
      <c r="AL32" s="1131"/>
      <c r="AM32" s="1131"/>
      <c r="AN32" s="1132"/>
      <c r="AO32" s="312">
        <v>2319203</v>
      </c>
      <c r="AP32" s="312">
        <v>37987</v>
      </c>
      <c r="AQ32" s="313">
        <v>42324</v>
      </c>
      <c r="AR32" s="314">
        <v>-10.199999999999999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535</v>
      </c>
      <c r="AL33" s="1131"/>
      <c r="AM33" s="1131"/>
      <c r="AN33" s="1132"/>
      <c r="AO33" s="312" t="s">
        <v>521</v>
      </c>
      <c r="AP33" s="312" t="s">
        <v>521</v>
      </c>
      <c r="AQ33" s="313" t="s">
        <v>521</v>
      </c>
      <c r="AR33" s="314" t="s">
        <v>521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536</v>
      </c>
      <c r="AL34" s="1131"/>
      <c r="AM34" s="1131"/>
      <c r="AN34" s="1132"/>
      <c r="AO34" s="312" t="s">
        <v>521</v>
      </c>
      <c r="AP34" s="312" t="s">
        <v>521</v>
      </c>
      <c r="AQ34" s="313">
        <v>47</v>
      </c>
      <c r="AR34" s="314" t="s">
        <v>521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537</v>
      </c>
      <c r="AL35" s="1131"/>
      <c r="AM35" s="1131"/>
      <c r="AN35" s="1132"/>
      <c r="AO35" s="312">
        <v>477098</v>
      </c>
      <c r="AP35" s="312">
        <v>7815</v>
      </c>
      <c r="AQ35" s="313">
        <v>12192</v>
      </c>
      <c r="AR35" s="314">
        <v>-35.9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538</v>
      </c>
      <c r="AL36" s="1131"/>
      <c r="AM36" s="1131"/>
      <c r="AN36" s="1132"/>
      <c r="AO36" s="312">
        <v>78034</v>
      </c>
      <c r="AP36" s="312">
        <v>1278</v>
      </c>
      <c r="AQ36" s="313">
        <v>2056</v>
      </c>
      <c r="AR36" s="314">
        <v>-37.799999999999997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539</v>
      </c>
      <c r="AL37" s="1131"/>
      <c r="AM37" s="1131"/>
      <c r="AN37" s="1132"/>
      <c r="AO37" s="312">
        <v>30600</v>
      </c>
      <c r="AP37" s="312">
        <v>501</v>
      </c>
      <c r="AQ37" s="313">
        <v>621</v>
      </c>
      <c r="AR37" s="314">
        <v>-19.3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540</v>
      </c>
      <c r="AL38" s="1134"/>
      <c r="AM38" s="1134"/>
      <c r="AN38" s="1135"/>
      <c r="AO38" s="315" t="s">
        <v>521</v>
      </c>
      <c r="AP38" s="315" t="s">
        <v>521</v>
      </c>
      <c r="AQ38" s="316">
        <v>1</v>
      </c>
      <c r="AR38" s="304" t="s">
        <v>521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541</v>
      </c>
      <c r="AL39" s="1134"/>
      <c r="AM39" s="1134"/>
      <c r="AN39" s="1135"/>
      <c r="AO39" s="312">
        <v>-330525</v>
      </c>
      <c r="AP39" s="312">
        <v>-5414</v>
      </c>
      <c r="AQ39" s="313">
        <v>-5206</v>
      </c>
      <c r="AR39" s="314">
        <v>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542</v>
      </c>
      <c r="AL40" s="1131"/>
      <c r="AM40" s="1131"/>
      <c r="AN40" s="1132"/>
      <c r="AO40" s="312">
        <v>-1843608</v>
      </c>
      <c r="AP40" s="312">
        <v>-30197</v>
      </c>
      <c r="AQ40" s="313">
        <v>-36761</v>
      </c>
      <c r="AR40" s="314">
        <v>-17.899999999999999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730802</v>
      </c>
      <c r="AP41" s="312">
        <v>11970</v>
      </c>
      <c r="AQ41" s="313">
        <v>15273</v>
      </c>
      <c r="AR41" s="314">
        <v>-21.6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512</v>
      </c>
      <c r="AN49" s="1127" t="s">
        <v>546</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547</v>
      </c>
      <c r="AO50" s="329" t="s">
        <v>548</v>
      </c>
      <c r="AP50" s="330" t="s">
        <v>549</v>
      </c>
      <c r="AQ50" s="331" t="s">
        <v>550</v>
      </c>
      <c r="AR50" s="332" t="s">
        <v>551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3192184</v>
      </c>
      <c r="AN51" s="334">
        <v>51426</v>
      </c>
      <c r="AO51" s="335">
        <v>-19.899999999999999</v>
      </c>
      <c r="AP51" s="336">
        <v>69185</v>
      </c>
      <c r="AQ51" s="337">
        <v>-2</v>
      </c>
      <c r="AR51" s="338">
        <v>-17.899999999999999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1746819</v>
      </c>
      <c r="AN52" s="342">
        <v>28141</v>
      </c>
      <c r="AO52" s="343">
        <v>22.7</v>
      </c>
      <c r="AP52" s="344">
        <v>38519</v>
      </c>
      <c r="AQ52" s="345">
        <v>3</v>
      </c>
      <c r="AR52" s="346">
        <v>19.7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3949310</v>
      </c>
      <c r="AN53" s="334">
        <v>63733</v>
      </c>
      <c r="AO53" s="335">
        <v>23.9</v>
      </c>
      <c r="AP53" s="336">
        <v>70166</v>
      </c>
      <c r="AQ53" s="337">
        <v>1.4</v>
      </c>
      <c r="AR53" s="338">
        <v>22.5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1966755</v>
      </c>
      <c r="AN54" s="342">
        <v>31739</v>
      </c>
      <c r="AO54" s="343">
        <v>12.8</v>
      </c>
      <c r="AP54" s="344">
        <v>36115</v>
      </c>
      <c r="AQ54" s="345">
        <v>-6.2</v>
      </c>
      <c r="AR54" s="346">
        <v>19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3343460</v>
      </c>
      <c r="AN55" s="334">
        <v>54007</v>
      </c>
      <c r="AO55" s="335">
        <v>-15.3</v>
      </c>
      <c r="AP55" s="336">
        <v>70329</v>
      </c>
      <c r="AQ55" s="337">
        <v>0.2</v>
      </c>
      <c r="AR55" s="338">
        <v>-15.5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1921776</v>
      </c>
      <c r="AN56" s="342">
        <v>31042</v>
      </c>
      <c r="AO56" s="343">
        <v>-2.2000000000000002</v>
      </c>
      <c r="AP56" s="344">
        <v>39403</v>
      </c>
      <c r="AQ56" s="345">
        <v>9.1</v>
      </c>
      <c r="AR56" s="346">
        <v>-11.3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2353885</v>
      </c>
      <c r="AN57" s="334">
        <v>38277</v>
      </c>
      <c r="AO57" s="335">
        <v>-29.1</v>
      </c>
      <c r="AP57" s="336">
        <v>54225</v>
      </c>
      <c r="AQ57" s="337">
        <v>-22.9</v>
      </c>
      <c r="AR57" s="338">
        <v>-6.2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1300557</v>
      </c>
      <c r="AN58" s="342">
        <v>21149</v>
      </c>
      <c r="AO58" s="343">
        <v>-31.9</v>
      </c>
      <c r="AP58" s="344">
        <v>27337</v>
      </c>
      <c r="AQ58" s="345">
        <v>-30.6</v>
      </c>
      <c r="AR58" s="346">
        <v>-1.3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3450100</v>
      </c>
      <c r="AN59" s="334">
        <v>56511</v>
      </c>
      <c r="AO59" s="335">
        <v>47.6</v>
      </c>
      <c r="AP59" s="336">
        <v>54016</v>
      </c>
      <c r="AQ59" s="337">
        <v>-0.4</v>
      </c>
      <c r="AR59" s="338">
        <v>48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1815433</v>
      </c>
      <c r="AN60" s="342">
        <v>29736</v>
      </c>
      <c r="AO60" s="343">
        <v>40.6</v>
      </c>
      <c r="AP60" s="344">
        <v>28078</v>
      </c>
      <c r="AQ60" s="345">
        <v>2.7</v>
      </c>
      <c r="AR60" s="346">
        <v>37.9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3257788</v>
      </c>
      <c r="AN61" s="349">
        <v>52791</v>
      </c>
      <c r="AO61" s="350">
        <v>1.4</v>
      </c>
      <c r="AP61" s="351">
        <v>63584</v>
      </c>
      <c r="AQ61" s="352">
        <v>-4.7</v>
      </c>
      <c r="AR61" s="338">
        <v>6.1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1750268</v>
      </c>
      <c r="AN62" s="342">
        <v>28361</v>
      </c>
      <c r="AO62" s="343">
        <v>8.4</v>
      </c>
      <c r="AP62" s="344">
        <v>33890</v>
      </c>
      <c r="AQ62" s="345">
        <v>-4.4000000000000004</v>
      </c>
      <c r="AR62" s="346">
        <v>12.8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PoE97y9VnTn8A3jgK3cXLUU4vqHwRP1zws6A4g8Sg9vNzJhO0H2zhUjeesncfwG48fQbtl7mTN33ILefkvhwtA==" saltValue="LkTxe74mS2JkPkYn6Dy4Q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zoomScale="85" zoomScaleNormal="8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560</v>
      </c>
    </row>
    <row r="120" spans="125:125" ht="13.5" hidden="1" customHeight="1" x14ac:dyDescent="0.15"/>
    <row r="121" spans="125:125" ht="13.5" hidden="1" customHeight="1" x14ac:dyDescent="0.15">
      <c r="DU121" s="259"/>
    </row>
  </sheetData>
  <sheetProtection algorithmName="SHA-512" hashValue="pb9RCH59fH5j+KDwLrxq94zC6/4yLjizgJxvnodO85wc2A71cAaNmdNKzoGVPn2bb5gonyZLsn51hIA4qXvDvQ==" saltValue="q4FTOVVdEnEMjH/EWfmf2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zoomScale="85" zoomScaleNormal="8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561</v>
      </c>
    </row>
  </sheetData>
  <sheetProtection algorithmName="SHA-512" hashValue="HAG8EZbm+oGxi5/fSM72gvxVqONiZD7SRfmeKFSMAVt0U9zxzLRtlRX2NW39deZwHjUX2IcbCSBHwl+jx4gY6g==" saltValue="ZCn3Qu8y48O1pjDiHTZMQ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zoomScale="85" zoomScaleNormal="85"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39" t="s">
        <v>3</v>
      </c>
      <c r="D47" s="1139"/>
      <c r="E47" s="1140"/>
      <c r="F47" s="11">
        <v>28.41</v>
      </c>
      <c r="G47" s="12">
        <v>33.340000000000003</v>
      </c>
      <c r="H47" s="12">
        <v>24.94</v>
      </c>
      <c r="I47" s="12">
        <v>39.229999999999997</v>
      </c>
      <c r="J47" s="13">
        <v>44.47</v>
      </c>
    </row>
    <row r="48" spans="2:10" ht="57.75" customHeight="1" x14ac:dyDescent="0.15">
      <c r="B48" s="14"/>
      <c r="C48" s="1141" t="s">
        <v>4</v>
      </c>
      <c r="D48" s="1141"/>
      <c r="E48" s="1142"/>
      <c r="F48" s="15">
        <v>10.45</v>
      </c>
      <c r="G48" s="16">
        <v>10.16</v>
      </c>
      <c r="H48" s="16">
        <v>14.64</v>
      </c>
      <c r="I48" s="16">
        <v>12.22</v>
      </c>
      <c r="J48" s="17">
        <v>13.52</v>
      </c>
    </row>
    <row r="49" spans="2:10" ht="57.75" customHeight="1" thickBot="1" x14ac:dyDescent="0.2">
      <c r="B49" s="18"/>
      <c r="C49" s="1143" t="s">
        <v>5</v>
      </c>
      <c r="D49" s="1143"/>
      <c r="E49" s="1144"/>
      <c r="F49" s="19" t="s">
        <v>567</v>
      </c>
      <c r="G49" s="20">
        <v>5.31</v>
      </c>
      <c r="H49" s="20" t="s">
        <v>568</v>
      </c>
      <c r="I49" s="20">
        <v>13.57</v>
      </c>
      <c r="J49" s="21">
        <v>5.57</v>
      </c>
    </row>
    <row r="50" spans="2:10" x14ac:dyDescent="0.15"/>
  </sheetData>
  <sheetProtection algorithmName="SHA-512" hashValue="zPQomcb2phLMKFBhhUF3m4R5iVhuP16ifXUuLG3zj562KbMUZeh1bpiAzjoJ7dV3UaT/9mGpPw3F0gdiHXPcxw==" saltValue="UVg15bS1qZ8E8oD81OFl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2024-03-14T07:23:05Z</cp:lastPrinted>
  <dcterms:created xsi:type="dcterms:W3CDTF">2024-02-05T00:06:31Z</dcterms:created>
  <dcterms:modified xsi:type="dcterms:W3CDTF">2024-03-18T01:23:54Z</dcterms:modified>
  <cp:category/>
</cp:coreProperties>
</file>