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620" windowHeight="7380" firstSheet="2" activeTab="7"/>
  </bookViews>
  <sheets>
    <sheet name="平成20年" sheetId="1" r:id="rId1"/>
    <sheet name="平成21年" sheetId="2" r:id="rId2"/>
    <sheet name="平成22年" sheetId="3" r:id="rId3"/>
    <sheet name="平成23年" sheetId="4" r:id="rId4"/>
    <sheet name="平成24年" sheetId="5" r:id="rId5"/>
    <sheet name="平成25年" sheetId="6" r:id="rId6"/>
    <sheet name="平成26年" sheetId="7" r:id="rId7"/>
    <sheet name="平成27年" sheetId="8" r:id="rId8"/>
    <sheet name="置賜合計" sheetId="9" r:id="rId9"/>
    <sheet name="第三子割合" sheetId="10" r:id="rId10"/>
    <sheet name="出生数に占める割合" sheetId="11" r:id="rId11"/>
  </sheets>
  <definedNames>
    <definedName name="_xlnm.Print_Area" localSheetId="10">'出生数に占める割合'!$A$1:$R$86</definedName>
    <definedName name="_xlnm.Print_Area" localSheetId="9">'第三子割合'!$A$27:$O$117</definedName>
    <definedName name="_xlnm.Print_Area" localSheetId="8">'置賜合計'!$A$1:$R$98</definedName>
    <definedName name="_xlnm.Print_Area" localSheetId="0">'平成20年'!$A$1:$R$98</definedName>
    <definedName name="_xlnm.Print_Area" localSheetId="1">'平成21年'!$A$1:$R$98</definedName>
    <definedName name="_xlnm.Print_Area" localSheetId="2">'平成22年'!$A$1:$R$98</definedName>
    <definedName name="_xlnm.Print_Area" localSheetId="3">'平成23年'!$A$1:$R$98</definedName>
    <definedName name="_xlnm.Print_Area" localSheetId="4">'平成24年'!$A$1:$R$98</definedName>
  </definedNames>
  <calcPr fullCalcOnLoad="1"/>
</workbook>
</file>

<file path=xl/sharedStrings.xml><?xml version="1.0" encoding="utf-8"?>
<sst xmlns="http://schemas.openxmlformats.org/spreadsheetml/2006/main" count="1438" uniqueCount="76">
  <si>
    <t>山形県</t>
  </si>
  <si>
    <t>計</t>
  </si>
  <si>
    <t>年齢</t>
  </si>
  <si>
    <t>人数</t>
  </si>
  <si>
    <t>％</t>
  </si>
  <si>
    <t>～19歳</t>
  </si>
  <si>
    <t>～24歳</t>
  </si>
  <si>
    <t>～29歳</t>
  </si>
  <si>
    <t>～34歳</t>
  </si>
  <si>
    <t>～39歳</t>
  </si>
  <si>
    <t>～44歳</t>
  </si>
  <si>
    <t>45歳以上</t>
  </si>
  <si>
    <t>置賜保健所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</si>
  <si>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</si>
  <si>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</si>
  <si>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</si>
  <si>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</si>
  <si>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</si>
  <si>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</si>
  <si>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</si>
  <si>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</si>
  <si>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　～29歳</t>
  </si>
  <si>
    <t xml:space="preserve"> ～29歳</t>
  </si>
  <si>
    <t>　母の年齢別出生数割合（平成24年）</t>
  </si>
  <si>
    <t>※各チャート下のカッコ書きは第3子以降の割合</t>
  </si>
  <si>
    <t>　母の年齢別出生数割合（平成20年）</t>
  </si>
  <si>
    <t>　母の年齢別出生数割合（平成21年）</t>
  </si>
  <si>
    <t>　母の年齢別出生数割合（平成22年）</t>
  </si>
  <si>
    <t>　母の年齢別出生数割合（平成23年）</t>
  </si>
  <si>
    <t>　　～29歳</t>
  </si>
  <si>
    <t>飯豊</t>
  </si>
  <si>
    <t>白鷹</t>
  </si>
  <si>
    <t>小国</t>
  </si>
  <si>
    <t>川西</t>
  </si>
  <si>
    <t>高畠</t>
  </si>
  <si>
    <t>南陽</t>
  </si>
  <si>
    <t>長井</t>
  </si>
  <si>
    <t>米沢</t>
  </si>
  <si>
    <t>置賜</t>
  </si>
  <si>
    <t>県</t>
  </si>
  <si>
    <t>第３子以降割合</t>
  </si>
  <si>
    <t>第３子以降</t>
  </si>
  <si>
    <t>第９子～</t>
  </si>
  <si>
    <t>第８子</t>
  </si>
  <si>
    <t>第７子</t>
  </si>
  <si>
    <t>第６子</t>
  </si>
  <si>
    <t>第５子</t>
  </si>
  <si>
    <t>第４子</t>
  </si>
  <si>
    <t>第３子割合</t>
  </si>
  <si>
    <t>第３子</t>
  </si>
  <si>
    <t>第２子</t>
  </si>
  <si>
    <t>第１子</t>
  </si>
  <si>
    <t>総数check</t>
  </si>
  <si>
    <t>総数</t>
  </si>
  <si>
    <t>出生数に占める第３子（以降）の割合</t>
  </si>
  <si>
    <t>H20</t>
  </si>
  <si>
    <t>H21</t>
  </si>
  <si>
    <t>H22</t>
  </si>
  <si>
    <t>H23</t>
  </si>
  <si>
    <t>check</t>
  </si>
  <si>
    <t>H24</t>
  </si>
  <si>
    <t>第何子</t>
  </si>
  <si>
    <t>第一子</t>
  </si>
  <si>
    <t>第二子</t>
  </si>
  <si>
    <t>第三子</t>
  </si>
  <si>
    <t>第四子以降</t>
  </si>
  <si>
    <t>　母の年齢別出生数割合（平成25年）</t>
  </si>
  <si>
    <t>H25</t>
  </si>
  <si>
    <t>　母の年齢別出生数割合（平成26年）</t>
  </si>
  <si>
    <t>H26</t>
  </si>
  <si>
    <t>　母の年齢別出生数割合（平成27年）</t>
  </si>
  <si>
    <t>H27</t>
  </si>
  <si>
    <t>H20～27</t>
  </si>
  <si>
    <t>　第一子、第二子、第三子、第四子以降それぞれの出生数に占める割合。（平成20年～27年合計）</t>
  </si>
  <si>
    <t>　母の年齢別出生数割合（平成20年～27年合計）</t>
  </si>
  <si>
    <t>資料：「人口動態統計」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</si>
</sst>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0.0%"/>
    <numFmt numFmtId="178" formatCode="&quot;(&quot;0.0%&quot;)&quot;"/>
    <numFmt numFmtId="179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 style="medium"/>
      <top style="thin"/>
      <bottom style="medium"/>
    </border>
    <border>
      <left style="double"/>
      <right style="mediumDashed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Dashed"/>
      <right style="thin"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thin"/>
      <bottom style="medium"/>
    </border>
    <border>
      <left style="medium"/>
      <right/>
      <top style="thin"/>
      <bottom style="medium"/>
    </border>
    <border>
      <left style="mediumDashed"/>
      <right style="medium"/>
      <top style="thin"/>
      <bottom style="thin"/>
    </border>
    <border>
      <left style="double"/>
      <right style="mediumDashed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Dashed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thin"/>
    </border>
    <border>
      <left style="medium"/>
      <right/>
      <top style="thin"/>
      <bottom style="thin"/>
    </border>
    <border>
      <left style="mediumDashed"/>
      <right style="medium"/>
      <top/>
      <bottom style="thin"/>
    </border>
    <border>
      <left style="double"/>
      <right style="mediumDashed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Dashed"/>
      <right style="thin"/>
      <top/>
      <bottom style="thin"/>
    </border>
    <border>
      <left/>
      <right style="thin"/>
      <top/>
      <bottom style="thin"/>
    </border>
    <border>
      <left style="double"/>
      <right style="double"/>
      <top/>
      <bottom style="thin"/>
    </border>
    <border>
      <left style="medium"/>
      <right/>
      <top/>
      <bottom style="thin"/>
    </border>
    <border>
      <left style="mediumDashed"/>
      <right style="medium"/>
      <top style="double"/>
      <bottom style="double"/>
    </border>
    <border>
      <left style="double"/>
      <right style="mediumDashed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mediumDashed"/>
      <right style="thin"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medium"/>
      <right/>
      <top style="double"/>
      <bottom style="double"/>
    </border>
    <border>
      <left style="mediumDashed"/>
      <right style="medium"/>
      <top style="medium"/>
      <bottom/>
    </border>
    <border>
      <left style="double"/>
      <right style="mediumDashed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Dashed"/>
      <right style="thin"/>
      <top style="medium"/>
      <bottom/>
    </border>
    <border>
      <left/>
      <right style="thin"/>
      <top style="medium"/>
      <bottom/>
    </border>
    <border>
      <left style="double"/>
      <right style="double"/>
      <top style="medium"/>
      <bottom/>
    </border>
    <border>
      <left style="medium"/>
      <right/>
      <top style="medium"/>
      <bottom/>
    </border>
    <border>
      <left style="double"/>
      <right style="double"/>
      <top style="double"/>
      <bottom style="thin"/>
    </border>
    <border>
      <left style="mediumDashed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 style="medium"/>
    </border>
    <border>
      <left style="thin"/>
      <right/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mediumDashed"/>
      <right>
        <color indexed="63"/>
      </right>
      <top style="double"/>
      <bottom style="double"/>
    </border>
    <border>
      <left style="mediumDashed"/>
      <right>
        <color indexed="63"/>
      </right>
      <top/>
      <bottom style="double"/>
    </border>
    <border>
      <left style="double"/>
      <right style="mediumDashed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177" fontId="0" fillId="33" borderId="10" xfId="42" applyNumberFormat="1" applyFont="1" applyFill="1" applyBorder="1" applyAlignment="1">
      <alignment vertical="center"/>
    </xf>
    <xf numFmtId="38" fontId="0" fillId="0" borderId="11" xfId="0" applyNumberForma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177" fontId="0" fillId="33" borderId="14" xfId="42" applyNumberFormat="1" applyFont="1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177" fontId="0" fillId="33" borderId="18" xfId="42" applyNumberFormat="1" applyFont="1" applyFill="1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177" fontId="0" fillId="33" borderId="22" xfId="42" applyNumberFormat="1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0" fontId="0" fillId="0" borderId="25" xfId="0" applyBorder="1" applyAlignment="1">
      <alignment vertical="center"/>
    </xf>
    <xf numFmtId="177" fontId="0" fillId="33" borderId="26" xfId="42" applyNumberFormat="1" applyFont="1" applyFill="1" applyBorder="1" applyAlignment="1">
      <alignment vertical="center"/>
    </xf>
    <xf numFmtId="38" fontId="0" fillId="0" borderId="27" xfId="0" applyNumberForma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177" fontId="0" fillId="33" borderId="30" xfId="42" applyNumberFormat="1" applyFont="1" applyFill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0" fontId="0" fillId="0" borderId="33" xfId="0" applyBorder="1" applyAlignment="1">
      <alignment vertical="center"/>
    </xf>
    <xf numFmtId="177" fontId="0" fillId="33" borderId="34" xfId="42" applyNumberFormat="1" applyFont="1" applyFill="1" applyBorder="1" applyAlignment="1">
      <alignment vertical="center"/>
    </xf>
    <xf numFmtId="38" fontId="0" fillId="0" borderId="35" xfId="0" applyNumberForma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177" fontId="0" fillId="33" borderId="38" xfId="42" applyNumberFormat="1" applyFont="1" applyFill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33" borderId="42" xfId="0" applyFill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33" borderId="46" xfId="0" applyFill="1" applyBorder="1" applyAlignment="1">
      <alignment vertical="center" shrinkToFi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 shrinkToFi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8" fontId="0" fillId="0" borderId="0" xfId="0" applyNumberFormat="1" applyAlignment="1">
      <alignment vertical="center"/>
    </xf>
    <xf numFmtId="38" fontId="0" fillId="0" borderId="50" xfId="48" applyFont="1" applyBorder="1" applyAlignment="1">
      <alignment vertical="center"/>
    </xf>
    <xf numFmtId="177" fontId="0" fillId="33" borderId="51" xfId="42" applyNumberFormat="1" applyFont="1" applyFill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177" fontId="0" fillId="33" borderId="62" xfId="42" applyNumberFormat="1" applyFont="1" applyFill="1" applyBorder="1" applyAlignment="1">
      <alignment vertical="center"/>
    </xf>
    <xf numFmtId="177" fontId="0" fillId="33" borderId="63" xfId="42" applyNumberFormat="1" applyFont="1" applyFill="1" applyBorder="1" applyAlignment="1">
      <alignment vertical="center"/>
    </xf>
    <xf numFmtId="38" fontId="0" fillId="0" borderId="64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'平成20年'!$A$55:$A$61</c:f>
              <c:strCache/>
            </c:strRef>
          </c:cat>
          <c:val>
            <c:numRef>
              <c:f>'平成20年'!$B$55:$B$61</c:f>
              <c:numCache/>
            </c:numRef>
          </c:val>
        </c:ser>
        <c:axId val="58419242"/>
        <c:axId val="56011131"/>
      </c:radarChart>
      <c:catAx>
        <c:axId val="584192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11131"/>
        <c:crosses val="autoZero"/>
        <c:auto val="0"/>
        <c:lblOffset val="100"/>
        <c:tickLblSkip val="1"/>
        <c:noMultiLvlLbl val="0"/>
      </c:catAx>
      <c:valAx>
        <c:axId val="56011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419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飯豊町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225"/>
          <c:w val="0.53625"/>
          <c:h val="0.6107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'平成20年'!$B$89:$B$90</c:f>
              <c:strCache>
                <c:ptCount val="1"/>
                <c:pt idx="0">
                  <c:v>飯豊町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'平成20年'!$A$91:$A$97</c:f>
              <c:strCache/>
            </c:strRef>
          </c:cat>
          <c:val>
            <c:numRef>
              <c:f>'平成20年'!$B$91:$B$97</c:f>
              <c:numCache/>
            </c:numRef>
          </c:val>
        </c:ser>
        <c:axId val="26001188"/>
        <c:axId val="32684101"/>
      </c:radarChart>
      <c:catAx>
        <c:axId val="260011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4101"/>
        <c:crosses val="autoZero"/>
        <c:auto val="0"/>
        <c:lblOffset val="100"/>
        <c:tickLblSkip val="1"/>
        <c:noMultiLvlLbl val="0"/>
      </c:catAx>
      <c:valAx>
        <c:axId val="3268410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001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飯豊町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45"/>
          <c:y val="0.29475"/>
          <c:w val="0.48725"/>
          <c:h val="0.558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'出生数に占める割合'!$B$80:$B$81</c:f>
              <c:strCache>
                <c:ptCount val="1"/>
                <c:pt idx="0">
                  <c:v>飯豊町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'出生数に占める割合'!$A$82:$A$85</c:f>
              <c:strCache/>
            </c:strRef>
          </c:cat>
          <c:val>
            <c:numRef>
              <c:f>'出生数に占める割合'!$B$82:$B$85</c:f>
              <c:numCache/>
            </c:numRef>
          </c:val>
        </c:ser>
        <c:axId val="44293832"/>
        <c:axId val="63100169"/>
      </c:radarChart>
      <c:catAx>
        <c:axId val="442938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00169"/>
        <c:crosses val="autoZero"/>
        <c:auto val="0"/>
        <c:lblOffset val="100"/>
        <c:tickLblSkip val="1"/>
        <c:noMultiLvlLbl val="0"/>
      </c:catAx>
      <c:valAx>
        <c:axId val="63100169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29383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'平成21年'!$A$55:$A$61</c:f>
              <c:strCache/>
            </c:strRef>
          </c:cat>
          <c:val>
            <c:numRef>
              <c:f>'平成21年'!$B$55:$B$61</c:f>
              <c:numCache/>
            </c:numRef>
          </c:val>
        </c:ser>
        <c:axId val="25721454"/>
        <c:axId val="30166495"/>
      </c:radarChart>
      <c:catAx>
        <c:axId val="257214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66495"/>
        <c:crosses val="autoZero"/>
        <c:auto val="0"/>
        <c:lblOffset val="100"/>
        <c:tickLblSkip val="1"/>
        <c:noMultiLvlLbl val="0"/>
      </c:catAx>
      <c:valAx>
        <c:axId val="30166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721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置賜保健所管内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7"/>
          <c:w val="0.541"/>
          <c:h val="0.620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'平成21年'!$F$53:$F$54</c:f>
              <c:strCache>
                <c:ptCount val="1"/>
                <c:pt idx="0">
                  <c:v>置賜保健所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'平成21年'!$E$55:$E$61</c:f>
              <c:strCache/>
            </c:strRef>
          </c:cat>
          <c:val>
            <c:numRef>
              <c:f>'平成21年'!$F$55:$F$61</c:f>
              <c:numCache/>
            </c:numRef>
          </c:val>
        </c:ser>
        <c:axId val="3063000"/>
        <c:axId val="27567001"/>
      </c:radarChart>
      <c:catAx>
        <c:axId val="30630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7001"/>
        <c:crosses val="autoZero"/>
        <c:auto val="0"/>
        <c:lblOffset val="100"/>
        <c:tickLblSkip val="1"/>
        <c:noMultiLvlLbl val="0"/>
      </c:catAx>
      <c:valAx>
        <c:axId val="27567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63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米沢市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'平成21年'!$J$53:$J$54</c:f>
              <c:strCache>
                <c:ptCount val="1"/>
                <c:pt idx="0">
                  <c:v>米沢市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'平成21年'!$I$55:$I$61</c:f>
              <c:strCache/>
            </c:strRef>
          </c:cat>
          <c:val>
            <c:numRef>
              <c:f>'平成21年'!$J$55:$J$61</c:f>
              <c:numCache/>
            </c:numRef>
          </c:val>
        </c:ser>
        <c:axId val="46776418"/>
        <c:axId val="18334579"/>
      </c:radarChart>
      <c:catAx>
        <c:axId val="467764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34579"/>
        <c:crosses val="autoZero"/>
        <c:auto val="0"/>
        <c:lblOffset val="100"/>
        <c:tickLblSkip val="1"/>
        <c:noMultiLvlLbl val="0"/>
      </c:catAx>
      <c:valAx>
        <c:axId val="18334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776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長井市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'平成21年'!$B$65:$B$66</c:f>
              <c:strCache>
                <c:ptCount val="1"/>
                <c:pt idx="0">
                  <c:v>長井市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'平成21年'!$A$67:$A$73</c:f>
              <c:strCache/>
            </c:strRef>
          </c:cat>
          <c:val>
            <c:numRef>
              <c:f>'平成21年'!$B$67:$B$73</c:f>
              <c:numCache/>
            </c:numRef>
          </c:val>
        </c:ser>
        <c:axId val="30793484"/>
        <c:axId val="8705901"/>
      </c:radarChart>
      <c:catAx>
        <c:axId val="307934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5901"/>
        <c:crosses val="autoZero"/>
        <c:auto val="0"/>
        <c:lblOffset val="100"/>
        <c:tickLblSkip val="1"/>
        <c:noMultiLvlLbl val="0"/>
      </c:catAx>
      <c:valAx>
        <c:axId val="87059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793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南陽市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"/>
          <c:y val="0.2695"/>
          <c:w val="0.5365"/>
          <c:h val="0.62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'平成21年'!$F$65:$F$66</c:f>
              <c:strCache>
                <c:ptCount val="1"/>
                <c:pt idx="0">
                  <c:v>南陽市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'平成21年'!$E$67:$E$73</c:f>
              <c:strCache/>
            </c:strRef>
          </c:cat>
          <c:val>
            <c:numRef>
              <c:f>'平成21年'!$F$67:$F$73</c:f>
              <c:numCache/>
            </c:numRef>
          </c:val>
        </c:ser>
        <c:axId val="11244246"/>
        <c:axId val="34089351"/>
      </c:radarChart>
      <c:catAx>
        <c:axId val="112442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89351"/>
        <c:crosses val="autoZero"/>
        <c:auto val="0"/>
        <c:lblOffset val="100"/>
        <c:tickLblSkip val="1"/>
        <c:noMultiLvlLbl val="0"/>
      </c:catAx>
      <c:valAx>
        <c:axId val="34089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1244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高畠町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9"/>
          <c:w val="0.5345"/>
          <c:h val="0.602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'平成21年'!$J$65:$J$66</c:f>
              <c:strCache>
                <c:ptCount val="1"/>
                <c:pt idx="0">
                  <c:v>高畠町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'平成21年'!$I$67:$I$73</c:f>
              <c:strCache/>
            </c:strRef>
          </c:cat>
          <c:val>
            <c:numRef>
              <c:f>'平成21年'!$J$67:$J$73</c:f>
              <c:numCache/>
            </c:numRef>
          </c:val>
        </c:ser>
        <c:axId val="38368704"/>
        <c:axId val="9774017"/>
      </c:radarChart>
      <c:catAx>
        <c:axId val="383687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4017"/>
        <c:crosses val="autoZero"/>
        <c:auto val="0"/>
        <c:lblOffset val="100"/>
        <c:tickLblSkip val="1"/>
        <c:noMultiLvlLbl val="0"/>
      </c:catAx>
      <c:valAx>
        <c:axId val="9774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368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川西町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'平成21年'!$B$77:$B$78</c:f>
              <c:strCache>
                <c:ptCount val="1"/>
                <c:pt idx="0">
                  <c:v>川西町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'平成21年'!$A$79:$A$85</c:f>
              <c:strCache/>
            </c:strRef>
          </c:cat>
          <c:val>
            <c:numRef>
              <c:f>'平成21年'!$B$79:$B$85</c:f>
              <c:numCache/>
            </c:numRef>
          </c:val>
        </c:ser>
        <c:axId val="20857290"/>
        <c:axId val="53497883"/>
      </c:radarChart>
      <c:catAx>
        <c:axId val="208572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7883"/>
        <c:crosses val="autoZero"/>
        <c:auto val="0"/>
        <c:lblOffset val="100"/>
        <c:tickLblSkip val="1"/>
        <c:noMultiLvlLbl val="0"/>
      </c:catAx>
      <c:valAx>
        <c:axId val="5349788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857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小国町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'平成21年'!$F$77:$F$78</c:f>
              <c:strCache>
                <c:ptCount val="1"/>
                <c:pt idx="0">
                  <c:v>小国町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'平成21年'!$E$79:$E$85</c:f>
              <c:strCache/>
            </c:strRef>
          </c:cat>
          <c:val>
            <c:numRef>
              <c:f>'平成21年'!$F$79:$F$85</c:f>
              <c:numCache/>
            </c:numRef>
          </c:val>
        </c:ser>
        <c:axId val="11718900"/>
        <c:axId val="38361237"/>
      </c:radarChart>
      <c:catAx>
        <c:axId val="117189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61237"/>
        <c:crosses val="autoZero"/>
        <c:auto val="0"/>
        <c:lblOffset val="100"/>
        <c:tickLblSkip val="1"/>
        <c:noMultiLvlLbl val="0"/>
      </c:catAx>
      <c:valAx>
        <c:axId val="38361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1718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白鷹町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'平成21年'!$J$77:$J$78</c:f>
              <c:strCache>
                <c:ptCount val="1"/>
                <c:pt idx="0">
                  <c:v>白鷹町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'平成21年'!$I$79:$I$85</c:f>
              <c:strCache/>
            </c:strRef>
          </c:cat>
          <c:val>
            <c:numRef>
              <c:f>'平成21年'!$J$79:$J$85</c:f>
              <c:numCache/>
            </c:numRef>
          </c:val>
        </c:ser>
        <c:axId val="9706814"/>
        <c:axId val="20252463"/>
      </c:radarChart>
      <c:catAx>
        <c:axId val="97068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463"/>
        <c:crosses val="autoZero"/>
        <c:auto val="0"/>
        <c:lblOffset val="100"/>
        <c:tickLblSkip val="1"/>
        <c:noMultiLvlLbl val="0"/>
      </c:catAx>
      <c:valAx>
        <c:axId val="20252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706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置賜保健所管内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7"/>
          <c:w val="0.541"/>
          <c:h val="0.620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'平成20年'!$F$53:$F$54</c:f>
              <c:strCache>
                <c:ptCount val="1"/>
                <c:pt idx="0">
                  <c:v>置賜保健所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'平成20年'!$E$55:$E$61</c:f>
              <c:strCache/>
            </c:strRef>
          </c:cat>
          <c:val>
            <c:numRef>
              <c:f>'平成20年'!$F$55:$F$61</c:f>
              <c:numCache/>
            </c:numRef>
          </c:val>
        </c:ser>
        <c:axId val="34338132"/>
        <c:axId val="40607733"/>
      </c:radarChart>
      <c:catAx>
        <c:axId val="343381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07733"/>
        <c:crosses val="autoZero"/>
        <c:auto val="0"/>
        <c:lblOffset val="100"/>
        <c:tickLblSkip val="1"/>
        <c:noMultiLvlLbl val="0"/>
      </c:catAx>
      <c:valAx>
        <c:axId val="40607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338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飯豊町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225"/>
          <c:w val="0.53625"/>
          <c:h val="0.6107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'平成21年'!$B$89:$B$90</c:f>
              <c:strCache>
                <c:ptCount val="1"/>
                <c:pt idx="0">
                  <c:v>飯豊町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'平成21年'!$A$91:$A$97</c:f>
              <c:strCache/>
            </c:strRef>
          </c:cat>
          <c:val>
            <c:numRef>
              <c:f>'平成21年'!$B$91:$B$97</c:f>
              <c:numCache/>
            </c:numRef>
          </c:val>
        </c:ser>
        <c:axId val="48054440"/>
        <c:axId val="29836777"/>
      </c:radarChart>
      <c:catAx>
        <c:axId val="480544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6777"/>
        <c:crosses val="autoZero"/>
        <c:auto val="0"/>
        <c:lblOffset val="100"/>
        <c:tickLblSkip val="1"/>
        <c:noMultiLvlLbl val="0"/>
      </c:catAx>
      <c:valAx>
        <c:axId val="2983677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054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'平成22年'!$A$55:$A$61</c:f>
              <c:strCache/>
            </c:strRef>
          </c:cat>
          <c:val>
            <c:numRef>
              <c:f>'平成22年'!$B$55:$B$61</c:f>
              <c:numCache/>
            </c:numRef>
          </c:val>
        </c:ser>
        <c:axId val="95538"/>
        <c:axId val="859843"/>
      </c:radarChart>
      <c:catAx>
        <c:axId val="955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9843"/>
        <c:crosses val="autoZero"/>
        <c:auto val="0"/>
        <c:lblOffset val="100"/>
        <c:tickLblSkip val="1"/>
        <c:noMultiLvlLbl val="0"/>
      </c:catAx>
      <c:valAx>
        <c:axId val="859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5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置賜保健所管内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7"/>
          <c:w val="0.541"/>
          <c:h val="0.620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'平成22年'!$F$53:$F$54</c:f>
              <c:strCache>
                <c:ptCount val="1"/>
                <c:pt idx="0">
                  <c:v>置賜保健所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'平成22年'!$E$55:$E$61</c:f>
              <c:strCache/>
            </c:strRef>
          </c:cat>
          <c:val>
            <c:numRef>
              <c:f>'平成22年'!$F$55:$F$61</c:f>
              <c:numCache/>
            </c:numRef>
          </c:val>
        </c:ser>
        <c:axId val="7738588"/>
        <c:axId val="2538429"/>
      </c:radarChart>
      <c:catAx>
        <c:axId val="77385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429"/>
        <c:crosses val="autoZero"/>
        <c:auto val="0"/>
        <c:lblOffset val="100"/>
        <c:tickLblSkip val="1"/>
        <c:noMultiLvlLbl val="0"/>
      </c:catAx>
      <c:valAx>
        <c:axId val="2538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738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米沢市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'平成22年'!$J$53:$J$54</c:f>
              <c:strCache>
                <c:ptCount val="1"/>
                <c:pt idx="0">
                  <c:v>米沢市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'平成22年'!$I$55:$I$61</c:f>
              <c:strCache/>
            </c:strRef>
          </c:cat>
          <c:val>
            <c:numRef>
              <c:f>'平成22年'!$J$55:$J$61</c:f>
              <c:numCache/>
            </c:numRef>
          </c:val>
        </c:ser>
        <c:axId val="22845862"/>
        <c:axId val="4286167"/>
      </c:radarChart>
      <c:catAx>
        <c:axId val="228458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6167"/>
        <c:crosses val="autoZero"/>
        <c:auto val="0"/>
        <c:lblOffset val="100"/>
        <c:tickLblSkip val="1"/>
        <c:noMultiLvlLbl val="0"/>
      </c:catAx>
      <c:valAx>
        <c:axId val="4286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845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長井市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'平成22年'!$B$65:$B$66</c:f>
              <c:strCache>
                <c:ptCount val="1"/>
                <c:pt idx="0">
                  <c:v>長井市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'平成22年'!$A$67:$A$73</c:f>
              <c:strCache/>
            </c:strRef>
          </c:cat>
          <c:val>
            <c:numRef>
              <c:f>'平成22年'!$B$67:$B$73</c:f>
              <c:numCache/>
            </c:numRef>
          </c:val>
        </c:ser>
        <c:axId val="38575504"/>
        <c:axId val="11635217"/>
      </c:radarChart>
      <c:catAx>
        <c:axId val="385755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5217"/>
        <c:crosses val="autoZero"/>
        <c:auto val="0"/>
        <c:lblOffset val="100"/>
        <c:tickLblSkip val="1"/>
        <c:noMultiLvlLbl val="0"/>
      </c:catAx>
      <c:valAx>
        <c:axId val="11635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575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南陽市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"/>
          <c:y val="0.2695"/>
          <c:w val="0.5365"/>
          <c:h val="0.62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'平成22年'!$F$65:$F$66</c:f>
              <c:strCache>
                <c:ptCount val="1"/>
                <c:pt idx="0">
                  <c:v>南陽市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'平成22年'!$E$67:$E$73</c:f>
              <c:strCache/>
            </c:strRef>
          </c:cat>
          <c:val>
            <c:numRef>
              <c:f>'平成22年'!$F$67:$F$73</c:f>
              <c:numCache/>
            </c:numRef>
          </c:val>
        </c:ser>
        <c:axId val="37608090"/>
        <c:axId val="2928491"/>
      </c:radarChart>
      <c:catAx>
        <c:axId val="376080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491"/>
        <c:crosses val="autoZero"/>
        <c:auto val="0"/>
        <c:lblOffset val="100"/>
        <c:tickLblSkip val="1"/>
        <c:noMultiLvlLbl val="0"/>
      </c:catAx>
      <c:valAx>
        <c:axId val="2928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7608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高畠町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9"/>
          <c:w val="0.5345"/>
          <c:h val="0.602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'平成22年'!$J$65:$J$66</c:f>
              <c:strCache>
                <c:ptCount val="1"/>
                <c:pt idx="0">
                  <c:v>高畠町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'平成22年'!$I$67:$I$73</c:f>
              <c:strCache/>
            </c:strRef>
          </c:cat>
          <c:val>
            <c:numRef>
              <c:f>'平成22年'!$J$67:$J$73</c:f>
              <c:numCache/>
            </c:numRef>
          </c:val>
        </c:ser>
        <c:axId val="26356420"/>
        <c:axId val="35881189"/>
      </c:radarChart>
      <c:catAx>
        <c:axId val="263564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81189"/>
        <c:crosses val="autoZero"/>
        <c:auto val="0"/>
        <c:lblOffset val="100"/>
        <c:tickLblSkip val="1"/>
        <c:noMultiLvlLbl val="0"/>
      </c:catAx>
      <c:valAx>
        <c:axId val="35881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356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川西町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'平成22年'!$B$77:$B$78</c:f>
              <c:strCache>
                <c:ptCount val="1"/>
                <c:pt idx="0">
                  <c:v>川西町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'平成22年'!$A$79:$A$85</c:f>
              <c:strCache/>
            </c:strRef>
          </c:cat>
          <c:val>
            <c:numRef>
              <c:f>'平成22年'!$B$79:$B$85</c:f>
              <c:numCache/>
            </c:numRef>
          </c:val>
        </c:ser>
        <c:axId val="54495246"/>
        <c:axId val="20695167"/>
      </c:radarChart>
      <c:catAx>
        <c:axId val="544952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5167"/>
        <c:crosses val="autoZero"/>
        <c:auto val="0"/>
        <c:lblOffset val="100"/>
        <c:tickLblSkip val="1"/>
        <c:noMultiLvlLbl val="0"/>
      </c:catAx>
      <c:valAx>
        <c:axId val="2069516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495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小国町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'平成22年'!$F$77:$F$78</c:f>
              <c:strCache>
                <c:ptCount val="1"/>
                <c:pt idx="0">
                  <c:v>小国町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'平成22年'!$E$79:$E$85</c:f>
              <c:strCache/>
            </c:strRef>
          </c:cat>
          <c:val>
            <c:numRef>
              <c:f>'平成22年'!$F$79:$F$85</c:f>
              <c:numCache/>
            </c:numRef>
          </c:val>
        </c:ser>
        <c:axId val="52038776"/>
        <c:axId val="65695801"/>
      </c:radarChart>
      <c:catAx>
        <c:axId val="520387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5801"/>
        <c:crosses val="autoZero"/>
        <c:auto val="0"/>
        <c:lblOffset val="100"/>
        <c:tickLblSkip val="1"/>
        <c:noMultiLvlLbl val="0"/>
      </c:catAx>
      <c:valAx>
        <c:axId val="65695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038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白鷹町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'平成22年'!$J$77:$J$78</c:f>
              <c:strCache>
                <c:ptCount val="1"/>
                <c:pt idx="0">
                  <c:v>白鷹町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'平成22年'!$I$79:$I$85</c:f>
              <c:strCache/>
            </c:strRef>
          </c:cat>
          <c:val>
            <c:numRef>
              <c:f>'平成22年'!$J$79:$J$85</c:f>
              <c:numCache/>
            </c:numRef>
          </c:val>
        </c:ser>
        <c:axId val="54391298"/>
        <c:axId val="19759635"/>
      </c:radarChart>
      <c:catAx>
        <c:axId val="543912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9635"/>
        <c:crosses val="autoZero"/>
        <c:auto val="0"/>
        <c:lblOffset val="100"/>
        <c:tickLblSkip val="1"/>
        <c:noMultiLvlLbl val="0"/>
      </c:catAx>
      <c:valAx>
        <c:axId val="19759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391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米沢市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'平成20年'!$J$53:$J$54</c:f>
              <c:strCache>
                <c:ptCount val="1"/>
                <c:pt idx="0">
                  <c:v>米沢市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'平成20年'!$I$55:$I$61</c:f>
              <c:strCache/>
            </c:strRef>
          </c:cat>
          <c:val>
            <c:numRef>
              <c:f>'平成20年'!$J$55:$J$61</c:f>
              <c:numCache/>
            </c:numRef>
          </c:val>
        </c:ser>
        <c:axId val="29925278"/>
        <c:axId val="892047"/>
      </c:radarChart>
      <c:catAx>
        <c:axId val="299252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2047"/>
        <c:crosses val="autoZero"/>
        <c:auto val="0"/>
        <c:lblOffset val="100"/>
        <c:tickLblSkip val="1"/>
        <c:noMultiLvlLbl val="0"/>
      </c:catAx>
      <c:valAx>
        <c:axId val="8920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925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飯豊町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225"/>
          <c:w val="0.53625"/>
          <c:h val="0.6107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'平成22年'!$B$89:$B$90</c:f>
              <c:strCache>
                <c:ptCount val="1"/>
                <c:pt idx="0">
                  <c:v>飯豊町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'平成22年'!$A$91:$A$97</c:f>
              <c:strCache/>
            </c:strRef>
          </c:cat>
          <c:val>
            <c:numRef>
              <c:f>'平成22年'!$B$91:$B$97</c:f>
              <c:numCache/>
            </c:numRef>
          </c:val>
        </c:ser>
        <c:axId val="43618988"/>
        <c:axId val="57026573"/>
      </c:radarChart>
      <c:catAx>
        <c:axId val="436189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26573"/>
        <c:crosses val="autoZero"/>
        <c:auto val="0"/>
        <c:lblOffset val="100"/>
        <c:tickLblSkip val="1"/>
        <c:noMultiLvlLbl val="0"/>
      </c:catAx>
      <c:valAx>
        <c:axId val="5702657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618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'平成23年'!$A$55:$A$61</c:f>
              <c:strCache/>
            </c:strRef>
          </c:cat>
          <c:val>
            <c:numRef>
              <c:f>'平成23年'!$B$55:$B$61</c:f>
              <c:numCache/>
            </c:numRef>
          </c:val>
        </c:ser>
        <c:axId val="43477110"/>
        <c:axId val="55749671"/>
      </c:radarChart>
      <c:catAx>
        <c:axId val="434771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9671"/>
        <c:crosses val="autoZero"/>
        <c:auto val="0"/>
        <c:lblOffset val="100"/>
        <c:tickLblSkip val="1"/>
        <c:noMultiLvlLbl val="0"/>
      </c:catAx>
      <c:valAx>
        <c:axId val="557496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477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置賜保健所管内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7"/>
          <c:w val="0.541"/>
          <c:h val="0.620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'平成23年'!$F$53:$F$54</c:f>
              <c:strCache>
                <c:ptCount val="1"/>
                <c:pt idx="0">
                  <c:v>置賜保健所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'平成23年'!$E$55:$E$61</c:f>
              <c:strCache/>
            </c:strRef>
          </c:cat>
          <c:val>
            <c:numRef>
              <c:f>'平成23年'!$F$55:$F$61</c:f>
              <c:numCache/>
            </c:numRef>
          </c:val>
        </c:ser>
        <c:axId val="31984992"/>
        <c:axId val="19429473"/>
      </c:radarChart>
      <c:catAx>
        <c:axId val="319849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9473"/>
        <c:crosses val="autoZero"/>
        <c:auto val="0"/>
        <c:lblOffset val="100"/>
        <c:tickLblSkip val="1"/>
        <c:noMultiLvlLbl val="0"/>
      </c:catAx>
      <c:valAx>
        <c:axId val="19429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984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米沢市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'平成23年'!$J$53:$J$54</c:f>
              <c:strCache>
                <c:ptCount val="1"/>
                <c:pt idx="0">
                  <c:v>米沢市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'平成23年'!$I$55:$I$61</c:f>
              <c:strCache/>
            </c:strRef>
          </c:cat>
          <c:val>
            <c:numRef>
              <c:f>'平成23年'!$J$55:$J$61</c:f>
              <c:numCache/>
            </c:numRef>
          </c:val>
        </c:ser>
        <c:axId val="40647530"/>
        <c:axId val="30283451"/>
      </c:radarChart>
      <c:catAx>
        <c:axId val="406475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83451"/>
        <c:crosses val="autoZero"/>
        <c:auto val="0"/>
        <c:lblOffset val="100"/>
        <c:tickLblSkip val="1"/>
        <c:noMultiLvlLbl val="0"/>
      </c:catAx>
      <c:valAx>
        <c:axId val="30283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647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長井市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'平成23年'!$B$65:$B$66</c:f>
              <c:strCache>
                <c:ptCount val="1"/>
                <c:pt idx="0">
                  <c:v>長井市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'平成23年'!$A$67:$A$73</c:f>
              <c:strCache/>
            </c:strRef>
          </c:cat>
          <c:val>
            <c:numRef>
              <c:f>'平成23年'!$B$67:$B$73</c:f>
              <c:numCache/>
            </c:numRef>
          </c:val>
        </c:ser>
        <c:axId val="4115604"/>
        <c:axId val="37040437"/>
      </c:radarChart>
      <c:catAx>
        <c:axId val="41156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40437"/>
        <c:crosses val="autoZero"/>
        <c:auto val="0"/>
        <c:lblOffset val="100"/>
        <c:tickLblSkip val="1"/>
        <c:noMultiLvlLbl val="0"/>
      </c:catAx>
      <c:valAx>
        <c:axId val="37040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15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南陽市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"/>
          <c:y val="0.2695"/>
          <c:w val="0.5365"/>
          <c:h val="0.62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'平成23年'!$F$65:$F$66</c:f>
              <c:strCache>
                <c:ptCount val="1"/>
                <c:pt idx="0">
                  <c:v>南陽市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'平成23年'!$E$67:$E$73</c:f>
              <c:strCache/>
            </c:strRef>
          </c:cat>
          <c:val>
            <c:numRef>
              <c:f>'平成23年'!$F$67:$F$73</c:f>
              <c:numCache/>
            </c:numRef>
          </c:val>
        </c:ser>
        <c:axId val="64928478"/>
        <c:axId val="47485391"/>
      </c:radarChart>
      <c:catAx>
        <c:axId val="649284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85391"/>
        <c:crosses val="autoZero"/>
        <c:auto val="0"/>
        <c:lblOffset val="100"/>
        <c:tickLblSkip val="1"/>
        <c:noMultiLvlLbl val="0"/>
      </c:catAx>
      <c:valAx>
        <c:axId val="47485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4928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高畠町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9"/>
          <c:w val="0.5345"/>
          <c:h val="0.602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'平成23年'!$J$65:$J$66</c:f>
              <c:strCache>
                <c:ptCount val="1"/>
                <c:pt idx="0">
                  <c:v>高畠町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'平成23年'!$I$67:$I$73</c:f>
              <c:strCache/>
            </c:strRef>
          </c:cat>
          <c:val>
            <c:numRef>
              <c:f>'平成23年'!$J$67:$J$73</c:f>
              <c:numCache/>
            </c:numRef>
          </c:val>
        </c:ser>
        <c:axId val="24715336"/>
        <c:axId val="21111433"/>
      </c:radarChart>
      <c:catAx>
        <c:axId val="247153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1433"/>
        <c:crosses val="autoZero"/>
        <c:auto val="0"/>
        <c:lblOffset val="100"/>
        <c:tickLblSkip val="1"/>
        <c:noMultiLvlLbl val="0"/>
      </c:catAx>
      <c:valAx>
        <c:axId val="21111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715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川西町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'平成23年'!$B$77:$B$78</c:f>
              <c:strCache>
                <c:ptCount val="1"/>
                <c:pt idx="0">
                  <c:v>川西町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'平成23年'!$A$79:$A$85</c:f>
              <c:strCache/>
            </c:strRef>
          </c:cat>
          <c:val>
            <c:numRef>
              <c:f>'平成23年'!$B$79:$B$85</c:f>
              <c:numCache/>
            </c:numRef>
          </c:val>
        </c:ser>
        <c:axId val="55785170"/>
        <c:axId val="32304483"/>
      </c:radarChart>
      <c:catAx>
        <c:axId val="557851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04483"/>
        <c:crosses val="autoZero"/>
        <c:auto val="0"/>
        <c:lblOffset val="100"/>
        <c:tickLblSkip val="1"/>
        <c:noMultiLvlLbl val="0"/>
      </c:catAx>
      <c:valAx>
        <c:axId val="3230448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785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小国町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"/>
          <c:y val="0.28475"/>
          <c:w val="0.51325"/>
          <c:h val="0.586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'平成23年'!$F$77:$F$78</c:f>
              <c:strCache>
                <c:ptCount val="1"/>
                <c:pt idx="0">
                  <c:v>小国町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'平成23年'!$E$79:$E$85</c:f>
              <c:strCache/>
            </c:strRef>
          </c:cat>
          <c:val>
            <c:numRef>
              <c:f>'平成23年'!$F$79:$F$85</c:f>
              <c:numCache/>
            </c:numRef>
          </c:val>
        </c:ser>
        <c:axId val="22304892"/>
        <c:axId val="66526301"/>
      </c:radarChart>
      <c:catAx>
        <c:axId val="223048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26301"/>
        <c:crosses val="autoZero"/>
        <c:auto val="0"/>
        <c:lblOffset val="100"/>
        <c:tickLblSkip val="1"/>
        <c:noMultiLvlLbl val="0"/>
      </c:catAx>
      <c:valAx>
        <c:axId val="6652630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304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白鷹町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'平成23年'!$J$77:$J$78</c:f>
              <c:strCache>
                <c:ptCount val="1"/>
                <c:pt idx="0">
                  <c:v>白鷹町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'平成23年'!$I$79:$I$85</c:f>
              <c:strCache/>
            </c:strRef>
          </c:cat>
          <c:val>
            <c:numRef>
              <c:f>'平成23年'!$J$79:$J$85</c:f>
              <c:numCache/>
            </c:numRef>
          </c:val>
        </c:ser>
        <c:axId val="61865798"/>
        <c:axId val="19921271"/>
      </c:radarChart>
      <c:catAx>
        <c:axId val="618657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21271"/>
        <c:crosses val="autoZero"/>
        <c:auto val="0"/>
        <c:lblOffset val="100"/>
        <c:tickLblSkip val="1"/>
        <c:noMultiLvlLbl val="0"/>
      </c:catAx>
      <c:valAx>
        <c:axId val="1992127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865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長井市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'平成20年'!$B$65:$B$66</c:f>
              <c:strCache>
                <c:ptCount val="1"/>
                <c:pt idx="0">
                  <c:v>長井市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'平成20年'!$A$67:$A$73</c:f>
              <c:strCache/>
            </c:strRef>
          </c:cat>
          <c:val>
            <c:numRef>
              <c:f>'平成20年'!$B$67:$B$73</c:f>
              <c:numCache/>
            </c:numRef>
          </c:val>
        </c:ser>
        <c:axId val="8028424"/>
        <c:axId val="5146953"/>
      </c:radarChart>
      <c:catAx>
        <c:axId val="80284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953"/>
        <c:crosses val="autoZero"/>
        <c:auto val="0"/>
        <c:lblOffset val="100"/>
        <c:tickLblSkip val="1"/>
        <c:noMultiLvlLbl val="0"/>
      </c:catAx>
      <c:valAx>
        <c:axId val="514695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028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飯豊町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225"/>
          <c:w val="0.53625"/>
          <c:h val="0.6107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'平成23年'!$B$89:$B$90</c:f>
              <c:strCache>
                <c:ptCount val="1"/>
                <c:pt idx="0">
                  <c:v>飯豊町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'平成23年'!$A$91:$A$97</c:f>
              <c:strCache/>
            </c:strRef>
          </c:cat>
          <c:val>
            <c:numRef>
              <c:f>'平成23年'!$B$91:$B$97</c:f>
              <c:numCache/>
            </c:numRef>
          </c:val>
        </c:ser>
        <c:axId val="45073712"/>
        <c:axId val="3010225"/>
      </c:radarChart>
      <c:catAx>
        <c:axId val="450737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0225"/>
        <c:crosses val="autoZero"/>
        <c:auto val="0"/>
        <c:lblOffset val="100"/>
        <c:tickLblSkip val="1"/>
        <c:noMultiLvlLbl val="0"/>
      </c:catAx>
      <c:valAx>
        <c:axId val="301022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073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'平成24年'!$A$55:$A$61</c:f>
              <c:strCache/>
            </c:strRef>
          </c:cat>
          <c:val>
            <c:numRef>
              <c:f>'平成24年'!$B$55:$B$61</c:f>
              <c:numCache/>
            </c:numRef>
          </c:val>
        </c:ser>
        <c:axId val="27092026"/>
        <c:axId val="42501643"/>
      </c:radarChart>
      <c:catAx>
        <c:axId val="270920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01643"/>
        <c:crosses val="autoZero"/>
        <c:auto val="0"/>
        <c:lblOffset val="100"/>
        <c:tickLblSkip val="1"/>
        <c:noMultiLvlLbl val="0"/>
      </c:catAx>
      <c:valAx>
        <c:axId val="42501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092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置賜保健所管内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7"/>
          <c:w val="0.541"/>
          <c:h val="0.620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'平成24年'!$F$53:$F$54</c:f>
              <c:strCache>
                <c:ptCount val="1"/>
                <c:pt idx="0">
                  <c:v>置賜保健所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'平成24年'!$E$55:$E$61</c:f>
              <c:strCache/>
            </c:strRef>
          </c:cat>
          <c:val>
            <c:numRef>
              <c:f>'平成24年'!$F$55:$F$61</c:f>
              <c:numCache/>
            </c:numRef>
          </c:val>
        </c:ser>
        <c:axId val="46970468"/>
        <c:axId val="20081029"/>
      </c:radarChart>
      <c:catAx>
        <c:axId val="469704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81029"/>
        <c:crosses val="autoZero"/>
        <c:auto val="0"/>
        <c:lblOffset val="100"/>
        <c:tickLblSkip val="1"/>
        <c:noMultiLvlLbl val="0"/>
      </c:catAx>
      <c:valAx>
        <c:axId val="20081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970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米沢市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'平成24年'!$J$53:$J$54</c:f>
              <c:strCache>
                <c:ptCount val="1"/>
                <c:pt idx="0">
                  <c:v>米沢市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'平成24年'!$I$55:$I$61</c:f>
              <c:strCache/>
            </c:strRef>
          </c:cat>
          <c:val>
            <c:numRef>
              <c:f>'平成24年'!$J$55:$J$61</c:f>
              <c:numCache/>
            </c:numRef>
          </c:val>
        </c:ser>
        <c:axId val="46511534"/>
        <c:axId val="15950623"/>
      </c:radarChart>
      <c:catAx>
        <c:axId val="465115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0623"/>
        <c:crosses val="autoZero"/>
        <c:auto val="0"/>
        <c:lblOffset val="100"/>
        <c:tickLblSkip val="1"/>
        <c:noMultiLvlLbl val="0"/>
      </c:catAx>
      <c:valAx>
        <c:axId val="15950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511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長井市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'平成24年'!$B$65:$B$66</c:f>
              <c:strCache>
                <c:ptCount val="1"/>
                <c:pt idx="0">
                  <c:v>長井市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'平成24年'!$A$67:$A$73</c:f>
              <c:strCache/>
            </c:strRef>
          </c:cat>
          <c:val>
            <c:numRef>
              <c:f>'平成24年'!$B$67:$B$73</c:f>
              <c:numCache/>
            </c:numRef>
          </c:val>
        </c:ser>
        <c:axId val="9337880"/>
        <c:axId val="16932057"/>
      </c:radarChart>
      <c:catAx>
        <c:axId val="93378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32057"/>
        <c:crosses val="autoZero"/>
        <c:auto val="0"/>
        <c:lblOffset val="100"/>
        <c:tickLblSkip val="1"/>
        <c:noMultiLvlLbl val="0"/>
      </c:catAx>
      <c:valAx>
        <c:axId val="169320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337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南陽市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"/>
          <c:y val="0.2695"/>
          <c:w val="0.5365"/>
          <c:h val="0.62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'平成24年'!$F$65:$F$66</c:f>
              <c:strCache>
                <c:ptCount val="1"/>
                <c:pt idx="0">
                  <c:v>南陽市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'平成24年'!$E$67:$E$73</c:f>
              <c:strCache/>
            </c:strRef>
          </c:cat>
          <c:val>
            <c:numRef>
              <c:f>'平成24年'!$F$67:$F$73</c:f>
              <c:numCache/>
            </c:numRef>
          </c:val>
        </c:ser>
        <c:axId val="18170786"/>
        <c:axId val="29319347"/>
      </c:radarChart>
      <c:catAx>
        <c:axId val="181707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19347"/>
        <c:crosses val="autoZero"/>
        <c:auto val="0"/>
        <c:lblOffset val="100"/>
        <c:tickLblSkip val="1"/>
        <c:noMultiLvlLbl val="0"/>
      </c:catAx>
      <c:valAx>
        <c:axId val="29319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170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高畠町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9"/>
          <c:w val="0.5345"/>
          <c:h val="0.602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'平成24年'!$J$65:$J$66</c:f>
              <c:strCache>
                <c:ptCount val="1"/>
                <c:pt idx="0">
                  <c:v>高畠町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'平成24年'!$I$67:$I$73</c:f>
              <c:strCache/>
            </c:strRef>
          </c:cat>
          <c:val>
            <c:numRef>
              <c:f>'平成24年'!$J$67:$J$73</c:f>
              <c:numCache/>
            </c:numRef>
          </c:val>
        </c:ser>
        <c:axId val="62547532"/>
        <c:axId val="26056877"/>
      </c:radarChart>
      <c:catAx>
        <c:axId val="625475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56877"/>
        <c:crosses val="autoZero"/>
        <c:auto val="0"/>
        <c:lblOffset val="100"/>
        <c:tickLblSkip val="1"/>
        <c:noMultiLvlLbl val="0"/>
      </c:catAx>
      <c:valAx>
        <c:axId val="26056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547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川西町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'平成24年'!$B$77:$B$78</c:f>
              <c:strCache>
                <c:ptCount val="1"/>
                <c:pt idx="0">
                  <c:v>川西町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'平成24年'!$A$79:$A$85</c:f>
              <c:strCache/>
            </c:strRef>
          </c:cat>
          <c:val>
            <c:numRef>
              <c:f>'平成24年'!$B$79:$B$85</c:f>
              <c:numCache/>
            </c:numRef>
          </c:val>
        </c:ser>
        <c:axId val="33185302"/>
        <c:axId val="30232263"/>
      </c:radarChart>
      <c:catAx>
        <c:axId val="331853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32263"/>
        <c:crosses val="autoZero"/>
        <c:auto val="0"/>
        <c:lblOffset val="100"/>
        <c:tickLblSkip val="1"/>
        <c:noMultiLvlLbl val="0"/>
      </c:catAx>
      <c:valAx>
        <c:axId val="3023226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185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小国町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'平成24年'!$F$77:$F$78</c:f>
              <c:strCache>
                <c:ptCount val="1"/>
                <c:pt idx="0">
                  <c:v>小国町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'平成24年'!$E$79:$E$85</c:f>
              <c:strCache/>
            </c:strRef>
          </c:cat>
          <c:val>
            <c:numRef>
              <c:f>'平成24年'!$F$79:$F$85</c:f>
              <c:numCache/>
            </c:numRef>
          </c:val>
        </c:ser>
        <c:axId val="3654912"/>
        <c:axId val="32894209"/>
      </c:radarChart>
      <c:catAx>
        <c:axId val="36549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4209"/>
        <c:crosses val="autoZero"/>
        <c:auto val="0"/>
        <c:lblOffset val="100"/>
        <c:tickLblSkip val="1"/>
        <c:noMultiLvlLbl val="0"/>
      </c:catAx>
      <c:valAx>
        <c:axId val="32894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54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白鷹町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'平成24年'!$J$77:$J$78</c:f>
              <c:strCache>
                <c:ptCount val="1"/>
                <c:pt idx="0">
                  <c:v>白鷹町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'平成24年'!$I$79:$I$85</c:f>
              <c:strCache/>
            </c:strRef>
          </c:cat>
          <c:val>
            <c:numRef>
              <c:f>'平成24年'!$J$79:$J$85</c:f>
              <c:numCache/>
            </c:numRef>
          </c:val>
        </c:ser>
        <c:axId val="27612426"/>
        <c:axId val="47185243"/>
      </c:radarChart>
      <c:catAx>
        <c:axId val="276124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85243"/>
        <c:crosses val="autoZero"/>
        <c:auto val="0"/>
        <c:lblOffset val="100"/>
        <c:tickLblSkip val="1"/>
        <c:noMultiLvlLbl val="0"/>
      </c:catAx>
      <c:valAx>
        <c:axId val="47185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612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南陽市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"/>
          <c:y val="0.2695"/>
          <c:w val="0.5365"/>
          <c:h val="0.62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'平成20年'!$F$65:$F$66</c:f>
              <c:strCache>
                <c:ptCount val="1"/>
                <c:pt idx="0">
                  <c:v>南陽市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'平成20年'!$E$67:$E$73</c:f>
              <c:strCache/>
            </c:strRef>
          </c:cat>
          <c:val>
            <c:numRef>
              <c:f>'平成20年'!$F$67:$F$73</c:f>
              <c:numCache/>
            </c:numRef>
          </c:val>
        </c:ser>
        <c:axId val="46322578"/>
        <c:axId val="14250019"/>
      </c:radarChart>
      <c:catAx>
        <c:axId val="463225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50019"/>
        <c:crosses val="autoZero"/>
        <c:auto val="0"/>
        <c:lblOffset val="100"/>
        <c:tickLblSkip val="1"/>
        <c:noMultiLvlLbl val="0"/>
      </c:catAx>
      <c:valAx>
        <c:axId val="14250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322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飯豊町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225"/>
          <c:w val="0.53625"/>
          <c:h val="0.6107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'平成24年'!$B$89:$B$90</c:f>
              <c:strCache>
                <c:ptCount val="1"/>
                <c:pt idx="0">
                  <c:v>飯豊町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'平成24年'!$A$91:$A$97</c:f>
              <c:strCache/>
            </c:strRef>
          </c:cat>
          <c:val>
            <c:numRef>
              <c:f>'平成24年'!$B$91:$B$97</c:f>
              <c:numCache/>
            </c:numRef>
          </c:val>
        </c:ser>
        <c:axId val="22014004"/>
        <c:axId val="63908309"/>
      </c:radarChart>
      <c:catAx>
        <c:axId val="220140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08309"/>
        <c:crosses val="autoZero"/>
        <c:auto val="0"/>
        <c:lblOffset val="100"/>
        <c:tickLblSkip val="1"/>
        <c:noMultiLvlLbl val="0"/>
      </c:catAx>
      <c:valAx>
        <c:axId val="6390830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014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'平成25年'!$A$55:$A$61</c:f>
              <c:strCache/>
            </c:strRef>
          </c:cat>
          <c:val>
            <c:numRef>
              <c:f>'平成25年'!$B$55:$B$61</c:f>
              <c:numCache/>
            </c:numRef>
          </c:val>
        </c:ser>
        <c:axId val="38303870"/>
        <c:axId val="9190511"/>
      </c:radarChart>
      <c:catAx>
        <c:axId val="383038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90511"/>
        <c:crosses val="autoZero"/>
        <c:auto val="0"/>
        <c:lblOffset val="100"/>
        <c:tickLblSkip val="1"/>
        <c:noMultiLvlLbl val="0"/>
      </c:catAx>
      <c:valAx>
        <c:axId val="9190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303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置賜保健所管内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7"/>
          <c:w val="0.541"/>
          <c:h val="0.620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'平成25年'!$F$53:$F$54</c:f>
              <c:strCache>
                <c:ptCount val="1"/>
                <c:pt idx="0">
                  <c:v>置賜保健所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'平成25年'!$E$55:$E$61</c:f>
              <c:strCache/>
            </c:strRef>
          </c:cat>
          <c:val>
            <c:numRef>
              <c:f>'平成25年'!$F$55:$F$61</c:f>
              <c:numCache/>
            </c:numRef>
          </c:val>
        </c:ser>
        <c:axId val="15605736"/>
        <c:axId val="6233897"/>
      </c:radarChart>
      <c:catAx>
        <c:axId val="156057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3897"/>
        <c:crosses val="autoZero"/>
        <c:auto val="0"/>
        <c:lblOffset val="100"/>
        <c:tickLblSkip val="1"/>
        <c:noMultiLvlLbl val="0"/>
      </c:catAx>
      <c:valAx>
        <c:axId val="62338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605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米沢市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'平成25年'!$J$53:$J$54</c:f>
              <c:strCache>
                <c:ptCount val="1"/>
                <c:pt idx="0">
                  <c:v>米沢市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'平成25年'!$I$55:$I$61</c:f>
              <c:strCache/>
            </c:strRef>
          </c:cat>
          <c:val>
            <c:numRef>
              <c:f>'平成25年'!$J$55:$J$61</c:f>
              <c:numCache/>
            </c:numRef>
          </c:val>
        </c:ser>
        <c:axId val="56105074"/>
        <c:axId val="35183619"/>
      </c:radarChart>
      <c:catAx>
        <c:axId val="561050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83619"/>
        <c:crosses val="autoZero"/>
        <c:auto val="0"/>
        <c:lblOffset val="100"/>
        <c:tickLblSkip val="1"/>
        <c:noMultiLvlLbl val="0"/>
      </c:catAx>
      <c:valAx>
        <c:axId val="35183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105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長井市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'平成25年'!$B$65:$B$66</c:f>
              <c:strCache>
                <c:ptCount val="1"/>
                <c:pt idx="0">
                  <c:v>長井市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'平成25年'!$A$67:$A$73</c:f>
              <c:strCache/>
            </c:strRef>
          </c:cat>
          <c:val>
            <c:numRef>
              <c:f>'平成25年'!$B$67:$B$73</c:f>
              <c:numCache/>
            </c:numRef>
          </c:val>
        </c:ser>
        <c:axId val="48217116"/>
        <c:axId val="31300861"/>
      </c:radarChart>
      <c:catAx>
        <c:axId val="482171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00861"/>
        <c:crosses val="autoZero"/>
        <c:auto val="0"/>
        <c:lblOffset val="100"/>
        <c:tickLblSkip val="1"/>
        <c:noMultiLvlLbl val="0"/>
      </c:catAx>
      <c:valAx>
        <c:axId val="31300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217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南陽市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"/>
          <c:y val="0.2695"/>
          <c:w val="0.5365"/>
          <c:h val="0.62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'平成25年'!$F$65:$F$66</c:f>
              <c:strCache>
                <c:ptCount val="1"/>
                <c:pt idx="0">
                  <c:v>南陽市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'平成25年'!$E$67:$E$73</c:f>
              <c:strCache/>
            </c:strRef>
          </c:cat>
          <c:val>
            <c:numRef>
              <c:f>'平成25年'!$F$67:$F$73</c:f>
              <c:numCache/>
            </c:numRef>
          </c:val>
        </c:ser>
        <c:axId val="13272294"/>
        <c:axId val="52341783"/>
      </c:radarChart>
      <c:catAx>
        <c:axId val="132722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41783"/>
        <c:crosses val="autoZero"/>
        <c:auto val="0"/>
        <c:lblOffset val="100"/>
        <c:tickLblSkip val="1"/>
        <c:noMultiLvlLbl val="0"/>
      </c:catAx>
      <c:valAx>
        <c:axId val="52341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272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高畠町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9"/>
          <c:w val="0.5345"/>
          <c:h val="0.602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'平成25年'!$J$65:$J$66</c:f>
              <c:strCache>
                <c:ptCount val="1"/>
                <c:pt idx="0">
                  <c:v>高畠町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'平成25年'!$I$67:$I$73</c:f>
              <c:strCache/>
            </c:strRef>
          </c:cat>
          <c:val>
            <c:numRef>
              <c:f>'平成25年'!$J$67:$J$73</c:f>
              <c:numCache/>
            </c:numRef>
          </c:val>
        </c:ser>
        <c:axId val="1314000"/>
        <c:axId val="11826001"/>
      </c:radarChart>
      <c:catAx>
        <c:axId val="13140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26001"/>
        <c:crosses val="autoZero"/>
        <c:auto val="0"/>
        <c:lblOffset val="100"/>
        <c:tickLblSkip val="1"/>
        <c:noMultiLvlLbl val="0"/>
      </c:catAx>
      <c:valAx>
        <c:axId val="11826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14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川西町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'平成25年'!$B$77:$B$78</c:f>
              <c:strCache>
                <c:ptCount val="1"/>
                <c:pt idx="0">
                  <c:v>川西町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'平成25年'!$A$79:$A$85</c:f>
              <c:strCache/>
            </c:strRef>
          </c:cat>
          <c:val>
            <c:numRef>
              <c:f>'平成25年'!$B$79:$B$85</c:f>
              <c:numCache/>
            </c:numRef>
          </c:val>
        </c:ser>
        <c:axId val="39325146"/>
        <c:axId val="18381995"/>
      </c:radarChart>
      <c:catAx>
        <c:axId val="393251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81995"/>
        <c:crosses val="autoZero"/>
        <c:auto val="0"/>
        <c:lblOffset val="100"/>
        <c:tickLblSkip val="1"/>
        <c:noMultiLvlLbl val="0"/>
      </c:catAx>
      <c:valAx>
        <c:axId val="1838199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325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小国町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'平成25年'!$F$77:$F$78</c:f>
              <c:strCache>
                <c:ptCount val="1"/>
                <c:pt idx="0">
                  <c:v>小国町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'平成25年'!$E$79:$E$85</c:f>
              <c:strCache/>
            </c:strRef>
          </c:cat>
          <c:val>
            <c:numRef>
              <c:f>'平成25年'!$F$79:$F$85</c:f>
              <c:numCache/>
            </c:numRef>
          </c:val>
        </c:ser>
        <c:axId val="31220228"/>
        <c:axId val="12546597"/>
      </c:radarChart>
      <c:catAx>
        <c:axId val="312202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6597"/>
        <c:crosses val="autoZero"/>
        <c:auto val="0"/>
        <c:lblOffset val="100"/>
        <c:tickLblSkip val="1"/>
        <c:noMultiLvlLbl val="0"/>
      </c:catAx>
      <c:valAx>
        <c:axId val="125465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2202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白鷹町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'平成25年'!$J$77:$J$78</c:f>
              <c:strCache>
                <c:ptCount val="1"/>
                <c:pt idx="0">
                  <c:v>白鷹町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'平成25年'!$I$79:$I$85</c:f>
              <c:strCache/>
            </c:strRef>
          </c:cat>
          <c:val>
            <c:numRef>
              <c:f>'平成25年'!$J$79:$J$85</c:f>
              <c:numCache/>
            </c:numRef>
          </c:val>
        </c:ser>
        <c:axId val="45810510"/>
        <c:axId val="9641407"/>
      </c:radarChart>
      <c:catAx>
        <c:axId val="458105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41407"/>
        <c:crosses val="autoZero"/>
        <c:auto val="0"/>
        <c:lblOffset val="100"/>
        <c:tickLblSkip val="1"/>
        <c:noMultiLvlLbl val="0"/>
      </c:catAx>
      <c:valAx>
        <c:axId val="9641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810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高畠町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9"/>
          <c:w val="0.5345"/>
          <c:h val="0.602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'平成20年'!$J$65:$J$66</c:f>
              <c:strCache>
                <c:ptCount val="1"/>
                <c:pt idx="0">
                  <c:v>高畠町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'平成20年'!$I$67:$I$73</c:f>
              <c:strCache/>
            </c:strRef>
          </c:cat>
          <c:val>
            <c:numRef>
              <c:f>'平成20年'!$J$67:$J$73</c:f>
              <c:numCache/>
            </c:numRef>
          </c:val>
        </c:ser>
        <c:axId val="61141308"/>
        <c:axId val="13400861"/>
      </c:radarChart>
      <c:catAx>
        <c:axId val="611413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00861"/>
        <c:crosses val="autoZero"/>
        <c:auto val="0"/>
        <c:lblOffset val="100"/>
        <c:tickLblSkip val="1"/>
        <c:noMultiLvlLbl val="0"/>
      </c:catAx>
      <c:valAx>
        <c:axId val="13400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141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飯豊町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225"/>
          <c:w val="0.53625"/>
          <c:h val="0.6107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'平成25年'!$B$89:$B$90</c:f>
              <c:strCache>
                <c:ptCount val="1"/>
                <c:pt idx="0">
                  <c:v>飯豊町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'平成25年'!$A$91:$A$97</c:f>
              <c:strCache/>
            </c:strRef>
          </c:cat>
          <c:val>
            <c:numRef>
              <c:f>'平成25年'!$B$91:$B$97</c:f>
              <c:numCache/>
            </c:numRef>
          </c:val>
        </c:ser>
        <c:axId val="19663800"/>
        <c:axId val="42756473"/>
      </c:radarChart>
      <c:catAx>
        <c:axId val="196638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56473"/>
        <c:crosses val="autoZero"/>
        <c:auto val="0"/>
        <c:lblOffset val="100"/>
        <c:tickLblSkip val="1"/>
        <c:noMultiLvlLbl val="0"/>
      </c:catAx>
      <c:valAx>
        <c:axId val="4275647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663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'平成26年'!$A$55:$A$61</c:f>
              <c:strCache/>
            </c:strRef>
          </c:cat>
          <c:val>
            <c:numRef>
              <c:f>'平成26年'!$B$55:$B$61</c:f>
              <c:numCache/>
            </c:numRef>
          </c:val>
        </c:ser>
        <c:axId val="49263938"/>
        <c:axId val="40722259"/>
      </c:radarChart>
      <c:catAx>
        <c:axId val="492639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22259"/>
        <c:crosses val="autoZero"/>
        <c:auto val="0"/>
        <c:lblOffset val="100"/>
        <c:tickLblSkip val="1"/>
        <c:noMultiLvlLbl val="0"/>
      </c:catAx>
      <c:valAx>
        <c:axId val="40722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263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置賜保健所管内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7"/>
          <c:w val="0.541"/>
          <c:h val="0.620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'平成26年'!$F$53:$F$54</c:f>
              <c:strCache>
                <c:ptCount val="1"/>
                <c:pt idx="0">
                  <c:v>置賜保健所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'平成26年'!$E$55:$E$61</c:f>
              <c:strCache/>
            </c:strRef>
          </c:cat>
          <c:val>
            <c:numRef>
              <c:f>'平成26年'!$F$55:$F$61</c:f>
              <c:numCache/>
            </c:numRef>
          </c:val>
        </c:ser>
        <c:axId val="30956012"/>
        <c:axId val="10168653"/>
      </c:radarChart>
      <c:catAx>
        <c:axId val="309560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68653"/>
        <c:crosses val="autoZero"/>
        <c:auto val="0"/>
        <c:lblOffset val="100"/>
        <c:tickLblSkip val="1"/>
        <c:noMultiLvlLbl val="0"/>
      </c:catAx>
      <c:valAx>
        <c:axId val="10168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956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米沢市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'平成26年'!$J$53:$J$54</c:f>
              <c:strCache>
                <c:ptCount val="1"/>
                <c:pt idx="0">
                  <c:v>米沢市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'平成26年'!$I$55:$I$61</c:f>
              <c:strCache/>
            </c:strRef>
          </c:cat>
          <c:val>
            <c:numRef>
              <c:f>'平成26年'!$J$55:$J$61</c:f>
              <c:numCache/>
            </c:numRef>
          </c:val>
        </c:ser>
        <c:axId val="24409014"/>
        <c:axId val="18354535"/>
      </c:radarChart>
      <c:catAx>
        <c:axId val="244090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54535"/>
        <c:crosses val="autoZero"/>
        <c:auto val="0"/>
        <c:lblOffset val="100"/>
        <c:tickLblSkip val="1"/>
        <c:noMultiLvlLbl val="0"/>
      </c:catAx>
      <c:valAx>
        <c:axId val="18354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4090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長井市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'平成26年'!$B$65:$B$66</c:f>
              <c:strCache>
                <c:ptCount val="1"/>
                <c:pt idx="0">
                  <c:v>長井市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'平成26年'!$A$67:$A$73</c:f>
              <c:strCache/>
            </c:strRef>
          </c:cat>
          <c:val>
            <c:numRef>
              <c:f>'平成26年'!$B$67:$B$73</c:f>
              <c:numCache/>
            </c:numRef>
          </c:val>
        </c:ser>
        <c:axId val="30973088"/>
        <c:axId val="10322337"/>
      </c:radarChart>
      <c:catAx>
        <c:axId val="309730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22337"/>
        <c:crosses val="autoZero"/>
        <c:auto val="0"/>
        <c:lblOffset val="100"/>
        <c:tickLblSkip val="1"/>
        <c:noMultiLvlLbl val="0"/>
      </c:catAx>
      <c:valAx>
        <c:axId val="10322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973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南陽市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"/>
          <c:y val="0.2695"/>
          <c:w val="0.5365"/>
          <c:h val="0.62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'平成26年'!$F$65:$F$66</c:f>
              <c:strCache>
                <c:ptCount val="1"/>
                <c:pt idx="0">
                  <c:v>南陽市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'平成26年'!$E$67:$E$73</c:f>
              <c:strCache/>
            </c:strRef>
          </c:cat>
          <c:val>
            <c:numRef>
              <c:f>'平成26年'!$F$67:$F$73</c:f>
              <c:numCache/>
            </c:numRef>
          </c:val>
        </c:ser>
        <c:axId val="25792170"/>
        <c:axId val="30802939"/>
      </c:radarChart>
      <c:catAx>
        <c:axId val="257921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02939"/>
        <c:crosses val="autoZero"/>
        <c:auto val="0"/>
        <c:lblOffset val="100"/>
        <c:tickLblSkip val="1"/>
        <c:noMultiLvlLbl val="0"/>
      </c:catAx>
      <c:valAx>
        <c:axId val="308029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792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高畠町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9"/>
          <c:w val="0.5345"/>
          <c:h val="0.602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'平成26年'!$J$65:$J$66</c:f>
              <c:strCache>
                <c:ptCount val="1"/>
                <c:pt idx="0">
                  <c:v>高畠町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'平成26年'!$I$67:$I$73</c:f>
              <c:strCache/>
            </c:strRef>
          </c:cat>
          <c:val>
            <c:numRef>
              <c:f>'平成26年'!$J$67:$J$73</c:f>
              <c:numCache/>
            </c:numRef>
          </c:val>
        </c:ser>
        <c:axId val="8790996"/>
        <c:axId val="12010101"/>
      </c:radarChart>
      <c:catAx>
        <c:axId val="87909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10101"/>
        <c:crosses val="autoZero"/>
        <c:auto val="0"/>
        <c:lblOffset val="100"/>
        <c:tickLblSkip val="1"/>
        <c:noMultiLvlLbl val="0"/>
      </c:catAx>
      <c:valAx>
        <c:axId val="12010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790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川西町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'平成26年'!$B$77:$B$78</c:f>
              <c:strCache>
                <c:ptCount val="1"/>
                <c:pt idx="0">
                  <c:v>川西町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'平成26年'!$A$79:$A$85</c:f>
              <c:strCache/>
            </c:strRef>
          </c:cat>
          <c:val>
            <c:numRef>
              <c:f>'平成26年'!$B$79:$B$85</c:f>
              <c:numCache/>
            </c:numRef>
          </c:val>
        </c:ser>
        <c:axId val="40982046"/>
        <c:axId val="33294095"/>
      </c:radarChart>
      <c:catAx>
        <c:axId val="409820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94095"/>
        <c:crosses val="autoZero"/>
        <c:auto val="0"/>
        <c:lblOffset val="100"/>
        <c:tickLblSkip val="1"/>
        <c:noMultiLvlLbl val="0"/>
      </c:catAx>
      <c:valAx>
        <c:axId val="3329409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982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小国町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'平成26年'!$F$77:$F$78</c:f>
              <c:strCache>
                <c:ptCount val="1"/>
                <c:pt idx="0">
                  <c:v>小国町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'平成26年'!$E$79:$E$85</c:f>
              <c:strCache/>
            </c:strRef>
          </c:cat>
          <c:val>
            <c:numRef>
              <c:f>'平成26年'!$F$79:$F$85</c:f>
              <c:numCache/>
            </c:numRef>
          </c:val>
        </c:ser>
        <c:axId val="31211400"/>
        <c:axId val="12467145"/>
      </c:radarChart>
      <c:catAx>
        <c:axId val="312114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7145"/>
        <c:crosses val="autoZero"/>
        <c:auto val="0"/>
        <c:lblOffset val="100"/>
        <c:tickLblSkip val="1"/>
        <c:noMultiLvlLbl val="0"/>
      </c:catAx>
      <c:valAx>
        <c:axId val="12467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211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白鷹町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'平成26年'!$J$77:$J$78</c:f>
              <c:strCache>
                <c:ptCount val="1"/>
                <c:pt idx="0">
                  <c:v>白鷹町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'平成26年'!$I$79:$I$85</c:f>
              <c:strCache/>
            </c:strRef>
          </c:cat>
          <c:val>
            <c:numRef>
              <c:f>'平成26年'!$J$79:$J$85</c:f>
              <c:numCache/>
            </c:numRef>
          </c:val>
        </c:ser>
        <c:axId val="45095442"/>
        <c:axId val="3205795"/>
      </c:radarChart>
      <c:catAx>
        <c:axId val="450954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5795"/>
        <c:crosses val="autoZero"/>
        <c:auto val="0"/>
        <c:lblOffset val="100"/>
        <c:tickLblSkip val="1"/>
        <c:noMultiLvlLbl val="0"/>
      </c:catAx>
      <c:valAx>
        <c:axId val="3205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095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川西町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'平成20年'!$B$77:$B$78</c:f>
              <c:strCache>
                <c:ptCount val="1"/>
                <c:pt idx="0">
                  <c:v>川西町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'平成20年'!$A$79:$A$85</c:f>
              <c:strCache/>
            </c:strRef>
          </c:cat>
          <c:val>
            <c:numRef>
              <c:f>'平成20年'!$B$79:$B$85</c:f>
              <c:numCache/>
            </c:numRef>
          </c:val>
        </c:ser>
        <c:axId val="53498886"/>
        <c:axId val="11727927"/>
      </c:radarChart>
      <c:catAx>
        <c:axId val="534988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27927"/>
        <c:crosses val="autoZero"/>
        <c:auto val="0"/>
        <c:lblOffset val="100"/>
        <c:tickLblSkip val="1"/>
        <c:noMultiLvlLbl val="0"/>
      </c:catAx>
      <c:valAx>
        <c:axId val="1172792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飯豊町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225"/>
          <c:w val="0.53625"/>
          <c:h val="0.6107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'平成26年'!$B$89:$B$90</c:f>
              <c:strCache>
                <c:ptCount val="1"/>
                <c:pt idx="0">
                  <c:v>飯豊町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'平成26年'!$A$91:$A$97</c:f>
              <c:strCache/>
            </c:strRef>
          </c:cat>
          <c:val>
            <c:numRef>
              <c:f>'平成26年'!$B$91:$B$97</c:f>
              <c:numCache/>
            </c:numRef>
          </c:val>
        </c:ser>
        <c:axId val="28852156"/>
        <c:axId val="58342813"/>
      </c:radarChart>
      <c:catAx>
        <c:axId val="288521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42813"/>
        <c:crosses val="autoZero"/>
        <c:auto val="0"/>
        <c:lblOffset val="100"/>
        <c:tickLblSkip val="1"/>
        <c:noMultiLvlLbl val="0"/>
      </c:catAx>
      <c:valAx>
        <c:axId val="5834281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852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'平成27年'!$B$53:$B$54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'平成27年'!$A$55:$A$61</c:f>
              <c:strCache/>
            </c:strRef>
          </c:cat>
          <c:val>
            <c:numRef>
              <c:f>'平成27年'!$B$55:$B$61</c:f>
              <c:numCache/>
            </c:numRef>
          </c:val>
        </c:ser>
        <c:axId val="55323270"/>
        <c:axId val="28147383"/>
      </c:radarChart>
      <c:catAx>
        <c:axId val="553232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47383"/>
        <c:crosses val="autoZero"/>
        <c:auto val="0"/>
        <c:lblOffset val="100"/>
        <c:tickLblSkip val="1"/>
        <c:noMultiLvlLbl val="0"/>
      </c:catAx>
      <c:valAx>
        <c:axId val="28147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323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置賜保健所管内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7"/>
          <c:w val="0.541"/>
          <c:h val="0.6205"/>
        </c:manualLayout>
      </c:layout>
      <c:radarChart>
        <c:radarStyle val="marker"/>
        <c:varyColors val="0"/>
        <c:ser>
          <c:idx val="0"/>
          <c:order val="0"/>
          <c:tx>
            <c:strRef>
              <c:f>'平成27年'!$F$53:$F$54</c:f>
              <c:strCache>
                <c:ptCount val="1"/>
                <c:pt idx="0">
                  <c:v>置賜保健所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'平成27年'!$E$55:$E$61</c:f>
              <c:strCache/>
            </c:strRef>
          </c:cat>
          <c:val>
            <c:numRef>
              <c:f>'平成27年'!$F$55:$F$61</c:f>
              <c:numCache/>
            </c:numRef>
          </c:val>
        </c:ser>
        <c:axId val="51999856"/>
        <c:axId val="65345521"/>
      </c:radarChart>
      <c:catAx>
        <c:axId val="519998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5521"/>
        <c:crosses val="autoZero"/>
        <c:auto val="0"/>
        <c:lblOffset val="100"/>
        <c:tickLblSkip val="1"/>
        <c:noMultiLvlLbl val="0"/>
      </c:catAx>
      <c:valAx>
        <c:axId val="65345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999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米沢市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'平成27年'!$J$53:$J$54</c:f>
              <c:strCache>
                <c:ptCount val="1"/>
                <c:pt idx="0">
                  <c:v>米沢市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'平成27年'!$I$55:$I$61</c:f>
              <c:strCache/>
            </c:strRef>
          </c:cat>
          <c:val>
            <c:numRef>
              <c:f>'平成27年'!$J$55:$J$61</c:f>
              <c:numCache/>
            </c:numRef>
          </c:val>
        </c:ser>
        <c:axId val="51238778"/>
        <c:axId val="58495819"/>
      </c:radarChart>
      <c:catAx>
        <c:axId val="512387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95819"/>
        <c:crosses val="autoZero"/>
        <c:auto val="0"/>
        <c:lblOffset val="100"/>
        <c:tickLblSkip val="1"/>
        <c:noMultiLvlLbl val="0"/>
      </c:catAx>
      <c:valAx>
        <c:axId val="584958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2387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長井市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'平成27年'!$B$65:$B$66</c:f>
              <c:strCache>
                <c:ptCount val="1"/>
                <c:pt idx="0">
                  <c:v>長井市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'平成27年'!$A$67:$A$73</c:f>
              <c:strCache/>
            </c:strRef>
          </c:cat>
          <c:val>
            <c:numRef>
              <c:f>'平成27年'!$B$67:$B$73</c:f>
              <c:numCache/>
            </c:numRef>
          </c:val>
        </c:ser>
        <c:axId val="56700324"/>
        <c:axId val="40540869"/>
      </c:radarChart>
      <c:catAx>
        <c:axId val="567003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40869"/>
        <c:crosses val="autoZero"/>
        <c:auto val="0"/>
        <c:lblOffset val="100"/>
        <c:tickLblSkip val="1"/>
        <c:noMultiLvlLbl val="0"/>
      </c:catAx>
      <c:valAx>
        <c:axId val="40540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700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南陽市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"/>
          <c:y val="0.2695"/>
          <c:w val="0.5365"/>
          <c:h val="0.62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'平成27年'!$F$65:$F$66</c:f>
              <c:strCache>
                <c:ptCount val="1"/>
                <c:pt idx="0">
                  <c:v>南陽市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'平成27年'!$E$67:$E$73</c:f>
              <c:strCache/>
            </c:strRef>
          </c:cat>
          <c:val>
            <c:numRef>
              <c:f>'平成27年'!$F$67:$F$73</c:f>
              <c:numCache/>
            </c:numRef>
          </c:val>
        </c:ser>
        <c:axId val="29323502"/>
        <c:axId val="62584927"/>
      </c:radarChart>
      <c:catAx>
        <c:axId val="293235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84927"/>
        <c:crosses val="autoZero"/>
        <c:auto val="0"/>
        <c:lblOffset val="100"/>
        <c:tickLblSkip val="1"/>
        <c:noMultiLvlLbl val="0"/>
      </c:catAx>
      <c:valAx>
        <c:axId val="625849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323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高畠町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9"/>
          <c:w val="0.5345"/>
          <c:h val="0.602"/>
        </c:manualLayout>
      </c:layout>
      <c:radarChart>
        <c:radarStyle val="marker"/>
        <c:varyColors val="0"/>
        <c:ser>
          <c:idx val="0"/>
          <c:order val="0"/>
          <c:tx>
            <c:strRef>
              <c:f>'平成27年'!$J$65:$J$66</c:f>
              <c:strCache>
                <c:ptCount val="1"/>
                <c:pt idx="0">
                  <c:v>高畠町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'平成27年'!$I$67:$I$73</c:f>
              <c:strCache/>
            </c:strRef>
          </c:cat>
          <c:val>
            <c:numRef>
              <c:f>'平成27年'!$J$67:$J$73</c:f>
              <c:numCache/>
            </c:numRef>
          </c:val>
        </c:ser>
        <c:axId val="26393432"/>
        <c:axId val="36214297"/>
      </c:radarChart>
      <c:catAx>
        <c:axId val="263934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14297"/>
        <c:crosses val="autoZero"/>
        <c:auto val="0"/>
        <c:lblOffset val="100"/>
        <c:tickLblSkip val="1"/>
        <c:noMultiLvlLbl val="0"/>
      </c:catAx>
      <c:valAx>
        <c:axId val="36214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393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川西町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'平成27年'!$B$77:$B$78</c:f>
              <c:strCache>
                <c:ptCount val="1"/>
                <c:pt idx="0">
                  <c:v>川西町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'平成27年'!$A$79:$A$85</c:f>
              <c:strCache/>
            </c:strRef>
          </c:cat>
          <c:val>
            <c:numRef>
              <c:f>'平成27年'!$B$79:$B$85</c:f>
              <c:numCache/>
            </c:numRef>
          </c:val>
        </c:ser>
        <c:axId val="57493218"/>
        <c:axId val="47676915"/>
      </c:radarChart>
      <c:catAx>
        <c:axId val="574932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76915"/>
        <c:crosses val="autoZero"/>
        <c:auto val="0"/>
        <c:lblOffset val="100"/>
        <c:tickLblSkip val="1"/>
        <c:noMultiLvlLbl val="0"/>
      </c:catAx>
      <c:valAx>
        <c:axId val="4767691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7493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小国町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'平成27年'!$F$77:$F$78</c:f>
              <c:strCache>
                <c:ptCount val="1"/>
                <c:pt idx="0">
                  <c:v>小国町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'平成27年'!$E$79:$E$85</c:f>
              <c:strCache/>
            </c:strRef>
          </c:cat>
          <c:val>
            <c:numRef>
              <c:f>'平成27年'!$F$79:$F$85</c:f>
              <c:numCache/>
            </c:numRef>
          </c:val>
        </c:ser>
        <c:axId val="26439052"/>
        <c:axId val="36624877"/>
      </c:radarChart>
      <c:catAx>
        <c:axId val="264390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24877"/>
        <c:crosses val="autoZero"/>
        <c:auto val="0"/>
        <c:lblOffset val="100"/>
        <c:tickLblSkip val="1"/>
        <c:noMultiLvlLbl val="0"/>
      </c:catAx>
      <c:valAx>
        <c:axId val="36624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439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白鷹町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'平成27年'!$J$77:$J$78</c:f>
              <c:strCache>
                <c:ptCount val="1"/>
                <c:pt idx="0">
                  <c:v>白鷹町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'平成27年'!$I$79:$I$85</c:f>
              <c:strCache/>
            </c:strRef>
          </c:cat>
          <c:val>
            <c:numRef>
              <c:f>'平成27年'!$J$79:$J$85</c:f>
              <c:numCache/>
            </c:numRef>
          </c:val>
        </c:ser>
        <c:axId val="61188438"/>
        <c:axId val="13825031"/>
      </c:radarChart>
      <c:catAx>
        <c:axId val="611884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25031"/>
        <c:crosses val="autoZero"/>
        <c:auto val="0"/>
        <c:lblOffset val="100"/>
        <c:tickLblSkip val="1"/>
        <c:noMultiLvlLbl val="0"/>
      </c:catAx>
      <c:valAx>
        <c:axId val="13825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188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小国町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'平成20年'!$F$77:$F$78</c:f>
              <c:strCache>
                <c:ptCount val="1"/>
                <c:pt idx="0">
                  <c:v>小国町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'平成20年'!$E$79:$E$85</c:f>
              <c:strCache/>
            </c:strRef>
          </c:cat>
          <c:val>
            <c:numRef>
              <c:f>'平成20年'!$F$79:$F$85</c:f>
              <c:numCache/>
            </c:numRef>
          </c:val>
        </c:ser>
        <c:axId val="38442480"/>
        <c:axId val="10438001"/>
      </c:radarChart>
      <c:catAx>
        <c:axId val="384424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38001"/>
        <c:crosses val="autoZero"/>
        <c:auto val="0"/>
        <c:lblOffset val="100"/>
        <c:tickLblSkip val="1"/>
        <c:noMultiLvlLbl val="0"/>
      </c:catAx>
      <c:valAx>
        <c:axId val="1043800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442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飯豊町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225"/>
          <c:w val="0.53625"/>
          <c:h val="0.61075"/>
        </c:manualLayout>
      </c:layout>
      <c:radarChart>
        <c:radarStyle val="marker"/>
        <c:varyColors val="0"/>
        <c:ser>
          <c:idx val="0"/>
          <c:order val="0"/>
          <c:tx>
            <c:strRef>
              <c:f>'平成27年'!$B$89:$B$90</c:f>
              <c:strCache>
                <c:ptCount val="1"/>
                <c:pt idx="0">
                  <c:v>飯豊町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'平成27年'!$A$91:$A$97</c:f>
              <c:strCache/>
            </c:strRef>
          </c:cat>
          <c:val>
            <c:numRef>
              <c:f>'平成27年'!$B$91:$B$97</c:f>
              <c:numCache/>
            </c:numRef>
          </c:val>
        </c:ser>
        <c:axId val="57316416"/>
        <c:axId val="46085697"/>
      </c:radarChart>
      <c:catAx>
        <c:axId val="573164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85697"/>
        <c:crosses val="autoZero"/>
        <c:auto val="0"/>
        <c:lblOffset val="100"/>
        <c:tickLblSkip val="1"/>
        <c:noMultiLvlLbl val="0"/>
      </c:catAx>
      <c:valAx>
        <c:axId val="4608569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7316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'置賜合計'!$B$53:$B$54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'置賜合計'!$A$55:$A$61</c:f>
              <c:strCache/>
            </c:strRef>
          </c:cat>
          <c:val>
            <c:numRef>
              <c:f>'置賜合計'!$B$55:$B$61</c:f>
              <c:numCache/>
            </c:numRef>
          </c:val>
        </c:ser>
        <c:axId val="12118090"/>
        <c:axId val="41953947"/>
      </c:radarChart>
      <c:catAx>
        <c:axId val="121180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3947"/>
        <c:crosses val="autoZero"/>
        <c:auto val="0"/>
        <c:lblOffset val="100"/>
        <c:tickLblSkip val="1"/>
        <c:noMultiLvlLbl val="0"/>
      </c:catAx>
      <c:valAx>
        <c:axId val="41953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2118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置賜保健所管内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7"/>
          <c:w val="0.541"/>
          <c:h val="0.6205"/>
        </c:manualLayout>
      </c:layout>
      <c:radarChart>
        <c:radarStyle val="marker"/>
        <c:varyColors val="0"/>
        <c:ser>
          <c:idx val="0"/>
          <c:order val="0"/>
          <c:tx>
            <c:strRef>
              <c:f>'置賜合計'!$F$53:$F$54</c:f>
              <c:strCache>
                <c:ptCount val="1"/>
                <c:pt idx="0">
                  <c:v>置賜保健所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'置賜合計'!$E$55:$E$61</c:f>
              <c:strCache/>
            </c:strRef>
          </c:cat>
          <c:val>
            <c:numRef>
              <c:f>'置賜合計'!$F$55:$F$61</c:f>
              <c:numCache/>
            </c:numRef>
          </c:val>
        </c:ser>
        <c:axId val="42041204"/>
        <c:axId val="42826517"/>
      </c:radarChart>
      <c:catAx>
        <c:axId val="420412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26517"/>
        <c:crosses val="autoZero"/>
        <c:auto val="0"/>
        <c:lblOffset val="100"/>
        <c:tickLblSkip val="1"/>
        <c:noMultiLvlLbl val="0"/>
      </c:catAx>
      <c:valAx>
        <c:axId val="42826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041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米沢市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'置賜合計'!$J$53:$J$54</c:f>
              <c:strCache>
                <c:ptCount val="1"/>
                <c:pt idx="0">
                  <c:v>米沢市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'置賜合計'!$I$55:$I$61</c:f>
              <c:strCache/>
            </c:strRef>
          </c:cat>
          <c:val>
            <c:numRef>
              <c:f>'置賜合計'!$J$55:$J$61</c:f>
              <c:numCache/>
            </c:numRef>
          </c:val>
        </c:ser>
        <c:axId val="49894334"/>
        <c:axId val="46395823"/>
      </c:radarChart>
      <c:catAx>
        <c:axId val="498943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5823"/>
        <c:crosses val="autoZero"/>
        <c:auto val="0"/>
        <c:lblOffset val="100"/>
        <c:tickLblSkip val="1"/>
        <c:noMultiLvlLbl val="0"/>
      </c:catAx>
      <c:valAx>
        <c:axId val="46395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894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長井市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'置賜合計'!$B$65:$B$66</c:f>
              <c:strCache>
                <c:ptCount val="1"/>
                <c:pt idx="0">
                  <c:v>長井市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'置賜合計'!$A$67:$A$73</c:f>
              <c:strCache/>
            </c:strRef>
          </c:cat>
          <c:val>
            <c:numRef>
              <c:f>'置賜合計'!$B$67:$B$73</c:f>
              <c:numCache/>
            </c:numRef>
          </c:val>
        </c:ser>
        <c:axId val="14909224"/>
        <c:axId val="67074153"/>
      </c:radarChart>
      <c:catAx>
        <c:axId val="149092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74153"/>
        <c:crosses val="autoZero"/>
        <c:auto val="0"/>
        <c:lblOffset val="100"/>
        <c:tickLblSkip val="1"/>
        <c:noMultiLvlLbl val="0"/>
      </c:catAx>
      <c:valAx>
        <c:axId val="67074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4909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南陽市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"/>
          <c:y val="0.2695"/>
          <c:w val="0.5365"/>
          <c:h val="0.62225"/>
        </c:manualLayout>
      </c:layout>
      <c:radarChart>
        <c:radarStyle val="marker"/>
        <c:varyColors val="0"/>
        <c:ser>
          <c:idx val="0"/>
          <c:order val="0"/>
          <c:tx>
            <c:strRef>
              <c:f>'置賜合計'!$F$65:$F$66</c:f>
              <c:strCache>
                <c:ptCount val="1"/>
                <c:pt idx="0">
                  <c:v>南陽市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'置賜合計'!$E$67:$E$73</c:f>
              <c:strCache/>
            </c:strRef>
          </c:cat>
          <c:val>
            <c:numRef>
              <c:f>'置賜合計'!$F$67:$F$73</c:f>
              <c:numCache/>
            </c:numRef>
          </c:val>
        </c:ser>
        <c:axId val="66796466"/>
        <c:axId val="64297283"/>
      </c:radarChart>
      <c:catAx>
        <c:axId val="667964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97283"/>
        <c:crosses val="autoZero"/>
        <c:auto val="0"/>
        <c:lblOffset val="100"/>
        <c:tickLblSkip val="1"/>
        <c:noMultiLvlLbl val="0"/>
      </c:catAx>
      <c:valAx>
        <c:axId val="64297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796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高畠町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9"/>
          <c:w val="0.5345"/>
          <c:h val="0.602"/>
        </c:manualLayout>
      </c:layout>
      <c:radarChart>
        <c:radarStyle val="marker"/>
        <c:varyColors val="0"/>
        <c:ser>
          <c:idx val="0"/>
          <c:order val="0"/>
          <c:tx>
            <c:strRef>
              <c:f>'置賜合計'!$J$65:$J$66</c:f>
              <c:strCache>
                <c:ptCount val="1"/>
                <c:pt idx="0">
                  <c:v>高畠町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'置賜合計'!$I$67:$I$73</c:f>
              <c:strCache/>
            </c:strRef>
          </c:cat>
          <c:val>
            <c:numRef>
              <c:f>'置賜合計'!$J$67:$J$73</c:f>
              <c:numCache/>
            </c:numRef>
          </c:val>
        </c:ser>
        <c:axId val="41804636"/>
        <c:axId val="40697405"/>
      </c:radarChart>
      <c:catAx>
        <c:axId val="418046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7405"/>
        <c:crosses val="autoZero"/>
        <c:auto val="0"/>
        <c:lblOffset val="100"/>
        <c:tickLblSkip val="1"/>
        <c:noMultiLvlLbl val="0"/>
      </c:catAx>
      <c:valAx>
        <c:axId val="406974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804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川西町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'置賜合計'!$B$77:$B$78</c:f>
              <c:strCache>
                <c:ptCount val="1"/>
                <c:pt idx="0">
                  <c:v>川西町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'置賜合計'!$A$79:$A$85</c:f>
              <c:strCache/>
            </c:strRef>
          </c:cat>
          <c:val>
            <c:numRef>
              <c:f>'置賜合計'!$B$79:$B$85</c:f>
              <c:numCache/>
            </c:numRef>
          </c:val>
        </c:ser>
        <c:axId val="30732326"/>
        <c:axId val="8155479"/>
      </c:radarChart>
      <c:catAx>
        <c:axId val="307323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55479"/>
        <c:crosses val="autoZero"/>
        <c:auto val="0"/>
        <c:lblOffset val="100"/>
        <c:tickLblSkip val="1"/>
        <c:noMultiLvlLbl val="0"/>
      </c:catAx>
      <c:valAx>
        <c:axId val="815547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732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小国町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'置賜合計'!$F$77:$F$78</c:f>
              <c:strCache>
                <c:ptCount val="1"/>
                <c:pt idx="0">
                  <c:v>小国町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'置賜合計'!$E$79:$E$85</c:f>
              <c:strCache/>
            </c:strRef>
          </c:cat>
          <c:val>
            <c:numRef>
              <c:f>'置賜合計'!$F$79:$F$85</c:f>
              <c:numCache/>
            </c:numRef>
          </c:val>
        </c:ser>
        <c:axId val="6290448"/>
        <c:axId val="56614033"/>
      </c:radarChart>
      <c:catAx>
        <c:axId val="62904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4033"/>
        <c:crosses val="autoZero"/>
        <c:auto val="0"/>
        <c:lblOffset val="100"/>
        <c:tickLblSkip val="1"/>
        <c:noMultiLvlLbl val="0"/>
      </c:catAx>
      <c:valAx>
        <c:axId val="56614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90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白鷹町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'置賜合計'!$J$77:$J$78</c:f>
              <c:strCache>
                <c:ptCount val="1"/>
                <c:pt idx="0">
                  <c:v>白鷹町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'置賜合計'!$I$79:$I$85</c:f>
              <c:strCache/>
            </c:strRef>
          </c:cat>
          <c:val>
            <c:numRef>
              <c:f>'置賜合計'!$J$79:$J$85</c:f>
              <c:numCache/>
            </c:numRef>
          </c:val>
        </c:ser>
        <c:axId val="39764250"/>
        <c:axId val="22333931"/>
      </c:radarChart>
      <c:catAx>
        <c:axId val="397642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33931"/>
        <c:crosses val="autoZero"/>
        <c:auto val="0"/>
        <c:lblOffset val="100"/>
        <c:tickLblSkip val="1"/>
        <c:noMultiLvlLbl val="0"/>
      </c:catAx>
      <c:valAx>
        <c:axId val="22333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764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白鷹町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'平成20年'!$J$77:$J$78</c:f>
              <c:strCache>
                <c:ptCount val="1"/>
                <c:pt idx="0">
                  <c:v>白鷹町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'平成20年'!$I$79:$I$85</c:f>
              <c:strCache/>
            </c:strRef>
          </c:cat>
          <c:val>
            <c:numRef>
              <c:f>'平成20年'!$J$79:$J$85</c:f>
              <c:numCache/>
            </c:numRef>
          </c:val>
        </c:ser>
        <c:axId val="26833146"/>
        <c:axId val="40171723"/>
      </c:radarChart>
      <c:catAx>
        <c:axId val="268331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1723"/>
        <c:crosses val="autoZero"/>
        <c:auto val="0"/>
        <c:lblOffset val="100"/>
        <c:tickLblSkip val="1"/>
        <c:noMultiLvlLbl val="0"/>
      </c:catAx>
      <c:valAx>
        <c:axId val="40171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833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飯豊町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225"/>
          <c:w val="0.53625"/>
          <c:h val="0.61075"/>
        </c:manualLayout>
      </c:layout>
      <c:radarChart>
        <c:radarStyle val="marker"/>
        <c:varyColors val="0"/>
        <c:ser>
          <c:idx val="0"/>
          <c:order val="0"/>
          <c:tx>
            <c:strRef>
              <c:f>'置賜合計'!$B$89:$B$90</c:f>
              <c:strCache>
                <c:ptCount val="1"/>
                <c:pt idx="0">
                  <c:v>飯豊町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'置賜合計'!$A$91:$A$97</c:f>
              <c:strCache/>
            </c:strRef>
          </c:cat>
          <c:val>
            <c:numRef>
              <c:f>'置賜合計'!$B$91:$B$97</c:f>
              <c:numCache/>
            </c:numRef>
          </c:val>
        </c:ser>
        <c:axId val="66787652"/>
        <c:axId val="64217957"/>
      </c:radarChart>
      <c:catAx>
        <c:axId val="667876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7957"/>
        <c:crosses val="autoZero"/>
        <c:auto val="0"/>
        <c:lblOffset val="100"/>
        <c:tickLblSkip val="1"/>
        <c:noMultiLvlLbl val="0"/>
      </c:catAx>
      <c:valAx>
        <c:axId val="6421795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787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6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75"/>
          <c:y val="0.2565"/>
          <c:w val="0.51925"/>
          <c:h val="0.6342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'出生数に占める割合'!$A$55:$A$58</c:f>
              <c:strCache/>
            </c:strRef>
          </c:cat>
          <c:val>
            <c:numRef>
              <c:f>'出生数に占める割合'!$B$55:$B$58</c:f>
              <c:numCache/>
            </c:numRef>
          </c:val>
        </c:ser>
        <c:axId val="41090702"/>
        <c:axId val="34271999"/>
      </c:radarChart>
      <c:catAx>
        <c:axId val="410907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71999"/>
        <c:crosses val="autoZero"/>
        <c:auto val="0"/>
        <c:lblOffset val="100"/>
        <c:tickLblSkip val="1"/>
        <c:noMultiLvlLbl val="0"/>
      </c:catAx>
      <c:valAx>
        <c:axId val="34271999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09070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置賜保健所管内 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35"/>
          <c:y val="0.2655"/>
          <c:w val="0.50975"/>
          <c:h val="0.6087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'出生数に占める割合'!$F$53:$F$54</c:f>
              <c:strCache>
                <c:ptCount val="1"/>
                <c:pt idx="0">
                  <c:v>置賜保健所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'出生数に占める割合'!$E$55:$E$58</c:f>
              <c:strCache/>
            </c:strRef>
          </c:cat>
          <c:val>
            <c:numRef>
              <c:f>'出生数に占める割合'!$F$55:$F$58</c:f>
              <c:numCache/>
            </c:numRef>
          </c:val>
        </c:ser>
        <c:axId val="40012536"/>
        <c:axId val="24568505"/>
      </c:radarChart>
      <c:catAx>
        <c:axId val="400125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68505"/>
        <c:crosses val="autoZero"/>
        <c:auto val="0"/>
        <c:lblOffset val="100"/>
        <c:tickLblSkip val="1"/>
        <c:noMultiLvlLbl val="0"/>
      </c:catAx>
      <c:valAx>
        <c:axId val="24568505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01253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米沢市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25"/>
          <c:y val="0.26675"/>
          <c:w val="0.5115"/>
          <c:h val="0.613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'出生数に占める割合'!$J$53:$J$54</c:f>
              <c:strCache>
                <c:ptCount val="1"/>
                <c:pt idx="0">
                  <c:v>米沢市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'出生数に占める割合'!$I$55:$I$58</c:f>
              <c:strCache/>
            </c:strRef>
          </c:cat>
          <c:val>
            <c:numRef>
              <c:f>'出生数に占める割合'!$J$55:$J$58</c:f>
              <c:numCache/>
            </c:numRef>
          </c:val>
        </c:ser>
        <c:axId val="19789954"/>
        <c:axId val="43891859"/>
      </c:radarChart>
      <c:catAx>
        <c:axId val="197899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91859"/>
        <c:crosses val="autoZero"/>
        <c:auto val="0"/>
        <c:lblOffset val="100"/>
        <c:tickLblSkip val="1"/>
        <c:noMultiLvlLbl val="0"/>
      </c:catAx>
      <c:valAx>
        <c:axId val="43891859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78995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長井市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175"/>
          <c:y val="0.268"/>
          <c:w val="0.51"/>
          <c:h val="0.613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'出生数に占める割合'!$B$62:$B$63</c:f>
              <c:strCache>
                <c:ptCount val="1"/>
                <c:pt idx="0">
                  <c:v>長井市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'出生数に占める割合'!$A$64:$A$67</c:f>
              <c:strCache/>
            </c:strRef>
          </c:cat>
          <c:val>
            <c:numRef>
              <c:f>'出生数に占める割合'!$B$64:$B$67</c:f>
              <c:numCache/>
            </c:numRef>
          </c:val>
        </c:ser>
        <c:axId val="59482412"/>
        <c:axId val="65579661"/>
      </c:radarChart>
      <c:catAx>
        <c:axId val="594824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9661"/>
        <c:crosses val="autoZero"/>
        <c:auto val="0"/>
        <c:lblOffset val="100"/>
        <c:tickLblSkip val="1"/>
        <c:noMultiLvlLbl val="0"/>
      </c:catAx>
      <c:valAx>
        <c:axId val="65579661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48241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南陽市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"/>
          <c:y val="0.28475"/>
          <c:w val="0.49575"/>
          <c:h val="0.5767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'出生数に占める割合'!$F$62:$F$63</c:f>
              <c:strCache>
                <c:ptCount val="1"/>
                <c:pt idx="0">
                  <c:v>南陽市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'出生数に占める割合'!$E$64:$E$67</c:f>
              <c:strCache/>
            </c:strRef>
          </c:cat>
          <c:val>
            <c:numRef>
              <c:f>'出生数に占める割合'!$F$64:$F$67</c:f>
              <c:numCache/>
            </c:numRef>
          </c:val>
        </c:ser>
        <c:axId val="53346038"/>
        <c:axId val="10352295"/>
      </c:radarChart>
      <c:catAx>
        <c:axId val="533460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52295"/>
        <c:crosses val="autoZero"/>
        <c:auto val="0"/>
        <c:lblOffset val="100"/>
        <c:tickLblSkip val="1"/>
        <c:noMultiLvlLbl val="0"/>
      </c:catAx>
      <c:valAx>
        <c:axId val="10352295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334603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高畠町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3005"/>
          <c:w val="0.4855"/>
          <c:h val="0.552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'出生数に占める割合'!$J$62:$J$63</c:f>
              <c:strCache>
                <c:ptCount val="1"/>
                <c:pt idx="0">
                  <c:v>高畠町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'出生数に占める割合'!$I$64:$I$67</c:f>
              <c:strCache/>
            </c:strRef>
          </c:cat>
          <c:val>
            <c:numRef>
              <c:f>'出生数に占める割合'!$J$64:$J$67</c:f>
              <c:numCache/>
            </c:numRef>
          </c:val>
        </c:ser>
        <c:axId val="26061792"/>
        <c:axId val="33229537"/>
      </c:radarChart>
      <c:catAx>
        <c:axId val="260617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29537"/>
        <c:crosses val="autoZero"/>
        <c:auto val="0"/>
        <c:lblOffset val="100"/>
        <c:tickLblSkip val="1"/>
        <c:noMultiLvlLbl val="0"/>
      </c:catAx>
      <c:valAx>
        <c:axId val="33229537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06179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川西町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25"/>
          <c:y val="0.26575"/>
          <c:w val="0.5115"/>
          <c:h val="0.61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'出生数に占める割合'!$B$71:$B$72</c:f>
              <c:strCache>
                <c:ptCount val="1"/>
                <c:pt idx="0">
                  <c:v>川西町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'出生数に占める割合'!$A$73:$A$76</c:f>
              <c:strCache/>
            </c:strRef>
          </c:cat>
          <c:val>
            <c:numRef>
              <c:f>'出生数に占める割合'!$B$73:$B$76</c:f>
              <c:numCache/>
            </c:numRef>
          </c:val>
        </c:ser>
        <c:axId val="30630378"/>
        <c:axId val="7237947"/>
      </c:radarChart>
      <c:catAx>
        <c:axId val="306303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37947"/>
        <c:crosses val="autoZero"/>
        <c:auto val="0"/>
        <c:lblOffset val="100"/>
        <c:tickLblSkip val="1"/>
        <c:noMultiLvlLbl val="0"/>
      </c:catAx>
      <c:valAx>
        <c:axId val="7237947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63037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小国町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175"/>
          <c:y val="0.269"/>
          <c:w val="0.513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'出生数に占める割合'!$F$71:$F$72</c:f>
              <c:strCache>
                <c:ptCount val="1"/>
                <c:pt idx="0">
                  <c:v>小国町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'出生数に占める割合'!$E$73:$E$76</c:f>
              <c:strCache/>
            </c:strRef>
          </c:cat>
          <c:val>
            <c:numRef>
              <c:f>'出生数に占める割合'!$F$73:$F$76</c:f>
              <c:numCache/>
            </c:numRef>
          </c:val>
        </c:ser>
        <c:axId val="65141524"/>
        <c:axId val="49402805"/>
      </c:radarChart>
      <c:catAx>
        <c:axId val="651415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02805"/>
        <c:crosses val="autoZero"/>
        <c:auto val="0"/>
        <c:lblOffset val="100"/>
        <c:tickLblSkip val="1"/>
        <c:noMultiLvlLbl val="0"/>
      </c:catAx>
      <c:valAx>
        <c:axId val="49402805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14152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白鷹町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125"/>
          <c:y val="0.29025"/>
          <c:w val="0.494"/>
          <c:h val="0.5732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'出生数に占める割合'!$J$71:$J$72</c:f>
              <c:strCache>
                <c:ptCount val="1"/>
                <c:pt idx="0">
                  <c:v>白鷹町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'出生数に占める割合'!$I$73:$I$76</c:f>
              <c:strCache/>
            </c:strRef>
          </c:cat>
          <c:val>
            <c:numRef>
              <c:f>'出生数に占める割合'!$J$73:$J$76</c:f>
              <c:numCache/>
            </c:numRef>
          </c:val>
        </c:ser>
        <c:axId val="41972062"/>
        <c:axId val="42204239"/>
      </c:radarChart>
      <c:catAx>
        <c:axId val="419720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4239"/>
        <c:crosses val="autoZero"/>
        <c:auto val="0"/>
        <c:lblOffset val="100"/>
        <c:tickLblSkip val="1"/>
        <c:noMultiLvlLbl val="0"/>
      </c:catAx>
      <c:valAx>
        <c:axId val="42204239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97206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Relationship Id="rId2" Type="http://schemas.openxmlformats.org/officeDocument/2006/relationships/chart" Target="/xl/charts/chart92.xml" /><Relationship Id="rId3" Type="http://schemas.openxmlformats.org/officeDocument/2006/relationships/chart" Target="/xl/charts/chart93.xml" /><Relationship Id="rId4" Type="http://schemas.openxmlformats.org/officeDocument/2006/relationships/chart" Target="/xl/charts/chart94.xml" /><Relationship Id="rId5" Type="http://schemas.openxmlformats.org/officeDocument/2006/relationships/chart" Target="/xl/charts/chart95.xml" /><Relationship Id="rId6" Type="http://schemas.openxmlformats.org/officeDocument/2006/relationships/chart" Target="/xl/charts/chart96.xml" /><Relationship Id="rId7" Type="http://schemas.openxmlformats.org/officeDocument/2006/relationships/chart" Target="/xl/charts/chart97.xml" /><Relationship Id="rId8" Type="http://schemas.openxmlformats.org/officeDocument/2006/relationships/chart" Target="/xl/charts/chart98.xml" /><Relationship Id="rId9" Type="http://schemas.openxmlformats.org/officeDocument/2006/relationships/chart" Target="/xl/charts/chart99.xml" /><Relationship Id="rId10" Type="http://schemas.openxmlformats.org/officeDocument/2006/relationships/chart" Target="/xl/charts/chart10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Relationship Id="rId4" Type="http://schemas.openxmlformats.org/officeDocument/2006/relationships/chart" Target="/xl/charts/chart54.xml" /><Relationship Id="rId5" Type="http://schemas.openxmlformats.org/officeDocument/2006/relationships/chart" Target="/xl/charts/chart55.xml" /><Relationship Id="rId6" Type="http://schemas.openxmlformats.org/officeDocument/2006/relationships/chart" Target="/xl/charts/chart56.xml" /><Relationship Id="rId7" Type="http://schemas.openxmlformats.org/officeDocument/2006/relationships/chart" Target="/xl/charts/chart57.xml" /><Relationship Id="rId8" Type="http://schemas.openxmlformats.org/officeDocument/2006/relationships/chart" Target="/xl/charts/chart58.xml" /><Relationship Id="rId9" Type="http://schemas.openxmlformats.org/officeDocument/2006/relationships/chart" Target="/xl/charts/chart59.xml" /><Relationship Id="rId10" Type="http://schemas.openxmlformats.org/officeDocument/2006/relationships/chart" Target="/xl/charts/chart6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Relationship Id="rId7" Type="http://schemas.openxmlformats.org/officeDocument/2006/relationships/chart" Target="/xl/charts/chart67.xml" /><Relationship Id="rId8" Type="http://schemas.openxmlformats.org/officeDocument/2006/relationships/chart" Target="/xl/charts/chart68.xml" /><Relationship Id="rId9" Type="http://schemas.openxmlformats.org/officeDocument/2006/relationships/chart" Target="/xl/charts/chart69.xml" /><Relationship Id="rId10" Type="http://schemas.openxmlformats.org/officeDocument/2006/relationships/chart" Target="/xl/charts/chart7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Relationship Id="rId3" Type="http://schemas.openxmlformats.org/officeDocument/2006/relationships/chart" Target="/xl/charts/chart73.xml" /><Relationship Id="rId4" Type="http://schemas.openxmlformats.org/officeDocument/2006/relationships/chart" Target="/xl/charts/chart74.xml" /><Relationship Id="rId5" Type="http://schemas.openxmlformats.org/officeDocument/2006/relationships/chart" Target="/xl/charts/chart75.xml" /><Relationship Id="rId6" Type="http://schemas.openxmlformats.org/officeDocument/2006/relationships/chart" Target="/xl/charts/chart76.xml" /><Relationship Id="rId7" Type="http://schemas.openxmlformats.org/officeDocument/2006/relationships/chart" Target="/xl/charts/chart77.xml" /><Relationship Id="rId8" Type="http://schemas.openxmlformats.org/officeDocument/2006/relationships/chart" Target="/xl/charts/chart78.xml" /><Relationship Id="rId9" Type="http://schemas.openxmlformats.org/officeDocument/2006/relationships/chart" Target="/xl/charts/chart79.xml" /><Relationship Id="rId10" Type="http://schemas.openxmlformats.org/officeDocument/2006/relationships/chart" Target="/xl/charts/chart8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Relationship Id="rId3" Type="http://schemas.openxmlformats.org/officeDocument/2006/relationships/chart" Target="/xl/charts/chart83.xml" /><Relationship Id="rId4" Type="http://schemas.openxmlformats.org/officeDocument/2006/relationships/chart" Target="/xl/charts/chart84.xml" /><Relationship Id="rId5" Type="http://schemas.openxmlformats.org/officeDocument/2006/relationships/chart" Target="/xl/charts/chart85.xml" /><Relationship Id="rId6" Type="http://schemas.openxmlformats.org/officeDocument/2006/relationships/chart" Target="/xl/charts/chart86.xml" /><Relationship Id="rId7" Type="http://schemas.openxmlformats.org/officeDocument/2006/relationships/chart" Target="/xl/charts/chart87.xml" /><Relationship Id="rId8" Type="http://schemas.openxmlformats.org/officeDocument/2006/relationships/chart" Target="/xl/charts/chart88.xml" /><Relationship Id="rId9" Type="http://schemas.openxmlformats.org/officeDocument/2006/relationships/chart" Target="/xl/charts/chart89.xml" /><Relationship Id="rId10" Type="http://schemas.openxmlformats.org/officeDocument/2006/relationships/chart" Target="/xl/charts/chart9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161925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161925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161925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161925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67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447675</xdr:colOff>
      <xdr:row>16</xdr:row>
      <xdr:rowOff>152400</xdr:rowOff>
    </xdr:to>
    <xdr:graphicFrame>
      <xdr:nvGraphicFramePr>
        <xdr:cNvPr id="1" name="グラフ 1"/>
        <xdr:cNvGraphicFramePr/>
      </xdr:nvGraphicFramePr>
      <xdr:xfrm>
        <a:off x="219075" y="400050"/>
        <a:ext cx="2762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1</xdr:row>
      <xdr:rowOff>161925</xdr:rowOff>
    </xdr:from>
    <xdr:to>
      <xdr:col>8</xdr:col>
      <xdr:colOff>704850</xdr:colOff>
      <xdr:row>16</xdr:row>
      <xdr:rowOff>161925</xdr:rowOff>
    </xdr:to>
    <xdr:graphicFrame>
      <xdr:nvGraphicFramePr>
        <xdr:cNvPr id="2" name="グラフ 2"/>
        <xdr:cNvGraphicFramePr/>
      </xdr:nvGraphicFramePr>
      <xdr:xfrm>
        <a:off x="3057525" y="400050"/>
        <a:ext cx="27146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17</xdr:row>
      <xdr:rowOff>133350</xdr:rowOff>
    </xdr:from>
    <xdr:to>
      <xdr:col>4</xdr:col>
      <xdr:colOff>419100</xdr:colOff>
      <xdr:row>32</xdr:row>
      <xdr:rowOff>142875</xdr:rowOff>
    </xdr:to>
    <xdr:graphicFrame>
      <xdr:nvGraphicFramePr>
        <xdr:cNvPr id="3" name="グラフ 3"/>
        <xdr:cNvGraphicFramePr/>
      </xdr:nvGraphicFramePr>
      <xdr:xfrm>
        <a:off x="219075" y="3400425"/>
        <a:ext cx="27336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504825</xdr:colOff>
      <xdr:row>17</xdr:row>
      <xdr:rowOff>133350</xdr:rowOff>
    </xdr:from>
    <xdr:to>
      <xdr:col>8</xdr:col>
      <xdr:colOff>704850</xdr:colOff>
      <xdr:row>32</xdr:row>
      <xdr:rowOff>142875</xdr:rowOff>
    </xdr:to>
    <xdr:graphicFrame>
      <xdr:nvGraphicFramePr>
        <xdr:cNvPr id="4" name="グラフ 4"/>
        <xdr:cNvGraphicFramePr/>
      </xdr:nvGraphicFramePr>
      <xdr:xfrm>
        <a:off x="3038475" y="3400425"/>
        <a:ext cx="273367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</xdr:colOff>
      <xdr:row>17</xdr:row>
      <xdr:rowOff>161925</xdr:rowOff>
    </xdr:from>
    <xdr:to>
      <xdr:col>13</xdr:col>
      <xdr:colOff>238125</xdr:colOff>
      <xdr:row>32</xdr:row>
      <xdr:rowOff>152400</xdr:rowOff>
    </xdr:to>
    <xdr:graphicFrame>
      <xdr:nvGraphicFramePr>
        <xdr:cNvPr id="5" name="グラフ 5"/>
        <xdr:cNvGraphicFramePr/>
      </xdr:nvGraphicFramePr>
      <xdr:xfrm>
        <a:off x="5791200" y="3429000"/>
        <a:ext cx="26574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342900</xdr:colOff>
      <xdr:row>17</xdr:row>
      <xdr:rowOff>133350</xdr:rowOff>
    </xdr:from>
    <xdr:to>
      <xdr:col>17</xdr:col>
      <xdr:colOff>514350</xdr:colOff>
      <xdr:row>32</xdr:row>
      <xdr:rowOff>142875</xdr:rowOff>
    </xdr:to>
    <xdr:graphicFrame>
      <xdr:nvGraphicFramePr>
        <xdr:cNvPr id="6" name="グラフ 6"/>
        <xdr:cNvGraphicFramePr/>
      </xdr:nvGraphicFramePr>
      <xdr:xfrm>
        <a:off x="8553450" y="3400425"/>
        <a:ext cx="2609850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409575</xdr:colOff>
      <xdr:row>48</xdr:row>
      <xdr:rowOff>142875</xdr:rowOff>
    </xdr:to>
    <xdr:graphicFrame>
      <xdr:nvGraphicFramePr>
        <xdr:cNvPr id="7" name="グラフ 7"/>
        <xdr:cNvGraphicFramePr/>
      </xdr:nvGraphicFramePr>
      <xdr:xfrm>
        <a:off x="219075" y="6448425"/>
        <a:ext cx="2724150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504825</xdr:colOff>
      <xdr:row>33</xdr:row>
      <xdr:rowOff>161925</xdr:rowOff>
    </xdr:from>
    <xdr:to>
      <xdr:col>8</xdr:col>
      <xdr:colOff>704850</xdr:colOff>
      <xdr:row>49</xdr:row>
      <xdr:rowOff>0</xdr:rowOff>
    </xdr:to>
    <xdr:graphicFrame>
      <xdr:nvGraphicFramePr>
        <xdr:cNvPr id="8" name="グラフ 8"/>
        <xdr:cNvGraphicFramePr/>
      </xdr:nvGraphicFramePr>
      <xdr:xfrm>
        <a:off x="3038475" y="6457950"/>
        <a:ext cx="2733675" cy="2867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28575</xdr:colOff>
      <xdr:row>33</xdr:row>
      <xdr:rowOff>152400</xdr:rowOff>
    </xdr:from>
    <xdr:to>
      <xdr:col>13</xdr:col>
      <xdr:colOff>238125</xdr:colOff>
      <xdr:row>48</xdr:row>
      <xdr:rowOff>142875</xdr:rowOff>
    </xdr:to>
    <xdr:graphicFrame>
      <xdr:nvGraphicFramePr>
        <xdr:cNvPr id="9" name="グラフ 9"/>
        <xdr:cNvGraphicFramePr/>
      </xdr:nvGraphicFramePr>
      <xdr:xfrm>
        <a:off x="5800725" y="6448425"/>
        <a:ext cx="2647950" cy="2847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342900</xdr:colOff>
      <xdr:row>33</xdr:row>
      <xdr:rowOff>161925</xdr:rowOff>
    </xdr:from>
    <xdr:to>
      <xdr:col>17</xdr:col>
      <xdr:colOff>523875</xdr:colOff>
      <xdr:row>48</xdr:row>
      <xdr:rowOff>152400</xdr:rowOff>
    </xdr:to>
    <xdr:graphicFrame>
      <xdr:nvGraphicFramePr>
        <xdr:cNvPr id="10" name="グラフ 10"/>
        <xdr:cNvGraphicFramePr/>
      </xdr:nvGraphicFramePr>
      <xdr:xfrm>
        <a:off x="8553450" y="6457950"/>
        <a:ext cx="2619375" cy="2847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161925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161925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161925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161925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67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161925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161925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161925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161925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67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161925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161925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161925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161925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67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161925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161925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161925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161925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67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161925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161925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161925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161925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67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161925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161925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161925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161925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67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161925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161925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161925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161925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67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8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161925</xdr:rowOff>
    </xdr:to>
    <xdr:graphicFrame>
      <xdr:nvGraphicFramePr>
        <xdr:cNvPr id="2" name="グラフ 9"/>
        <xdr:cNvGraphicFramePr/>
      </xdr:nvGraphicFramePr>
      <xdr:xfrm>
        <a:off x="2886075" y="390525"/>
        <a:ext cx="2447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10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11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161925</xdr:rowOff>
    </xdr:to>
    <xdr:graphicFrame>
      <xdr:nvGraphicFramePr>
        <xdr:cNvPr id="5" name="グラフ 12"/>
        <xdr:cNvGraphicFramePr/>
      </xdr:nvGraphicFramePr>
      <xdr:xfrm>
        <a:off x="5600700" y="3429000"/>
        <a:ext cx="24669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161925</xdr:rowOff>
    </xdr:to>
    <xdr:graphicFrame>
      <xdr:nvGraphicFramePr>
        <xdr:cNvPr id="6" name="グラフ 13"/>
        <xdr:cNvGraphicFramePr/>
      </xdr:nvGraphicFramePr>
      <xdr:xfrm>
        <a:off x="8296275" y="3400425"/>
        <a:ext cx="240982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14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15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16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161925</xdr:rowOff>
    </xdr:to>
    <xdr:graphicFrame>
      <xdr:nvGraphicFramePr>
        <xdr:cNvPr id="10" name="グラフ 17"/>
        <xdr:cNvGraphicFramePr/>
      </xdr:nvGraphicFramePr>
      <xdr:xfrm>
        <a:off x="8334375" y="6457950"/>
        <a:ext cx="2419350" cy="2667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25</v>
      </c>
      <c r="G1" t="s">
        <v>24</v>
      </c>
    </row>
    <row r="17" spans="4:8" ht="13.5">
      <c r="D17" s="46">
        <f>'第三子割合'!O94</f>
        <v>0.16455696202531644</v>
      </c>
      <c r="H17" s="46">
        <f>'第三子割合'!O95</f>
        <v>0.18632478632478633</v>
      </c>
    </row>
    <row r="33" spans="4:17" ht="13.5">
      <c r="D33" s="46">
        <f>'第三子割合'!O96</f>
        <v>0.18934081346423562</v>
      </c>
      <c r="H33" s="46">
        <f>'第三子割合'!O97</f>
        <v>0.19704433497536947</v>
      </c>
      <c r="M33" s="46">
        <f>'第三子割合'!O98</f>
        <v>0.18613138686131386</v>
      </c>
      <c r="Q33" s="46">
        <f>'第三子割合'!O99</f>
        <v>0.20812182741116753</v>
      </c>
    </row>
    <row r="49" spans="4:17" ht="13.5">
      <c r="D49" s="46">
        <f>'第三子割合'!O100</f>
        <v>0.176</v>
      </c>
      <c r="H49" s="46">
        <f>'第三子割合'!O101</f>
        <v>0.15625</v>
      </c>
      <c r="M49" s="46">
        <f>'第三子割合'!O102</f>
        <v>0.1794871794871795</v>
      </c>
      <c r="Q49" s="46">
        <f>'第三子割合'!O103</f>
        <v>0.11290322580645161</v>
      </c>
    </row>
    <row r="51" ht="13.5">
      <c r="A51" t="s">
        <v>75</v>
      </c>
    </row>
    <row r="53" spans="1:9" ht="13.5">
      <c r="A53" t="s">
        <v>0</v>
      </c>
      <c r="E53" t="s">
        <v>12</v>
      </c>
      <c r="I53" t="s">
        <v>13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0.009930161501527717</v>
      </c>
      <c r="C55" s="1">
        <v>91</v>
      </c>
      <c r="E55" t="s">
        <v>5</v>
      </c>
      <c r="F55" s="3">
        <f>G55/G62</f>
        <v>0.009686609686609686</v>
      </c>
      <c r="G55" s="1">
        <v>17</v>
      </c>
      <c r="I55" t="s">
        <v>5</v>
      </c>
      <c r="J55" s="3">
        <f>K55/K62</f>
        <v>0.016830294530154277</v>
      </c>
      <c r="K55" s="1">
        <v>12</v>
      </c>
    </row>
    <row r="56" spans="1:11" ht="13.5">
      <c r="A56" t="s">
        <v>6</v>
      </c>
      <c r="B56" s="3">
        <f>C56/C62</f>
        <v>0.13858577040593628</v>
      </c>
      <c r="C56" s="1">
        <v>1270</v>
      </c>
      <c r="E56" t="s">
        <v>6</v>
      </c>
      <c r="F56" s="3">
        <f>G56/G62</f>
        <v>0.17264957264957265</v>
      </c>
      <c r="G56" s="1">
        <v>303</v>
      </c>
      <c r="I56" t="s">
        <v>6</v>
      </c>
      <c r="J56" s="3">
        <f>K56/K62</f>
        <v>0.15007012622720897</v>
      </c>
      <c r="K56" s="1">
        <v>107</v>
      </c>
    </row>
    <row r="57" spans="1:11" ht="13.5">
      <c r="A57" t="s">
        <v>7</v>
      </c>
      <c r="B57" s="3">
        <f>C57/C62</f>
        <v>0.3410082933216936</v>
      </c>
      <c r="C57" s="1">
        <v>3125</v>
      </c>
      <c r="E57" t="s">
        <v>7</v>
      </c>
      <c r="F57" s="3">
        <f>G57/G62</f>
        <v>0.3299145299145299</v>
      </c>
      <c r="G57" s="1">
        <v>579</v>
      </c>
      <c r="I57" t="s">
        <v>7</v>
      </c>
      <c r="J57" s="3">
        <f>K57/K62</f>
        <v>0.2959326788218794</v>
      </c>
      <c r="K57" s="1">
        <v>211</v>
      </c>
    </row>
    <row r="58" spans="1:11" ht="13.5">
      <c r="A58" t="s">
        <v>8</v>
      </c>
      <c r="B58" s="3">
        <f>C58/C62</f>
        <v>0.33980794412920123</v>
      </c>
      <c r="C58" s="1">
        <v>3114</v>
      </c>
      <c r="E58" t="s">
        <v>8</v>
      </c>
      <c r="F58" s="3">
        <f>G58/G62</f>
        <v>0.3333333333333333</v>
      </c>
      <c r="G58" s="1">
        <v>585</v>
      </c>
      <c r="I58" t="s">
        <v>8</v>
      </c>
      <c r="J58" s="3">
        <f>K58/K62</f>
        <v>0.3506311360448808</v>
      </c>
      <c r="K58" s="1">
        <v>250</v>
      </c>
    </row>
    <row r="59" spans="1:11" ht="13.5">
      <c r="A59" t="s">
        <v>9</v>
      </c>
      <c r="B59" s="3">
        <f>C59/C62</f>
        <v>0.14851593190746398</v>
      </c>
      <c r="C59" s="1">
        <v>1361</v>
      </c>
      <c r="E59" t="s">
        <v>9</v>
      </c>
      <c r="F59" s="3">
        <f>G59/G62</f>
        <v>0.1339031339031339</v>
      </c>
      <c r="G59" s="1">
        <v>235</v>
      </c>
      <c r="I59" t="s">
        <v>9</v>
      </c>
      <c r="J59" s="3">
        <f>K59/K62</f>
        <v>0.16549789621318373</v>
      </c>
      <c r="K59" s="1">
        <v>118</v>
      </c>
    </row>
    <row r="60" spans="1:11" ht="13.5">
      <c r="A60" t="s">
        <v>10</v>
      </c>
      <c r="B60" s="3">
        <f>C60/C62</f>
        <v>0.02182453077258839</v>
      </c>
      <c r="C60" s="1">
        <v>200</v>
      </c>
      <c r="E60" t="s">
        <v>10</v>
      </c>
      <c r="F60" s="3">
        <f>G60/G62</f>
        <v>0.019943019943019943</v>
      </c>
      <c r="G60" s="1">
        <v>35</v>
      </c>
      <c r="I60" t="s">
        <v>10</v>
      </c>
      <c r="J60" s="3">
        <f>K60/K62</f>
        <v>0.021037868162692847</v>
      </c>
      <c r="K60" s="1">
        <v>15</v>
      </c>
    </row>
    <row r="61" spans="1:11" ht="13.5">
      <c r="A61" t="s">
        <v>11</v>
      </c>
      <c r="B61" s="3">
        <f>C61/C62</f>
        <v>0.00032736796158882583</v>
      </c>
      <c r="C61" s="1">
        <v>3</v>
      </c>
      <c r="E61" t="s">
        <v>11</v>
      </c>
      <c r="F61" s="3">
        <f>G61/G62</f>
        <v>0.0005698005698005698</v>
      </c>
      <c r="G61" s="1">
        <v>1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9164</v>
      </c>
      <c r="E62" t="s">
        <v>1</v>
      </c>
      <c r="F62" s="3">
        <f>G62/G62</f>
        <v>1</v>
      </c>
      <c r="G62" s="1">
        <f>SUM(G55:G61)</f>
        <v>1755</v>
      </c>
      <c r="I62" t="s">
        <v>1</v>
      </c>
      <c r="J62" s="3">
        <f>K62/K62</f>
        <v>1</v>
      </c>
      <c r="K62" s="1">
        <f>SUM(K55:K61)</f>
        <v>713</v>
      </c>
    </row>
    <row r="65" spans="1:9" ht="13.5">
      <c r="A65" t="s">
        <v>14</v>
      </c>
      <c r="E65" t="s">
        <v>15</v>
      </c>
      <c r="I65" t="s">
        <v>16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0.0049261083743842365</v>
      </c>
      <c r="C67" s="1">
        <v>1</v>
      </c>
      <c r="E67" t="s">
        <v>5</v>
      </c>
      <c r="F67" s="3">
        <f>G67/G74</f>
        <v>0.0036496350364963502</v>
      </c>
      <c r="G67" s="1">
        <v>1</v>
      </c>
      <c r="I67" t="s">
        <v>5</v>
      </c>
      <c r="J67" s="3">
        <f>K67/K74</f>
        <v>0.01015228426395939</v>
      </c>
      <c r="K67" s="1">
        <v>2</v>
      </c>
    </row>
    <row r="68" spans="1:11" ht="13.5">
      <c r="A68" t="s">
        <v>6</v>
      </c>
      <c r="B68" s="3">
        <f>C68/C74</f>
        <v>0.1724137931034483</v>
      </c>
      <c r="C68" s="1">
        <v>35</v>
      </c>
      <c r="E68" t="s">
        <v>6</v>
      </c>
      <c r="F68" s="3">
        <f>G68/G74</f>
        <v>0.1897810218978102</v>
      </c>
      <c r="G68" s="1">
        <v>52</v>
      </c>
      <c r="I68" t="s">
        <v>6</v>
      </c>
      <c r="J68" s="3">
        <f>K68/K74</f>
        <v>0.19289340101522842</v>
      </c>
      <c r="K68" s="1">
        <v>38</v>
      </c>
    </row>
    <row r="69" spans="1:11" ht="13.5">
      <c r="A69" t="s">
        <v>7</v>
      </c>
      <c r="B69" s="3">
        <f>C69/C74</f>
        <v>0.4039408866995074</v>
      </c>
      <c r="C69" s="1">
        <v>82</v>
      </c>
      <c r="E69" t="s">
        <v>7</v>
      </c>
      <c r="F69" s="3">
        <f>G69/G74</f>
        <v>0.30656934306569344</v>
      </c>
      <c r="G69" s="1">
        <v>84</v>
      </c>
      <c r="I69" t="s">
        <v>7</v>
      </c>
      <c r="J69" s="3">
        <f>K69/K74</f>
        <v>0.3756345177664975</v>
      </c>
      <c r="K69" s="1">
        <v>74</v>
      </c>
    </row>
    <row r="70" spans="1:11" ht="13.5">
      <c r="A70" t="s">
        <v>8</v>
      </c>
      <c r="B70" s="3">
        <f>C70/C74</f>
        <v>0.28078817733990147</v>
      </c>
      <c r="C70" s="1">
        <v>57</v>
      </c>
      <c r="E70" t="s">
        <v>8</v>
      </c>
      <c r="F70" s="3">
        <f>G70/G74</f>
        <v>0.3248175182481752</v>
      </c>
      <c r="G70" s="1">
        <v>89</v>
      </c>
      <c r="I70" t="s">
        <v>8</v>
      </c>
      <c r="J70" s="3">
        <f>K70/K74</f>
        <v>0.29949238578680204</v>
      </c>
      <c r="K70" s="1">
        <v>59</v>
      </c>
    </row>
    <row r="71" spans="1:11" ht="13.5">
      <c r="A71" t="s">
        <v>9</v>
      </c>
      <c r="B71" s="3">
        <f>C71/C74</f>
        <v>0.12315270935960591</v>
      </c>
      <c r="C71" s="1">
        <v>25</v>
      </c>
      <c r="E71" t="s">
        <v>9</v>
      </c>
      <c r="F71" s="3">
        <f>G71/G74</f>
        <v>0.14233576642335766</v>
      </c>
      <c r="G71" s="1">
        <v>39</v>
      </c>
      <c r="I71" t="s">
        <v>9</v>
      </c>
      <c r="J71" s="3">
        <f>K71/K74</f>
        <v>0.08121827411167512</v>
      </c>
      <c r="K71" s="1">
        <v>16</v>
      </c>
    </row>
    <row r="72" spans="1:11" ht="13.5">
      <c r="A72" t="s">
        <v>10</v>
      </c>
      <c r="B72" s="3">
        <f>C72/C74</f>
        <v>0.014778325123152709</v>
      </c>
      <c r="C72" s="1">
        <v>3</v>
      </c>
      <c r="E72" t="s">
        <v>10</v>
      </c>
      <c r="F72" s="3">
        <f>G72/G74</f>
        <v>0.032846715328467155</v>
      </c>
      <c r="G72" s="1">
        <v>9</v>
      </c>
      <c r="I72" t="s">
        <v>10</v>
      </c>
      <c r="J72" s="3">
        <f>K72/K74</f>
        <v>0.03553299492385787</v>
      </c>
      <c r="K72" s="1">
        <v>7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0.005076142131979695</v>
      </c>
      <c r="K73" s="1">
        <v>1</v>
      </c>
    </row>
    <row r="74" spans="1:11" ht="13.5">
      <c r="A74" t="s">
        <v>1</v>
      </c>
      <c r="B74" s="3">
        <f>C74/C74</f>
        <v>1</v>
      </c>
      <c r="C74" s="1">
        <f>SUM(C67:C73)</f>
        <v>203</v>
      </c>
      <c r="E74" t="s">
        <v>1</v>
      </c>
      <c r="F74" s="3">
        <f>G74/G74</f>
        <v>1</v>
      </c>
      <c r="G74" s="1">
        <f>SUM(G67:G73)</f>
        <v>274</v>
      </c>
      <c r="I74" t="s">
        <v>1</v>
      </c>
      <c r="J74" s="3">
        <f>K74/K74</f>
        <v>1</v>
      </c>
      <c r="K74" s="1">
        <f>SUM(K67:K73)</f>
        <v>197</v>
      </c>
    </row>
    <row r="77" spans="1:9" ht="13.5">
      <c r="A77" t="s">
        <v>17</v>
      </c>
      <c r="E77" t="s">
        <v>18</v>
      </c>
      <c r="I77" t="s">
        <v>19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</v>
      </c>
      <c r="C79" s="1">
        <v>0</v>
      </c>
      <c r="E79" t="s">
        <v>5</v>
      </c>
      <c r="F79" s="3">
        <f>G79/G86</f>
        <v>0.015625</v>
      </c>
      <c r="G79" s="1">
        <v>1</v>
      </c>
      <c r="I79" t="s">
        <v>5</v>
      </c>
      <c r="J79" s="3">
        <f>K79/K86</f>
        <v>0</v>
      </c>
      <c r="K79" s="1">
        <v>0</v>
      </c>
    </row>
    <row r="80" spans="1:11" ht="13.5">
      <c r="A80" t="s">
        <v>6</v>
      </c>
      <c r="B80" s="3">
        <f>C80/C86</f>
        <v>0.208</v>
      </c>
      <c r="C80" s="1">
        <v>26</v>
      </c>
      <c r="E80" t="s">
        <v>6</v>
      </c>
      <c r="F80" s="3">
        <f>G80/G86</f>
        <v>0.21875</v>
      </c>
      <c r="G80" s="1">
        <v>14</v>
      </c>
      <c r="I80" t="s">
        <v>6</v>
      </c>
      <c r="J80" s="3">
        <f>K80/K86</f>
        <v>0.15384615384615385</v>
      </c>
      <c r="K80" s="1">
        <v>18</v>
      </c>
    </row>
    <row r="81" spans="1:11" ht="13.5">
      <c r="A81" t="s">
        <v>22</v>
      </c>
      <c r="B81" s="3">
        <f>C81/C86</f>
        <v>0.344</v>
      </c>
      <c r="C81" s="1">
        <v>43</v>
      </c>
      <c r="E81" t="s">
        <v>7</v>
      </c>
      <c r="F81" s="3">
        <f>G81/G86</f>
        <v>0.25</v>
      </c>
      <c r="G81" s="1">
        <v>16</v>
      </c>
      <c r="I81" t="s">
        <v>7</v>
      </c>
      <c r="J81" s="3">
        <f>K81/K86</f>
        <v>0.39316239316239315</v>
      </c>
      <c r="K81" s="1">
        <v>46</v>
      </c>
    </row>
    <row r="82" spans="1:11" ht="13.5">
      <c r="A82" t="s">
        <v>8</v>
      </c>
      <c r="B82" s="3">
        <f>C82/C86</f>
        <v>0.344</v>
      </c>
      <c r="C82" s="1">
        <v>43</v>
      </c>
      <c r="E82" t="s">
        <v>8</v>
      </c>
      <c r="F82" s="3">
        <f>G82/G86</f>
        <v>0.453125</v>
      </c>
      <c r="G82" s="1">
        <v>29</v>
      </c>
      <c r="I82" t="s">
        <v>8</v>
      </c>
      <c r="J82" s="3">
        <f>K82/K86</f>
        <v>0.3247863247863248</v>
      </c>
      <c r="K82" s="1">
        <v>38</v>
      </c>
    </row>
    <row r="83" spans="1:11" ht="13.5">
      <c r="A83" t="s">
        <v>9</v>
      </c>
      <c r="B83" s="3">
        <f>C83/C86</f>
        <v>0.104</v>
      </c>
      <c r="C83" s="1">
        <v>13</v>
      </c>
      <c r="E83" t="s">
        <v>9</v>
      </c>
      <c r="F83" s="3">
        <f>G83/G86</f>
        <v>0.0625</v>
      </c>
      <c r="G83" s="1">
        <v>4</v>
      </c>
      <c r="I83" t="s">
        <v>9</v>
      </c>
      <c r="J83" s="3">
        <f>K83/K86</f>
        <v>0.11965811965811966</v>
      </c>
      <c r="K83" s="1">
        <v>14</v>
      </c>
    </row>
    <row r="84" spans="1:11" ht="13.5">
      <c r="A84" t="s">
        <v>10</v>
      </c>
      <c r="B84" s="3">
        <f>C84/C86</f>
        <v>0</v>
      </c>
      <c r="C84" s="1">
        <v>0</v>
      </c>
      <c r="E84" t="s">
        <v>10</v>
      </c>
      <c r="F84" s="3">
        <f>G84/G86</f>
        <v>0</v>
      </c>
      <c r="G84" s="1">
        <v>0</v>
      </c>
      <c r="I84" t="s">
        <v>10</v>
      </c>
      <c r="J84" s="3">
        <f>K84/K86</f>
        <v>0.008547008547008548</v>
      </c>
      <c r="K84" s="1">
        <v>1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125</v>
      </c>
      <c r="E86" t="s">
        <v>1</v>
      </c>
      <c r="F86" s="3">
        <f>G86/G86</f>
        <v>1</v>
      </c>
      <c r="G86" s="1">
        <f>SUM(G79:G85)</f>
        <v>64</v>
      </c>
      <c r="I86" t="s">
        <v>1</v>
      </c>
      <c r="J86" s="3">
        <f>K86/K86</f>
        <v>1</v>
      </c>
      <c r="K86" s="1">
        <f>SUM(K79:K85)</f>
        <v>117</v>
      </c>
    </row>
    <row r="89" ht="13.5">
      <c r="A89" t="s">
        <v>20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0.20967741935483872</v>
      </c>
      <c r="C92" s="1">
        <v>13</v>
      </c>
    </row>
    <row r="93" spans="1:3" ht="13.5">
      <c r="A93" t="s">
        <v>21</v>
      </c>
      <c r="B93" s="3">
        <f>C93/C98</f>
        <v>0.3709677419354839</v>
      </c>
      <c r="C93" s="1">
        <v>23</v>
      </c>
    </row>
    <row r="94" spans="1:3" ht="13.5">
      <c r="A94" t="s">
        <v>8</v>
      </c>
      <c r="B94" s="3">
        <f>C94/C98</f>
        <v>0.3225806451612903</v>
      </c>
      <c r="C94" s="1">
        <v>20</v>
      </c>
    </row>
    <row r="95" spans="1:3" ht="13.5">
      <c r="A95" t="s">
        <v>9</v>
      </c>
      <c r="B95" s="3">
        <f>C95/C98</f>
        <v>0.0967741935483871</v>
      </c>
      <c r="C95" s="1">
        <v>6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62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8"/>
  <sheetViews>
    <sheetView zoomScale="90" zoomScaleNormal="90" zoomScaleSheetLayoutView="75" zoomScalePageLayoutView="0" workbookViewId="0" topLeftCell="A1">
      <selection activeCell="A1" sqref="A1"/>
    </sheetView>
  </sheetViews>
  <sheetFormatPr defaultColWidth="9.140625" defaultRowHeight="15"/>
  <cols>
    <col min="3" max="3" width="9.00390625" style="0" hidden="1" customWidth="1"/>
  </cols>
  <sheetData>
    <row r="1" spans="1:16" ht="14.25" thickBot="1">
      <c r="A1" t="s">
        <v>54</v>
      </c>
      <c r="O1" t="s">
        <v>71</v>
      </c>
      <c r="P1" t="s">
        <v>59</v>
      </c>
    </row>
    <row r="2" spans="1:15" ht="14.25" thickBot="1">
      <c r="A2" s="45"/>
      <c r="B2" s="44" t="s">
        <v>53</v>
      </c>
      <c r="C2" s="43" t="s">
        <v>52</v>
      </c>
      <c r="D2" s="42" t="s">
        <v>51</v>
      </c>
      <c r="E2" s="40" t="s">
        <v>50</v>
      </c>
      <c r="F2" s="39" t="s">
        <v>49</v>
      </c>
      <c r="G2" s="41" t="s">
        <v>48</v>
      </c>
      <c r="H2" s="40" t="s">
        <v>47</v>
      </c>
      <c r="I2" s="40" t="s">
        <v>46</v>
      </c>
      <c r="J2" s="40" t="s">
        <v>45</v>
      </c>
      <c r="K2" s="40" t="s">
        <v>44</v>
      </c>
      <c r="L2" s="40" t="s">
        <v>43</v>
      </c>
      <c r="M2" s="39" t="s">
        <v>42</v>
      </c>
      <c r="N2" s="38" t="s">
        <v>41</v>
      </c>
      <c r="O2" s="37" t="s">
        <v>40</v>
      </c>
    </row>
    <row r="3" spans="1:16" ht="15" thickBot="1" thickTop="1">
      <c r="A3" s="36" t="s">
        <v>39</v>
      </c>
      <c r="B3" s="35">
        <v>7831</v>
      </c>
      <c r="C3" s="35">
        <f aca="true" t="shared" si="0" ref="C3:C12">SUM(D3:M3)</f>
        <v>7831.144425999234</v>
      </c>
      <c r="D3" s="34">
        <v>3529</v>
      </c>
      <c r="E3" s="32">
        <v>2905</v>
      </c>
      <c r="F3" s="31">
        <v>1131</v>
      </c>
      <c r="G3" s="33">
        <f aca="true" t="shared" si="1" ref="G3:G12">F3/B3</f>
        <v>0.14442599923381433</v>
      </c>
      <c r="H3" s="32">
        <v>206</v>
      </c>
      <c r="I3" s="32">
        <v>47</v>
      </c>
      <c r="J3" s="32">
        <v>5</v>
      </c>
      <c r="K3" s="32">
        <v>4</v>
      </c>
      <c r="L3" s="32">
        <v>3</v>
      </c>
      <c r="M3" s="31">
        <v>1</v>
      </c>
      <c r="N3" s="30">
        <f aca="true" t="shared" si="2" ref="N3:N12">F3+SUM(H3:M3)</f>
        <v>1397</v>
      </c>
      <c r="O3" s="29">
        <f aca="true" t="shared" si="3" ref="O3:O12">N3/B3</f>
        <v>0.17839356404035245</v>
      </c>
      <c r="P3" s="4">
        <f aca="true" t="shared" si="4" ref="P3:P12">SUM(D3:F3)+SUM(H3:M3)</f>
        <v>7831</v>
      </c>
    </row>
    <row r="4" spans="1:16" ht="15" thickBot="1" thickTop="1">
      <c r="A4" s="36" t="s">
        <v>38</v>
      </c>
      <c r="B4" s="35">
        <v>1391</v>
      </c>
      <c r="C4" s="35">
        <f t="shared" si="0"/>
        <v>1391.17900790798</v>
      </c>
      <c r="D4" s="34">
        <v>605</v>
      </c>
      <c r="E4" s="32">
        <v>487</v>
      </c>
      <c r="F4" s="31">
        <v>249</v>
      </c>
      <c r="G4" s="33">
        <f t="shared" si="1"/>
        <v>0.1790079079798706</v>
      </c>
      <c r="H4" s="32">
        <v>38</v>
      </c>
      <c r="I4" s="32">
        <v>10</v>
      </c>
      <c r="J4" s="32">
        <v>2</v>
      </c>
      <c r="K4" s="32"/>
      <c r="L4" s="32"/>
      <c r="M4" s="31"/>
      <c r="N4" s="30">
        <f t="shared" si="2"/>
        <v>299</v>
      </c>
      <c r="O4" s="29">
        <f t="shared" si="3"/>
        <v>0.21495327102803738</v>
      </c>
      <c r="P4" s="4">
        <f t="shared" si="4"/>
        <v>1391</v>
      </c>
    </row>
    <row r="5" spans="1:16" ht="14.25" thickTop="1">
      <c r="A5" s="28" t="s">
        <v>37</v>
      </c>
      <c r="B5" s="27">
        <v>529</v>
      </c>
      <c r="C5" s="27">
        <f t="shared" si="0"/>
        <v>529.1550094517959</v>
      </c>
      <c r="D5" s="26">
        <v>243</v>
      </c>
      <c r="E5" s="24">
        <v>179</v>
      </c>
      <c r="F5" s="23">
        <v>82</v>
      </c>
      <c r="G5" s="48">
        <f t="shared" si="1"/>
        <v>0.15500945179584122</v>
      </c>
      <c r="H5" s="24">
        <v>19</v>
      </c>
      <c r="I5" s="24">
        <v>4</v>
      </c>
      <c r="J5" s="24">
        <v>2</v>
      </c>
      <c r="K5" s="24"/>
      <c r="L5" s="24"/>
      <c r="M5" s="23"/>
      <c r="N5" s="22">
        <f t="shared" si="2"/>
        <v>107</v>
      </c>
      <c r="O5" s="21">
        <f t="shared" si="3"/>
        <v>0.20226843100189035</v>
      </c>
      <c r="P5" s="4">
        <f t="shared" si="4"/>
        <v>529</v>
      </c>
    </row>
    <row r="6" spans="1:16" ht="13.5">
      <c r="A6" s="20" t="s">
        <v>36</v>
      </c>
      <c r="B6" s="19">
        <v>188</v>
      </c>
      <c r="C6" s="19">
        <f t="shared" si="0"/>
        <v>188.1595744680851</v>
      </c>
      <c r="D6" s="18">
        <v>86</v>
      </c>
      <c r="E6" s="16">
        <v>67</v>
      </c>
      <c r="F6" s="15">
        <v>30</v>
      </c>
      <c r="G6" s="17">
        <f t="shared" si="1"/>
        <v>0.1595744680851064</v>
      </c>
      <c r="H6" s="16">
        <v>5</v>
      </c>
      <c r="I6" s="16"/>
      <c r="J6" s="16"/>
      <c r="K6" s="16"/>
      <c r="L6" s="16"/>
      <c r="M6" s="15"/>
      <c r="N6" s="14">
        <f t="shared" si="2"/>
        <v>35</v>
      </c>
      <c r="O6" s="13">
        <f t="shared" si="3"/>
        <v>0.18617021276595744</v>
      </c>
      <c r="P6" s="4">
        <f t="shared" si="4"/>
        <v>188</v>
      </c>
    </row>
    <row r="7" spans="1:16" ht="13.5">
      <c r="A7" s="20" t="s">
        <v>35</v>
      </c>
      <c r="B7" s="19">
        <v>236</v>
      </c>
      <c r="C7" s="19">
        <f t="shared" si="0"/>
        <v>236.19915254237287</v>
      </c>
      <c r="D7" s="18">
        <v>105</v>
      </c>
      <c r="E7" s="16">
        <v>79</v>
      </c>
      <c r="F7" s="15">
        <v>47</v>
      </c>
      <c r="G7" s="17">
        <f t="shared" si="1"/>
        <v>0.19915254237288135</v>
      </c>
      <c r="H7" s="16">
        <v>4</v>
      </c>
      <c r="I7" s="16">
        <v>1</v>
      </c>
      <c r="J7" s="16"/>
      <c r="K7" s="16"/>
      <c r="L7" s="16"/>
      <c r="M7" s="15"/>
      <c r="N7" s="14">
        <f t="shared" si="2"/>
        <v>52</v>
      </c>
      <c r="O7" s="13">
        <f t="shared" si="3"/>
        <v>0.22033898305084745</v>
      </c>
      <c r="P7" s="4">
        <f t="shared" si="4"/>
        <v>236</v>
      </c>
    </row>
    <row r="8" spans="1:16" ht="13.5">
      <c r="A8" s="20" t="s">
        <v>34</v>
      </c>
      <c r="B8" s="19">
        <v>176</v>
      </c>
      <c r="C8" s="19">
        <f t="shared" si="0"/>
        <v>176.19886363636363</v>
      </c>
      <c r="D8" s="18">
        <v>65</v>
      </c>
      <c r="E8" s="16">
        <v>72</v>
      </c>
      <c r="F8" s="15">
        <v>35</v>
      </c>
      <c r="G8" s="17">
        <f t="shared" si="1"/>
        <v>0.19886363636363635</v>
      </c>
      <c r="H8" s="16">
        <v>2</v>
      </c>
      <c r="I8" s="16">
        <v>2</v>
      </c>
      <c r="J8" s="16"/>
      <c r="K8" s="16"/>
      <c r="L8" s="16"/>
      <c r="M8" s="15"/>
      <c r="N8" s="14">
        <f t="shared" si="2"/>
        <v>39</v>
      </c>
      <c r="O8" s="13">
        <f t="shared" si="3"/>
        <v>0.2215909090909091</v>
      </c>
      <c r="P8" s="4">
        <f t="shared" si="4"/>
        <v>176</v>
      </c>
    </row>
    <row r="9" spans="1:16" ht="13.5">
      <c r="A9" s="20" t="s">
        <v>33</v>
      </c>
      <c r="B9" s="19">
        <v>94</v>
      </c>
      <c r="C9" s="19">
        <f t="shared" si="0"/>
        <v>94.19148936170212</v>
      </c>
      <c r="D9" s="18">
        <v>38</v>
      </c>
      <c r="E9" s="16">
        <v>35</v>
      </c>
      <c r="F9" s="15">
        <v>18</v>
      </c>
      <c r="G9" s="17">
        <f t="shared" si="1"/>
        <v>0.19148936170212766</v>
      </c>
      <c r="H9" s="16">
        <v>3</v>
      </c>
      <c r="I9" s="16"/>
      <c r="J9" s="16"/>
      <c r="K9" s="16"/>
      <c r="L9" s="16"/>
      <c r="M9" s="15"/>
      <c r="N9" s="14">
        <f t="shared" si="2"/>
        <v>21</v>
      </c>
      <c r="O9" s="13">
        <f t="shared" si="3"/>
        <v>0.22340425531914893</v>
      </c>
      <c r="P9" s="4">
        <f t="shared" si="4"/>
        <v>94</v>
      </c>
    </row>
    <row r="10" spans="1:16" ht="13.5">
      <c r="A10" s="20" t="s">
        <v>32</v>
      </c>
      <c r="B10" s="19">
        <v>52</v>
      </c>
      <c r="C10" s="19">
        <f t="shared" si="0"/>
        <v>52.23076923076923</v>
      </c>
      <c r="D10" s="18">
        <v>19</v>
      </c>
      <c r="E10" s="16">
        <v>18</v>
      </c>
      <c r="F10" s="15">
        <v>12</v>
      </c>
      <c r="G10" s="17">
        <f t="shared" si="1"/>
        <v>0.23076923076923078</v>
      </c>
      <c r="H10" s="16">
        <v>2</v>
      </c>
      <c r="I10" s="16">
        <v>1</v>
      </c>
      <c r="J10" s="16"/>
      <c r="K10" s="16"/>
      <c r="L10" s="16"/>
      <c r="M10" s="15"/>
      <c r="N10" s="14">
        <f t="shared" si="2"/>
        <v>15</v>
      </c>
      <c r="O10" s="13">
        <f t="shared" si="3"/>
        <v>0.28846153846153844</v>
      </c>
      <c r="P10" s="4">
        <f t="shared" si="4"/>
        <v>52</v>
      </c>
    </row>
    <row r="11" spans="1:16" ht="13.5">
      <c r="A11" s="20" t="s">
        <v>31</v>
      </c>
      <c r="B11" s="19">
        <v>70</v>
      </c>
      <c r="C11" s="19">
        <f t="shared" si="0"/>
        <v>70.25714285714285</v>
      </c>
      <c r="D11" s="18">
        <v>28</v>
      </c>
      <c r="E11" s="16">
        <v>22</v>
      </c>
      <c r="F11" s="15">
        <v>18</v>
      </c>
      <c r="G11" s="17">
        <f t="shared" si="1"/>
        <v>0.2571428571428571</v>
      </c>
      <c r="H11" s="16">
        <v>1</v>
      </c>
      <c r="I11" s="16">
        <v>1</v>
      </c>
      <c r="J11" s="16"/>
      <c r="K11" s="16"/>
      <c r="L11" s="16"/>
      <c r="M11" s="15"/>
      <c r="N11" s="14">
        <f t="shared" si="2"/>
        <v>20</v>
      </c>
      <c r="O11" s="13">
        <f t="shared" si="3"/>
        <v>0.2857142857142857</v>
      </c>
      <c r="P11" s="4">
        <f t="shared" si="4"/>
        <v>70</v>
      </c>
    </row>
    <row r="12" spans="1:16" ht="14.25" thickBot="1">
      <c r="A12" s="12" t="s">
        <v>30</v>
      </c>
      <c r="B12" s="11">
        <v>46</v>
      </c>
      <c r="C12" s="11">
        <f t="shared" si="0"/>
        <v>46.15217391304348</v>
      </c>
      <c r="D12" s="10">
        <v>21</v>
      </c>
      <c r="E12" s="8">
        <v>15</v>
      </c>
      <c r="F12" s="7">
        <v>7</v>
      </c>
      <c r="G12" s="9">
        <f t="shared" si="1"/>
        <v>0.15217391304347827</v>
      </c>
      <c r="H12" s="8">
        <v>2</v>
      </c>
      <c r="I12" s="8">
        <v>1</v>
      </c>
      <c r="J12" s="8"/>
      <c r="K12" s="8"/>
      <c r="L12" s="8"/>
      <c r="M12" s="7"/>
      <c r="N12" s="6">
        <f t="shared" si="2"/>
        <v>10</v>
      </c>
      <c r="O12" s="5">
        <f t="shared" si="3"/>
        <v>0.21739130434782608</v>
      </c>
      <c r="P12" s="4">
        <f t="shared" si="4"/>
        <v>46</v>
      </c>
    </row>
    <row r="14" spans="1:16" ht="14.25" thickBot="1">
      <c r="A14" t="s">
        <v>54</v>
      </c>
      <c r="O14" t="s">
        <v>69</v>
      </c>
      <c r="P14" t="s">
        <v>59</v>
      </c>
    </row>
    <row r="15" spans="1:15" ht="14.25" thickBot="1">
      <c r="A15" s="45"/>
      <c r="B15" s="44" t="s">
        <v>53</v>
      </c>
      <c r="C15" s="43" t="s">
        <v>52</v>
      </c>
      <c r="D15" s="42" t="s">
        <v>51</v>
      </c>
      <c r="E15" s="40" t="s">
        <v>50</v>
      </c>
      <c r="F15" s="39" t="s">
        <v>49</v>
      </c>
      <c r="G15" s="41" t="s">
        <v>48</v>
      </c>
      <c r="H15" s="40" t="s">
        <v>47</v>
      </c>
      <c r="I15" s="40" t="s">
        <v>46</v>
      </c>
      <c r="J15" s="40" t="s">
        <v>45</v>
      </c>
      <c r="K15" s="40" t="s">
        <v>44</v>
      </c>
      <c r="L15" s="40" t="s">
        <v>43</v>
      </c>
      <c r="M15" s="39" t="s">
        <v>42</v>
      </c>
      <c r="N15" s="38" t="s">
        <v>41</v>
      </c>
      <c r="O15" s="37" t="s">
        <v>40</v>
      </c>
    </row>
    <row r="16" spans="1:16" ht="15" thickBot="1" thickTop="1">
      <c r="A16" s="36" t="s">
        <v>39</v>
      </c>
      <c r="B16" s="35">
        <v>7966</v>
      </c>
      <c r="C16" s="35">
        <f aca="true" t="shared" si="5" ref="C16:C25">SUM(D16:M16)</f>
        <v>7966.147376349485</v>
      </c>
      <c r="D16" s="34">
        <v>3616</v>
      </c>
      <c r="E16" s="32">
        <v>2915</v>
      </c>
      <c r="F16" s="31">
        <v>1174</v>
      </c>
      <c r="G16" s="33">
        <f aca="true" t="shared" si="6" ref="G16:G25">F16/B16</f>
        <v>0.14737634948531259</v>
      </c>
      <c r="H16" s="32">
        <v>211</v>
      </c>
      <c r="I16" s="32">
        <v>34</v>
      </c>
      <c r="J16" s="32">
        <v>7</v>
      </c>
      <c r="K16" s="32">
        <v>5</v>
      </c>
      <c r="L16" s="32">
        <v>2</v>
      </c>
      <c r="M16" s="31">
        <v>2</v>
      </c>
      <c r="N16" s="30">
        <f aca="true" t="shared" si="7" ref="N16:N25">F16+SUM(H16:M16)</f>
        <v>1435</v>
      </c>
      <c r="O16" s="29">
        <f aca="true" t="shared" si="8" ref="O16:O25">N16/B16</f>
        <v>0.18014059753954306</v>
      </c>
      <c r="P16" s="4">
        <f aca="true" t="shared" si="9" ref="P16:P25">SUM(D16:F16)+SUM(H16:M16)</f>
        <v>7966</v>
      </c>
    </row>
    <row r="17" spans="1:16" ht="15" thickBot="1" thickTop="1">
      <c r="A17" s="36" t="s">
        <v>38</v>
      </c>
      <c r="B17" s="35">
        <v>1463</v>
      </c>
      <c r="C17" s="35">
        <f t="shared" si="5"/>
        <v>1463.155160628845</v>
      </c>
      <c r="D17" s="34">
        <v>635</v>
      </c>
      <c r="E17" s="32">
        <v>534</v>
      </c>
      <c r="F17" s="31">
        <v>227</v>
      </c>
      <c r="G17" s="33">
        <f t="shared" si="6"/>
        <v>0.15516062884483936</v>
      </c>
      <c r="H17" s="32">
        <v>55</v>
      </c>
      <c r="I17" s="32">
        <v>9</v>
      </c>
      <c r="J17" s="32"/>
      <c r="K17" s="32">
        <v>2</v>
      </c>
      <c r="L17" s="32">
        <v>1</v>
      </c>
      <c r="M17" s="31"/>
      <c r="N17" s="30">
        <f t="shared" si="7"/>
        <v>294</v>
      </c>
      <c r="O17" s="29">
        <f t="shared" si="8"/>
        <v>0.20095693779904306</v>
      </c>
      <c r="P17" s="4">
        <f t="shared" si="9"/>
        <v>1463</v>
      </c>
    </row>
    <row r="18" spans="1:16" ht="14.25" thickTop="1">
      <c r="A18" s="28" t="s">
        <v>37</v>
      </c>
      <c r="B18" s="27">
        <v>571</v>
      </c>
      <c r="C18" s="27">
        <f t="shared" si="5"/>
        <v>571.1348511383537</v>
      </c>
      <c r="D18" s="26">
        <v>258</v>
      </c>
      <c r="E18" s="24">
        <v>209</v>
      </c>
      <c r="F18" s="23">
        <v>77</v>
      </c>
      <c r="G18" s="48">
        <f t="shared" si="6"/>
        <v>0.13485113835376533</v>
      </c>
      <c r="H18" s="24">
        <v>22</v>
      </c>
      <c r="I18" s="24">
        <v>2</v>
      </c>
      <c r="J18" s="24"/>
      <c r="K18" s="24">
        <v>2</v>
      </c>
      <c r="L18" s="24">
        <v>1</v>
      </c>
      <c r="M18" s="23"/>
      <c r="N18" s="22">
        <f t="shared" si="7"/>
        <v>104</v>
      </c>
      <c r="O18" s="21">
        <f t="shared" si="8"/>
        <v>0.18213660245183888</v>
      </c>
      <c r="P18" s="4">
        <f t="shared" si="9"/>
        <v>571</v>
      </c>
    </row>
    <row r="19" spans="1:16" ht="13.5">
      <c r="A19" s="20" t="s">
        <v>36</v>
      </c>
      <c r="B19" s="19">
        <v>204</v>
      </c>
      <c r="C19" s="19">
        <f t="shared" si="5"/>
        <v>204.12745098039215</v>
      </c>
      <c r="D19" s="18">
        <v>84</v>
      </c>
      <c r="E19" s="16">
        <v>83</v>
      </c>
      <c r="F19" s="15">
        <v>26</v>
      </c>
      <c r="G19" s="17">
        <f t="shared" si="6"/>
        <v>0.12745098039215685</v>
      </c>
      <c r="H19" s="16">
        <v>10</v>
      </c>
      <c r="I19" s="16">
        <v>1</v>
      </c>
      <c r="J19" s="16"/>
      <c r="K19" s="16"/>
      <c r="L19" s="16"/>
      <c r="M19" s="15"/>
      <c r="N19" s="14">
        <f t="shared" si="7"/>
        <v>37</v>
      </c>
      <c r="O19" s="13">
        <f t="shared" si="8"/>
        <v>0.18137254901960784</v>
      </c>
      <c r="P19" s="4">
        <f t="shared" si="9"/>
        <v>204</v>
      </c>
    </row>
    <row r="20" spans="1:16" ht="13.5">
      <c r="A20" s="20" t="s">
        <v>35</v>
      </c>
      <c r="B20" s="19">
        <v>228</v>
      </c>
      <c r="C20" s="19">
        <f t="shared" si="5"/>
        <v>228.17543859649123</v>
      </c>
      <c r="D20" s="18">
        <v>113</v>
      </c>
      <c r="E20" s="16">
        <v>67</v>
      </c>
      <c r="F20" s="15">
        <v>40</v>
      </c>
      <c r="G20" s="17">
        <f t="shared" si="6"/>
        <v>0.17543859649122806</v>
      </c>
      <c r="H20" s="16">
        <v>8</v>
      </c>
      <c r="I20" s="16"/>
      <c r="J20" s="16"/>
      <c r="K20" s="16"/>
      <c r="L20" s="16"/>
      <c r="M20" s="15"/>
      <c r="N20" s="14">
        <f t="shared" si="7"/>
        <v>48</v>
      </c>
      <c r="O20" s="13">
        <f t="shared" si="8"/>
        <v>0.21052631578947367</v>
      </c>
      <c r="P20" s="4">
        <f t="shared" si="9"/>
        <v>228</v>
      </c>
    </row>
    <row r="21" spans="1:16" ht="13.5">
      <c r="A21" s="20" t="s">
        <v>34</v>
      </c>
      <c r="B21" s="19">
        <v>187</v>
      </c>
      <c r="C21" s="19">
        <f t="shared" si="5"/>
        <v>187.1711229946524</v>
      </c>
      <c r="D21" s="18">
        <v>68</v>
      </c>
      <c r="E21" s="16">
        <v>80</v>
      </c>
      <c r="F21" s="15">
        <v>32</v>
      </c>
      <c r="G21" s="17">
        <f t="shared" si="6"/>
        <v>0.1711229946524064</v>
      </c>
      <c r="H21" s="16">
        <v>3</v>
      </c>
      <c r="I21" s="16">
        <v>4</v>
      </c>
      <c r="J21" s="16"/>
      <c r="K21" s="16"/>
      <c r="L21" s="16"/>
      <c r="M21" s="15"/>
      <c r="N21" s="14">
        <f t="shared" si="7"/>
        <v>39</v>
      </c>
      <c r="O21" s="13">
        <f t="shared" si="8"/>
        <v>0.20855614973262032</v>
      </c>
      <c r="P21" s="4">
        <f t="shared" si="9"/>
        <v>187</v>
      </c>
    </row>
    <row r="22" spans="1:16" ht="13.5">
      <c r="A22" s="20" t="s">
        <v>33</v>
      </c>
      <c r="B22" s="19">
        <v>96</v>
      </c>
      <c r="C22" s="19">
        <f t="shared" si="5"/>
        <v>96.15625</v>
      </c>
      <c r="D22" s="18">
        <v>45</v>
      </c>
      <c r="E22" s="16">
        <v>28</v>
      </c>
      <c r="F22" s="15">
        <v>15</v>
      </c>
      <c r="G22" s="17">
        <f t="shared" si="6"/>
        <v>0.15625</v>
      </c>
      <c r="H22" s="16">
        <v>7</v>
      </c>
      <c r="I22" s="16">
        <v>1</v>
      </c>
      <c r="J22" s="16"/>
      <c r="K22" s="16"/>
      <c r="L22" s="16"/>
      <c r="M22" s="15"/>
      <c r="N22" s="14">
        <f t="shared" si="7"/>
        <v>23</v>
      </c>
      <c r="O22" s="13">
        <f t="shared" si="8"/>
        <v>0.23958333333333334</v>
      </c>
      <c r="P22" s="4">
        <f t="shared" si="9"/>
        <v>96</v>
      </c>
    </row>
    <row r="23" spans="1:16" ht="13.5">
      <c r="A23" s="20" t="s">
        <v>32</v>
      </c>
      <c r="B23" s="19">
        <v>46</v>
      </c>
      <c r="C23" s="19">
        <f t="shared" si="5"/>
        <v>46.26086956521739</v>
      </c>
      <c r="D23" s="18">
        <v>14</v>
      </c>
      <c r="E23" s="16">
        <v>18</v>
      </c>
      <c r="F23" s="15">
        <v>12</v>
      </c>
      <c r="G23" s="17">
        <f t="shared" si="6"/>
        <v>0.2608695652173913</v>
      </c>
      <c r="H23" s="16">
        <v>2</v>
      </c>
      <c r="I23" s="16"/>
      <c r="J23" s="16"/>
      <c r="K23" s="16"/>
      <c r="L23" s="16"/>
      <c r="M23" s="15"/>
      <c r="N23" s="14">
        <f t="shared" si="7"/>
        <v>14</v>
      </c>
      <c r="O23" s="13">
        <f t="shared" si="8"/>
        <v>0.30434782608695654</v>
      </c>
      <c r="P23" s="4">
        <f t="shared" si="9"/>
        <v>46</v>
      </c>
    </row>
    <row r="24" spans="1:16" ht="13.5">
      <c r="A24" s="20" t="s">
        <v>31</v>
      </c>
      <c r="B24" s="19">
        <v>83</v>
      </c>
      <c r="C24" s="19">
        <f t="shared" si="5"/>
        <v>83.18072289156626</v>
      </c>
      <c r="D24" s="18">
        <v>35</v>
      </c>
      <c r="E24" s="16">
        <v>29</v>
      </c>
      <c r="F24" s="15">
        <v>15</v>
      </c>
      <c r="G24" s="17">
        <f t="shared" si="6"/>
        <v>0.18072289156626506</v>
      </c>
      <c r="H24" s="16">
        <v>3</v>
      </c>
      <c r="I24" s="16">
        <v>1</v>
      </c>
      <c r="J24" s="16"/>
      <c r="K24" s="16"/>
      <c r="L24" s="16"/>
      <c r="M24" s="15"/>
      <c r="N24" s="14">
        <f t="shared" si="7"/>
        <v>19</v>
      </c>
      <c r="O24" s="13">
        <f t="shared" si="8"/>
        <v>0.2289156626506024</v>
      </c>
      <c r="P24" s="4">
        <f t="shared" si="9"/>
        <v>83</v>
      </c>
    </row>
    <row r="25" spans="1:16" ht="14.25" thickBot="1">
      <c r="A25" s="12" t="s">
        <v>30</v>
      </c>
      <c r="B25" s="11">
        <v>48</v>
      </c>
      <c r="C25" s="11">
        <f t="shared" si="5"/>
        <v>48.208333333333336</v>
      </c>
      <c r="D25" s="10">
        <v>18</v>
      </c>
      <c r="E25" s="8">
        <v>20</v>
      </c>
      <c r="F25" s="7">
        <v>10</v>
      </c>
      <c r="G25" s="9">
        <f t="shared" si="6"/>
        <v>0.20833333333333334</v>
      </c>
      <c r="H25" s="8"/>
      <c r="I25" s="8"/>
      <c r="J25" s="8"/>
      <c r="K25" s="8"/>
      <c r="L25" s="8"/>
      <c r="M25" s="7"/>
      <c r="N25" s="6">
        <f t="shared" si="7"/>
        <v>10</v>
      </c>
      <c r="O25" s="5">
        <f t="shared" si="8"/>
        <v>0.20833333333333334</v>
      </c>
      <c r="P25" s="4">
        <f t="shared" si="9"/>
        <v>48</v>
      </c>
    </row>
    <row r="27" spans="1:16" ht="14.25" thickBot="1">
      <c r="A27" t="s">
        <v>54</v>
      </c>
      <c r="O27" t="s">
        <v>67</v>
      </c>
      <c r="P27" t="s">
        <v>59</v>
      </c>
    </row>
    <row r="28" spans="1:15" ht="14.25" thickBot="1">
      <c r="A28" s="45"/>
      <c r="B28" s="44" t="s">
        <v>53</v>
      </c>
      <c r="C28" s="43" t="s">
        <v>52</v>
      </c>
      <c r="D28" s="42" t="s">
        <v>51</v>
      </c>
      <c r="E28" s="40" t="s">
        <v>50</v>
      </c>
      <c r="F28" s="39" t="s">
        <v>49</v>
      </c>
      <c r="G28" s="41" t="s">
        <v>48</v>
      </c>
      <c r="H28" s="40" t="s">
        <v>47</v>
      </c>
      <c r="I28" s="40" t="s">
        <v>46</v>
      </c>
      <c r="J28" s="40" t="s">
        <v>45</v>
      </c>
      <c r="K28" s="40" t="s">
        <v>44</v>
      </c>
      <c r="L28" s="40" t="s">
        <v>43</v>
      </c>
      <c r="M28" s="39" t="s">
        <v>42</v>
      </c>
      <c r="N28" s="38" t="s">
        <v>41</v>
      </c>
      <c r="O28" s="37" t="s">
        <v>40</v>
      </c>
    </row>
    <row r="29" spans="1:16" ht="15" thickBot="1" thickTop="1">
      <c r="A29" s="36" t="s">
        <v>39</v>
      </c>
      <c r="B29" s="35">
        <v>8159</v>
      </c>
      <c r="C29" s="35">
        <f aca="true" t="shared" si="10" ref="C29:C38">SUM(D29:M29)</f>
        <v>8159.144503002819</v>
      </c>
      <c r="D29" s="34">
        <v>3568</v>
      </c>
      <c r="E29" s="32">
        <v>3150</v>
      </c>
      <c r="F29" s="31">
        <v>1179</v>
      </c>
      <c r="G29" s="33">
        <f aca="true" t="shared" si="11" ref="G29:G38">F29/B29</f>
        <v>0.1445030028189729</v>
      </c>
      <c r="H29" s="32">
        <v>217</v>
      </c>
      <c r="I29" s="32">
        <v>36</v>
      </c>
      <c r="J29" s="32">
        <v>6</v>
      </c>
      <c r="K29" s="32">
        <v>2</v>
      </c>
      <c r="L29" s="32"/>
      <c r="M29" s="31">
        <v>1</v>
      </c>
      <c r="N29" s="30">
        <f aca="true" t="shared" si="12" ref="N29:N38">F29+SUM(H29:M29)</f>
        <v>1441</v>
      </c>
      <c r="O29" s="29">
        <f aca="true" t="shared" si="13" ref="O29:O38">N29/B29</f>
        <v>0.1766147812231891</v>
      </c>
      <c r="P29" s="4">
        <f aca="true" t="shared" si="14" ref="P29:P38">SUM(D29:F29)+SUM(H29:M29)</f>
        <v>8159</v>
      </c>
    </row>
    <row r="30" spans="1:16" ht="15" thickBot="1" thickTop="1">
      <c r="A30" s="36" t="s">
        <v>38</v>
      </c>
      <c r="B30" s="35">
        <v>1486</v>
      </c>
      <c r="C30" s="35">
        <f t="shared" si="10"/>
        <v>1486.164872139973</v>
      </c>
      <c r="D30" s="34">
        <v>626</v>
      </c>
      <c r="E30" s="32">
        <v>565</v>
      </c>
      <c r="F30" s="31">
        <v>245</v>
      </c>
      <c r="G30" s="33">
        <f t="shared" si="11"/>
        <v>0.1648721399730821</v>
      </c>
      <c r="H30" s="32">
        <v>40</v>
      </c>
      <c r="I30" s="32">
        <v>7</v>
      </c>
      <c r="J30" s="32">
        <v>2</v>
      </c>
      <c r="K30" s="32">
        <v>1</v>
      </c>
      <c r="L30" s="32"/>
      <c r="M30" s="31"/>
      <c r="N30" s="30">
        <f t="shared" si="12"/>
        <v>295</v>
      </c>
      <c r="O30" s="29">
        <f t="shared" si="13"/>
        <v>0.19851951547779273</v>
      </c>
      <c r="P30" s="4">
        <f t="shared" si="14"/>
        <v>1486</v>
      </c>
    </row>
    <row r="31" spans="1:16" ht="14.25" thickTop="1">
      <c r="A31" s="28" t="s">
        <v>37</v>
      </c>
      <c r="B31" s="27">
        <v>608</v>
      </c>
      <c r="C31" s="27">
        <f t="shared" si="10"/>
        <v>608.15625</v>
      </c>
      <c r="D31" s="26">
        <v>253</v>
      </c>
      <c r="E31" s="24">
        <v>238</v>
      </c>
      <c r="F31" s="23">
        <v>95</v>
      </c>
      <c r="G31" s="48">
        <f t="shared" si="11"/>
        <v>0.15625</v>
      </c>
      <c r="H31" s="24">
        <v>18</v>
      </c>
      <c r="I31" s="24">
        <v>2</v>
      </c>
      <c r="J31" s="24">
        <v>1</v>
      </c>
      <c r="K31" s="24">
        <v>1</v>
      </c>
      <c r="L31" s="24"/>
      <c r="M31" s="23"/>
      <c r="N31" s="22">
        <f t="shared" si="12"/>
        <v>117</v>
      </c>
      <c r="O31" s="21">
        <f t="shared" si="13"/>
        <v>0.1924342105263158</v>
      </c>
      <c r="P31" s="4">
        <f t="shared" si="14"/>
        <v>608</v>
      </c>
    </row>
    <row r="32" spans="1:16" ht="13.5">
      <c r="A32" s="20" t="s">
        <v>36</v>
      </c>
      <c r="B32" s="19">
        <v>203</v>
      </c>
      <c r="C32" s="19">
        <f t="shared" si="10"/>
        <v>203.17241379310346</v>
      </c>
      <c r="D32" s="18">
        <v>81</v>
      </c>
      <c r="E32" s="16">
        <v>80</v>
      </c>
      <c r="F32" s="15">
        <v>35</v>
      </c>
      <c r="G32" s="25">
        <f t="shared" si="11"/>
        <v>0.1724137931034483</v>
      </c>
      <c r="H32" s="16">
        <v>5</v>
      </c>
      <c r="I32" s="16">
        <v>2</v>
      </c>
      <c r="J32" s="16"/>
      <c r="K32" s="16"/>
      <c r="L32" s="16"/>
      <c r="M32" s="15"/>
      <c r="N32" s="14">
        <f t="shared" si="12"/>
        <v>42</v>
      </c>
      <c r="O32" s="13">
        <f t="shared" si="13"/>
        <v>0.20689655172413793</v>
      </c>
      <c r="P32" s="4">
        <f t="shared" si="14"/>
        <v>203</v>
      </c>
    </row>
    <row r="33" spans="1:16" ht="13.5">
      <c r="A33" s="20" t="s">
        <v>35</v>
      </c>
      <c r="B33" s="19">
        <v>226</v>
      </c>
      <c r="C33" s="19">
        <f t="shared" si="10"/>
        <v>226.14601769911505</v>
      </c>
      <c r="D33" s="18">
        <v>104</v>
      </c>
      <c r="E33" s="16">
        <v>80</v>
      </c>
      <c r="F33" s="15">
        <v>33</v>
      </c>
      <c r="G33" s="17">
        <f t="shared" si="11"/>
        <v>0.14601769911504425</v>
      </c>
      <c r="H33" s="16">
        <v>5</v>
      </c>
      <c r="I33" s="16">
        <v>3</v>
      </c>
      <c r="J33" s="16">
        <v>1</v>
      </c>
      <c r="K33" s="16"/>
      <c r="L33" s="16"/>
      <c r="M33" s="15"/>
      <c r="N33" s="14">
        <f t="shared" si="12"/>
        <v>42</v>
      </c>
      <c r="O33" s="13">
        <f t="shared" si="13"/>
        <v>0.18584070796460178</v>
      </c>
      <c r="P33" s="4">
        <f t="shared" si="14"/>
        <v>226</v>
      </c>
    </row>
    <row r="34" spans="1:16" ht="13.5">
      <c r="A34" s="20" t="s">
        <v>34</v>
      </c>
      <c r="B34" s="19">
        <v>164</v>
      </c>
      <c r="C34" s="19">
        <f t="shared" si="10"/>
        <v>164.1768292682927</v>
      </c>
      <c r="D34" s="18">
        <v>72</v>
      </c>
      <c r="E34" s="16">
        <v>58</v>
      </c>
      <c r="F34" s="15">
        <v>29</v>
      </c>
      <c r="G34" s="17">
        <f t="shared" si="11"/>
        <v>0.17682926829268292</v>
      </c>
      <c r="H34" s="16">
        <v>5</v>
      </c>
      <c r="I34" s="16"/>
      <c r="J34" s="16"/>
      <c r="K34" s="16"/>
      <c r="L34" s="16"/>
      <c r="M34" s="15"/>
      <c r="N34" s="14">
        <f t="shared" si="12"/>
        <v>34</v>
      </c>
      <c r="O34" s="13">
        <f t="shared" si="13"/>
        <v>0.2073170731707317</v>
      </c>
      <c r="P34" s="4">
        <f t="shared" si="14"/>
        <v>164</v>
      </c>
    </row>
    <row r="35" spans="1:16" ht="13.5">
      <c r="A35" s="20" t="s">
        <v>33</v>
      </c>
      <c r="B35" s="19">
        <v>96</v>
      </c>
      <c r="C35" s="19">
        <f t="shared" si="10"/>
        <v>96.20833333333333</v>
      </c>
      <c r="D35" s="18">
        <v>39</v>
      </c>
      <c r="E35" s="16">
        <v>34</v>
      </c>
      <c r="F35" s="15">
        <v>20</v>
      </c>
      <c r="G35" s="17">
        <f t="shared" si="11"/>
        <v>0.20833333333333334</v>
      </c>
      <c r="H35" s="16">
        <v>3</v>
      </c>
      <c r="I35" s="16"/>
      <c r="J35" s="16"/>
      <c r="K35" s="16"/>
      <c r="L35" s="16"/>
      <c r="M35" s="15"/>
      <c r="N35" s="14">
        <f t="shared" si="12"/>
        <v>23</v>
      </c>
      <c r="O35" s="13">
        <f t="shared" si="13"/>
        <v>0.23958333333333334</v>
      </c>
      <c r="P35" s="4">
        <f t="shared" si="14"/>
        <v>96</v>
      </c>
    </row>
    <row r="36" spans="1:16" ht="13.5">
      <c r="A36" s="20" t="s">
        <v>32</v>
      </c>
      <c r="B36" s="19">
        <v>49</v>
      </c>
      <c r="C36" s="19">
        <f t="shared" si="10"/>
        <v>49.16326530612245</v>
      </c>
      <c r="D36" s="18">
        <v>24</v>
      </c>
      <c r="E36" s="16">
        <v>16</v>
      </c>
      <c r="F36" s="15">
        <v>8</v>
      </c>
      <c r="G36" s="17">
        <f t="shared" si="11"/>
        <v>0.16326530612244897</v>
      </c>
      <c r="H36" s="16">
        <v>1</v>
      </c>
      <c r="I36" s="16"/>
      <c r="J36" s="16"/>
      <c r="K36" s="16"/>
      <c r="L36" s="16"/>
      <c r="M36" s="15"/>
      <c r="N36" s="14">
        <f t="shared" si="12"/>
        <v>9</v>
      </c>
      <c r="O36" s="13">
        <f t="shared" si="13"/>
        <v>0.1836734693877551</v>
      </c>
      <c r="P36" s="4">
        <f t="shared" si="14"/>
        <v>49</v>
      </c>
    </row>
    <row r="37" spans="1:16" ht="13.5">
      <c r="A37" s="20" t="s">
        <v>31</v>
      </c>
      <c r="B37" s="19">
        <v>84</v>
      </c>
      <c r="C37" s="19">
        <f t="shared" si="10"/>
        <v>84.19047619047619</v>
      </c>
      <c r="D37" s="18">
        <v>31</v>
      </c>
      <c r="E37" s="16">
        <v>34</v>
      </c>
      <c r="F37" s="15">
        <v>16</v>
      </c>
      <c r="G37" s="17">
        <f t="shared" si="11"/>
        <v>0.19047619047619047</v>
      </c>
      <c r="H37" s="16">
        <v>3</v>
      </c>
      <c r="I37" s="16"/>
      <c r="J37" s="16"/>
      <c r="K37" s="16"/>
      <c r="L37" s="16"/>
      <c r="M37" s="15"/>
      <c r="N37" s="14">
        <f t="shared" si="12"/>
        <v>19</v>
      </c>
      <c r="O37" s="13">
        <f t="shared" si="13"/>
        <v>0.2261904761904762</v>
      </c>
      <c r="P37" s="4">
        <f t="shared" si="14"/>
        <v>84</v>
      </c>
    </row>
    <row r="38" spans="1:16" ht="14.25" thickBot="1">
      <c r="A38" s="12" t="s">
        <v>30</v>
      </c>
      <c r="B38" s="11">
        <v>56</v>
      </c>
      <c r="C38" s="11">
        <f t="shared" si="10"/>
        <v>56.160714285714285</v>
      </c>
      <c r="D38" s="10">
        <v>22</v>
      </c>
      <c r="E38" s="8">
        <v>25</v>
      </c>
      <c r="F38" s="7">
        <v>9</v>
      </c>
      <c r="G38" s="9">
        <f t="shared" si="11"/>
        <v>0.16071428571428573</v>
      </c>
      <c r="H38" s="8"/>
      <c r="I38" s="8"/>
      <c r="J38" s="8"/>
      <c r="K38" s="8"/>
      <c r="L38" s="8"/>
      <c r="M38" s="7"/>
      <c r="N38" s="6">
        <f t="shared" si="12"/>
        <v>9</v>
      </c>
      <c r="O38" s="5">
        <f t="shared" si="13"/>
        <v>0.16071428571428573</v>
      </c>
      <c r="P38" s="4">
        <f t="shared" si="14"/>
        <v>56</v>
      </c>
    </row>
    <row r="39" ht="13.5">
      <c r="P39" s="4">
        <f>SUM(P31:P38)</f>
        <v>1486</v>
      </c>
    </row>
    <row r="40" spans="1:16" ht="14.25" thickBot="1">
      <c r="A40" t="s">
        <v>54</v>
      </c>
      <c r="O40" t="s">
        <v>60</v>
      </c>
      <c r="P40" t="s">
        <v>59</v>
      </c>
    </row>
    <row r="41" spans="1:15" ht="14.25" thickBot="1">
      <c r="A41" s="45"/>
      <c r="B41" s="44" t="s">
        <v>53</v>
      </c>
      <c r="C41" s="43" t="s">
        <v>52</v>
      </c>
      <c r="D41" s="42" t="s">
        <v>51</v>
      </c>
      <c r="E41" s="40" t="s">
        <v>50</v>
      </c>
      <c r="F41" s="39" t="s">
        <v>49</v>
      </c>
      <c r="G41" s="41" t="s">
        <v>48</v>
      </c>
      <c r="H41" s="40" t="s">
        <v>47</v>
      </c>
      <c r="I41" s="40" t="s">
        <v>46</v>
      </c>
      <c r="J41" s="40" t="s">
        <v>45</v>
      </c>
      <c r="K41" s="40" t="s">
        <v>44</v>
      </c>
      <c r="L41" s="40" t="s">
        <v>43</v>
      </c>
      <c r="M41" s="39" t="s">
        <v>42</v>
      </c>
      <c r="N41" s="38" t="s">
        <v>41</v>
      </c>
      <c r="O41" s="37" t="s">
        <v>40</v>
      </c>
    </row>
    <row r="42" spans="1:16" ht="15" thickBot="1" thickTop="1">
      <c r="A42" s="36" t="s">
        <v>39</v>
      </c>
      <c r="B42" s="35">
        <v>8212</v>
      </c>
      <c r="C42" s="35">
        <f aca="true" t="shared" si="15" ref="C42:C51">SUM(D42:M42)</f>
        <v>8212.142839746713</v>
      </c>
      <c r="D42" s="34">
        <v>3518</v>
      </c>
      <c r="E42" s="32">
        <v>3267</v>
      </c>
      <c r="F42" s="31">
        <v>1173</v>
      </c>
      <c r="G42" s="33">
        <f aca="true" t="shared" si="16" ref="G42:G51">F42/B42</f>
        <v>0.1428397467121286</v>
      </c>
      <c r="H42" s="32">
        <v>203</v>
      </c>
      <c r="I42" s="32">
        <v>30</v>
      </c>
      <c r="J42" s="32">
        <v>14</v>
      </c>
      <c r="K42" s="32">
        <v>4</v>
      </c>
      <c r="L42" s="32">
        <v>2</v>
      </c>
      <c r="M42" s="31">
        <v>1</v>
      </c>
      <c r="N42" s="30">
        <f aca="true" t="shared" si="17" ref="N42:N51">F42+SUM(H42:M42)</f>
        <v>1427</v>
      </c>
      <c r="O42" s="29">
        <f aca="true" t="shared" si="18" ref="O42:O51">N42/B42</f>
        <v>0.17377009254749148</v>
      </c>
      <c r="P42" s="4">
        <f aca="true" t="shared" si="19" ref="P42:P51">SUM(D42:F42)+SUM(H42:M42)</f>
        <v>8212</v>
      </c>
    </row>
    <row r="43" spans="1:16" ht="15" thickBot="1" thickTop="1">
      <c r="A43" s="36" t="s">
        <v>38</v>
      </c>
      <c r="B43" s="35">
        <v>1604</v>
      </c>
      <c r="C43" s="35">
        <f t="shared" si="15"/>
        <v>1604.1652119700748</v>
      </c>
      <c r="D43" s="34">
        <v>635</v>
      </c>
      <c r="E43" s="32">
        <v>644</v>
      </c>
      <c r="F43" s="31">
        <v>265</v>
      </c>
      <c r="G43" s="33">
        <f t="shared" si="16"/>
        <v>0.16521197007481297</v>
      </c>
      <c r="H43" s="32">
        <v>48</v>
      </c>
      <c r="I43" s="32">
        <v>5</v>
      </c>
      <c r="J43" s="32">
        <v>6</v>
      </c>
      <c r="K43" s="32"/>
      <c r="L43" s="32">
        <v>1</v>
      </c>
      <c r="M43" s="31"/>
      <c r="N43" s="30">
        <f t="shared" si="17"/>
        <v>325</v>
      </c>
      <c r="O43" s="29">
        <f t="shared" si="18"/>
        <v>0.20261845386533667</v>
      </c>
      <c r="P43" s="4">
        <f t="shared" si="19"/>
        <v>1604</v>
      </c>
    </row>
    <row r="44" spans="1:16" ht="14.25" thickTop="1">
      <c r="A44" s="28" t="s">
        <v>37</v>
      </c>
      <c r="B44" s="27">
        <v>651</v>
      </c>
      <c r="C44" s="27">
        <f t="shared" si="15"/>
        <v>651.1536098310291</v>
      </c>
      <c r="D44" s="26">
        <v>253</v>
      </c>
      <c r="E44" s="24">
        <v>280</v>
      </c>
      <c r="F44" s="23">
        <v>100</v>
      </c>
      <c r="G44" s="25">
        <f t="shared" si="16"/>
        <v>0.15360983102918588</v>
      </c>
      <c r="H44" s="24">
        <v>13</v>
      </c>
      <c r="I44" s="24">
        <v>1</v>
      </c>
      <c r="J44" s="24">
        <v>3</v>
      </c>
      <c r="K44" s="24"/>
      <c r="L44" s="24">
        <v>1</v>
      </c>
      <c r="M44" s="23"/>
      <c r="N44" s="22">
        <f t="shared" si="17"/>
        <v>118</v>
      </c>
      <c r="O44" s="21">
        <f t="shared" si="18"/>
        <v>0.18125960061443933</v>
      </c>
      <c r="P44" s="4">
        <f t="shared" si="19"/>
        <v>651</v>
      </c>
    </row>
    <row r="45" spans="1:16" ht="13.5">
      <c r="A45" s="20" t="s">
        <v>36</v>
      </c>
      <c r="B45" s="19">
        <v>189</v>
      </c>
      <c r="C45" s="19">
        <f t="shared" si="15"/>
        <v>189.14814814814815</v>
      </c>
      <c r="D45" s="18">
        <v>83</v>
      </c>
      <c r="E45" s="16">
        <v>68</v>
      </c>
      <c r="F45" s="15">
        <v>28</v>
      </c>
      <c r="G45" s="17">
        <f t="shared" si="16"/>
        <v>0.14814814814814814</v>
      </c>
      <c r="H45" s="16">
        <v>8</v>
      </c>
      <c r="I45" s="16">
        <v>1</v>
      </c>
      <c r="J45" s="16">
        <v>1</v>
      </c>
      <c r="K45" s="16"/>
      <c r="L45" s="16"/>
      <c r="M45" s="15"/>
      <c r="N45" s="14">
        <f t="shared" si="17"/>
        <v>38</v>
      </c>
      <c r="O45" s="13">
        <f t="shared" si="18"/>
        <v>0.20105820105820105</v>
      </c>
      <c r="P45" s="4">
        <f t="shared" si="19"/>
        <v>189</v>
      </c>
    </row>
    <row r="46" spans="1:16" ht="13.5">
      <c r="A46" s="20" t="s">
        <v>35</v>
      </c>
      <c r="B46" s="19">
        <v>228</v>
      </c>
      <c r="C46" s="19">
        <f t="shared" si="15"/>
        <v>228.18859649122808</v>
      </c>
      <c r="D46" s="18">
        <v>96</v>
      </c>
      <c r="E46" s="16">
        <v>82</v>
      </c>
      <c r="F46" s="15">
        <v>43</v>
      </c>
      <c r="G46" s="17">
        <f t="shared" si="16"/>
        <v>0.18859649122807018</v>
      </c>
      <c r="H46" s="16">
        <v>3</v>
      </c>
      <c r="I46" s="16">
        <v>3</v>
      </c>
      <c r="J46" s="16">
        <v>1</v>
      </c>
      <c r="K46" s="16"/>
      <c r="L46" s="16"/>
      <c r="M46" s="15"/>
      <c r="N46" s="14">
        <f t="shared" si="17"/>
        <v>50</v>
      </c>
      <c r="O46" s="13">
        <f t="shared" si="18"/>
        <v>0.21929824561403508</v>
      </c>
      <c r="P46" s="4">
        <f t="shared" si="19"/>
        <v>228</v>
      </c>
    </row>
    <row r="47" spans="1:16" ht="13.5">
      <c r="A47" s="20" t="s">
        <v>34</v>
      </c>
      <c r="B47" s="19">
        <v>209</v>
      </c>
      <c r="C47" s="19">
        <f t="shared" si="15"/>
        <v>209.16267942583733</v>
      </c>
      <c r="D47" s="18">
        <v>84</v>
      </c>
      <c r="E47" s="16">
        <v>80</v>
      </c>
      <c r="F47" s="15">
        <v>34</v>
      </c>
      <c r="G47" s="17">
        <f t="shared" si="16"/>
        <v>0.16267942583732056</v>
      </c>
      <c r="H47" s="16">
        <v>10</v>
      </c>
      <c r="I47" s="16"/>
      <c r="J47" s="16">
        <v>1</v>
      </c>
      <c r="K47" s="16"/>
      <c r="L47" s="16"/>
      <c r="M47" s="15"/>
      <c r="N47" s="14">
        <f t="shared" si="17"/>
        <v>45</v>
      </c>
      <c r="O47" s="13">
        <f t="shared" si="18"/>
        <v>0.215311004784689</v>
      </c>
      <c r="P47" s="4">
        <f t="shared" si="19"/>
        <v>209</v>
      </c>
    </row>
    <row r="48" spans="1:16" ht="13.5">
      <c r="A48" s="20" t="s">
        <v>33</v>
      </c>
      <c r="B48" s="19">
        <v>108</v>
      </c>
      <c r="C48" s="19">
        <f t="shared" si="15"/>
        <v>108.19444444444444</v>
      </c>
      <c r="D48" s="18">
        <v>42</v>
      </c>
      <c r="E48" s="16">
        <v>41</v>
      </c>
      <c r="F48" s="15">
        <v>21</v>
      </c>
      <c r="G48" s="17">
        <f t="shared" si="16"/>
        <v>0.19444444444444445</v>
      </c>
      <c r="H48" s="16">
        <v>4</v>
      </c>
      <c r="I48" s="16"/>
      <c r="J48" s="16"/>
      <c r="K48" s="16"/>
      <c r="L48" s="16"/>
      <c r="M48" s="15"/>
      <c r="N48" s="14">
        <f t="shared" si="17"/>
        <v>25</v>
      </c>
      <c r="O48" s="13">
        <f t="shared" si="18"/>
        <v>0.23148148148148148</v>
      </c>
      <c r="P48" s="4">
        <f t="shared" si="19"/>
        <v>108</v>
      </c>
    </row>
    <row r="49" spans="1:16" ht="13.5">
      <c r="A49" s="20" t="s">
        <v>32</v>
      </c>
      <c r="B49" s="19">
        <v>61</v>
      </c>
      <c r="C49" s="19">
        <f t="shared" si="15"/>
        <v>61.16393442622951</v>
      </c>
      <c r="D49" s="18">
        <v>23</v>
      </c>
      <c r="E49" s="16">
        <v>26</v>
      </c>
      <c r="F49" s="15">
        <v>10</v>
      </c>
      <c r="G49" s="17">
        <f t="shared" si="16"/>
        <v>0.16393442622950818</v>
      </c>
      <c r="H49" s="16">
        <v>2</v>
      </c>
      <c r="I49" s="16"/>
      <c r="J49" s="16"/>
      <c r="K49" s="16"/>
      <c r="L49" s="16"/>
      <c r="M49" s="15"/>
      <c r="N49" s="14">
        <f t="shared" si="17"/>
        <v>12</v>
      </c>
      <c r="O49" s="13">
        <f t="shared" si="18"/>
        <v>0.19672131147540983</v>
      </c>
      <c r="P49" s="4">
        <f t="shared" si="19"/>
        <v>61</v>
      </c>
    </row>
    <row r="50" spans="1:16" ht="13.5">
      <c r="A50" s="20" t="s">
        <v>31</v>
      </c>
      <c r="B50" s="19">
        <v>98</v>
      </c>
      <c r="C50" s="19">
        <f t="shared" si="15"/>
        <v>98.1938775510204</v>
      </c>
      <c r="D50" s="18">
        <v>31</v>
      </c>
      <c r="E50" s="16">
        <v>43</v>
      </c>
      <c r="F50" s="15">
        <v>19</v>
      </c>
      <c r="G50" s="17">
        <f t="shared" si="16"/>
        <v>0.19387755102040816</v>
      </c>
      <c r="H50" s="16">
        <v>5</v>
      </c>
      <c r="I50" s="16"/>
      <c r="J50" s="16"/>
      <c r="K50" s="16"/>
      <c r="L50" s="16"/>
      <c r="M50" s="15"/>
      <c r="N50" s="14">
        <f t="shared" si="17"/>
        <v>24</v>
      </c>
      <c r="O50" s="13">
        <f t="shared" si="18"/>
        <v>0.24489795918367346</v>
      </c>
      <c r="P50" s="4">
        <f t="shared" si="19"/>
        <v>98</v>
      </c>
    </row>
    <row r="51" spans="1:16" ht="14.25" thickBot="1">
      <c r="A51" s="12" t="s">
        <v>30</v>
      </c>
      <c r="B51" s="11">
        <v>60</v>
      </c>
      <c r="C51" s="11">
        <f t="shared" si="15"/>
        <v>60.166666666666664</v>
      </c>
      <c r="D51" s="10">
        <v>23</v>
      </c>
      <c r="E51" s="8">
        <v>24</v>
      </c>
      <c r="F51" s="7">
        <v>10</v>
      </c>
      <c r="G51" s="9">
        <f t="shared" si="16"/>
        <v>0.16666666666666666</v>
      </c>
      <c r="H51" s="8">
        <v>3</v>
      </c>
      <c r="I51" s="8"/>
      <c r="J51" s="8"/>
      <c r="K51" s="8"/>
      <c r="L51" s="8"/>
      <c r="M51" s="7"/>
      <c r="N51" s="6">
        <f t="shared" si="17"/>
        <v>13</v>
      </c>
      <c r="O51" s="5">
        <f t="shared" si="18"/>
        <v>0.21666666666666667</v>
      </c>
      <c r="P51" s="4">
        <f t="shared" si="19"/>
        <v>60</v>
      </c>
    </row>
    <row r="52" ht="13.5">
      <c r="P52" s="4">
        <f>SUM(P44:P51)</f>
        <v>1604</v>
      </c>
    </row>
    <row r="53" spans="1:16" ht="14.25" thickBot="1">
      <c r="A53" t="s">
        <v>54</v>
      </c>
      <c r="O53" t="s">
        <v>58</v>
      </c>
      <c r="P53" s="4"/>
    </row>
    <row r="54" spans="1:16" ht="14.25" thickBot="1">
      <c r="A54" s="45"/>
      <c r="B54" s="44" t="s">
        <v>53</v>
      </c>
      <c r="C54" s="43" t="s">
        <v>52</v>
      </c>
      <c r="D54" s="42" t="s">
        <v>51</v>
      </c>
      <c r="E54" s="40" t="s">
        <v>50</v>
      </c>
      <c r="F54" s="39" t="s">
        <v>49</v>
      </c>
      <c r="G54" s="41" t="s">
        <v>48</v>
      </c>
      <c r="H54" s="40" t="s">
        <v>47</v>
      </c>
      <c r="I54" s="40" t="s">
        <v>46</v>
      </c>
      <c r="J54" s="40" t="s">
        <v>45</v>
      </c>
      <c r="K54" s="40" t="s">
        <v>44</v>
      </c>
      <c r="L54" s="40" t="s">
        <v>43</v>
      </c>
      <c r="M54" s="39" t="s">
        <v>42</v>
      </c>
      <c r="N54" s="38" t="s">
        <v>41</v>
      </c>
      <c r="O54" s="37" t="s">
        <v>40</v>
      </c>
      <c r="P54" s="4"/>
    </row>
    <row r="55" spans="1:16" ht="15" thickBot="1" thickTop="1">
      <c r="A55" s="36" t="s">
        <v>39</v>
      </c>
      <c r="B55" s="35">
        <v>8555</v>
      </c>
      <c r="C55" s="35">
        <f aca="true" t="shared" si="20" ref="C55:C64">SUM(D55:M55)</f>
        <v>8555.143658679135</v>
      </c>
      <c r="D55" s="34">
        <v>3752</v>
      </c>
      <c r="E55" s="32">
        <v>3281</v>
      </c>
      <c r="F55" s="31">
        <v>1229</v>
      </c>
      <c r="G55" s="33">
        <f aca="true" t="shared" si="21" ref="G55:G64">F55/B55</f>
        <v>0.14365867913500877</v>
      </c>
      <c r="H55" s="32">
        <v>235</v>
      </c>
      <c r="I55" s="32">
        <v>41</v>
      </c>
      <c r="J55" s="32">
        <v>8</v>
      </c>
      <c r="K55" s="32">
        <v>5</v>
      </c>
      <c r="L55" s="32">
        <v>2</v>
      </c>
      <c r="M55" s="31">
        <v>2</v>
      </c>
      <c r="N55" s="30">
        <f aca="true" t="shared" si="22" ref="N55:N64">F55+SUM(H55:M55)</f>
        <v>1522</v>
      </c>
      <c r="O55" s="29">
        <f aca="true" t="shared" si="23" ref="O55:O64">N55/B55</f>
        <v>0.17790765634132086</v>
      </c>
      <c r="P55" s="4">
        <f aca="true" t="shared" si="24" ref="P55:P64">SUM(D55:F55)+SUM(H55:M55)</f>
        <v>8555</v>
      </c>
    </row>
    <row r="56" spans="1:16" ht="15" thickBot="1" thickTop="1">
      <c r="A56" s="36" t="s">
        <v>38</v>
      </c>
      <c r="B56" s="35">
        <v>1672</v>
      </c>
      <c r="C56" s="35">
        <f t="shared" si="20"/>
        <v>1672.153110047847</v>
      </c>
      <c r="D56" s="34">
        <v>707</v>
      </c>
      <c r="E56" s="32">
        <v>637</v>
      </c>
      <c r="F56" s="31">
        <v>256</v>
      </c>
      <c r="G56" s="33">
        <f t="shared" si="21"/>
        <v>0.15311004784688995</v>
      </c>
      <c r="H56" s="32">
        <v>58</v>
      </c>
      <c r="I56" s="32">
        <v>11</v>
      </c>
      <c r="J56" s="32"/>
      <c r="K56" s="32">
        <v>2</v>
      </c>
      <c r="L56" s="32"/>
      <c r="M56" s="31">
        <v>1</v>
      </c>
      <c r="N56" s="30">
        <f t="shared" si="22"/>
        <v>328</v>
      </c>
      <c r="O56" s="29">
        <f t="shared" si="23"/>
        <v>0.19617224880382775</v>
      </c>
      <c r="P56" s="4">
        <f t="shared" si="24"/>
        <v>1672</v>
      </c>
    </row>
    <row r="57" spans="1:16" ht="14.25" thickTop="1">
      <c r="A57" s="28" t="s">
        <v>37</v>
      </c>
      <c r="B57" s="27">
        <v>693</v>
      </c>
      <c r="C57" s="27">
        <f t="shared" si="20"/>
        <v>693.1558441558442</v>
      </c>
      <c r="D57" s="26">
        <v>299</v>
      </c>
      <c r="E57" s="24">
        <v>254</v>
      </c>
      <c r="F57" s="23">
        <v>108</v>
      </c>
      <c r="G57" s="25">
        <f t="shared" si="21"/>
        <v>0.15584415584415584</v>
      </c>
      <c r="H57" s="24">
        <v>24</v>
      </c>
      <c r="I57" s="24">
        <v>7</v>
      </c>
      <c r="J57" s="24"/>
      <c r="K57" s="24">
        <v>1</v>
      </c>
      <c r="L57" s="24"/>
      <c r="M57" s="23"/>
      <c r="N57" s="22">
        <f t="shared" si="22"/>
        <v>140</v>
      </c>
      <c r="O57" s="21">
        <f t="shared" si="23"/>
        <v>0.20202020202020202</v>
      </c>
      <c r="P57" s="4">
        <f t="shared" si="24"/>
        <v>693</v>
      </c>
    </row>
    <row r="58" spans="1:16" ht="13.5">
      <c r="A58" s="20" t="s">
        <v>36</v>
      </c>
      <c r="B58" s="19">
        <v>214</v>
      </c>
      <c r="C58" s="19">
        <f t="shared" si="20"/>
        <v>214.15420560747663</v>
      </c>
      <c r="D58" s="18">
        <v>99</v>
      </c>
      <c r="E58" s="16">
        <v>75</v>
      </c>
      <c r="F58" s="15">
        <v>33</v>
      </c>
      <c r="G58" s="17">
        <f t="shared" si="21"/>
        <v>0.1542056074766355</v>
      </c>
      <c r="H58" s="16">
        <v>4</v>
      </c>
      <c r="I58" s="16">
        <v>2</v>
      </c>
      <c r="J58" s="16"/>
      <c r="K58" s="16"/>
      <c r="L58" s="16"/>
      <c r="M58" s="15">
        <v>1</v>
      </c>
      <c r="N58" s="14">
        <f t="shared" si="22"/>
        <v>40</v>
      </c>
      <c r="O58" s="13">
        <f t="shared" si="23"/>
        <v>0.18691588785046728</v>
      </c>
      <c r="P58" s="4">
        <f t="shared" si="24"/>
        <v>214</v>
      </c>
    </row>
    <row r="59" spans="1:16" ht="13.5">
      <c r="A59" s="20" t="s">
        <v>35</v>
      </c>
      <c r="B59" s="19">
        <v>264</v>
      </c>
      <c r="C59" s="19">
        <f t="shared" si="20"/>
        <v>264.125</v>
      </c>
      <c r="D59" s="18">
        <v>99</v>
      </c>
      <c r="E59" s="16">
        <v>117</v>
      </c>
      <c r="F59" s="15">
        <v>33</v>
      </c>
      <c r="G59" s="17">
        <f t="shared" si="21"/>
        <v>0.125</v>
      </c>
      <c r="H59" s="16">
        <v>14</v>
      </c>
      <c r="I59" s="16">
        <v>1</v>
      </c>
      <c r="J59" s="16"/>
      <c r="K59" s="16"/>
      <c r="L59" s="16"/>
      <c r="M59" s="15"/>
      <c r="N59" s="14">
        <f t="shared" si="22"/>
        <v>48</v>
      </c>
      <c r="O59" s="13">
        <f t="shared" si="23"/>
        <v>0.18181818181818182</v>
      </c>
      <c r="P59" s="4">
        <f t="shared" si="24"/>
        <v>264</v>
      </c>
    </row>
    <row r="60" spans="1:16" ht="13.5">
      <c r="A60" s="20" t="s">
        <v>34</v>
      </c>
      <c r="B60" s="19">
        <v>173</v>
      </c>
      <c r="C60" s="19">
        <f t="shared" si="20"/>
        <v>173.1271676300578</v>
      </c>
      <c r="D60" s="18">
        <v>85</v>
      </c>
      <c r="E60" s="16">
        <v>59</v>
      </c>
      <c r="F60" s="15">
        <v>22</v>
      </c>
      <c r="G60" s="17">
        <f t="shared" si="21"/>
        <v>0.12716763005780346</v>
      </c>
      <c r="H60" s="16">
        <v>6</v>
      </c>
      <c r="I60" s="16"/>
      <c r="J60" s="16"/>
      <c r="K60" s="16">
        <v>1</v>
      </c>
      <c r="L60" s="16"/>
      <c r="M60" s="15"/>
      <c r="N60" s="14">
        <f t="shared" si="22"/>
        <v>29</v>
      </c>
      <c r="O60" s="13">
        <f t="shared" si="23"/>
        <v>0.1676300578034682</v>
      </c>
      <c r="P60" s="4">
        <f t="shared" si="24"/>
        <v>173</v>
      </c>
    </row>
    <row r="61" spans="1:16" ht="13.5">
      <c r="A61" s="20" t="s">
        <v>33</v>
      </c>
      <c r="B61" s="19">
        <v>109</v>
      </c>
      <c r="C61" s="19">
        <f t="shared" si="20"/>
        <v>109.1651376146789</v>
      </c>
      <c r="D61" s="18">
        <v>45</v>
      </c>
      <c r="E61" s="16">
        <v>42</v>
      </c>
      <c r="F61" s="15">
        <v>18</v>
      </c>
      <c r="G61" s="17">
        <f t="shared" si="21"/>
        <v>0.1651376146788991</v>
      </c>
      <c r="H61" s="16">
        <v>4</v>
      </c>
      <c r="I61" s="16"/>
      <c r="J61" s="16"/>
      <c r="K61" s="16"/>
      <c r="L61" s="16"/>
      <c r="M61" s="15"/>
      <c r="N61" s="14">
        <f t="shared" si="22"/>
        <v>22</v>
      </c>
      <c r="O61" s="13">
        <f t="shared" si="23"/>
        <v>0.2018348623853211</v>
      </c>
      <c r="P61" s="4">
        <f t="shared" si="24"/>
        <v>109</v>
      </c>
    </row>
    <row r="62" spans="1:16" ht="13.5">
      <c r="A62" s="20" t="s">
        <v>32</v>
      </c>
      <c r="B62" s="19">
        <v>55</v>
      </c>
      <c r="C62" s="19">
        <f t="shared" si="20"/>
        <v>55.25454545454546</v>
      </c>
      <c r="D62" s="18">
        <v>17</v>
      </c>
      <c r="E62" s="16">
        <v>22</v>
      </c>
      <c r="F62" s="15">
        <v>14</v>
      </c>
      <c r="G62" s="17">
        <f t="shared" si="21"/>
        <v>0.2545454545454545</v>
      </c>
      <c r="H62" s="16">
        <v>1</v>
      </c>
      <c r="I62" s="16">
        <v>1</v>
      </c>
      <c r="J62" s="16"/>
      <c r="K62" s="16"/>
      <c r="L62" s="16"/>
      <c r="M62" s="15"/>
      <c r="N62" s="14">
        <f t="shared" si="22"/>
        <v>16</v>
      </c>
      <c r="O62" s="13">
        <f t="shared" si="23"/>
        <v>0.2909090909090909</v>
      </c>
      <c r="P62" s="4">
        <f t="shared" si="24"/>
        <v>55</v>
      </c>
    </row>
    <row r="63" spans="1:16" ht="13.5">
      <c r="A63" s="20" t="s">
        <v>31</v>
      </c>
      <c r="B63" s="19">
        <v>106</v>
      </c>
      <c r="C63" s="19">
        <f t="shared" si="20"/>
        <v>106.16981132075472</v>
      </c>
      <c r="D63" s="18">
        <v>37</v>
      </c>
      <c r="E63" s="16">
        <v>48</v>
      </c>
      <c r="F63" s="15">
        <v>18</v>
      </c>
      <c r="G63" s="17">
        <f t="shared" si="21"/>
        <v>0.16981132075471697</v>
      </c>
      <c r="H63" s="16">
        <v>3</v>
      </c>
      <c r="I63" s="16"/>
      <c r="J63" s="16"/>
      <c r="K63" s="16"/>
      <c r="L63" s="16"/>
      <c r="M63" s="15"/>
      <c r="N63" s="14">
        <f t="shared" si="22"/>
        <v>21</v>
      </c>
      <c r="O63" s="13">
        <f t="shared" si="23"/>
        <v>0.19811320754716982</v>
      </c>
      <c r="P63" s="4">
        <f t="shared" si="24"/>
        <v>106</v>
      </c>
    </row>
    <row r="64" spans="1:16" ht="14.25" thickBot="1">
      <c r="A64" s="12" t="s">
        <v>30</v>
      </c>
      <c r="B64" s="11">
        <v>58</v>
      </c>
      <c r="C64" s="11">
        <f t="shared" si="20"/>
        <v>58.172413793103445</v>
      </c>
      <c r="D64" s="10">
        <v>26</v>
      </c>
      <c r="E64" s="8">
        <v>20</v>
      </c>
      <c r="F64" s="7">
        <v>10</v>
      </c>
      <c r="G64" s="9">
        <f t="shared" si="21"/>
        <v>0.1724137931034483</v>
      </c>
      <c r="H64" s="8">
        <v>2</v>
      </c>
      <c r="I64" s="8"/>
      <c r="J64" s="8"/>
      <c r="K64" s="8"/>
      <c r="L64" s="8"/>
      <c r="M64" s="7"/>
      <c r="N64" s="6">
        <f t="shared" si="22"/>
        <v>12</v>
      </c>
      <c r="O64" s="5">
        <f t="shared" si="23"/>
        <v>0.20689655172413793</v>
      </c>
      <c r="P64" s="4">
        <f t="shared" si="24"/>
        <v>58</v>
      </c>
    </row>
    <row r="65" ht="13.5">
      <c r="P65" s="4">
        <f>SUM(P57:P64)</f>
        <v>1672</v>
      </c>
    </row>
    <row r="66" spans="1:16" ht="14.25" thickBot="1">
      <c r="A66" t="s">
        <v>54</v>
      </c>
      <c r="O66" t="s">
        <v>57</v>
      </c>
      <c r="P66" s="4"/>
    </row>
    <row r="67" spans="1:16" ht="14.25" thickBot="1">
      <c r="A67" s="45"/>
      <c r="B67" s="44" t="s">
        <v>53</v>
      </c>
      <c r="C67" s="43" t="s">
        <v>52</v>
      </c>
      <c r="D67" s="42" t="s">
        <v>51</v>
      </c>
      <c r="E67" s="40" t="s">
        <v>50</v>
      </c>
      <c r="F67" s="39" t="s">
        <v>49</v>
      </c>
      <c r="G67" s="41" t="s">
        <v>48</v>
      </c>
      <c r="H67" s="40" t="s">
        <v>47</v>
      </c>
      <c r="I67" s="40" t="s">
        <v>46</v>
      </c>
      <c r="J67" s="40" t="s">
        <v>45</v>
      </c>
      <c r="K67" s="40" t="s">
        <v>44</v>
      </c>
      <c r="L67" s="40" t="s">
        <v>43</v>
      </c>
      <c r="M67" s="39" t="s">
        <v>42</v>
      </c>
      <c r="N67" s="38" t="s">
        <v>41</v>
      </c>
      <c r="O67" s="37" t="s">
        <v>40</v>
      </c>
      <c r="P67" s="4"/>
    </row>
    <row r="68" spans="1:16" ht="15" thickBot="1" thickTop="1">
      <c r="A68" s="36" t="s">
        <v>39</v>
      </c>
      <c r="B68" s="35">
        <v>8651</v>
      </c>
      <c r="C68" s="35">
        <f aca="true" t="shared" si="25" ref="C68:C77">SUM(D68:M68)</f>
        <v>8651.133394983239</v>
      </c>
      <c r="D68" s="34">
        <v>3922</v>
      </c>
      <c r="E68" s="32">
        <v>3328</v>
      </c>
      <c r="F68" s="31">
        <v>1154</v>
      </c>
      <c r="G68" s="33">
        <f aca="true" t="shared" si="26" ref="G68:G77">F68/B68</f>
        <v>0.13339498323893192</v>
      </c>
      <c r="H68" s="32">
        <v>202</v>
      </c>
      <c r="I68" s="32">
        <v>36</v>
      </c>
      <c r="J68" s="32">
        <v>5</v>
      </c>
      <c r="K68" s="32">
        <v>4</v>
      </c>
      <c r="L68" s="32"/>
      <c r="M68" s="31"/>
      <c r="N68" s="30">
        <f aca="true" t="shared" si="27" ref="N68:N77">F68+SUM(H68:M68)</f>
        <v>1401</v>
      </c>
      <c r="O68" s="29">
        <f aca="true" t="shared" si="28" ref="O68:O77">N68/B68</f>
        <v>0.16194659576927523</v>
      </c>
      <c r="P68" s="4">
        <f aca="true" t="shared" si="29" ref="P68:P77">SUM(D68:F68)+SUM(H68:M68)</f>
        <v>8651</v>
      </c>
    </row>
    <row r="69" spans="1:16" ht="15" thickBot="1" thickTop="1">
      <c r="A69" s="36" t="s">
        <v>38</v>
      </c>
      <c r="B69" s="35">
        <v>1693</v>
      </c>
      <c r="C69" s="35">
        <f t="shared" si="25"/>
        <v>1693.1346721795628</v>
      </c>
      <c r="D69" s="34">
        <v>745</v>
      </c>
      <c r="E69" s="32">
        <v>661</v>
      </c>
      <c r="F69" s="31">
        <v>228</v>
      </c>
      <c r="G69" s="33">
        <f t="shared" si="26"/>
        <v>0.13467217956290609</v>
      </c>
      <c r="H69" s="32">
        <v>49</v>
      </c>
      <c r="I69" s="32">
        <v>9</v>
      </c>
      <c r="J69" s="32"/>
      <c r="K69" s="32">
        <v>1</v>
      </c>
      <c r="L69" s="32"/>
      <c r="M69" s="31"/>
      <c r="N69" s="30">
        <f t="shared" si="27"/>
        <v>287</v>
      </c>
      <c r="O69" s="29">
        <f t="shared" si="28"/>
        <v>0.16952155936207916</v>
      </c>
      <c r="P69" s="4">
        <f t="shared" si="29"/>
        <v>1693</v>
      </c>
    </row>
    <row r="70" spans="1:16" ht="14.25" thickTop="1">
      <c r="A70" s="28" t="s">
        <v>37</v>
      </c>
      <c r="B70" s="27">
        <v>714</v>
      </c>
      <c r="C70" s="27">
        <f t="shared" si="25"/>
        <v>714.1218487394958</v>
      </c>
      <c r="D70" s="26">
        <v>322</v>
      </c>
      <c r="E70" s="24">
        <v>272</v>
      </c>
      <c r="F70" s="23">
        <v>87</v>
      </c>
      <c r="G70" s="25">
        <f t="shared" si="26"/>
        <v>0.12184873949579832</v>
      </c>
      <c r="H70" s="24">
        <v>26</v>
      </c>
      <c r="I70" s="24">
        <v>6</v>
      </c>
      <c r="J70" s="24"/>
      <c r="K70" s="24">
        <v>1</v>
      </c>
      <c r="L70" s="24"/>
      <c r="M70" s="23"/>
      <c r="N70" s="22">
        <f t="shared" si="27"/>
        <v>120</v>
      </c>
      <c r="O70" s="21">
        <f t="shared" si="28"/>
        <v>0.16806722689075632</v>
      </c>
      <c r="P70" s="4">
        <f t="shared" si="29"/>
        <v>714</v>
      </c>
    </row>
    <row r="71" spans="1:16" ht="13.5">
      <c r="A71" s="20" t="s">
        <v>36</v>
      </c>
      <c r="B71" s="19">
        <v>218</v>
      </c>
      <c r="C71" s="19">
        <f t="shared" si="25"/>
        <v>218.12844036697248</v>
      </c>
      <c r="D71" s="18">
        <v>95</v>
      </c>
      <c r="E71" s="16">
        <v>89</v>
      </c>
      <c r="F71" s="15">
        <v>28</v>
      </c>
      <c r="G71" s="17">
        <f t="shared" si="26"/>
        <v>0.12844036697247707</v>
      </c>
      <c r="H71" s="16">
        <v>6</v>
      </c>
      <c r="I71" s="16"/>
      <c r="J71" s="16"/>
      <c r="K71" s="16"/>
      <c r="L71" s="16"/>
      <c r="M71" s="15"/>
      <c r="N71" s="14">
        <f t="shared" si="27"/>
        <v>34</v>
      </c>
      <c r="O71" s="13">
        <f t="shared" si="28"/>
        <v>0.1559633027522936</v>
      </c>
      <c r="P71" s="4">
        <f t="shared" si="29"/>
        <v>218</v>
      </c>
    </row>
    <row r="72" spans="1:16" ht="13.5">
      <c r="A72" s="20" t="s">
        <v>35</v>
      </c>
      <c r="B72" s="19">
        <v>255</v>
      </c>
      <c r="C72" s="19">
        <f t="shared" si="25"/>
        <v>255.10588235294117</v>
      </c>
      <c r="D72" s="18">
        <v>116</v>
      </c>
      <c r="E72" s="16">
        <v>105</v>
      </c>
      <c r="F72" s="15">
        <v>27</v>
      </c>
      <c r="G72" s="17">
        <f t="shared" si="26"/>
        <v>0.10588235294117647</v>
      </c>
      <c r="H72" s="16">
        <v>5</v>
      </c>
      <c r="I72" s="16">
        <v>2</v>
      </c>
      <c r="J72" s="16"/>
      <c r="K72" s="16"/>
      <c r="L72" s="16"/>
      <c r="M72" s="15"/>
      <c r="N72" s="14">
        <f t="shared" si="27"/>
        <v>34</v>
      </c>
      <c r="O72" s="13">
        <f t="shared" si="28"/>
        <v>0.13333333333333333</v>
      </c>
      <c r="P72" s="4">
        <f t="shared" si="29"/>
        <v>255</v>
      </c>
    </row>
    <row r="73" spans="1:16" ht="13.5">
      <c r="A73" s="20" t="s">
        <v>34</v>
      </c>
      <c r="B73" s="19">
        <v>196</v>
      </c>
      <c r="C73" s="19">
        <f t="shared" si="25"/>
        <v>196.14285714285714</v>
      </c>
      <c r="D73" s="18">
        <v>81</v>
      </c>
      <c r="E73" s="16">
        <v>82</v>
      </c>
      <c r="F73" s="15">
        <v>28</v>
      </c>
      <c r="G73" s="17">
        <f t="shared" si="26"/>
        <v>0.14285714285714285</v>
      </c>
      <c r="H73" s="16">
        <v>5</v>
      </c>
      <c r="I73" s="16"/>
      <c r="J73" s="16"/>
      <c r="K73" s="16"/>
      <c r="L73" s="16"/>
      <c r="M73" s="15"/>
      <c r="N73" s="14">
        <f t="shared" si="27"/>
        <v>33</v>
      </c>
      <c r="O73" s="13">
        <f t="shared" si="28"/>
        <v>0.1683673469387755</v>
      </c>
      <c r="P73" s="4">
        <f t="shared" si="29"/>
        <v>196</v>
      </c>
    </row>
    <row r="74" spans="1:16" ht="13.5">
      <c r="A74" s="20" t="s">
        <v>33</v>
      </c>
      <c r="B74" s="19">
        <v>114</v>
      </c>
      <c r="C74" s="19">
        <f t="shared" si="25"/>
        <v>114.21929824561404</v>
      </c>
      <c r="D74" s="18">
        <v>43</v>
      </c>
      <c r="E74" s="16">
        <v>43</v>
      </c>
      <c r="F74" s="15">
        <v>25</v>
      </c>
      <c r="G74" s="17">
        <f t="shared" si="26"/>
        <v>0.21929824561403508</v>
      </c>
      <c r="H74" s="16">
        <v>3</v>
      </c>
      <c r="I74" s="16"/>
      <c r="J74" s="16"/>
      <c r="K74" s="16"/>
      <c r="L74" s="16"/>
      <c r="M74" s="15"/>
      <c r="N74" s="14">
        <f t="shared" si="27"/>
        <v>28</v>
      </c>
      <c r="O74" s="13">
        <f t="shared" si="28"/>
        <v>0.24561403508771928</v>
      </c>
      <c r="P74" s="4">
        <f t="shared" si="29"/>
        <v>114</v>
      </c>
    </row>
    <row r="75" spans="1:16" ht="13.5">
      <c r="A75" s="20" t="s">
        <v>32</v>
      </c>
      <c r="B75" s="19">
        <v>55</v>
      </c>
      <c r="C75" s="19">
        <f t="shared" si="25"/>
        <v>55.14545454545455</v>
      </c>
      <c r="D75" s="18">
        <v>23</v>
      </c>
      <c r="E75" s="16">
        <v>22</v>
      </c>
      <c r="F75" s="15">
        <v>8</v>
      </c>
      <c r="G75" s="17">
        <f t="shared" si="26"/>
        <v>0.14545454545454545</v>
      </c>
      <c r="H75" s="16">
        <v>1</v>
      </c>
      <c r="I75" s="16">
        <v>1</v>
      </c>
      <c r="J75" s="16"/>
      <c r="K75" s="16"/>
      <c r="L75" s="16"/>
      <c r="M75" s="15"/>
      <c r="N75" s="14">
        <f t="shared" si="27"/>
        <v>10</v>
      </c>
      <c r="O75" s="13">
        <f t="shared" si="28"/>
        <v>0.18181818181818182</v>
      </c>
      <c r="P75" s="4">
        <f t="shared" si="29"/>
        <v>55</v>
      </c>
    </row>
    <row r="76" spans="1:16" ht="13.5">
      <c r="A76" s="20" t="s">
        <v>31</v>
      </c>
      <c r="B76" s="19">
        <v>90</v>
      </c>
      <c r="C76" s="19">
        <f t="shared" si="25"/>
        <v>90.14444444444445</v>
      </c>
      <c r="D76" s="18">
        <v>46</v>
      </c>
      <c r="E76" s="16">
        <v>30</v>
      </c>
      <c r="F76" s="15">
        <v>13</v>
      </c>
      <c r="G76" s="17">
        <f t="shared" si="26"/>
        <v>0.14444444444444443</v>
      </c>
      <c r="H76" s="16">
        <v>1</v>
      </c>
      <c r="I76" s="16"/>
      <c r="J76" s="16"/>
      <c r="K76" s="16"/>
      <c r="L76" s="16"/>
      <c r="M76" s="15"/>
      <c r="N76" s="14">
        <f t="shared" si="27"/>
        <v>14</v>
      </c>
      <c r="O76" s="13">
        <f t="shared" si="28"/>
        <v>0.15555555555555556</v>
      </c>
      <c r="P76" s="4">
        <f t="shared" si="29"/>
        <v>90</v>
      </c>
    </row>
    <row r="77" spans="1:16" ht="14.25" thickBot="1">
      <c r="A77" s="12" t="s">
        <v>30</v>
      </c>
      <c r="B77" s="11">
        <v>51</v>
      </c>
      <c r="C77" s="11">
        <f t="shared" si="25"/>
        <v>51.23529411764706</v>
      </c>
      <c r="D77" s="10">
        <v>19</v>
      </c>
      <c r="E77" s="8">
        <v>18</v>
      </c>
      <c r="F77" s="7">
        <v>12</v>
      </c>
      <c r="G77" s="9">
        <f t="shared" si="26"/>
        <v>0.23529411764705882</v>
      </c>
      <c r="H77" s="8">
        <v>2</v>
      </c>
      <c r="I77" s="8"/>
      <c r="J77" s="8"/>
      <c r="K77" s="8"/>
      <c r="L77" s="8"/>
      <c r="M77" s="7"/>
      <c r="N77" s="6">
        <f t="shared" si="27"/>
        <v>14</v>
      </c>
      <c r="O77" s="5">
        <f t="shared" si="28"/>
        <v>0.27450980392156865</v>
      </c>
      <c r="P77" s="4">
        <f t="shared" si="29"/>
        <v>51</v>
      </c>
    </row>
    <row r="78" ht="13.5">
      <c r="P78" s="4">
        <f>SUM(P70:P77)</f>
        <v>1693</v>
      </c>
    </row>
    <row r="79" spans="1:16" ht="14.25" thickBot="1">
      <c r="A79" t="s">
        <v>54</v>
      </c>
      <c r="O79" t="s">
        <v>56</v>
      </c>
      <c r="P79" s="4"/>
    </row>
    <row r="80" spans="1:16" ht="14.25" thickBot="1">
      <c r="A80" s="45"/>
      <c r="B80" s="44" t="s">
        <v>53</v>
      </c>
      <c r="C80" s="43" t="s">
        <v>52</v>
      </c>
      <c r="D80" s="42" t="s">
        <v>51</v>
      </c>
      <c r="E80" s="40" t="s">
        <v>50</v>
      </c>
      <c r="F80" s="39" t="s">
        <v>49</v>
      </c>
      <c r="G80" s="41" t="s">
        <v>48</v>
      </c>
      <c r="H80" s="40" t="s">
        <v>47</v>
      </c>
      <c r="I80" s="40" t="s">
        <v>46</v>
      </c>
      <c r="J80" s="40" t="s">
        <v>45</v>
      </c>
      <c r="K80" s="40" t="s">
        <v>44</v>
      </c>
      <c r="L80" s="40" t="s">
        <v>43</v>
      </c>
      <c r="M80" s="39" t="s">
        <v>42</v>
      </c>
      <c r="N80" s="38" t="s">
        <v>41</v>
      </c>
      <c r="O80" s="37" t="s">
        <v>40</v>
      </c>
      <c r="P80" s="4"/>
    </row>
    <row r="81" spans="1:16" ht="15" thickBot="1" thickTop="1">
      <c r="A81" s="36" t="s">
        <v>39</v>
      </c>
      <c r="B81" s="35">
        <v>8715</v>
      </c>
      <c r="C81" s="35">
        <f aca="true" t="shared" si="30" ref="C81:C90">SUM(D81:M81)</f>
        <v>8715.13207114171</v>
      </c>
      <c r="D81" s="34">
        <v>3933</v>
      </c>
      <c r="E81" s="32">
        <v>3419</v>
      </c>
      <c r="F81" s="31">
        <v>1151</v>
      </c>
      <c r="G81" s="33">
        <f aca="true" t="shared" si="31" ref="G81:G90">F81/B81</f>
        <v>0.13207114170969592</v>
      </c>
      <c r="H81" s="32">
        <v>176</v>
      </c>
      <c r="I81" s="32">
        <v>24</v>
      </c>
      <c r="J81" s="32">
        <v>7</v>
      </c>
      <c r="K81" s="32">
        <v>2</v>
      </c>
      <c r="L81" s="32">
        <v>2</v>
      </c>
      <c r="M81" s="31">
        <v>1</v>
      </c>
      <c r="N81" s="30">
        <f aca="true" t="shared" si="32" ref="N81:N90">F81+SUM(H81:M81)</f>
        <v>1363</v>
      </c>
      <c r="O81" s="29">
        <f aca="true" t="shared" si="33" ref="O81:O90">N81/B81</f>
        <v>0.1563970166379805</v>
      </c>
      <c r="P81" s="4">
        <f aca="true" t="shared" si="34" ref="P81:P90">SUM(D81:F81)+SUM(H81:M81)</f>
        <v>8715</v>
      </c>
    </row>
    <row r="82" spans="1:16" ht="15" thickBot="1" thickTop="1">
      <c r="A82" s="36" t="s">
        <v>38</v>
      </c>
      <c r="B82" s="35">
        <v>1657</v>
      </c>
      <c r="C82" s="35">
        <f t="shared" si="30"/>
        <v>1657.1418225709112</v>
      </c>
      <c r="D82" s="34">
        <v>760</v>
      </c>
      <c r="E82" s="32">
        <v>619</v>
      </c>
      <c r="F82" s="31">
        <v>235</v>
      </c>
      <c r="G82" s="33">
        <f t="shared" si="31"/>
        <v>0.14182257091128544</v>
      </c>
      <c r="H82" s="32">
        <v>41</v>
      </c>
      <c r="I82" s="32">
        <v>2</v>
      </c>
      <c r="J82" s="32"/>
      <c r="K82" s="32"/>
      <c r="L82" s="32"/>
      <c r="M82" s="31"/>
      <c r="N82" s="30">
        <f t="shared" si="32"/>
        <v>278</v>
      </c>
      <c r="O82" s="29">
        <f t="shared" si="33"/>
        <v>0.16777308388654194</v>
      </c>
      <c r="P82" s="4">
        <f t="shared" si="34"/>
        <v>1657</v>
      </c>
    </row>
    <row r="83" spans="1:16" ht="14.25" thickTop="1">
      <c r="A83" s="28" t="s">
        <v>37</v>
      </c>
      <c r="B83" s="27">
        <v>661</v>
      </c>
      <c r="C83" s="27">
        <f t="shared" si="30"/>
        <v>661.1134644478063</v>
      </c>
      <c r="D83" s="26">
        <v>326</v>
      </c>
      <c r="E83" s="24">
        <v>242</v>
      </c>
      <c r="F83" s="23">
        <v>75</v>
      </c>
      <c r="G83" s="25">
        <f t="shared" si="31"/>
        <v>0.11346444780635401</v>
      </c>
      <c r="H83" s="24">
        <v>16</v>
      </c>
      <c r="I83" s="24">
        <v>2</v>
      </c>
      <c r="J83" s="24"/>
      <c r="K83" s="24"/>
      <c r="L83" s="24"/>
      <c r="M83" s="23"/>
      <c r="N83" s="22">
        <f t="shared" si="32"/>
        <v>93</v>
      </c>
      <c r="O83" s="21">
        <f t="shared" si="33"/>
        <v>0.14069591527987896</v>
      </c>
      <c r="P83" s="4">
        <f t="shared" si="34"/>
        <v>661</v>
      </c>
    </row>
    <row r="84" spans="1:16" ht="13.5">
      <c r="A84" s="20" t="s">
        <v>36</v>
      </c>
      <c r="B84" s="19">
        <v>199</v>
      </c>
      <c r="C84" s="19">
        <f t="shared" si="30"/>
        <v>199.1859296482412</v>
      </c>
      <c r="D84" s="18">
        <v>84</v>
      </c>
      <c r="E84" s="16">
        <v>72</v>
      </c>
      <c r="F84" s="15">
        <v>37</v>
      </c>
      <c r="G84" s="17">
        <f t="shared" si="31"/>
        <v>0.18592964824120603</v>
      </c>
      <c r="H84" s="16">
        <v>6</v>
      </c>
      <c r="I84" s="16"/>
      <c r="J84" s="16"/>
      <c r="K84" s="16"/>
      <c r="L84" s="16"/>
      <c r="M84" s="15"/>
      <c r="N84" s="14">
        <f t="shared" si="32"/>
        <v>43</v>
      </c>
      <c r="O84" s="13">
        <f t="shared" si="33"/>
        <v>0.21608040201005024</v>
      </c>
      <c r="P84" s="4">
        <f t="shared" si="34"/>
        <v>199</v>
      </c>
    </row>
    <row r="85" spans="1:16" ht="13.5">
      <c r="A85" s="20" t="s">
        <v>35</v>
      </c>
      <c r="B85" s="19">
        <v>274</v>
      </c>
      <c r="C85" s="19">
        <f t="shared" si="30"/>
        <v>274.0985401459854</v>
      </c>
      <c r="D85" s="18">
        <v>133</v>
      </c>
      <c r="E85" s="16">
        <v>110</v>
      </c>
      <c r="F85" s="15">
        <v>27</v>
      </c>
      <c r="G85" s="17">
        <f t="shared" si="31"/>
        <v>0.09854014598540146</v>
      </c>
      <c r="H85" s="16">
        <v>4</v>
      </c>
      <c r="I85" s="16"/>
      <c r="J85" s="16"/>
      <c r="K85" s="16"/>
      <c r="L85" s="16"/>
      <c r="M85" s="15"/>
      <c r="N85" s="14">
        <f t="shared" si="32"/>
        <v>31</v>
      </c>
      <c r="O85" s="13">
        <f t="shared" si="33"/>
        <v>0.11313868613138686</v>
      </c>
      <c r="P85" s="4">
        <f t="shared" si="34"/>
        <v>274</v>
      </c>
    </row>
    <row r="86" spans="1:16" ht="13.5">
      <c r="A86" s="20" t="s">
        <v>34</v>
      </c>
      <c r="B86" s="19">
        <v>193</v>
      </c>
      <c r="C86" s="19">
        <f t="shared" si="30"/>
        <v>193.17098445595855</v>
      </c>
      <c r="D86" s="18">
        <v>82</v>
      </c>
      <c r="E86" s="16">
        <v>73</v>
      </c>
      <c r="F86" s="15">
        <v>33</v>
      </c>
      <c r="G86" s="17">
        <f t="shared" si="31"/>
        <v>0.17098445595854922</v>
      </c>
      <c r="H86" s="16">
        <v>5</v>
      </c>
      <c r="I86" s="16"/>
      <c r="J86" s="16"/>
      <c r="K86" s="16"/>
      <c r="L86" s="16"/>
      <c r="M86" s="15"/>
      <c r="N86" s="14">
        <f t="shared" si="32"/>
        <v>38</v>
      </c>
      <c r="O86" s="13">
        <f t="shared" si="33"/>
        <v>0.19689119170984457</v>
      </c>
      <c r="P86" s="4">
        <f t="shared" si="34"/>
        <v>193</v>
      </c>
    </row>
    <row r="87" spans="1:16" ht="13.5">
      <c r="A87" s="20" t="s">
        <v>33</v>
      </c>
      <c r="B87" s="19">
        <v>102</v>
      </c>
      <c r="C87" s="19">
        <f t="shared" si="30"/>
        <v>102.15686274509804</v>
      </c>
      <c r="D87" s="18">
        <v>46</v>
      </c>
      <c r="E87" s="16">
        <v>34</v>
      </c>
      <c r="F87" s="15">
        <v>16</v>
      </c>
      <c r="G87" s="17">
        <f t="shared" si="31"/>
        <v>0.1568627450980392</v>
      </c>
      <c r="H87" s="16">
        <v>6</v>
      </c>
      <c r="I87" s="16"/>
      <c r="J87" s="16"/>
      <c r="K87" s="16"/>
      <c r="L87" s="16"/>
      <c r="M87" s="15"/>
      <c r="N87" s="14">
        <f t="shared" si="32"/>
        <v>22</v>
      </c>
      <c r="O87" s="13">
        <f t="shared" si="33"/>
        <v>0.21568627450980393</v>
      </c>
      <c r="P87" s="4">
        <f t="shared" si="34"/>
        <v>102</v>
      </c>
    </row>
    <row r="88" spans="1:16" ht="13.5">
      <c r="A88" s="20" t="s">
        <v>32</v>
      </c>
      <c r="B88" s="19">
        <v>62</v>
      </c>
      <c r="C88" s="19">
        <f t="shared" si="30"/>
        <v>62.20967741935484</v>
      </c>
      <c r="D88" s="18">
        <v>28</v>
      </c>
      <c r="E88" s="16">
        <v>19</v>
      </c>
      <c r="F88" s="15">
        <v>13</v>
      </c>
      <c r="G88" s="17">
        <f t="shared" si="31"/>
        <v>0.20967741935483872</v>
      </c>
      <c r="H88" s="16">
        <v>2</v>
      </c>
      <c r="I88" s="16"/>
      <c r="J88" s="16"/>
      <c r="K88" s="16"/>
      <c r="L88" s="16"/>
      <c r="M88" s="15"/>
      <c r="N88" s="14">
        <f t="shared" si="32"/>
        <v>15</v>
      </c>
      <c r="O88" s="13">
        <f t="shared" si="33"/>
        <v>0.24193548387096775</v>
      </c>
      <c r="P88" s="4">
        <f t="shared" si="34"/>
        <v>62</v>
      </c>
    </row>
    <row r="89" spans="1:16" ht="13.5">
      <c r="A89" s="20" t="s">
        <v>31</v>
      </c>
      <c r="B89" s="19">
        <v>109</v>
      </c>
      <c r="C89" s="19">
        <f t="shared" si="30"/>
        <v>109.23853211009174</v>
      </c>
      <c r="D89" s="18">
        <v>36</v>
      </c>
      <c r="E89" s="16">
        <v>46</v>
      </c>
      <c r="F89" s="15">
        <v>26</v>
      </c>
      <c r="G89" s="17">
        <f t="shared" si="31"/>
        <v>0.23853211009174313</v>
      </c>
      <c r="H89" s="16">
        <v>1</v>
      </c>
      <c r="I89" s="16"/>
      <c r="J89" s="16"/>
      <c r="K89" s="16"/>
      <c r="L89" s="16"/>
      <c r="M89" s="15"/>
      <c r="N89" s="14">
        <f t="shared" si="32"/>
        <v>27</v>
      </c>
      <c r="O89" s="13">
        <f t="shared" si="33"/>
        <v>0.24770642201834864</v>
      </c>
      <c r="P89" s="4">
        <f t="shared" si="34"/>
        <v>109</v>
      </c>
    </row>
    <row r="90" spans="1:16" ht="14.25" thickBot="1">
      <c r="A90" s="12" t="s">
        <v>30</v>
      </c>
      <c r="B90" s="11">
        <v>57</v>
      </c>
      <c r="C90" s="11">
        <f t="shared" si="30"/>
        <v>57.14035087719298</v>
      </c>
      <c r="D90" s="10">
        <v>25</v>
      </c>
      <c r="E90" s="8">
        <v>23</v>
      </c>
      <c r="F90" s="7">
        <v>8</v>
      </c>
      <c r="G90" s="9">
        <f t="shared" si="31"/>
        <v>0.14035087719298245</v>
      </c>
      <c r="H90" s="8">
        <v>1</v>
      </c>
      <c r="I90" s="8"/>
      <c r="J90" s="8"/>
      <c r="K90" s="8"/>
      <c r="L90" s="8"/>
      <c r="M90" s="7"/>
      <c r="N90" s="6">
        <f t="shared" si="32"/>
        <v>9</v>
      </c>
      <c r="O90" s="5">
        <f t="shared" si="33"/>
        <v>0.15789473684210525</v>
      </c>
      <c r="P90" s="4">
        <f t="shared" si="34"/>
        <v>57</v>
      </c>
    </row>
    <row r="91" ht="13.5">
      <c r="P91" s="4">
        <f>SUM(P83:P90)</f>
        <v>1657</v>
      </c>
    </row>
    <row r="92" spans="1:16" ht="14.25" thickBot="1">
      <c r="A92" t="s">
        <v>54</v>
      </c>
      <c r="O92" t="s">
        <v>55</v>
      </c>
      <c r="P92" s="4"/>
    </row>
    <row r="93" spans="1:16" ht="14.25" thickBot="1">
      <c r="A93" s="45"/>
      <c r="B93" s="44" t="s">
        <v>53</v>
      </c>
      <c r="C93" s="43" t="s">
        <v>52</v>
      </c>
      <c r="D93" s="42" t="s">
        <v>51</v>
      </c>
      <c r="E93" s="40" t="s">
        <v>50</v>
      </c>
      <c r="F93" s="39" t="s">
        <v>49</v>
      </c>
      <c r="G93" s="41" t="s">
        <v>48</v>
      </c>
      <c r="H93" s="40" t="s">
        <v>47</v>
      </c>
      <c r="I93" s="40" t="s">
        <v>46</v>
      </c>
      <c r="J93" s="40" t="s">
        <v>45</v>
      </c>
      <c r="K93" s="40" t="s">
        <v>44</v>
      </c>
      <c r="L93" s="40" t="s">
        <v>43</v>
      </c>
      <c r="M93" s="39" t="s">
        <v>42</v>
      </c>
      <c r="N93" s="38" t="s">
        <v>41</v>
      </c>
      <c r="O93" s="37" t="s">
        <v>40</v>
      </c>
      <c r="P93" s="4"/>
    </row>
    <row r="94" spans="1:16" ht="15" thickBot="1" thickTop="1">
      <c r="A94" s="36" t="s">
        <v>39</v>
      </c>
      <c r="B94" s="35">
        <v>9164</v>
      </c>
      <c r="C94" s="35">
        <f aca="true" t="shared" si="35" ref="C94:C103">SUM(D94:M94)</f>
        <v>9164.13869489306</v>
      </c>
      <c r="D94" s="34">
        <v>4178</v>
      </c>
      <c r="E94" s="32">
        <v>3478</v>
      </c>
      <c r="F94" s="31">
        <v>1271</v>
      </c>
      <c r="G94" s="33">
        <f aca="true" t="shared" si="36" ref="G94:G103">F94/B94</f>
        <v>0.1386948930597992</v>
      </c>
      <c r="H94" s="32">
        <v>188</v>
      </c>
      <c r="I94" s="32">
        <v>35</v>
      </c>
      <c r="J94" s="32">
        <v>13</v>
      </c>
      <c r="K94" s="32">
        <v>1</v>
      </c>
      <c r="L94" s="32"/>
      <c r="M94" s="31"/>
      <c r="N94" s="30">
        <f aca="true" t="shared" si="37" ref="N94:N103">F94+SUM(H94:M94)</f>
        <v>1508</v>
      </c>
      <c r="O94" s="29">
        <f aca="true" t="shared" si="38" ref="O94:O103">N94/B94</f>
        <v>0.16455696202531644</v>
      </c>
      <c r="P94" s="4">
        <f aca="true" t="shared" si="39" ref="P94:P103">SUM(D94:F94)+SUM(H94:M94)</f>
        <v>9164</v>
      </c>
    </row>
    <row r="95" spans="1:16" ht="15" thickBot="1" thickTop="1">
      <c r="A95" s="36" t="s">
        <v>38</v>
      </c>
      <c r="B95" s="35">
        <v>1755</v>
      </c>
      <c r="C95" s="35">
        <f t="shared" si="35"/>
        <v>1755.1498575498576</v>
      </c>
      <c r="D95" s="34">
        <v>807</v>
      </c>
      <c r="E95" s="32">
        <v>621</v>
      </c>
      <c r="F95" s="31">
        <v>263</v>
      </c>
      <c r="G95" s="33">
        <f t="shared" si="36"/>
        <v>0.14985754985754987</v>
      </c>
      <c r="H95" s="32">
        <v>52</v>
      </c>
      <c r="I95" s="32">
        <v>10</v>
      </c>
      <c r="J95" s="32">
        <v>2</v>
      </c>
      <c r="K95" s="32"/>
      <c r="L95" s="32"/>
      <c r="M95" s="31"/>
      <c r="N95" s="30">
        <f t="shared" si="37"/>
        <v>327</v>
      </c>
      <c r="O95" s="29">
        <f t="shared" si="38"/>
        <v>0.18632478632478633</v>
      </c>
      <c r="P95" s="4">
        <f t="shared" si="39"/>
        <v>1755</v>
      </c>
    </row>
    <row r="96" spans="1:16" ht="14.25" thickTop="1">
      <c r="A96" s="28" t="s">
        <v>37</v>
      </c>
      <c r="B96" s="27">
        <v>713</v>
      </c>
      <c r="C96" s="27">
        <f t="shared" si="35"/>
        <v>713.1416549789622</v>
      </c>
      <c r="D96" s="26">
        <v>326</v>
      </c>
      <c r="E96" s="24">
        <v>252</v>
      </c>
      <c r="F96" s="23">
        <v>101</v>
      </c>
      <c r="G96" s="25">
        <f t="shared" si="36"/>
        <v>0.14165497896213183</v>
      </c>
      <c r="H96" s="24">
        <v>26</v>
      </c>
      <c r="I96" s="24">
        <v>6</v>
      </c>
      <c r="J96" s="24">
        <v>2</v>
      </c>
      <c r="K96" s="24"/>
      <c r="L96" s="24"/>
      <c r="M96" s="23"/>
      <c r="N96" s="22">
        <f t="shared" si="37"/>
        <v>135</v>
      </c>
      <c r="O96" s="21">
        <f t="shared" si="38"/>
        <v>0.18934081346423562</v>
      </c>
      <c r="P96" s="4">
        <f t="shared" si="39"/>
        <v>713</v>
      </c>
    </row>
    <row r="97" spans="1:16" ht="13.5">
      <c r="A97" s="20" t="s">
        <v>36</v>
      </c>
      <c r="B97" s="19">
        <v>203</v>
      </c>
      <c r="C97" s="19">
        <f t="shared" si="35"/>
        <v>203.17733990147784</v>
      </c>
      <c r="D97" s="18">
        <v>82</v>
      </c>
      <c r="E97" s="16">
        <v>81</v>
      </c>
      <c r="F97" s="15">
        <v>36</v>
      </c>
      <c r="G97" s="17">
        <f t="shared" si="36"/>
        <v>0.17733990147783252</v>
      </c>
      <c r="H97" s="16">
        <v>4</v>
      </c>
      <c r="I97" s="16"/>
      <c r="J97" s="16"/>
      <c r="K97" s="16"/>
      <c r="L97" s="16"/>
      <c r="M97" s="15"/>
      <c r="N97" s="14">
        <f t="shared" si="37"/>
        <v>40</v>
      </c>
      <c r="O97" s="13">
        <f t="shared" si="38"/>
        <v>0.19704433497536947</v>
      </c>
      <c r="P97" s="4">
        <f t="shared" si="39"/>
        <v>203</v>
      </c>
    </row>
    <row r="98" spans="1:16" ht="13.5">
      <c r="A98" s="20" t="s">
        <v>35</v>
      </c>
      <c r="B98" s="19">
        <v>274</v>
      </c>
      <c r="C98" s="19">
        <f t="shared" si="35"/>
        <v>274.14963503649636</v>
      </c>
      <c r="D98" s="18">
        <v>132</v>
      </c>
      <c r="E98" s="16">
        <v>91</v>
      </c>
      <c r="F98" s="15">
        <v>41</v>
      </c>
      <c r="G98" s="17">
        <f t="shared" si="36"/>
        <v>0.14963503649635038</v>
      </c>
      <c r="H98" s="16">
        <v>8</v>
      </c>
      <c r="I98" s="16">
        <v>2</v>
      </c>
      <c r="J98" s="16"/>
      <c r="K98" s="16"/>
      <c r="L98" s="16"/>
      <c r="M98" s="15"/>
      <c r="N98" s="14">
        <f t="shared" si="37"/>
        <v>51</v>
      </c>
      <c r="O98" s="13">
        <f t="shared" si="38"/>
        <v>0.18613138686131386</v>
      </c>
      <c r="P98" s="4">
        <f t="shared" si="39"/>
        <v>274</v>
      </c>
    </row>
    <row r="99" spans="1:16" ht="13.5">
      <c r="A99" s="20" t="s">
        <v>34</v>
      </c>
      <c r="B99" s="19">
        <v>197</v>
      </c>
      <c r="C99" s="19">
        <f t="shared" si="35"/>
        <v>197.17258883248732</v>
      </c>
      <c r="D99" s="18">
        <v>92</v>
      </c>
      <c r="E99" s="16">
        <v>64</v>
      </c>
      <c r="F99" s="15">
        <v>34</v>
      </c>
      <c r="G99" s="17">
        <f t="shared" si="36"/>
        <v>0.17258883248730963</v>
      </c>
      <c r="H99" s="16">
        <v>6</v>
      </c>
      <c r="I99" s="16">
        <v>1</v>
      </c>
      <c r="J99" s="16"/>
      <c r="K99" s="16"/>
      <c r="L99" s="16"/>
      <c r="M99" s="15"/>
      <c r="N99" s="14">
        <f t="shared" si="37"/>
        <v>41</v>
      </c>
      <c r="O99" s="13">
        <f t="shared" si="38"/>
        <v>0.20812182741116753</v>
      </c>
      <c r="P99" s="4">
        <f t="shared" si="39"/>
        <v>197</v>
      </c>
    </row>
    <row r="100" spans="1:16" ht="13.5">
      <c r="A100" s="20" t="s">
        <v>33</v>
      </c>
      <c r="B100" s="19">
        <v>125</v>
      </c>
      <c r="C100" s="19">
        <f t="shared" si="35"/>
        <v>125.136</v>
      </c>
      <c r="D100" s="18">
        <v>54</v>
      </c>
      <c r="E100" s="16">
        <v>49</v>
      </c>
      <c r="F100" s="15">
        <v>17</v>
      </c>
      <c r="G100" s="17">
        <f t="shared" si="36"/>
        <v>0.136</v>
      </c>
      <c r="H100" s="16">
        <v>5</v>
      </c>
      <c r="I100" s="16"/>
      <c r="J100" s="16"/>
      <c r="K100" s="16"/>
      <c r="L100" s="16"/>
      <c r="M100" s="15"/>
      <c r="N100" s="14">
        <f t="shared" si="37"/>
        <v>22</v>
      </c>
      <c r="O100" s="13">
        <f t="shared" si="38"/>
        <v>0.176</v>
      </c>
      <c r="P100" s="4">
        <f t="shared" si="39"/>
        <v>125</v>
      </c>
    </row>
    <row r="101" spans="1:16" ht="13.5">
      <c r="A101" s="20" t="s">
        <v>32</v>
      </c>
      <c r="B101" s="19">
        <v>64</v>
      </c>
      <c r="C101" s="19">
        <f t="shared" si="35"/>
        <v>64.125</v>
      </c>
      <c r="D101" s="18">
        <v>30</v>
      </c>
      <c r="E101" s="16">
        <v>24</v>
      </c>
      <c r="F101" s="15">
        <v>8</v>
      </c>
      <c r="G101" s="17">
        <f t="shared" si="36"/>
        <v>0.125</v>
      </c>
      <c r="H101" s="16">
        <v>1</v>
      </c>
      <c r="I101" s="16">
        <v>1</v>
      </c>
      <c r="J101" s="16"/>
      <c r="K101" s="16"/>
      <c r="L101" s="16"/>
      <c r="M101" s="15"/>
      <c r="N101" s="14">
        <f t="shared" si="37"/>
        <v>10</v>
      </c>
      <c r="O101" s="13">
        <f t="shared" si="38"/>
        <v>0.15625</v>
      </c>
      <c r="P101" s="4">
        <f t="shared" si="39"/>
        <v>64</v>
      </c>
    </row>
    <row r="102" spans="1:16" ht="13.5">
      <c r="A102" s="20" t="s">
        <v>31</v>
      </c>
      <c r="B102" s="19">
        <v>117</v>
      </c>
      <c r="C102" s="19">
        <f t="shared" si="35"/>
        <v>117.16239316239316</v>
      </c>
      <c r="D102" s="18">
        <v>58</v>
      </c>
      <c r="E102" s="16">
        <v>38</v>
      </c>
      <c r="F102" s="15">
        <v>19</v>
      </c>
      <c r="G102" s="17">
        <f t="shared" si="36"/>
        <v>0.1623931623931624</v>
      </c>
      <c r="H102" s="16">
        <v>2</v>
      </c>
      <c r="I102" s="16"/>
      <c r="J102" s="16"/>
      <c r="K102" s="16"/>
      <c r="L102" s="16"/>
      <c r="M102" s="15"/>
      <c r="N102" s="14">
        <f t="shared" si="37"/>
        <v>21</v>
      </c>
      <c r="O102" s="13">
        <f t="shared" si="38"/>
        <v>0.1794871794871795</v>
      </c>
      <c r="P102" s="4">
        <f t="shared" si="39"/>
        <v>117</v>
      </c>
    </row>
    <row r="103" spans="1:16" ht="14.25" thickBot="1">
      <c r="A103" s="12" t="s">
        <v>30</v>
      </c>
      <c r="B103" s="11">
        <v>62</v>
      </c>
      <c r="C103" s="11">
        <f t="shared" si="35"/>
        <v>62.11290322580645</v>
      </c>
      <c r="D103" s="10">
        <v>33</v>
      </c>
      <c r="E103" s="8">
        <v>22</v>
      </c>
      <c r="F103" s="7">
        <v>7</v>
      </c>
      <c r="G103" s="9">
        <f t="shared" si="36"/>
        <v>0.11290322580645161</v>
      </c>
      <c r="H103" s="8"/>
      <c r="I103" s="8"/>
      <c r="J103" s="8"/>
      <c r="K103" s="8"/>
      <c r="L103" s="8"/>
      <c r="M103" s="7"/>
      <c r="N103" s="6">
        <f t="shared" si="37"/>
        <v>7</v>
      </c>
      <c r="O103" s="5">
        <f t="shared" si="38"/>
        <v>0.11290322580645161</v>
      </c>
      <c r="P103" s="4">
        <f t="shared" si="39"/>
        <v>62</v>
      </c>
    </row>
    <row r="104" ht="13.5">
      <c r="P104" s="4">
        <f>SUM(P96:P103)</f>
        <v>1755</v>
      </c>
    </row>
    <row r="105" spans="1:16" ht="14.25" thickBot="1">
      <c r="A105" t="s">
        <v>54</v>
      </c>
      <c r="O105" t="s">
        <v>72</v>
      </c>
      <c r="P105" s="4"/>
    </row>
    <row r="106" spans="1:16" ht="14.25" thickBot="1">
      <c r="A106" s="45"/>
      <c r="B106" s="44" t="s">
        <v>53</v>
      </c>
      <c r="C106" s="43" t="s">
        <v>52</v>
      </c>
      <c r="D106" s="42" t="s">
        <v>51</v>
      </c>
      <c r="E106" s="40" t="s">
        <v>50</v>
      </c>
      <c r="F106" s="39" t="s">
        <v>49</v>
      </c>
      <c r="G106" s="41" t="s">
        <v>48</v>
      </c>
      <c r="H106" s="40" t="s">
        <v>47</v>
      </c>
      <c r="I106" s="40" t="s">
        <v>46</v>
      </c>
      <c r="J106" s="40" t="s">
        <v>45</v>
      </c>
      <c r="K106" s="40" t="s">
        <v>44</v>
      </c>
      <c r="L106" s="40" t="s">
        <v>43</v>
      </c>
      <c r="M106" s="39" t="s">
        <v>42</v>
      </c>
      <c r="N106" s="38" t="s">
        <v>41</v>
      </c>
      <c r="O106" s="37" t="s">
        <v>40</v>
      </c>
      <c r="P106" s="4"/>
    </row>
    <row r="107" spans="1:16" ht="15" thickBot="1" thickTop="1">
      <c r="A107" s="36" t="s">
        <v>39</v>
      </c>
      <c r="B107" s="35">
        <f>B3+B16+B29+B42+B55+B68+B81+B94</f>
        <v>67253</v>
      </c>
      <c r="C107" s="35">
        <f>SUM(D107:M107)</f>
        <v>67253.14069260852</v>
      </c>
      <c r="D107" s="58">
        <f aca="true" t="shared" si="40" ref="D107:F116">D3+D16+D29+D42+D55+D68+D81+D94</f>
        <v>30016</v>
      </c>
      <c r="E107" s="32">
        <f t="shared" si="40"/>
        <v>25743</v>
      </c>
      <c r="F107" s="31">
        <f t="shared" si="40"/>
        <v>9462</v>
      </c>
      <c r="G107" s="59">
        <f aca="true" t="shared" si="41" ref="G107:G116">F107/B107</f>
        <v>0.14069260850817064</v>
      </c>
      <c r="H107" s="32">
        <f aca="true" t="shared" si="42" ref="H107:M107">H3+H16+H29+H42+H55+H68+H81+H94</f>
        <v>1638</v>
      </c>
      <c r="I107" s="32">
        <f t="shared" si="42"/>
        <v>283</v>
      </c>
      <c r="J107" s="32">
        <f t="shared" si="42"/>
        <v>65</v>
      </c>
      <c r="K107" s="32">
        <f t="shared" si="42"/>
        <v>27</v>
      </c>
      <c r="L107" s="32">
        <f t="shared" si="42"/>
        <v>11</v>
      </c>
      <c r="M107" s="52">
        <f t="shared" si="42"/>
        <v>8</v>
      </c>
      <c r="N107" s="30">
        <f aca="true" t="shared" si="43" ref="N107:N116">F107+SUM(H107:M107)</f>
        <v>11494</v>
      </c>
      <c r="O107" s="29">
        <f aca="true" t="shared" si="44" ref="O107:O116">N107/B107</f>
        <v>0.17090687404279362</v>
      </c>
      <c r="P107" s="4">
        <f aca="true" t="shared" si="45" ref="P107:P116">SUM(D107:F107)+SUM(H107:M107)</f>
        <v>67253</v>
      </c>
    </row>
    <row r="108" spans="1:16" ht="15" thickBot="1" thickTop="1">
      <c r="A108" s="36" t="s">
        <v>38</v>
      </c>
      <c r="B108" s="35">
        <f aca="true" t="shared" si="46" ref="B108:B116">B4+B17+B30+B43+B56+B69+B82+B95</f>
        <v>12721</v>
      </c>
      <c r="C108" s="35">
        <f aca="true" t="shared" si="47" ref="C108:C116">SUM(D108:M108)</f>
        <v>12721.154704818804</v>
      </c>
      <c r="D108" s="58">
        <f t="shared" si="40"/>
        <v>5520</v>
      </c>
      <c r="E108" s="32">
        <f t="shared" si="40"/>
        <v>4768</v>
      </c>
      <c r="F108" s="31">
        <f t="shared" si="40"/>
        <v>1968</v>
      </c>
      <c r="G108" s="60">
        <f t="shared" si="41"/>
        <v>0.1547048188035532</v>
      </c>
      <c r="H108" s="32">
        <f aca="true" t="shared" si="48" ref="H108:M108">H4+H17+H30+H43+H56+H69+H82+H95</f>
        <v>381</v>
      </c>
      <c r="I108" s="32">
        <f t="shared" si="48"/>
        <v>63</v>
      </c>
      <c r="J108" s="32">
        <f t="shared" si="48"/>
        <v>12</v>
      </c>
      <c r="K108" s="32">
        <f t="shared" si="48"/>
        <v>6</v>
      </c>
      <c r="L108" s="32">
        <f t="shared" si="48"/>
        <v>2</v>
      </c>
      <c r="M108" s="52">
        <f t="shared" si="48"/>
        <v>1</v>
      </c>
      <c r="N108" s="30">
        <f t="shared" si="43"/>
        <v>2433</v>
      </c>
      <c r="O108" s="29">
        <f t="shared" si="44"/>
        <v>0.19125854885622198</v>
      </c>
      <c r="P108" s="4">
        <f t="shared" si="45"/>
        <v>12721</v>
      </c>
    </row>
    <row r="109" spans="1:16" ht="14.25" thickTop="1">
      <c r="A109" s="28" t="s">
        <v>37</v>
      </c>
      <c r="B109" s="56">
        <f t="shared" si="46"/>
        <v>5140</v>
      </c>
      <c r="C109" s="47">
        <f t="shared" si="47"/>
        <v>5140.1410505836575</v>
      </c>
      <c r="D109" s="49">
        <f t="shared" si="40"/>
        <v>2280</v>
      </c>
      <c r="E109" s="50">
        <f t="shared" si="40"/>
        <v>1926</v>
      </c>
      <c r="F109" s="54">
        <f t="shared" si="40"/>
        <v>725</v>
      </c>
      <c r="G109" s="48">
        <f t="shared" si="41"/>
        <v>0.14105058365758755</v>
      </c>
      <c r="H109" s="50">
        <f aca="true" t="shared" si="49" ref="H109:M109">H5+H18+H31+H44+H57+H70+H83+H96</f>
        <v>164</v>
      </c>
      <c r="I109" s="50">
        <f t="shared" si="49"/>
        <v>30</v>
      </c>
      <c r="J109" s="50">
        <f t="shared" si="49"/>
        <v>8</v>
      </c>
      <c r="K109" s="50">
        <f t="shared" si="49"/>
        <v>5</v>
      </c>
      <c r="L109" s="50">
        <f t="shared" si="49"/>
        <v>2</v>
      </c>
      <c r="M109" s="54">
        <f t="shared" si="49"/>
        <v>0</v>
      </c>
      <c r="N109" s="61">
        <f t="shared" si="43"/>
        <v>934</v>
      </c>
      <c r="O109" s="21">
        <f t="shared" si="44"/>
        <v>0.18171206225680933</v>
      </c>
      <c r="P109" s="4">
        <f t="shared" si="45"/>
        <v>5140</v>
      </c>
    </row>
    <row r="110" spans="1:16" ht="13.5">
      <c r="A110" s="20" t="s">
        <v>36</v>
      </c>
      <c r="B110" s="57">
        <f t="shared" si="46"/>
        <v>1618</v>
      </c>
      <c r="C110" s="19">
        <f t="shared" si="47"/>
        <v>1618.1563658838072</v>
      </c>
      <c r="D110" s="51">
        <f t="shared" si="40"/>
        <v>694</v>
      </c>
      <c r="E110" s="16">
        <f t="shared" si="40"/>
        <v>615</v>
      </c>
      <c r="F110" s="15">
        <f t="shared" si="40"/>
        <v>253</v>
      </c>
      <c r="G110" s="17">
        <f t="shared" si="41"/>
        <v>0.15636588380716934</v>
      </c>
      <c r="H110" s="16">
        <f aca="true" t="shared" si="50" ref="H110:M110">H6+H19+H32+H45+H58+H71+H84+H97</f>
        <v>48</v>
      </c>
      <c r="I110" s="16">
        <f t="shared" si="50"/>
        <v>6</v>
      </c>
      <c r="J110" s="16">
        <f t="shared" si="50"/>
        <v>1</v>
      </c>
      <c r="K110" s="16">
        <f t="shared" si="50"/>
        <v>0</v>
      </c>
      <c r="L110" s="16">
        <f t="shared" si="50"/>
        <v>0</v>
      </c>
      <c r="M110" s="15">
        <f t="shared" si="50"/>
        <v>1</v>
      </c>
      <c r="N110" s="14">
        <f t="shared" si="43"/>
        <v>309</v>
      </c>
      <c r="O110" s="13">
        <f t="shared" si="44"/>
        <v>0.19097651421508036</v>
      </c>
      <c r="P110" s="4">
        <f t="shared" si="45"/>
        <v>1618</v>
      </c>
    </row>
    <row r="111" spans="1:16" ht="13.5">
      <c r="A111" s="20" t="s">
        <v>35</v>
      </c>
      <c r="B111" s="57">
        <f t="shared" si="46"/>
        <v>1985</v>
      </c>
      <c r="C111" s="19">
        <f t="shared" si="47"/>
        <v>1985.1465994962216</v>
      </c>
      <c r="D111" s="51">
        <f t="shared" si="40"/>
        <v>898</v>
      </c>
      <c r="E111" s="16">
        <f t="shared" si="40"/>
        <v>731</v>
      </c>
      <c r="F111" s="15">
        <f t="shared" si="40"/>
        <v>291</v>
      </c>
      <c r="G111" s="17">
        <f t="shared" si="41"/>
        <v>0.14659949622166246</v>
      </c>
      <c r="H111" s="16">
        <f aca="true" t="shared" si="51" ref="H111:M111">H7+H20+H33+H46+H59+H72+H85+H98</f>
        <v>51</v>
      </c>
      <c r="I111" s="16">
        <f t="shared" si="51"/>
        <v>12</v>
      </c>
      <c r="J111" s="16">
        <f t="shared" si="51"/>
        <v>2</v>
      </c>
      <c r="K111" s="16">
        <f t="shared" si="51"/>
        <v>0</v>
      </c>
      <c r="L111" s="16">
        <f t="shared" si="51"/>
        <v>0</v>
      </c>
      <c r="M111" s="15">
        <f t="shared" si="51"/>
        <v>0</v>
      </c>
      <c r="N111" s="14">
        <f t="shared" si="43"/>
        <v>356</v>
      </c>
      <c r="O111" s="13">
        <f t="shared" si="44"/>
        <v>0.17934508816120906</v>
      </c>
      <c r="P111" s="4">
        <f t="shared" si="45"/>
        <v>1985</v>
      </c>
    </row>
    <row r="112" spans="1:16" ht="13.5">
      <c r="A112" s="20" t="s">
        <v>34</v>
      </c>
      <c r="B112" s="57">
        <f t="shared" si="46"/>
        <v>1495</v>
      </c>
      <c r="C112" s="19">
        <f t="shared" si="47"/>
        <v>1495.1652173913044</v>
      </c>
      <c r="D112" s="51">
        <f t="shared" si="40"/>
        <v>629</v>
      </c>
      <c r="E112" s="16">
        <f t="shared" si="40"/>
        <v>568</v>
      </c>
      <c r="F112" s="15">
        <f t="shared" si="40"/>
        <v>247</v>
      </c>
      <c r="G112" s="17">
        <f t="shared" si="41"/>
        <v>0.16521739130434782</v>
      </c>
      <c r="H112" s="16">
        <f aca="true" t="shared" si="52" ref="H112:M112">H8+H21+H34+H47+H60+H73+H86+H99</f>
        <v>42</v>
      </c>
      <c r="I112" s="16">
        <f t="shared" si="52"/>
        <v>7</v>
      </c>
      <c r="J112" s="16">
        <f t="shared" si="52"/>
        <v>1</v>
      </c>
      <c r="K112" s="16">
        <f t="shared" si="52"/>
        <v>1</v>
      </c>
      <c r="L112" s="16">
        <f t="shared" si="52"/>
        <v>0</v>
      </c>
      <c r="M112" s="15">
        <f t="shared" si="52"/>
        <v>0</v>
      </c>
      <c r="N112" s="14">
        <f t="shared" si="43"/>
        <v>298</v>
      </c>
      <c r="O112" s="13">
        <f t="shared" si="44"/>
        <v>0.19933110367892976</v>
      </c>
      <c r="P112" s="4">
        <f t="shared" si="45"/>
        <v>1495</v>
      </c>
    </row>
    <row r="113" spans="1:16" ht="13.5">
      <c r="A113" s="20" t="s">
        <v>33</v>
      </c>
      <c r="B113" s="57">
        <f t="shared" si="46"/>
        <v>844</v>
      </c>
      <c r="C113" s="19">
        <f t="shared" si="47"/>
        <v>844.1777251184834</v>
      </c>
      <c r="D113" s="51">
        <f t="shared" si="40"/>
        <v>352</v>
      </c>
      <c r="E113" s="16">
        <f t="shared" si="40"/>
        <v>306</v>
      </c>
      <c r="F113" s="15">
        <f t="shared" si="40"/>
        <v>150</v>
      </c>
      <c r="G113" s="17">
        <f t="shared" si="41"/>
        <v>0.17772511848341233</v>
      </c>
      <c r="H113" s="16">
        <f aca="true" t="shared" si="53" ref="H113:M113">H9+H22+H35+H48+H61+H74+H87+H100</f>
        <v>35</v>
      </c>
      <c r="I113" s="16">
        <f t="shared" si="53"/>
        <v>1</v>
      </c>
      <c r="J113" s="16">
        <f t="shared" si="53"/>
        <v>0</v>
      </c>
      <c r="K113" s="16">
        <f t="shared" si="53"/>
        <v>0</v>
      </c>
      <c r="L113" s="16">
        <f t="shared" si="53"/>
        <v>0</v>
      </c>
      <c r="M113" s="15">
        <f t="shared" si="53"/>
        <v>0</v>
      </c>
      <c r="N113" s="14">
        <f t="shared" si="43"/>
        <v>186</v>
      </c>
      <c r="O113" s="13">
        <f t="shared" si="44"/>
        <v>0.22037914691943128</v>
      </c>
      <c r="P113" s="4">
        <f t="shared" si="45"/>
        <v>844</v>
      </c>
    </row>
    <row r="114" spans="1:16" ht="13.5">
      <c r="A114" s="20" t="s">
        <v>32</v>
      </c>
      <c r="B114" s="57">
        <f t="shared" si="46"/>
        <v>444</v>
      </c>
      <c r="C114" s="19">
        <f t="shared" si="47"/>
        <v>444.19144144144144</v>
      </c>
      <c r="D114" s="51">
        <f t="shared" si="40"/>
        <v>178</v>
      </c>
      <c r="E114" s="16">
        <f t="shared" si="40"/>
        <v>165</v>
      </c>
      <c r="F114" s="15">
        <f t="shared" si="40"/>
        <v>85</v>
      </c>
      <c r="G114" s="17">
        <f t="shared" si="41"/>
        <v>0.19144144144144143</v>
      </c>
      <c r="H114" s="16">
        <f aca="true" t="shared" si="54" ref="H114:M114">H10+H23+H36+H49+H62+H75+H88+H101</f>
        <v>12</v>
      </c>
      <c r="I114" s="16">
        <f t="shared" si="54"/>
        <v>4</v>
      </c>
      <c r="J114" s="16">
        <f t="shared" si="54"/>
        <v>0</v>
      </c>
      <c r="K114" s="16">
        <f t="shared" si="54"/>
        <v>0</v>
      </c>
      <c r="L114" s="16">
        <f t="shared" si="54"/>
        <v>0</v>
      </c>
      <c r="M114" s="15">
        <f t="shared" si="54"/>
        <v>0</v>
      </c>
      <c r="N114" s="14">
        <f t="shared" si="43"/>
        <v>101</v>
      </c>
      <c r="O114" s="13">
        <f t="shared" si="44"/>
        <v>0.22747747747747749</v>
      </c>
      <c r="P114" s="4">
        <f t="shared" si="45"/>
        <v>444</v>
      </c>
    </row>
    <row r="115" spans="1:16" ht="13.5">
      <c r="A115" s="20" t="s">
        <v>31</v>
      </c>
      <c r="B115" s="57">
        <f t="shared" si="46"/>
        <v>757</v>
      </c>
      <c r="C115" s="19">
        <f t="shared" si="47"/>
        <v>757.1902245706738</v>
      </c>
      <c r="D115" s="51">
        <f t="shared" si="40"/>
        <v>302</v>
      </c>
      <c r="E115" s="16">
        <f t="shared" si="40"/>
        <v>290</v>
      </c>
      <c r="F115" s="15">
        <f t="shared" si="40"/>
        <v>144</v>
      </c>
      <c r="G115" s="17">
        <f t="shared" si="41"/>
        <v>0.190224570673712</v>
      </c>
      <c r="H115" s="16">
        <f aca="true" t="shared" si="55" ref="H115:M115">H11+H24+H37+H50+H63+H76+H89+H102</f>
        <v>19</v>
      </c>
      <c r="I115" s="16">
        <f t="shared" si="55"/>
        <v>2</v>
      </c>
      <c r="J115" s="16">
        <f t="shared" si="55"/>
        <v>0</v>
      </c>
      <c r="K115" s="16">
        <f t="shared" si="55"/>
        <v>0</v>
      </c>
      <c r="L115" s="16">
        <f t="shared" si="55"/>
        <v>0</v>
      </c>
      <c r="M115" s="15">
        <f t="shared" si="55"/>
        <v>0</v>
      </c>
      <c r="N115" s="14">
        <f t="shared" si="43"/>
        <v>165</v>
      </c>
      <c r="O115" s="13">
        <f t="shared" si="44"/>
        <v>0.21796565389696168</v>
      </c>
      <c r="P115" s="4">
        <f t="shared" si="45"/>
        <v>757</v>
      </c>
    </row>
    <row r="116" spans="1:16" ht="14.25" thickBot="1">
      <c r="A116" s="12" t="s">
        <v>30</v>
      </c>
      <c r="B116" s="55">
        <f t="shared" si="46"/>
        <v>438</v>
      </c>
      <c r="C116" s="11">
        <f t="shared" si="47"/>
        <v>438.1666666666667</v>
      </c>
      <c r="D116" s="53">
        <f t="shared" si="40"/>
        <v>187</v>
      </c>
      <c r="E116" s="8">
        <f t="shared" si="40"/>
        <v>167</v>
      </c>
      <c r="F116" s="7">
        <f t="shared" si="40"/>
        <v>73</v>
      </c>
      <c r="G116" s="9">
        <f t="shared" si="41"/>
        <v>0.16666666666666666</v>
      </c>
      <c r="H116" s="8">
        <f aca="true" t="shared" si="56" ref="H116:M116">H12+H25+H38+H51+H64+H77+H90+H103</f>
        <v>10</v>
      </c>
      <c r="I116" s="8">
        <f t="shared" si="56"/>
        <v>1</v>
      </c>
      <c r="J116" s="8">
        <f t="shared" si="56"/>
        <v>0</v>
      </c>
      <c r="K116" s="8">
        <f t="shared" si="56"/>
        <v>0</v>
      </c>
      <c r="L116" s="8">
        <f t="shared" si="56"/>
        <v>0</v>
      </c>
      <c r="M116" s="7">
        <f t="shared" si="56"/>
        <v>0</v>
      </c>
      <c r="N116" s="6">
        <f t="shared" si="43"/>
        <v>84</v>
      </c>
      <c r="O116" s="5">
        <f t="shared" si="44"/>
        <v>0.1917808219178082</v>
      </c>
      <c r="P116" s="4">
        <f t="shared" si="45"/>
        <v>438</v>
      </c>
    </row>
    <row r="117" ht="13.5">
      <c r="P117" s="4">
        <f>SUM(P109:P116)</f>
        <v>12721</v>
      </c>
    </row>
    <row r="118" ht="13.5">
      <c r="A118" t="s">
        <v>75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6"/>
  <sheetViews>
    <sheetView zoomScale="80" zoomScaleNormal="8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5" max="5" width="10.57421875" style="0" customWidth="1"/>
    <col min="9" max="9" width="10.57421875" style="0" customWidth="1"/>
  </cols>
  <sheetData>
    <row r="1" ht="18.75">
      <c r="A1" s="2" t="s">
        <v>73</v>
      </c>
    </row>
    <row r="17" spans="4:8" ht="13.5">
      <c r="D17" s="46"/>
      <c r="H17" s="46"/>
    </row>
    <row r="33" spans="4:17" ht="13.5">
      <c r="D33" s="46"/>
      <c r="H33" s="46"/>
      <c r="M33" s="46"/>
      <c r="Q33" s="46"/>
    </row>
    <row r="49" spans="4:17" ht="13.5">
      <c r="D49" s="46"/>
      <c r="H49" s="46"/>
      <c r="M49" s="46"/>
      <c r="Q49" s="46"/>
    </row>
    <row r="51" ht="13.5">
      <c r="A51" t="s">
        <v>75</v>
      </c>
    </row>
    <row r="53" spans="1:9" ht="13.5">
      <c r="A53" t="s">
        <v>0</v>
      </c>
      <c r="E53" t="s">
        <v>12</v>
      </c>
      <c r="I53" t="s">
        <v>13</v>
      </c>
    </row>
    <row r="54" spans="1:11" ht="13.5">
      <c r="A54" t="s">
        <v>61</v>
      </c>
      <c r="B54" t="s">
        <v>4</v>
      </c>
      <c r="C54" t="s">
        <v>3</v>
      </c>
      <c r="E54" t="s">
        <v>61</v>
      </c>
      <c r="F54" t="s">
        <v>4</v>
      </c>
      <c r="G54" t="s">
        <v>3</v>
      </c>
      <c r="I54" t="s">
        <v>61</v>
      </c>
      <c r="J54" t="s">
        <v>4</v>
      </c>
      <c r="K54" t="s">
        <v>3</v>
      </c>
    </row>
    <row r="55" spans="1:11" ht="13.5">
      <c r="A55" t="s">
        <v>62</v>
      </c>
      <c r="B55" s="3">
        <f>C55/C59</f>
        <v>0.4463146625429349</v>
      </c>
      <c r="C55" s="1">
        <f>'第三子割合'!D107</f>
        <v>30016</v>
      </c>
      <c r="E55" t="s">
        <v>62</v>
      </c>
      <c r="F55" s="3">
        <f>G55/G59</f>
        <v>0.43392815030264914</v>
      </c>
      <c r="G55" s="1">
        <f>'第三子割合'!D108</f>
        <v>5520</v>
      </c>
      <c r="I55" t="s">
        <v>62</v>
      </c>
      <c r="J55" s="3">
        <f>K55/K59</f>
        <v>0.44357976653696496</v>
      </c>
      <c r="K55" s="1">
        <f>'第三子割合'!D109</f>
        <v>2280</v>
      </c>
    </row>
    <row r="56" spans="1:11" ht="13.5">
      <c r="A56" t="s">
        <v>63</v>
      </c>
      <c r="B56" s="3">
        <f>C56/C59</f>
        <v>0.38277846341427146</v>
      </c>
      <c r="C56" s="1">
        <f>'第三子割合'!E107</f>
        <v>25743</v>
      </c>
      <c r="E56" t="s">
        <v>63</v>
      </c>
      <c r="F56" s="3">
        <f>G56/G59</f>
        <v>0.37481330084112885</v>
      </c>
      <c r="G56" s="1">
        <f>'第三子割合'!E108</f>
        <v>4768</v>
      </c>
      <c r="I56" t="s">
        <v>63</v>
      </c>
      <c r="J56" s="3">
        <f>K56/K59</f>
        <v>0.3747081712062257</v>
      </c>
      <c r="K56" s="1">
        <f>'第三子割合'!E109</f>
        <v>1926</v>
      </c>
    </row>
    <row r="57" spans="1:11" ht="13.5">
      <c r="A57" t="s">
        <v>64</v>
      </c>
      <c r="B57" s="3">
        <f>C57/C59</f>
        <v>0.14069260850817064</v>
      </c>
      <c r="C57" s="1">
        <f>'第三子割合'!F107</f>
        <v>9462</v>
      </c>
      <c r="E57" t="s">
        <v>64</v>
      </c>
      <c r="F57" s="3">
        <f>G57/G59</f>
        <v>0.1547048188035532</v>
      </c>
      <c r="G57" s="1">
        <f>'第三子割合'!F108</f>
        <v>1968</v>
      </c>
      <c r="I57" t="s">
        <v>64</v>
      </c>
      <c r="J57" s="3">
        <f>K57/K59</f>
        <v>0.14105058365758755</v>
      </c>
      <c r="K57" s="1">
        <f>'第三子割合'!F109</f>
        <v>725</v>
      </c>
    </row>
    <row r="58" spans="1:11" ht="13.5">
      <c r="A58" t="s">
        <v>65</v>
      </c>
      <c r="B58" s="3">
        <f>C58/C59</f>
        <v>0.030214265534622992</v>
      </c>
      <c r="C58" s="1">
        <f>'第三子割合'!H107+'第三子割合'!I107+'第三子割合'!J107+'第三子割合'!K107+'第三子割合'!L107+'第三子割合'!M107</f>
        <v>2032</v>
      </c>
      <c r="E58" t="s">
        <v>65</v>
      </c>
      <c r="F58" s="3">
        <f>G58/G59</f>
        <v>0.03655373005266881</v>
      </c>
      <c r="G58" s="1">
        <f>'第三子割合'!H108+'第三子割合'!I108+'第三子割合'!J108+'第三子割合'!K108+'第三子割合'!L108+'第三子割合'!M108</f>
        <v>465</v>
      </c>
      <c r="I58" t="s">
        <v>65</v>
      </c>
      <c r="J58" s="3">
        <f>K58/K59</f>
        <v>0.04066147859922179</v>
      </c>
      <c r="K58" s="1">
        <f>'第三子割合'!H109+'第三子割合'!I109+'第三子割合'!J109+'第三子割合'!K109+'第三子割合'!L109+'第三子割合'!M109</f>
        <v>209</v>
      </c>
    </row>
    <row r="59" spans="1:11" ht="13.5">
      <c r="A59" t="s">
        <v>1</v>
      </c>
      <c r="B59" s="3">
        <f>C59/C59</f>
        <v>1</v>
      </c>
      <c r="C59" s="1">
        <f>SUM(C55:C58)</f>
        <v>67253</v>
      </c>
      <c r="E59" t="s">
        <v>1</v>
      </c>
      <c r="F59" s="3">
        <f>G59/G59</f>
        <v>1</v>
      </c>
      <c r="G59" s="1">
        <f>SUM(G55:G58)</f>
        <v>12721</v>
      </c>
      <c r="I59" t="s">
        <v>1</v>
      </c>
      <c r="J59" s="3">
        <f>K59/K59</f>
        <v>1</v>
      </c>
      <c r="K59" s="1">
        <f>SUM(K55:K58)</f>
        <v>5140</v>
      </c>
    </row>
    <row r="62" spans="1:9" ht="13.5">
      <c r="A62" t="s">
        <v>14</v>
      </c>
      <c r="E62" t="s">
        <v>15</v>
      </c>
      <c r="I62" t="s">
        <v>16</v>
      </c>
    </row>
    <row r="63" spans="1:11" ht="13.5">
      <c r="A63" t="s">
        <v>61</v>
      </c>
      <c r="B63" t="s">
        <v>4</v>
      </c>
      <c r="C63" t="s">
        <v>3</v>
      </c>
      <c r="E63" t="s">
        <v>61</v>
      </c>
      <c r="F63" t="s">
        <v>4</v>
      </c>
      <c r="G63" t="s">
        <v>3</v>
      </c>
      <c r="I63" t="s">
        <v>61</v>
      </c>
      <c r="J63" t="s">
        <v>4</v>
      </c>
      <c r="K63" t="s">
        <v>3</v>
      </c>
    </row>
    <row r="64" spans="1:11" ht="13.5">
      <c r="A64" t="s">
        <v>62</v>
      </c>
      <c r="B64" s="3">
        <f>C64/C68</f>
        <v>0.4289245982694685</v>
      </c>
      <c r="C64" s="1">
        <f>'第三子割合'!D110</f>
        <v>694</v>
      </c>
      <c r="E64" t="s">
        <v>62</v>
      </c>
      <c r="F64" s="3">
        <f>G64/G68</f>
        <v>0.45239294710327455</v>
      </c>
      <c r="G64" s="1">
        <f>'第三子割合'!D111</f>
        <v>898</v>
      </c>
      <c r="I64" t="s">
        <v>62</v>
      </c>
      <c r="J64" s="3">
        <f>K64/K68</f>
        <v>0.42073578595317723</v>
      </c>
      <c r="K64" s="1">
        <f>'第三子割合'!D112</f>
        <v>629</v>
      </c>
    </row>
    <row r="65" spans="1:11" ht="13.5">
      <c r="A65" t="s">
        <v>63</v>
      </c>
      <c r="B65" s="3">
        <f>C65/C68</f>
        <v>0.3800988875154512</v>
      </c>
      <c r="C65" s="1">
        <f>'第三子割合'!E110</f>
        <v>615</v>
      </c>
      <c r="E65" t="s">
        <v>63</v>
      </c>
      <c r="F65" s="3">
        <f>G65/G68</f>
        <v>0.36826196473551637</v>
      </c>
      <c r="G65" s="1">
        <f>'第三子割合'!E111</f>
        <v>731</v>
      </c>
      <c r="I65" t="s">
        <v>63</v>
      </c>
      <c r="J65" s="3">
        <f>K65/K68</f>
        <v>0.37993311036789296</v>
      </c>
      <c r="K65" s="1">
        <f>'第三子割合'!E112</f>
        <v>568</v>
      </c>
    </row>
    <row r="66" spans="1:11" ht="13.5">
      <c r="A66" t="s">
        <v>64</v>
      </c>
      <c r="B66" s="3">
        <f>C66/C68</f>
        <v>0.15636588380716934</v>
      </c>
      <c r="C66" s="1">
        <f>'第三子割合'!F110</f>
        <v>253</v>
      </c>
      <c r="E66" t="s">
        <v>64</v>
      </c>
      <c r="F66" s="3">
        <f>G66/G68</f>
        <v>0.14659949622166246</v>
      </c>
      <c r="G66" s="1">
        <f>'第三子割合'!F111</f>
        <v>291</v>
      </c>
      <c r="I66" t="s">
        <v>64</v>
      </c>
      <c r="J66" s="3">
        <f>K66/K68</f>
        <v>0.16521739130434782</v>
      </c>
      <c r="K66" s="1">
        <f>'第三子割合'!F112</f>
        <v>247</v>
      </c>
    </row>
    <row r="67" spans="1:11" ht="13.5">
      <c r="A67" t="s">
        <v>65</v>
      </c>
      <c r="B67" s="3">
        <f>C67/C68</f>
        <v>0.034610630407911</v>
      </c>
      <c r="C67" s="1">
        <f>'第三子割合'!H110+'第三子割合'!I110+'第三子割合'!J110+'第三子割合'!K110+'第三子割合'!L110+'第三子割合'!M110</f>
        <v>56</v>
      </c>
      <c r="E67" t="s">
        <v>65</v>
      </c>
      <c r="F67" s="3">
        <f>G67/G68</f>
        <v>0.0327455919395466</v>
      </c>
      <c r="G67" s="1">
        <f>'第三子割合'!H111+'第三子割合'!I111+'第三子割合'!J111+'第三子割合'!K111+'第三子割合'!L111+'第三子割合'!M111</f>
        <v>65</v>
      </c>
      <c r="I67" t="s">
        <v>65</v>
      </c>
      <c r="J67" s="3">
        <f>K67/K68</f>
        <v>0.03411371237458194</v>
      </c>
      <c r="K67" s="1">
        <f>'第三子割合'!H112+'第三子割合'!I112+'第三子割合'!J112+'第三子割合'!K112+'第三子割合'!L112+'第三子割合'!M112</f>
        <v>51</v>
      </c>
    </row>
    <row r="68" spans="1:11" ht="13.5">
      <c r="A68" t="s">
        <v>1</v>
      </c>
      <c r="B68" s="3">
        <f>C68/C68</f>
        <v>1</v>
      </c>
      <c r="C68" s="1">
        <f>SUM(C64:C67)</f>
        <v>1618</v>
      </c>
      <c r="E68" t="s">
        <v>1</v>
      </c>
      <c r="F68" s="3">
        <f>G68/G68</f>
        <v>1</v>
      </c>
      <c r="G68" s="1">
        <f>SUM(G64:G67)</f>
        <v>1985</v>
      </c>
      <c r="I68" t="s">
        <v>1</v>
      </c>
      <c r="J68" s="3">
        <f>K68/K68</f>
        <v>1</v>
      </c>
      <c r="K68" s="1">
        <f>SUM(K64:K67)</f>
        <v>1495</v>
      </c>
    </row>
    <row r="71" spans="1:9" ht="13.5">
      <c r="A71" t="s">
        <v>17</v>
      </c>
      <c r="E71" t="s">
        <v>18</v>
      </c>
      <c r="I71" t="s">
        <v>19</v>
      </c>
    </row>
    <row r="72" spans="1:11" ht="13.5">
      <c r="A72" t="s">
        <v>61</v>
      </c>
      <c r="B72" t="s">
        <v>4</v>
      </c>
      <c r="C72" t="s">
        <v>3</v>
      </c>
      <c r="E72" t="s">
        <v>61</v>
      </c>
      <c r="F72" t="s">
        <v>4</v>
      </c>
      <c r="G72" t="s">
        <v>3</v>
      </c>
      <c r="I72" t="s">
        <v>61</v>
      </c>
      <c r="J72" t="s">
        <v>4</v>
      </c>
      <c r="K72" t="s">
        <v>3</v>
      </c>
    </row>
    <row r="73" spans="1:11" ht="13.5">
      <c r="A73" t="s">
        <v>62</v>
      </c>
      <c r="B73" s="3">
        <f>C73/C77</f>
        <v>0.41706161137440756</v>
      </c>
      <c r="C73" s="1">
        <f>'第三子割合'!D113</f>
        <v>352</v>
      </c>
      <c r="E73" t="s">
        <v>62</v>
      </c>
      <c r="F73" s="3">
        <f>G73/G77</f>
        <v>0.4009009009009009</v>
      </c>
      <c r="G73" s="1">
        <f>'第三子割合'!D114</f>
        <v>178</v>
      </c>
      <c r="I73" t="s">
        <v>62</v>
      </c>
      <c r="J73" s="3">
        <f>K73/K77</f>
        <v>0.3989431968295905</v>
      </c>
      <c r="K73" s="1">
        <f>'第三子割合'!D115</f>
        <v>302</v>
      </c>
    </row>
    <row r="74" spans="1:11" ht="13.5">
      <c r="A74" t="s">
        <v>63</v>
      </c>
      <c r="B74" s="3">
        <f>C74/C77</f>
        <v>0.36255924170616116</v>
      </c>
      <c r="C74" s="1">
        <f>'第三子割合'!E113</f>
        <v>306</v>
      </c>
      <c r="E74" t="s">
        <v>63</v>
      </c>
      <c r="F74" s="3">
        <f>G74/G77</f>
        <v>0.3716216216216216</v>
      </c>
      <c r="G74" s="1">
        <f>'第三子割合'!E114</f>
        <v>165</v>
      </c>
      <c r="I74" t="s">
        <v>63</v>
      </c>
      <c r="J74" s="3">
        <f>K74/K77</f>
        <v>0.38309114927344784</v>
      </c>
      <c r="K74" s="1">
        <f>'第三子割合'!E115</f>
        <v>290</v>
      </c>
    </row>
    <row r="75" spans="1:11" ht="13.5">
      <c r="A75" t="s">
        <v>64</v>
      </c>
      <c r="B75" s="3">
        <f>C75/C77</f>
        <v>0.17772511848341233</v>
      </c>
      <c r="C75" s="1">
        <f>'第三子割合'!F113</f>
        <v>150</v>
      </c>
      <c r="E75" t="s">
        <v>64</v>
      </c>
      <c r="F75" s="3">
        <f>G75/G77</f>
        <v>0.19144144144144143</v>
      </c>
      <c r="G75" s="1">
        <f>'第三子割合'!F114</f>
        <v>85</v>
      </c>
      <c r="I75" t="s">
        <v>64</v>
      </c>
      <c r="J75" s="3">
        <f>K75/K77</f>
        <v>0.190224570673712</v>
      </c>
      <c r="K75" s="1">
        <f>'第三子割合'!F115</f>
        <v>144</v>
      </c>
    </row>
    <row r="76" spans="1:11" ht="13.5">
      <c r="A76" t="s">
        <v>65</v>
      </c>
      <c r="B76" s="3">
        <f>C76/C77</f>
        <v>0.04265402843601896</v>
      </c>
      <c r="C76" s="1">
        <f>'第三子割合'!H113+'第三子割合'!I113+'第三子割合'!J113+'第三子割合'!K113+'第三子割合'!L113+'第三子割合'!M113</f>
        <v>36</v>
      </c>
      <c r="E76" t="s">
        <v>65</v>
      </c>
      <c r="F76" s="3">
        <f>G76/G77</f>
        <v>0.036036036036036036</v>
      </c>
      <c r="G76" s="1">
        <f>'第三子割合'!H114+'第三子割合'!I114+'第三子割合'!J114+'第三子割合'!K114+'第三子割合'!L114+'第三子割合'!M114</f>
        <v>16</v>
      </c>
      <c r="I76" t="s">
        <v>65</v>
      </c>
      <c r="J76" s="3">
        <f>K76/K77</f>
        <v>0.02774108322324967</v>
      </c>
      <c r="K76" s="1">
        <f>'第三子割合'!H115+'第三子割合'!I115+'第三子割合'!J115+'第三子割合'!K115+'第三子割合'!L115+'第三子割合'!M115</f>
        <v>21</v>
      </c>
    </row>
    <row r="77" spans="1:11" ht="13.5">
      <c r="A77" t="s">
        <v>1</v>
      </c>
      <c r="B77" s="3">
        <f>C77/C77</f>
        <v>1</v>
      </c>
      <c r="C77" s="1">
        <f>SUM(C73:C76)</f>
        <v>844</v>
      </c>
      <c r="E77" t="s">
        <v>1</v>
      </c>
      <c r="F77" s="3">
        <f>G77/G77</f>
        <v>1</v>
      </c>
      <c r="G77" s="1">
        <f>SUM(G73:G76)</f>
        <v>444</v>
      </c>
      <c r="I77" t="s">
        <v>1</v>
      </c>
      <c r="J77" s="3">
        <f>K77/K77</f>
        <v>1</v>
      </c>
      <c r="K77" s="1">
        <f>SUM(K73:K76)</f>
        <v>757</v>
      </c>
    </row>
    <row r="80" ht="13.5">
      <c r="A80" t="s">
        <v>20</v>
      </c>
    </row>
    <row r="81" spans="1:3" ht="13.5">
      <c r="A81" t="s">
        <v>61</v>
      </c>
      <c r="B81" t="s">
        <v>4</v>
      </c>
      <c r="C81" t="s">
        <v>3</v>
      </c>
    </row>
    <row r="82" spans="1:3" ht="13.5">
      <c r="A82" t="s">
        <v>62</v>
      </c>
      <c r="B82" s="3">
        <f>C82/C86</f>
        <v>0.4269406392694064</v>
      </c>
      <c r="C82" s="1">
        <f>'第三子割合'!D116</f>
        <v>187</v>
      </c>
    </row>
    <row r="83" spans="1:3" ht="13.5">
      <c r="A83" t="s">
        <v>63</v>
      </c>
      <c r="B83" s="3">
        <f>C83/C86</f>
        <v>0.3812785388127854</v>
      </c>
      <c r="C83" s="1">
        <f>'第三子割合'!E116</f>
        <v>167</v>
      </c>
    </row>
    <row r="84" spans="1:3" ht="13.5">
      <c r="A84" t="s">
        <v>64</v>
      </c>
      <c r="B84" s="3">
        <f>C84/C86</f>
        <v>0.16666666666666666</v>
      </c>
      <c r="C84" s="1">
        <f>'第三子割合'!F116</f>
        <v>73</v>
      </c>
    </row>
    <row r="85" spans="1:3" ht="13.5">
      <c r="A85" t="s">
        <v>65</v>
      </c>
      <c r="B85" s="3">
        <f>C85/C86</f>
        <v>0.02511415525114155</v>
      </c>
      <c r="C85" s="1">
        <f>'第三子割合'!H116+'第三子割合'!I116+'第三子割合'!J116+'第三子割合'!K116+'第三子割合'!L116+'第三子割合'!M116</f>
        <v>11</v>
      </c>
    </row>
    <row r="86" spans="1:3" ht="13.5">
      <c r="A86" t="s">
        <v>1</v>
      </c>
      <c r="B86" s="3">
        <f>C86/C86</f>
        <v>1</v>
      </c>
      <c r="C86" s="1">
        <f>SUM(C82:C85)</f>
        <v>438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26</v>
      </c>
      <c r="G1" t="s">
        <v>24</v>
      </c>
    </row>
    <row r="17" spans="4:8" ht="13.5">
      <c r="D17" s="46">
        <f>'第三子割合'!O81</f>
        <v>0.1563970166379805</v>
      </c>
      <c r="H17" s="46">
        <f>'第三子割合'!O82</f>
        <v>0.16777308388654194</v>
      </c>
    </row>
    <row r="33" spans="4:17" ht="13.5">
      <c r="D33" s="46">
        <f>'第三子割合'!O83</f>
        <v>0.14069591527987896</v>
      </c>
      <c r="H33" s="46">
        <f>'第三子割合'!O84</f>
        <v>0.21608040201005024</v>
      </c>
      <c r="M33" s="46">
        <f>'第三子割合'!O85</f>
        <v>0.11313868613138686</v>
      </c>
      <c r="Q33" s="46">
        <f>'第三子割合'!O86</f>
        <v>0.19689119170984457</v>
      </c>
    </row>
    <row r="49" spans="4:17" ht="13.5">
      <c r="D49" s="46">
        <f>'第三子割合'!O87</f>
        <v>0.21568627450980393</v>
      </c>
      <c r="H49" s="46">
        <f>'第三子割合'!O88</f>
        <v>0.24193548387096775</v>
      </c>
      <c r="M49" s="46">
        <f>'第三子割合'!O89</f>
        <v>0.24770642201834864</v>
      </c>
      <c r="Q49" s="46">
        <f>'第三子割合'!O90</f>
        <v>0.15789473684210525</v>
      </c>
    </row>
    <row r="51" ht="13.5">
      <c r="A51" t="s">
        <v>75</v>
      </c>
    </row>
    <row r="53" spans="1:9" ht="13.5">
      <c r="A53" t="s">
        <v>0</v>
      </c>
      <c r="E53" t="s">
        <v>12</v>
      </c>
      <c r="I53" t="s">
        <v>13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0.0087205966724039</v>
      </c>
      <c r="C55" s="1">
        <v>76</v>
      </c>
      <c r="E55" t="s">
        <v>5</v>
      </c>
      <c r="F55" s="3">
        <f>G55/G62</f>
        <v>0.011466505733252867</v>
      </c>
      <c r="G55" s="1">
        <v>19</v>
      </c>
      <c r="I55" t="s">
        <v>5</v>
      </c>
      <c r="J55" s="3">
        <f>K55/K62</f>
        <v>0.01664145234493192</v>
      </c>
      <c r="K55" s="1">
        <v>11</v>
      </c>
    </row>
    <row r="56" spans="1:11" ht="13.5">
      <c r="A56" t="s">
        <v>6</v>
      </c>
      <c r="B56" s="3">
        <f>C56/C62</f>
        <v>0.134021801491681</v>
      </c>
      <c r="C56" s="1">
        <v>1168</v>
      </c>
      <c r="E56" t="s">
        <v>6</v>
      </c>
      <c r="F56" s="3">
        <f>G56/G62</f>
        <v>0.19251659625829812</v>
      </c>
      <c r="G56" s="1">
        <v>319</v>
      </c>
      <c r="I56" t="s">
        <v>6</v>
      </c>
      <c r="J56" s="3">
        <f>K56/K62</f>
        <v>0.19818456883509833</v>
      </c>
      <c r="K56" s="1">
        <v>131</v>
      </c>
    </row>
    <row r="57" spans="1:11" ht="13.5">
      <c r="A57" t="s">
        <v>7</v>
      </c>
      <c r="B57" s="3">
        <f>C57/C62</f>
        <v>0.32862880091795754</v>
      </c>
      <c r="C57" s="1">
        <v>2864</v>
      </c>
      <c r="E57" t="s">
        <v>7</v>
      </c>
      <c r="F57" s="3">
        <f>G57/G62</f>
        <v>0.3047676523838262</v>
      </c>
      <c r="G57" s="1">
        <v>505</v>
      </c>
      <c r="I57" t="s">
        <v>7</v>
      </c>
      <c r="J57" s="3">
        <f>K57/K62</f>
        <v>0.26777609682299547</v>
      </c>
      <c r="K57" s="1">
        <v>177</v>
      </c>
    </row>
    <row r="58" spans="1:11" ht="13.5">
      <c r="A58" t="s">
        <v>8</v>
      </c>
      <c r="B58" s="3">
        <f>C58/C62</f>
        <v>0.34928284566838785</v>
      </c>
      <c r="C58" s="1">
        <v>3044</v>
      </c>
      <c r="E58" t="s">
        <v>8</v>
      </c>
      <c r="F58" s="3">
        <f>G58/G62</f>
        <v>0.3331321665660833</v>
      </c>
      <c r="G58" s="1">
        <v>552</v>
      </c>
      <c r="I58" t="s">
        <v>8</v>
      </c>
      <c r="J58" s="3">
        <f>K58/K62</f>
        <v>0.3464447806354009</v>
      </c>
      <c r="K58" s="1">
        <v>229</v>
      </c>
    </row>
    <row r="59" spans="1:11" ht="13.5">
      <c r="A59" t="s">
        <v>9</v>
      </c>
      <c r="B59" s="3">
        <f>C59/C62</f>
        <v>0.15685599541021228</v>
      </c>
      <c r="C59" s="1">
        <v>1367</v>
      </c>
      <c r="E59" t="s">
        <v>9</v>
      </c>
      <c r="F59" s="3">
        <f>G59/G62</f>
        <v>0.13940856970428486</v>
      </c>
      <c r="G59" s="1">
        <v>231</v>
      </c>
      <c r="I59" t="s">
        <v>9</v>
      </c>
      <c r="J59" s="3">
        <f>K59/K62</f>
        <v>0.15431164901664146</v>
      </c>
      <c r="K59" s="1">
        <v>102</v>
      </c>
    </row>
    <row r="60" spans="1:11" ht="13.5">
      <c r="A60" t="s">
        <v>10</v>
      </c>
      <c r="B60" s="3">
        <f>C60/C62</f>
        <v>0.021801491681009755</v>
      </c>
      <c r="C60" s="1">
        <v>190</v>
      </c>
      <c r="E60" t="s">
        <v>10</v>
      </c>
      <c r="F60" s="3">
        <f>G60/G62</f>
        <v>0.017501508750754374</v>
      </c>
      <c r="G60" s="1">
        <v>29</v>
      </c>
      <c r="I60" t="s">
        <v>10</v>
      </c>
      <c r="J60" s="3">
        <f>K60/K62</f>
        <v>0.01664145234493192</v>
      </c>
      <c r="K60" s="1">
        <v>11</v>
      </c>
    </row>
    <row r="61" spans="1:11" ht="13.5">
      <c r="A61" t="s">
        <v>11</v>
      </c>
      <c r="B61" s="3">
        <f>C61/C62</f>
        <v>0.0006884681583476765</v>
      </c>
      <c r="C61" s="1">
        <v>6</v>
      </c>
      <c r="E61" t="s">
        <v>11</v>
      </c>
      <c r="F61" s="3">
        <f>G61/G62</f>
        <v>0.0012070006035003018</v>
      </c>
      <c r="G61" s="1">
        <v>2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8715</v>
      </c>
      <c r="E62" t="s">
        <v>1</v>
      </c>
      <c r="F62" s="3">
        <f>G62/G62</f>
        <v>1</v>
      </c>
      <c r="G62" s="1">
        <f>SUM(G55:G61)</f>
        <v>1657</v>
      </c>
      <c r="I62" t="s">
        <v>1</v>
      </c>
      <c r="J62" s="3">
        <f>K62/K62</f>
        <v>1</v>
      </c>
      <c r="K62" s="1">
        <f>SUM(K55:K61)</f>
        <v>661</v>
      </c>
    </row>
    <row r="65" spans="1:9" ht="13.5">
      <c r="A65" t="s">
        <v>14</v>
      </c>
      <c r="E65" t="s">
        <v>15</v>
      </c>
      <c r="I65" t="s">
        <v>16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0.005025125628140704</v>
      </c>
      <c r="C67" s="1">
        <v>1</v>
      </c>
      <c r="E67" t="s">
        <v>5</v>
      </c>
      <c r="F67" s="3">
        <f>G67/G74</f>
        <v>0.0036496350364963502</v>
      </c>
      <c r="G67" s="1">
        <v>1</v>
      </c>
      <c r="I67" t="s">
        <v>5</v>
      </c>
      <c r="J67" s="3">
        <f>K67/K74</f>
        <v>0.0051813471502590676</v>
      </c>
      <c r="K67" s="1">
        <v>1</v>
      </c>
    </row>
    <row r="68" spans="1:11" ht="13.5">
      <c r="A68" t="s">
        <v>6</v>
      </c>
      <c r="B68" s="3">
        <f>C68/C74</f>
        <v>0.1658291457286432</v>
      </c>
      <c r="C68" s="1">
        <v>33</v>
      </c>
      <c r="E68" t="s">
        <v>6</v>
      </c>
      <c r="F68" s="3">
        <f>G68/G74</f>
        <v>0.15328467153284672</v>
      </c>
      <c r="G68" s="1">
        <v>42</v>
      </c>
      <c r="I68" t="s">
        <v>6</v>
      </c>
      <c r="J68" s="3">
        <f>K68/K74</f>
        <v>0.20725388601036268</v>
      </c>
      <c r="K68" s="1">
        <v>40</v>
      </c>
    </row>
    <row r="69" spans="1:11" ht="13.5">
      <c r="A69" t="s">
        <v>7</v>
      </c>
      <c r="B69" s="3">
        <f>C69/C74</f>
        <v>0.35678391959798994</v>
      </c>
      <c r="C69" s="1">
        <v>71</v>
      </c>
      <c r="E69" t="s">
        <v>7</v>
      </c>
      <c r="F69" s="3">
        <f>G69/G74</f>
        <v>0.35766423357664234</v>
      </c>
      <c r="G69" s="1">
        <v>98</v>
      </c>
      <c r="I69" t="s">
        <v>7</v>
      </c>
      <c r="J69" s="3">
        <f>K69/K74</f>
        <v>0.2694300518134715</v>
      </c>
      <c r="K69" s="1">
        <v>52</v>
      </c>
    </row>
    <row r="70" spans="1:11" ht="13.5">
      <c r="A70" t="s">
        <v>8</v>
      </c>
      <c r="B70" s="3">
        <f>C70/C74</f>
        <v>0.32663316582914576</v>
      </c>
      <c r="C70" s="1">
        <v>65</v>
      </c>
      <c r="E70" t="s">
        <v>8</v>
      </c>
      <c r="F70" s="3">
        <f>G70/G74</f>
        <v>0.3029197080291971</v>
      </c>
      <c r="G70" s="1">
        <v>83</v>
      </c>
      <c r="I70" t="s">
        <v>8</v>
      </c>
      <c r="J70" s="3">
        <f>K70/K74</f>
        <v>0.37305699481865284</v>
      </c>
      <c r="K70" s="1">
        <v>72</v>
      </c>
    </row>
    <row r="71" spans="1:11" ht="13.5">
      <c r="A71" t="s">
        <v>9</v>
      </c>
      <c r="B71" s="3">
        <f>C71/C74</f>
        <v>0.1407035175879397</v>
      </c>
      <c r="C71" s="1">
        <v>28</v>
      </c>
      <c r="E71" t="s">
        <v>9</v>
      </c>
      <c r="F71" s="3">
        <f>G71/G74</f>
        <v>0.15693430656934307</v>
      </c>
      <c r="G71" s="1">
        <v>43</v>
      </c>
      <c r="I71" t="s">
        <v>9</v>
      </c>
      <c r="J71" s="3">
        <f>K71/K74</f>
        <v>0.11398963730569948</v>
      </c>
      <c r="K71" s="1">
        <v>22</v>
      </c>
    </row>
    <row r="72" spans="1:11" ht="13.5">
      <c r="A72" t="s">
        <v>10</v>
      </c>
      <c r="B72" s="3">
        <f>C72/C74</f>
        <v>0</v>
      </c>
      <c r="C72" s="1">
        <v>0</v>
      </c>
      <c r="E72" t="s">
        <v>10</v>
      </c>
      <c r="F72" s="3">
        <f>G72/G74</f>
        <v>0.025547445255474453</v>
      </c>
      <c r="G72" s="1">
        <v>7</v>
      </c>
      <c r="I72" t="s">
        <v>10</v>
      </c>
      <c r="J72" s="3">
        <f>K72/K74</f>
        <v>0.025906735751295335</v>
      </c>
      <c r="K72" s="1">
        <v>5</v>
      </c>
    </row>
    <row r="73" spans="1:11" ht="13.5">
      <c r="A73" t="s">
        <v>11</v>
      </c>
      <c r="B73" s="3">
        <f>C73/C74</f>
        <v>0.005025125628140704</v>
      </c>
      <c r="C73" s="1">
        <v>1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0.0051813471502590676</v>
      </c>
      <c r="K73" s="1">
        <v>1</v>
      </c>
    </row>
    <row r="74" spans="1:11" ht="13.5">
      <c r="A74" t="s">
        <v>1</v>
      </c>
      <c r="B74" s="3">
        <f>C74/C74</f>
        <v>1</v>
      </c>
      <c r="C74" s="1">
        <f>SUM(C67:C73)</f>
        <v>199</v>
      </c>
      <c r="E74" t="s">
        <v>1</v>
      </c>
      <c r="F74" s="3">
        <f>G74/G74</f>
        <v>1</v>
      </c>
      <c r="G74" s="1">
        <f>SUM(G67:G73)</f>
        <v>274</v>
      </c>
      <c r="I74" t="s">
        <v>1</v>
      </c>
      <c r="J74" s="3">
        <f>K74/K74</f>
        <v>1</v>
      </c>
      <c r="K74" s="1">
        <f>SUM(K67:K73)</f>
        <v>193</v>
      </c>
    </row>
    <row r="77" spans="1:9" ht="13.5">
      <c r="A77" t="s">
        <v>17</v>
      </c>
      <c r="E77" t="s">
        <v>18</v>
      </c>
      <c r="I77" t="s">
        <v>19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0.0196078431372549</v>
      </c>
      <c r="C79" s="1">
        <v>2</v>
      </c>
      <c r="E79" t="s">
        <v>5</v>
      </c>
      <c r="F79" s="3">
        <f>G79/G86</f>
        <v>0.016129032258064516</v>
      </c>
      <c r="G79" s="1">
        <v>1</v>
      </c>
      <c r="I79" t="s">
        <v>5</v>
      </c>
      <c r="J79" s="3">
        <f>K79/K86</f>
        <v>0.01834862385321101</v>
      </c>
      <c r="K79" s="1">
        <v>2</v>
      </c>
    </row>
    <row r="80" spans="1:11" ht="13.5">
      <c r="A80" t="s">
        <v>6</v>
      </c>
      <c r="B80" s="3">
        <f>C80/C86</f>
        <v>0.29411764705882354</v>
      </c>
      <c r="C80" s="1">
        <v>30</v>
      </c>
      <c r="E80" t="s">
        <v>6</v>
      </c>
      <c r="F80" s="3">
        <f>G80/G86</f>
        <v>0.1774193548387097</v>
      </c>
      <c r="G80" s="1">
        <v>11</v>
      </c>
      <c r="I80" t="s">
        <v>6</v>
      </c>
      <c r="J80" s="3">
        <f>K80/K86</f>
        <v>0.1559633027522936</v>
      </c>
      <c r="K80" s="1">
        <v>17</v>
      </c>
    </row>
    <row r="81" spans="1:11" ht="13.5">
      <c r="A81" t="s">
        <v>22</v>
      </c>
      <c r="B81" s="3">
        <f>C81/C86</f>
        <v>0.27450980392156865</v>
      </c>
      <c r="C81" s="1">
        <v>28</v>
      </c>
      <c r="E81" t="s">
        <v>7</v>
      </c>
      <c r="F81" s="3">
        <f>G81/G86</f>
        <v>0.3387096774193548</v>
      </c>
      <c r="G81" s="1">
        <v>21</v>
      </c>
      <c r="I81" t="s">
        <v>7</v>
      </c>
      <c r="J81" s="3">
        <f>K81/K86</f>
        <v>0.3853211009174312</v>
      </c>
      <c r="K81" s="1">
        <v>42</v>
      </c>
    </row>
    <row r="82" spans="1:11" ht="13.5">
      <c r="A82" t="s">
        <v>8</v>
      </c>
      <c r="B82" s="3">
        <f>C82/C86</f>
        <v>0.27450980392156865</v>
      </c>
      <c r="C82" s="1">
        <v>28</v>
      </c>
      <c r="E82" t="s">
        <v>8</v>
      </c>
      <c r="F82" s="3">
        <f>G82/G86</f>
        <v>0.3548387096774194</v>
      </c>
      <c r="G82" s="1">
        <v>22</v>
      </c>
      <c r="I82" t="s">
        <v>8</v>
      </c>
      <c r="J82" s="3">
        <f>K82/K86</f>
        <v>0.29357798165137616</v>
      </c>
      <c r="K82" s="1">
        <v>32</v>
      </c>
    </row>
    <row r="83" spans="1:11" ht="13.5">
      <c r="A83" t="s">
        <v>9</v>
      </c>
      <c r="B83" s="3">
        <f>C83/C86</f>
        <v>0.11764705882352941</v>
      </c>
      <c r="C83" s="1">
        <v>12</v>
      </c>
      <c r="E83" t="s">
        <v>9</v>
      </c>
      <c r="F83" s="3">
        <f>G83/G86</f>
        <v>0.0967741935483871</v>
      </c>
      <c r="G83" s="1">
        <v>6</v>
      </c>
      <c r="I83" t="s">
        <v>9</v>
      </c>
      <c r="J83" s="3">
        <f>K83/K86</f>
        <v>0.11926605504587157</v>
      </c>
      <c r="K83" s="1">
        <v>13</v>
      </c>
    </row>
    <row r="84" spans="1:11" ht="13.5">
      <c r="A84" t="s">
        <v>10</v>
      </c>
      <c r="B84" s="3">
        <f>C84/C86</f>
        <v>0.0196078431372549</v>
      </c>
      <c r="C84" s="1">
        <v>2</v>
      </c>
      <c r="E84" t="s">
        <v>10</v>
      </c>
      <c r="F84" s="3">
        <f>G84/G86</f>
        <v>0.016129032258064516</v>
      </c>
      <c r="G84" s="1">
        <v>1</v>
      </c>
      <c r="I84" t="s">
        <v>10</v>
      </c>
      <c r="J84" s="3">
        <f>K84/K86</f>
        <v>0.027522935779816515</v>
      </c>
      <c r="K84" s="1">
        <v>3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102</v>
      </c>
      <c r="E86" t="s">
        <v>1</v>
      </c>
      <c r="F86" s="3">
        <f>G86/G86</f>
        <v>1</v>
      </c>
      <c r="G86" s="1">
        <f>SUM(G79:G85)</f>
        <v>62</v>
      </c>
      <c r="I86" t="s">
        <v>1</v>
      </c>
      <c r="J86" s="3">
        <f>K86/K86</f>
        <v>1</v>
      </c>
      <c r="K86" s="1">
        <f>SUM(K79:K85)</f>
        <v>109</v>
      </c>
    </row>
    <row r="89" ht="13.5">
      <c r="A89" t="s">
        <v>20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0.2631578947368421</v>
      </c>
      <c r="C92" s="1">
        <v>15</v>
      </c>
    </row>
    <row r="93" spans="1:3" ht="13.5">
      <c r="A93" t="s">
        <v>21</v>
      </c>
      <c r="B93" s="3">
        <f>C93/C98</f>
        <v>0.2807017543859649</v>
      </c>
      <c r="C93" s="1">
        <v>16</v>
      </c>
    </row>
    <row r="94" spans="1:3" ht="13.5">
      <c r="A94" t="s">
        <v>8</v>
      </c>
      <c r="B94" s="3">
        <f>C94/C98</f>
        <v>0.3684210526315789</v>
      </c>
      <c r="C94" s="1">
        <v>21</v>
      </c>
    </row>
    <row r="95" spans="1:3" ht="13.5">
      <c r="A95" t="s">
        <v>9</v>
      </c>
      <c r="B95" s="3">
        <f>C95/C98</f>
        <v>0.08771929824561403</v>
      </c>
      <c r="C95" s="1">
        <v>5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57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27</v>
      </c>
      <c r="G1" t="s">
        <v>24</v>
      </c>
    </row>
    <row r="17" spans="4:8" ht="13.5">
      <c r="D17" s="46">
        <f>'第三子割合'!O68</f>
        <v>0.16194659576927523</v>
      </c>
      <c r="H17" s="46">
        <f>'第三子割合'!O69</f>
        <v>0.16952155936207916</v>
      </c>
    </row>
    <row r="33" spans="4:17" ht="13.5">
      <c r="D33" s="46">
        <f>'第三子割合'!O70</f>
        <v>0.16806722689075632</v>
      </c>
      <c r="H33" s="46">
        <f>'第三子割合'!O71</f>
        <v>0.1559633027522936</v>
      </c>
      <c r="M33" s="46">
        <f>'第三子割合'!O72</f>
        <v>0.13333333333333333</v>
      </c>
      <c r="Q33" s="46">
        <f>'第三子割合'!O73</f>
        <v>0.1683673469387755</v>
      </c>
    </row>
    <row r="49" spans="4:17" ht="13.5">
      <c r="D49" s="46">
        <f>'第三子割合'!O74</f>
        <v>0.24561403508771928</v>
      </c>
      <c r="H49" s="46">
        <f>'第三子割合'!O75</f>
        <v>0.18181818181818182</v>
      </c>
      <c r="M49" s="46">
        <f>'第三子割合'!O76</f>
        <v>0.15555555555555556</v>
      </c>
      <c r="Q49" s="46">
        <f>'第三子割合'!O77</f>
        <v>0.27450980392156865</v>
      </c>
    </row>
    <row r="51" ht="13.5">
      <c r="A51" t="s">
        <v>75</v>
      </c>
    </row>
    <row r="53" spans="1:9" ht="13.5">
      <c r="A53" t="s">
        <v>0</v>
      </c>
      <c r="E53" t="s">
        <v>12</v>
      </c>
      <c r="I53" t="s">
        <v>13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0.009131892266789966</v>
      </c>
      <c r="C55" s="1">
        <v>79</v>
      </c>
      <c r="E55" t="s">
        <v>5</v>
      </c>
      <c r="F55" s="3">
        <f>G55/G62</f>
        <v>0.008860011813349085</v>
      </c>
      <c r="G55" s="1">
        <v>15</v>
      </c>
      <c r="I55" t="s">
        <v>5</v>
      </c>
      <c r="J55" s="3">
        <f>K55/K62</f>
        <v>0.012605042016806723</v>
      </c>
      <c r="K55" s="1">
        <v>9</v>
      </c>
    </row>
    <row r="56" spans="1:11" ht="13.5">
      <c r="A56" t="s">
        <v>6</v>
      </c>
      <c r="B56" s="3">
        <f>C56/C62</f>
        <v>0.12114206450121373</v>
      </c>
      <c r="C56" s="1">
        <v>1048</v>
      </c>
      <c r="E56" t="s">
        <v>6</v>
      </c>
      <c r="F56" s="3">
        <f>G56/G62</f>
        <v>0.14294152392203188</v>
      </c>
      <c r="G56" s="1">
        <v>242</v>
      </c>
      <c r="I56" t="s">
        <v>6</v>
      </c>
      <c r="J56" s="3">
        <f>K56/K62</f>
        <v>0.14285714285714285</v>
      </c>
      <c r="K56" s="1">
        <v>102</v>
      </c>
    </row>
    <row r="57" spans="1:11" ht="13.5">
      <c r="A57" t="s">
        <v>7</v>
      </c>
      <c r="B57" s="3">
        <f>C57/C62</f>
        <v>0.3371864524332447</v>
      </c>
      <c r="C57" s="1">
        <v>2917</v>
      </c>
      <c r="E57" t="s">
        <v>7</v>
      </c>
      <c r="F57" s="3">
        <f>G57/G62</f>
        <v>0.35026580035440047</v>
      </c>
      <c r="G57" s="1">
        <v>593</v>
      </c>
      <c r="I57" t="s">
        <v>7</v>
      </c>
      <c r="J57" s="3">
        <f>K57/K62</f>
        <v>0.33613445378151263</v>
      </c>
      <c r="K57" s="1">
        <v>240</v>
      </c>
    </row>
    <row r="58" spans="1:11" ht="13.5">
      <c r="A58" t="s">
        <v>8</v>
      </c>
      <c r="B58" s="3">
        <f>C58/C62</f>
        <v>0.34342850537510117</v>
      </c>
      <c r="C58" s="1">
        <v>2971</v>
      </c>
      <c r="E58" t="s">
        <v>8</v>
      </c>
      <c r="F58" s="3">
        <f>G58/G62</f>
        <v>0.31896042528056706</v>
      </c>
      <c r="G58" s="1">
        <v>540</v>
      </c>
      <c r="I58" t="s">
        <v>8</v>
      </c>
      <c r="J58" s="3">
        <f>K58/K62</f>
        <v>0.3291316526610644</v>
      </c>
      <c r="K58" s="1">
        <v>235</v>
      </c>
    </row>
    <row r="59" spans="1:11" ht="13.5">
      <c r="A59" t="s">
        <v>9</v>
      </c>
      <c r="B59" s="3">
        <f>C59/C62</f>
        <v>0.16148422147728586</v>
      </c>
      <c r="C59" s="1">
        <v>1397</v>
      </c>
      <c r="E59" t="s">
        <v>9</v>
      </c>
      <c r="F59" s="3">
        <f>G59/G62</f>
        <v>0.15888954518606024</v>
      </c>
      <c r="G59" s="1">
        <v>269</v>
      </c>
      <c r="I59" t="s">
        <v>9</v>
      </c>
      <c r="J59" s="3">
        <f>K59/K62</f>
        <v>0.16526610644257703</v>
      </c>
      <c r="K59" s="1">
        <v>118</v>
      </c>
    </row>
    <row r="60" spans="1:11" ht="13.5">
      <c r="A60" t="s">
        <v>10</v>
      </c>
      <c r="B60" s="3">
        <f>C60/C62</f>
        <v>0.027048896081377876</v>
      </c>
      <c r="C60" s="1">
        <v>234</v>
      </c>
      <c r="E60" t="s">
        <v>10</v>
      </c>
      <c r="F60" s="3">
        <f>G60/G62</f>
        <v>0.019492025989367986</v>
      </c>
      <c r="G60" s="1">
        <v>33</v>
      </c>
      <c r="I60" t="s">
        <v>10</v>
      </c>
      <c r="J60" s="3">
        <f>K60/K62</f>
        <v>0.014005602240896359</v>
      </c>
      <c r="K60" s="1">
        <v>10</v>
      </c>
    </row>
    <row r="61" spans="1:11" ht="13.5">
      <c r="A61" t="s">
        <v>11</v>
      </c>
      <c r="B61" s="3">
        <f>C61/C62</f>
        <v>0.0005779678649867067</v>
      </c>
      <c r="C61" s="1">
        <v>5</v>
      </c>
      <c r="E61" t="s">
        <v>11</v>
      </c>
      <c r="F61" s="3">
        <f>G61/G62</f>
        <v>0.0005906674542232723</v>
      </c>
      <c r="G61" s="1">
        <v>1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8651</v>
      </c>
      <c r="E62" t="s">
        <v>1</v>
      </c>
      <c r="F62" s="3">
        <f>G62/G62</f>
        <v>1</v>
      </c>
      <c r="G62" s="1">
        <f>SUM(G55:G61)</f>
        <v>1693</v>
      </c>
      <c r="I62" t="s">
        <v>1</v>
      </c>
      <c r="J62" s="3">
        <f>K62/K62</f>
        <v>1</v>
      </c>
      <c r="K62" s="1">
        <f>SUM(K55:K61)</f>
        <v>714</v>
      </c>
    </row>
    <row r="65" spans="1:9" ht="13.5">
      <c r="A65" t="s">
        <v>14</v>
      </c>
      <c r="E65" t="s">
        <v>15</v>
      </c>
      <c r="I65" t="s">
        <v>16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0.009174311926605505</v>
      </c>
      <c r="C67" s="1">
        <v>2</v>
      </c>
      <c r="E67" t="s">
        <v>5</v>
      </c>
      <c r="F67" s="3">
        <f>G67/G74</f>
        <v>0.00392156862745098</v>
      </c>
      <c r="G67" s="1">
        <v>1</v>
      </c>
      <c r="I67" t="s">
        <v>5</v>
      </c>
      <c r="J67" s="3">
        <f>K67/K74</f>
        <v>0.00510204081632653</v>
      </c>
      <c r="K67" s="1">
        <v>1</v>
      </c>
    </row>
    <row r="68" spans="1:11" ht="13.5">
      <c r="A68" t="s">
        <v>6</v>
      </c>
      <c r="B68" s="3">
        <f>C68/C74</f>
        <v>0.1559633027522936</v>
      </c>
      <c r="C68" s="1">
        <v>34</v>
      </c>
      <c r="E68" t="s">
        <v>6</v>
      </c>
      <c r="F68" s="3">
        <f>G68/G74</f>
        <v>0.12941176470588237</v>
      </c>
      <c r="G68" s="1">
        <v>33</v>
      </c>
      <c r="I68" t="s">
        <v>6</v>
      </c>
      <c r="J68" s="3">
        <f>K68/K74</f>
        <v>0.14285714285714285</v>
      </c>
      <c r="K68" s="1">
        <v>28</v>
      </c>
    </row>
    <row r="69" spans="1:11" ht="13.5">
      <c r="A69" t="s">
        <v>7</v>
      </c>
      <c r="B69" s="3">
        <f>C69/C74</f>
        <v>0.3761467889908257</v>
      </c>
      <c r="C69" s="1">
        <v>82</v>
      </c>
      <c r="E69" t="s">
        <v>7</v>
      </c>
      <c r="F69" s="3">
        <f>G69/G74</f>
        <v>0.34901960784313724</v>
      </c>
      <c r="G69" s="1">
        <v>89</v>
      </c>
      <c r="I69" t="s">
        <v>7</v>
      </c>
      <c r="J69" s="3">
        <f>K69/K74</f>
        <v>0.32142857142857145</v>
      </c>
      <c r="K69" s="1">
        <v>63</v>
      </c>
    </row>
    <row r="70" spans="1:11" ht="13.5">
      <c r="A70" t="s">
        <v>8</v>
      </c>
      <c r="B70" s="3">
        <f>C70/C74</f>
        <v>0.26605504587155965</v>
      </c>
      <c r="C70" s="1">
        <v>58</v>
      </c>
      <c r="E70" t="s">
        <v>8</v>
      </c>
      <c r="F70" s="3">
        <f>G70/G74</f>
        <v>0.3333333333333333</v>
      </c>
      <c r="G70" s="1">
        <v>85</v>
      </c>
      <c r="I70" t="s">
        <v>8</v>
      </c>
      <c r="J70" s="3">
        <f>K70/K74</f>
        <v>0.3469387755102041</v>
      </c>
      <c r="K70" s="1">
        <v>68</v>
      </c>
    </row>
    <row r="71" spans="1:11" ht="13.5">
      <c r="A71" t="s">
        <v>9</v>
      </c>
      <c r="B71" s="3">
        <f>C71/C74</f>
        <v>0.16055045871559634</v>
      </c>
      <c r="C71" s="1">
        <v>35</v>
      </c>
      <c r="E71" t="s">
        <v>9</v>
      </c>
      <c r="F71" s="3">
        <f>G71/G74</f>
        <v>0.1607843137254902</v>
      </c>
      <c r="G71" s="1">
        <v>41</v>
      </c>
      <c r="I71" t="s">
        <v>9</v>
      </c>
      <c r="J71" s="3">
        <f>K71/K74</f>
        <v>0.16326530612244897</v>
      </c>
      <c r="K71" s="1">
        <v>32</v>
      </c>
    </row>
    <row r="72" spans="1:11" ht="13.5">
      <c r="A72" t="s">
        <v>10</v>
      </c>
      <c r="B72" s="3">
        <f>C72/C74</f>
        <v>0.03211009174311927</v>
      </c>
      <c r="C72" s="1">
        <v>7</v>
      </c>
      <c r="E72" t="s">
        <v>10</v>
      </c>
      <c r="F72" s="3">
        <f>G72/G74</f>
        <v>0.023529411764705882</v>
      </c>
      <c r="G72" s="1">
        <v>6</v>
      </c>
      <c r="I72" t="s">
        <v>10</v>
      </c>
      <c r="J72" s="3">
        <f>K72/K74</f>
        <v>0.02040816326530612</v>
      </c>
      <c r="K72" s="1">
        <v>4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218</v>
      </c>
      <c r="E74" t="s">
        <v>1</v>
      </c>
      <c r="F74" s="3">
        <f>G74/G74</f>
        <v>1</v>
      </c>
      <c r="G74" s="1">
        <f>SUM(G67:G73)</f>
        <v>255</v>
      </c>
      <c r="I74" t="s">
        <v>1</v>
      </c>
      <c r="J74" s="3">
        <f>K74/K74</f>
        <v>1</v>
      </c>
      <c r="K74" s="1">
        <f>SUM(K67:K73)</f>
        <v>196</v>
      </c>
    </row>
    <row r="77" spans="1:9" ht="13.5">
      <c r="A77" t="s">
        <v>17</v>
      </c>
      <c r="E77" t="s">
        <v>18</v>
      </c>
      <c r="I77" t="s">
        <v>19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0.017543859649122806</v>
      </c>
      <c r="C79" s="1">
        <v>2</v>
      </c>
      <c r="E79" t="s">
        <v>5</v>
      </c>
      <c r="F79" s="3">
        <f>G79/G86</f>
        <v>0</v>
      </c>
      <c r="G79" s="1">
        <v>0</v>
      </c>
      <c r="I79" t="s">
        <v>5</v>
      </c>
      <c r="J79" s="3">
        <f>K79/K86</f>
        <v>0</v>
      </c>
      <c r="K79" s="1">
        <v>0</v>
      </c>
    </row>
    <row r="80" spans="1:11" ht="13.5">
      <c r="A80" t="s">
        <v>6</v>
      </c>
      <c r="B80" s="3">
        <f>C80/C86</f>
        <v>0.12280701754385964</v>
      </c>
      <c r="C80" s="1">
        <v>14</v>
      </c>
      <c r="E80" t="s">
        <v>6</v>
      </c>
      <c r="F80" s="3">
        <f>G80/G86</f>
        <v>0.14545454545454545</v>
      </c>
      <c r="G80" s="1">
        <v>8</v>
      </c>
      <c r="I80" t="s">
        <v>6</v>
      </c>
      <c r="J80" s="3">
        <f>K80/K86</f>
        <v>0.14444444444444443</v>
      </c>
      <c r="K80" s="1">
        <v>13</v>
      </c>
    </row>
    <row r="81" spans="1:11" ht="13.5">
      <c r="A81" t="s">
        <v>22</v>
      </c>
      <c r="B81" s="3">
        <f>C81/C86</f>
        <v>0.40350877192982454</v>
      </c>
      <c r="C81" s="1">
        <v>46</v>
      </c>
      <c r="E81" t="s">
        <v>7</v>
      </c>
      <c r="F81" s="3">
        <f>G81/G86</f>
        <v>0.34545454545454546</v>
      </c>
      <c r="G81" s="1">
        <v>19</v>
      </c>
      <c r="I81" t="s">
        <v>7</v>
      </c>
      <c r="J81" s="3">
        <f>K81/K86</f>
        <v>0.3333333333333333</v>
      </c>
      <c r="K81" s="1">
        <v>30</v>
      </c>
    </row>
    <row r="82" spans="1:11" ht="13.5">
      <c r="A82" t="s">
        <v>8</v>
      </c>
      <c r="B82" s="3">
        <f>C82/C86</f>
        <v>0.2807017543859649</v>
      </c>
      <c r="C82" s="1">
        <v>32</v>
      </c>
      <c r="E82" t="s">
        <v>8</v>
      </c>
      <c r="F82" s="3">
        <f>G82/G86</f>
        <v>0.34545454545454546</v>
      </c>
      <c r="G82" s="1">
        <v>19</v>
      </c>
      <c r="I82" t="s">
        <v>8</v>
      </c>
      <c r="J82" s="3">
        <f>K82/K86</f>
        <v>0.34444444444444444</v>
      </c>
      <c r="K82" s="1">
        <v>31</v>
      </c>
    </row>
    <row r="83" spans="1:11" ht="13.5">
      <c r="A83" t="s">
        <v>9</v>
      </c>
      <c r="B83" s="3">
        <f>C83/C86</f>
        <v>0.15789473684210525</v>
      </c>
      <c r="C83" s="1">
        <v>18</v>
      </c>
      <c r="E83" t="s">
        <v>9</v>
      </c>
      <c r="F83" s="3">
        <f>G83/G86</f>
        <v>0.12727272727272726</v>
      </c>
      <c r="G83" s="1">
        <v>7</v>
      </c>
      <c r="I83" t="s">
        <v>9</v>
      </c>
      <c r="J83" s="3">
        <f>K83/K86</f>
        <v>0.14444444444444443</v>
      </c>
      <c r="K83" s="1">
        <v>13</v>
      </c>
    </row>
    <row r="84" spans="1:11" ht="13.5">
      <c r="A84" t="s">
        <v>10</v>
      </c>
      <c r="B84" s="3">
        <f>C84/C86</f>
        <v>0.017543859649122806</v>
      </c>
      <c r="C84" s="1">
        <v>2</v>
      </c>
      <c r="E84" t="s">
        <v>10</v>
      </c>
      <c r="F84" s="3">
        <f>G84/G86</f>
        <v>0.01818181818181818</v>
      </c>
      <c r="G84" s="1">
        <v>1</v>
      </c>
      <c r="I84" t="s">
        <v>10</v>
      </c>
      <c r="J84" s="3">
        <f>K84/K86</f>
        <v>0.03333333333333333</v>
      </c>
      <c r="K84" s="1">
        <v>3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0.01818181818181818</v>
      </c>
      <c r="G85" s="1">
        <v>1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114</v>
      </c>
      <c r="E86" t="s">
        <v>1</v>
      </c>
      <c r="F86" s="3">
        <f>G86/G86</f>
        <v>1</v>
      </c>
      <c r="G86" s="1">
        <f>SUM(G79:G85)</f>
        <v>55</v>
      </c>
      <c r="I86" t="s">
        <v>1</v>
      </c>
      <c r="J86" s="3">
        <f>K86/K86</f>
        <v>1</v>
      </c>
      <c r="K86" s="1">
        <f>SUM(K79:K85)</f>
        <v>90</v>
      </c>
    </row>
    <row r="89" ht="13.5">
      <c r="A89" t="s">
        <v>20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0.19607843137254902</v>
      </c>
      <c r="C92" s="1">
        <v>10</v>
      </c>
    </row>
    <row r="93" spans="1:3" ht="13.5">
      <c r="A93" t="s">
        <v>21</v>
      </c>
      <c r="B93" s="3">
        <f>C93/C98</f>
        <v>0.47058823529411764</v>
      </c>
      <c r="C93" s="1">
        <v>24</v>
      </c>
    </row>
    <row r="94" spans="1:3" ht="13.5">
      <c r="A94" t="s">
        <v>8</v>
      </c>
      <c r="B94" s="3">
        <f>C94/C98</f>
        <v>0.23529411764705882</v>
      </c>
      <c r="C94" s="1">
        <v>12</v>
      </c>
    </row>
    <row r="95" spans="1:3" ht="13.5">
      <c r="A95" t="s">
        <v>9</v>
      </c>
      <c r="B95" s="3">
        <f>C95/C98</f>
        <v>0.09803921568627451</v>
      </c>
      <c r="C95" s="1">
        <v>5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51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28</v>
      </c>
      <c r="G1" t="s">
        <v>24</v>
      </c>
    </row>
    <row r="17" spans="4:8" ht="13.5">
      <c r="D17" s="46">
        <f>'第三子割合'!O55</f>
        <v>0.17790765634132086</v>
      </c>
      <c r="H17" s="46">
        <f>'第三子割合'!O56</f>
        <v>0.19617224880382775</v>
      </c>
    </row>
    <row r="33" spans="4:17" ht="13.5">
      <c r="D33" s="46">
        <f>'第三子割合'!O57</f>
        <v>0.20202020202020202</v>
      </c>
      <c r="H33" s="46">
        <f>'第三子割合'!O58</f>
        <v>0.18691588785046728</v>
      </c>
      <c r="M33" s="46">
        <f>'第三子割合'!O59</f>
        <v>0.18181818181818182</v>
      </c>
      <c r="Q33" s="46">
        <f>'第三子割合'!O60</f>
        <v>0.1676300578034682</v>
      </c>
    </row>
    <row r="49" spans="4:17" ht="13.5">
      <c r="D49" s="46">
        <f>'第三子割合'!O61</f>
        <v>0.2018348623853211</v>
      </c>
      <c r="H49" s="46">
        <f>'第三子割合'!O62</f>
        <v>0.2909090909090909</v>
      </c>
      <c r="M49" s="46">
        <f>'第三子割合'!O63</f>
        <v>0.19811320754716982</v>
      </c>
      <c r="Q49" s="46">
        <f>'第三子割合'!O64</f>
        <v>0.20689655172413793</v>
      </c>
    </row>
    <row r="51" ht="13.5">
      <c r="A51" t="s">
        <v>75</v>
      </c>
    </row>
    <row r="53" spans="1:9" ht="13.5">
      <c r="A53" t="s">
        <v>0</v>
      </c>
      <c r="E53" t="s">
        <v>12</v>
      </c>
      <c r="I53" t="s">
        <v>13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0.009585037989479836</v>
      </c>
      <c r="C55" s="1">
        <v>82</v>
      </c>
      <c r="E55" t="s">
        <v>5</v>
      </c>
      <c r="F55" s="3">
        <f>G55/G62</f>
        <v>0.010167464114832535</v>
      </c>
      <c r="G55" s="1">
        <v>17</v>
      </c>
      <c r="I55" t="s">
        <v>5</v>
      </c>
      <c r="J55" s="3">
        <f>K55/K62</f>
        <v>0.015873015873015872</v>
      </c>
      <c r="K55" s="1">
        <v>11</v>
      </c>
    </row>
    <row r="56" spans="1:11" ht="13.5">
      <c r="A56" t="s">
        <v>6</v>
      </c>
      <c r="B56" s="3">
        <f>C56/C62</f>
        <v>0.1081239041496201</v>
      </c>
      <c r="C56" s="1">
        <v>925</v>
      </c>
      <c r="E56" t="s">
        <v>6</v>
      </c>
      <c r="F56" s="3">
        <f>G56/G62</f>
        <v>0.12320574162679426</v>
      </c>
      <c r="G56" s="1">
        <v>206</v>
      </c>
      <c r="I56" t="s">
        <v>6</v>
      </c>
      <c r="J56" s="3">
        <f>K56/K62</f>
        <v>0.13275613275613277</v>
      </c>
      <c r="K56" s="1">
        <v>92</v>
      </c>
    </row>
    <row r="57" spans="1:11" ht="13.5">
      <c r="A57" t="s">
        <v>7</v>
      </c>
      <c r="B57" s="3">
        <f>C57/C62</f>
        <v>0.3362945645821157</v>
      </c>
      <c r="C57" s="1">
        <v>2877</v>
      </c>
      <c r="E57" t="s">
        <v>7</v>
      </c>
      <c r="F57" s="3">
        <f>G57/G62</f>
        <v>0.35047846889952156</v>
      </c>
      <c r="G57" s="1">
        <v>586</v>
      </c>
      <c r="I57" t="s">
        <v>7</v>
      </c>
      <c r="J57" s="3">
        <f>K57/K62</f>
        <v>0.32756132756132755</v>
      </c>
      <c r="K57" s="1">
        <v>227</v>
      </c>
    </row>
    <row r="58" spans="1:11" ht="13.5">
      <c r="A58" t="s">
        <v>8</v>
      </c>
      <c r="B58" s="3">
        <f>C58/C62</f>
        <v>0.33746347165400353</v>
      </c>
      <c r="C58" s="1">
        <v>2887</v>
      </c>
      <c r="E58" t="s">
        <v>8</v>
      </c>
      <c r="F58" s="3">
        <f>G58/G62</f>
        <v>0.3181818181818182</v>
      </c>
      <c r="G58" s="1">
        <v>532</v>
      </c>
      <c r="I58" t="s">
        <v>8</v>
      </c>
      <c r="J58" s="3">
        <f>K58/K62</f>
        <v>0.32611832611832614</v>
      </c>
      <c r="K58" s="1">
        <v>226</v>
      </c>
    </row>
    <row r="59" spans="1:11" ht="13.5">
      <c r="A59" t="s">
        <v>9</v>
      </c>
      <c r="B59" s="3">
        <f>C59/C62</f>
        <v>0.1798947983635301</v>
      </c>
      <c r="C59" s="1">
        <v>1539</v>
      </c>
      <c r="E59" t="s">
        <v>9</v>
      </c>
      <c r="F59" s="3">
        <f>G59/G62</f>
        <v>0.16686602870813397</v>
      </c>
      <c r="G59" s="1">
        <v>279</v>
      </c>
      <c r="I59" t="s">
        <v>9</v>
      </c>
      <c r="J59" s="3">
        <f>K59/K62</f>
        <v>0.16161616161616163</v>
      </c>
      <c r="K59" s="1">
        <v>112</v>
      </c>
    </row>
    <row r="60" spans="1:11" ht="13.5">
      <c r="A60" t="s">
        <v>10</v>
      </c>
      <c r="B60" s="3">
        <f>C60/C62</f>
        <v>0.02735242548217417</v>
      </c>
      <c r="C60" s="1">
        <v>234</v>
      </c>
      <c r="E60" t="s">
        <v>10</v>
      </c>
      <c r="F60" s="3">
        <f>G60/G62</f>
        <v>0.028110047846889953</v>
      </c>
      <c r="G60" s="1">
        <v>47</v>
      </c>
      <c r="I60" t="s">
        <v>10</v>
      </c>
      <c r="J60" s="3">
        <f>K60/K62</f>
        <v>0.030303030303030304</v>
      </c>
      <c r="K60" s="1">
        <v>21</v>
      </c>
    </row>
    <row r="61" spans="1:11" ht="13.5">
      <c r="A61" t="s">
        <v>11</v>
      </c>
      <c r="B61" s="3">
        <f>C61/C62</f>
        <v>0.0012857977790765634</v>
      </c>
      <c r="C61" s="1">
        <v>11</v>
      </c>
      <c r="E61" t="s">
        <v>11</v>
      </c>
      <c r="F61" s="3">
        <f>G61/G62</f>
        <v>0.0029904306220095694</v>
      </c>
      <c r="G61" s="1">
        <v>5</v>
      </c>
      <c r="I61" t="s">
        <v>11</v>
      </c>
      <c r="J61" s="3">
        <f>K61/K62</f>
        <v>0.005772005772005772</v>
      </c>
      <c r="K61" s="1">
        <v>4</v>
      </c>
    </row>
    <row r="62" spans="1:11" ht="13.5">
      <c r="A62" t="s">
        <v>1</v>
      </c>
      <c r="B62" s="3">
        <f>C62/C62</f>
        <v>1</v>
      </c>
      <c r="C62" s="1">
        <f>SUM(C55:C61)</f>
        <v>8555</v>
      </c>
      <c r="E62" t="s">
        <v>1</v>
      </c>
      <c r="F62" s="3">
        <f>G62/G62</f>
        <v>1</v>
      </c>
      <c r="G62" s="1">
        <f>SUM(G55:G61)</f>
        <v>1672</v>
      </c>
      <c r="I62" t="s">
        <v>1</v>
      </c>
      <c r="J62" s="3">
        <f>K62/K62</f>
        <v>1</v>
      </c>
      <c r="K62" s="1">
        <f>SUM(K55:K61)</f>
        <v>693</v>
      </c>
    </row>
    <row r="65" spans="1:9" ht="13.5">
      <c r="A65" t="s">
        <v>14</v>
      </c>
      <c r="E65" t="s">
        <v>15</v>
      </c>
      <c r="I65" t="s">
        <v>16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0.004672897196261682</v>
      </c>
      <c r="C67" s="1">
        <v>1</v>
      </c>
      <c r="E67" t="s">
        <v>5</v>
      </c>
      <c r="F67" s="3">
        <f>G67/G74</f>
        <v>0.003787878787878788</v>
      </c>
      <c r="G67" s="1">
        <v>1</v>
      </c>
      <c r="I67" t="s">
        <v>5</v>
      </c>
      <c r="J67" s="3">
        <f>K67/K74</f>
        <v>0.017341040462427744</v>
      </c>
      <c r="K67" s="1">
        <v>3</v>
      </c>
    </row>
    <row r="68" spans="1:11" ht="13.5">
      <c r="A68" t="s">
        <v>6</v>
      </c>
      <c r="B68" s="3">
        <f>C68/C74</f>
        <v>0.13551401869158877</v>
      </c>
      <c r="C68" s="1">
        <v>29</v>
      </c>
      <c r="E68" t="s">
        <v>6</v>
      </c>
      <c r="F68" s="3">
        <f>G68/G74</f>
        <v>0.08712121212121213</v>
      </c>
      <c r="G68" s="1">
        <v>23</v>
      </c>
      <c r="I68" t="s">
        <v>6</v>
      </c>
      <c r="J68" s="3">
        <f>K68/K74</f>
        <v>0.13872832369942195</v>
      </c>
      <c r="K68" s="1">
        <v>24</v>
      </c>
    </row>
    <row r="69" spans="1:11" ht="13.5">
      <c r="A69" t="s">
        <v>7</v>
      </c>
      <c r="B69" s="3">
        <f>C69/C74</f>
        <v>0.29439252336448596</v>
      </c>
      <c r="C69" s="1">
        <v>63</v>
      </c>
      <c r="E69" t="s">
        <v>7</v>
      </c>
      <c r="F69" s="3">
        <f>G69/G74</f>
        <v>0.375</v>
      </c>
      <c r="G69" s="1">
        <v>99</v>
      </c>
      <c r="I69" t="s">
        <v>7</v>
      </c>
      <c r="J69" s="3">
        <f>K69/K74</f>
        <v>0.36416184971098264</v>
      </c>
      <c r="K69" s="1">
        <v>63</v>
      </c>
    </row>
    <row r="70" spans="1:11" ht="13.5">
      <c r="A70" t="s">
        <v>8</v>
      </c>
      <c r="B70" s="3">
        <f>C70/C74</f>
        <v>0.3598130841121495</v>
      </c>
      <c r="C70" s="1">
        <v>77</v>
      </c>
      <c r="E70" t="s">
        <v>8</v>
      </c>
      <c r="F70" s="3">
        <f>G70/G74</f>
        <v>0.32196969696969696</v>
      </c>
      <c r="G70" s="1">
        <v>85</v>
      </c>
      <c r="I70" t="s">
        <v>8</v>
      </c>
      <c r="J70" s="3">
        <f>K70/K74</f>
        <v>0.2774566473988439</v>
      </c>
      <c r="K70" s="1">
        <v>48</v>
      </c>
    </row>
    <row r="71" spans="1:11" ht="13.5">
      <c r="A71" t="s">
        <v>9</v>
      </c>
      <c r="B71" s="3">
        <f>C71/C74</f>
        <v>0.17289719626168223</v>
      </c>
      <c r="C71" s="1">
        <v>37</v>
      </c>
      <c r="E71" t="s">
        <v>9</v>
      </c>
      <c r="F71" s="3">
        <f>G71/G74</f>
        <v>0.1893939393939394</v>
      </c>
      <c r="G71" s="1">
        <v>50</v>
      </c>
      <c r="I71" t="s">
        <v>9</v>
      </c>
      <c r="J71" s="3">
        <f>K71/K74</f>
        <v>0.1676300578034682</v>
      </c>
      <c r="K71" s="1">
        <v>29</v>
      </c>
    </row>
    <row r="72" spans="1:11" ht="13.5">
      <c r="A72" t="s">
        <v>10</v>
      </c>
      <c r="B72" s="3">
        <f>C72/C74</f>
        <v>0.03271028037383177</v>
      </c>
      <c r="C72" s="1">
        <v>7</v>
      </c>
      <c r="E72" t="s">
        <v>10</v>
      </c>
      <c r="F72" s="3">
        <f>G72/G74</f>
        <v>0.022727272727272728</v>
      </c>
      <c r="G72" s="1">
        <v>6</v>
      </c>
      <c r="I72" t="s">
        <v>10</v>
      </c>
      <c r="J72" s="3">
        <f>K72/K74</f>
        <v>0.028901734104046242</v>
      </c>
      <c r="K72" s="1">
        <v>5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0.005780346820809248</v>
      </c>
      <c r="K73" s="1">
        <v>1</v>
      </c>
    </row>
    <row r="74" spans="1:11" ht="13.5">
      <c r="A74" t="s">
        <v>1</v>
      </c>
      <c r="B74" s="3">
        <f>C74/C74</f>
        <v>1</v>
      </c>
      <c r="C74" s="1">
        <f>SUM(C67:C73)</f>
        <v>214</v>
      </c>
      <c r="E74" t="s">
        <v>1</v>
      </c>
      <c r="F74" s="3">
        <f>G74/G74</f>
        <v>1</v>
      </c>
      <c r="G74" s="1">
        <f>SUM(G67:G73)</f>
        <v>264</v>
      </c>
      <c r="I74" t="s">
        <v>1</v>
      </c>
      <c r="J74" s="3">
        <f>K74/K74</f>
        <v>1</v>
      </c>
      <c r="K74" s="1">
        <f>SUM(K67:K73)</f>
        <v>173</v>
      </c>
    </row>
    <row r="77" spans="1:9" ht="13.5">
      <c r="A77" t="s">
        <v>17</v>
      </c>
      <c r="E77" t="s">
        <v>18</v>
      </c>
      <c r="I77" t="s">
        <v>19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0.009174311926605505</v>
      </c>
      <c r="C79" s="1">
        <v>1</v>
      </c>
      <c r="E79" t="s">
        <v>5</v>
      </c>
      <c r="F79" s="3">
        <f>G79/G86</f>
        <v>0</v>
      </c>
      <c r="G79" s="1">
        <v>0</v>
      </c>
      <c r="I79" t="s">
        <v>5</v>
      </c>
      <c r="J79" s="3">
        <f>K79/K86</f>
        <v>0</v>
      </c>
      <c r="K79" s="1">
        <v>0</v>
      </c>
    </row>
    <row r="80" spans="1:11" ht="13.5">
      <c r="A80" t="s">
        <v>6</v>
      </c>
      <c r="B80" s="3">
        <f>C80/C86</f>
        <v>0.14678899082568808</v>
      </c>
      <c r="C80" s="1">
        <v>16</v>
      </c>
      <c r="E80" t="s">
        <v>6</v>
      </c>
      <c r="F80" s="3">
        <f>G80/G86</f>
        <v>0.07272727272727272</v>
      </c>
      <c r="G80" s="1">
        <v>4</v>
      </c>
      <c r="I80" t="s">
        <v>6</v>
      </c>
      <c r="J80" s="3">
        <f>K80/K86</f>
        <v>0.11320754716981132</v>
      </c>
      <c r="K80" s="1">
        <v>12</v>
      </c>
    </row>
    <row r="81" spans="1:11" ht="13.5">
      <c r="A81" t="s">
        <v>22</v>
      </c>
      <c r="B81" s="3">
        <f>C81/C86</f>
        <v>0.3486238532110092</v>
      </c>
      <c r="C81" s="1">
        <v>38</v>
      </c>
      <c r="E81" t="s">
        <v>29</v>
      </c>
      <c r="F81" s="3">
        <f>G81/G86</f>
        <v>0.5454545454545454</v>
      </c>
      <c r="G81" s="1">
        <v>30</v>
      </c>
      <c r="I81" t="s">
        <v>7</v>
      </c>
      <c r="J81" s="3">
        <f>K81/K86</f>
        <v>0.4056603773584906</v>
      </c>
      <c r="K81" s="1">
        <v>43</v>
      </c>
    </row>
    <row r="82" spans="1:11" ht="13.5">
      <c r="A82" t="s">
        <v>8</v>
      </c>
      <c r="B82" s="3">
        <f>C82/C86</f>
        <v>0.3211009174311927</v>
      </c>
      <c r="C82" s="1">
        <v>35</v>
      </c>
      <c r="E82" t="s">
        <v>8</v>
      </c>
      <c r="F82" s="3">
        <f>G82/G86</f>
        <v>0.21818181818181817</v>
      </c>
      <c r="G82" s="1">
        <v>12</v>
      </c>
      <c r="I82" t="s">
        <v>8</v>
      </c>
      <c r="J82" s="3">
        <f>K82/K86</f>
        <v>0.2641509433962264</v>
      </c>
      <c r="K82" s="1">
        <v>28</v>
      </c>
    </row>
    <row r="83" spans="1:11" ht="13.5">
      <c r="A83" t="s">
        <v>9</v>
      </c>
      <c r="B83" s="3">
        <f>C83/C86</f>
        <v>0.1559633027522936</v>
      </c>
      <c r="C83" s="1">
        <v>17</v>
      </c>
      <c r="E83" t="s">
        <v>9</v>
      </c>
      <c r="F83" s="3">
        <f>G83/G86</f>
        <v>0.14545454545454545</v>
      </c>
      <c r="G83" s="1">
        <v>8</v>
      </c>
      <c r="I83" t="s">
        <v>9</v>
      </c>
      <c r="J83" s="3">
        <f>K83/K86</f>
        <v>0.1792452830188679</v>
      </c>
      <c r="K83" s="1">
        <v>19</v>
      </c>
    </row>
    <row r="84" spans="1:11" ht="13.5">
      <c r="A84" t="s">
        <v>10</v>
      </c>
      <c r="B84" s="3">
        <f>C84/C86</f>
        <v>0.01834862385321101</v>
      </c>
      <c r="C84" s="1">
        <v>2</v>
      </c>
      <c r="E84" t="s">
        <v>10</v>
      </c>
      <c r="F84" s="3">
        <f>G84/G86</f>
        <v>0.01818181818181818</v>
      </c>
      <c r="G84" s="1">
        <v>1</v>
      </c>
      <c r="I84" t="s">
        <v>10</v>
      </c>
      <c r="J84" s="3">
        <f>K84/K86</f>
        <v>0.03773584905660377</v>
      </c>
      <c r="K84" s="1">
        <v>4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109</v>
      </c>
      <c r="E86" t="s">
        <v>1</v>
      </c>
      <c r="F86" s="3">
        <f>G86/G86</f>
        <v>1</v>
      </c>
      <c r="G86" s="1">
        <f>SUM(G79:G85)</f>
        <v>55</v>
      </c>
      <c r="I86" t="s">
        <v>1</v>
      </c>
      <c r="J86" s="3">
        <f>K86/K86</f>
        <v>1</v>
      </c>
      <c r="K86" s="1">
        <f>SUM(K79:K85)</f>
        <v>106</v>
      </c>
    </row>
    <row r="89" ht="13.5">
      <c r="A89" t="s">
        <v>20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0.10344827586206896</v>
      </c>
      <c r="C92" s="1">
        <v>6</v>
      </c>
    </row>
    <row r="93" spans="1:3" ht="13.5">
      <c r="A93" t="s">
        <v>21</v>
      </c>
      <c r="B93" s="3">
        <f>C93/C98</f>
        <v>0.39655172413793105</v>
      </c>
      <c r="C93" s="1">
        <v>23</v>
      </c>
    </row>
    <row r="94" spans="1:3" ht="13.5">
      <c r="A94" t="s">
        <v>8</v>
      </c>
      <c r="B94" s="3">
        <f>C94/C98</f>
        <v>0.3620689655172414</v>
      </c>
      <c r="C94" s="1">
        <v>21</v>
      </c>
    </row>
    <row r="95" spans="1:3" ht="13.5">
      <c r="A95" t="s">
        <v>9</v>
      </c>
      <c r="B95" s="3">
        <f>C95/C98</f>
        <v>0.1206896551724138</v>
      </c>
      <c r="C95" s="1">
        <v>7</v>
      </c>
    </row>
    <row r="96" spans="1:3" ht="13.5">
      <c r="A96" t="s">
        <v>10</v>
      </c>
      <c r="B96" s="3">
        <f>C96/C98</f>
        <v>0.017241379310344827</v>
      </c>
      <c r="C96" s="1">
        <v>1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58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23</v>
      </c>
      <c r="G1" t="s">
        <v>24</v>
      </c>
    </row>
    <row r="17" spans="4:8" ht="13.5">
      <c r="D17" s="46">
        <f>'第三子割合'!O42</f>
        <v>0.17377009254749148</v>
      </c>
      <c r="H17" s="46">
        <f>'第三子割合'!O43</f>
        <v>0.20261845386533667</v>
      </c>
    </row>
    <row r="33" spans="4:17" ht="13.5">
      <c r="D33" s="46">
        <f>'第三子割合'!O44</f>
        <v>0.18125960061443933</v>
      </c>
      <c r="H33" s="46">
        <f>'第三子割合'!O45</f>
        <v>0.20105820105820105</v>
      </c>
      <c r="M33" s="46">
        <f>'第三子割合'!O46</f>
        <v>0.21929824561403508</v>
      </c>
      <c r="Q33" s="46">
        <f>'第三子割合'!O47</f>
        <v>0.215311004784689</v>
      </c>
    </row>
    <row r="49" spans="4:17" ht="13.5">
      <c r="D49" s="46">
        <f>'第三子割合'!O48</f>
        <v>0.23148148148148148</v>
      </c>
      <c r="H49" s="46">
        <f>'第三子割合'!O49</f>
        <v>0.19672131147540983</v>
      </c>
      <c r="M49" s="46">
        <f>'第三子割合'!O50</f>
        <v>0.24489795918367346</v>
      </c>
      <c r="Q49" s="46">
        <f>'第三子割合'!O51</f>
        <v>0.21666666666666667</v>
      </c>
    </row>
    <row r="51" ht="13.5">
      <c r="A51" t="s">
        <v>75</v>
      </c>
    </row>
    <row r="53" spans="1:9" ht="13.5">
      <c r="A53" t="s">
        <v>0</v>
      </c>
      <c r="E53" t="s">
        <v>12</v>
      </c>
      <c r="I53" t="s">
        <v>13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0.008037018996590355</v>
      </c>
      <c r="C55" s="1">
        <v>66</v>
      </c>
      <c r="E55" t="s">
        <v>5</v>
      </c>
      <c r="F55" s="3">
        <f>G55/G62</f>
        <v>0.008104738154613466</v>
      </c>
      <c r="G55" s="1">
        <v>13</v>
      </c>
      <c r="I55" t="s">
        <v>5</v>
      </c>
      <c r="J55" s="3">
        <f>K55/K62</f>
        <v>0.009216589861751152</v>
      </c>
      <c r="K55" s="1">
        <v>6</v>
      </c>
    </row>
    <row r="56" spans="1:11" ht="13.5">
      <c r="A56" t="s">
        <v>6</v>
      </c>
      <c r="B56" s="3">
        <f>C56/C62</f>
        <v>0.1053336580613736</v>
      </c>
      <c r="C56" s="1">
        <v>865</v>
      </c>
      <c r="E56" t="s">
        <v>6</v>
      </c>
      <c r="F56" s="3">
        <f>G56/G62</f>
        <v>0.12905236907730674</v>
      </c>
      <c r="G56" s="1">
        <v>207</v>
      </c>
      <c r="I56" t="s">
        <v>6</v>
      </c>
      <c r="J56" s="3">
        <f>K56/K62</f>
        <v>0.11827956989247312</v>
      </c>
      <c r="K56" s="1">
        <v>77</v>
      </c>
    </row>
    <row r="57" spans="1:11" ht="13.5">
      <c r="A57" t="s">
        <v>7</v>
      </c>
      <c r="B57" s="3">
        <f>C57/C62</f>
        <v>0.3254992693619094</v>
      </c>
      <c r="C57" s="1">
        <v>2673</v>
      </c>
      <c r="E57" t="s">
        <v>7</v>
      </c>
      <c r="F57" s="3">
        <f>G57/G62</f>
        <v>0.3541147132169576</v>
      </c>
      <c r="G57" s="1">
        <v>568</v>
      </c>
      <c r="I57" t="s">
        <v>7</v>
      </c>
      <c r="J57" s="3">
        <f>K57/K62</f>
        <v>0.3379416282642089</v>
      </c>
      <c r="K57" s="1">
        <v>220</v>
      </c>
    </row>
    <row r="58" spans="1:11" ht="13.5">
      <c r="A58" t="s">
        <v>8</v>
      </c>
      <c r="B58" s="3">
        <f>C58/C62</f>
        <v>0.3429128105211885</v>
      </c>
      <c r="C58" s="1">
        <v>2816</v>
      </c>
      <c r="E58" t="s">
        <v>8</v>
      </c>
      <c r="F58" s="3">
        <f>G58/G62</f>
        <v>0.314214463840399</v>
      </c>
      <c r="G58" s="1">
        <v>504</v>
      </c>
      <c r="I58" t="s">
        <v>8</v>
      </c>
      <c r="J58" s="3">
        <f>K58/K62</f>
        <v>0.31336405529953915</v>
      </c>
      <c r="K58" s="1">
        <v>204</v>
      </c>
    </row>
    <row r="59" spans="1:11" ht="13.5">
      <c r="A59" t="s">
        <v>9</v>
      </c>
      <c r="B59" s="3">
        <f>C59/C62</f>
        <v>0.1889917194349732</v>
      </c>
      <c r="C59" s="1">
        <v>1552</v>
      </c>
      <c r="E59" t="s">
        <v>9</v>
      </c>
      <c r="F59" s="3">
        <f>G59/G62</f>
        <v>0.16645885286783044</v>
      </c>
      <c r="G59" s="1">
        <v>267</v>
      </c>
      <c r="I59" t="s">
        <v>9</v>
      </c>
      <c r="J59" s="3">
        <f>K59/K62</f>
        <v>0.1889400921658986</v>
      </c>
      <c r="K59" s="1">
        <v>123</v>
      </c>
    </row>
    <row r="60" spans="1:11" ht="13.5">
      <c r="A60" t="s">
        <v>10</v>
      </c>
      <c r="B60" s="3">
        <f>C60/C62</f>
        <v>0.028373112518265953</v>
      </c>
      <c r="C60" s="1">
        <v>233</v>
      </c>
      <c r="E60" t="s">
        <v>10</v>
      </c>
      <c r="F60" s="3">
        <f>G60/G62</f>
        <v>0.02680798004987531</v>
      </c>
      <c r="G60" s="1">
        <v>43</v>
      </c>
      <c r="I60" t="s">
        <v>10</v>
      </c>
      <c r="J60" s="3">
        <f>K60/K62</f>
        <v>0.030721966205837174</v>
      </c>
      <c r="K60" s="1">
        <v>20</v>
      </c>
    </row>
    <row r="61" spans="1:11" ht="13.5">
      <c r="A61" t="s">
        <v>11</v>
      </c>
      <c r="B61" s="3">
        <f>C61/C62</f>
        <v>0.0008524111056989771</v>
      </c>
      <c r="C61" s="1">
        <v>7</v>
      </c>
      <c r="E61" t="s">
        <v>11</v>
      </c>
      <c r="F61" s="3">
        <f>G61/G62</f>
        <v>0.0012468827930174563</v>
      </c>
      <c r="G61" s="1">
        <v>2</v>
      </c>
      <c r="I61" t="s">
        <v>11</v>
      </c>
      <c r="J61" s="3">
        <f>K61/K62</f>
        <v>0.0015360983102918587</v>
      </c>
      <c r="K61" s="1">
        <v>1</v>
      </c>
    </row>
    <row r="62" spans="1:11" ht="13.5">
      <c r="A62" t="s">
        <v>1</v>
      </c>
      <c r="B62" s="3">
        <f>C62/C62</f>
        <v>1</v>
      </c>
      <c r="C62" s="1">
        <f>SUM(C55:C61)</f>
        <v>8212</v>
      </c>
      <c r="E62" t="s">
        <v>1</v>
      </c>
      <c r="F62" s="3">
        <f>G62/G62</f>
        <v>1</v>
      </c>
      <c r="G62" s="1">
        <f>SUM(G55:G61)</f>
        <v>1604</v>
      </c>
      <c r="I62" t="s">
        <v>1</v>
      </c>
      <c r="J62" s="3">
        <f>K62/K62</f>
        <v>1</v>
      </c>
      <c r="K62" s="1">
        <f>SUM(K55:K61)</f>
        <v>651</v>
      </c>
    </row>
    <row r="65" spans="1:9" ht="13.5">
      <c r="A65" t="s">
        <v>14</v>
      </c>
      <c r="E65" t="s">
        <v>15</v>
      </c>
      <c r="I65" t="s">
        <v>16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</v>
      </c>
      <c r="C67" s="1">
        <v>0</v>
      </c>
      <c r="E67" t="s">
        <v>5</v>
      </c>
      <c r="F67" s="3">
        <f>G67/G74</f>
        <v>0.0043859649122807015</v>
      </c>
      <c r="G67" s="1">
        <v>1</v>
      </c>
      <c r="I67" t="s">
        <v>5</v>
      </c>
      <c r="J67" s="3">
        <f>K67/K74</f>
        <v>0.014354066985645933</v>
      </c>
      <c r="K67" s="1">
        <v>3</v>
      </c>
    </row>
    <row r="68" spans="1:11" ht="13.5">
      <c r="A68" t="s">
        <v>6</v>
      </c>
      <c r="B68" s="3">
        <f>C68/C74</f>
        <v>0.15873015873015872</v>
      </c>
      <c r="C68" s="1">
        <v>30</v>
      </c>
      <c r="E68" t="s">
        <v>6</v>
      </c>
      <c r="F68" s="3">
        <f>G68/G74</f>
        <v>0.12280701754385964</v>
      </c>
      <c r="G68" s="1">
        <v>28</v>
      </c>
      <c r="I68" t="s">
        <v>6</v>
      </c>
      <c r="J68" s="3">
        <f>K68/K74</f>
        <v>0.14354066985645933</v>
      </c>
      <c r="K68" s="1">
        <v>30</v>
      </c>
    </row>
    <row r="69" spans="1:11" ht="13.5">
      <c r="A69" t="s">
        <v>7</v>
      </c>
      <c r="B69" s="3">
        <f>C69/C74</f>
        <v>0.31746031746031744</v>
      </c>
      <c r="C69" s="1">
        <v>60</v>
      </c>
      <c r="E69" t="s">
        <v>7</v>
      </c>
      <c r="F69" s="3">
        <f>G69/G74</f>
        <v>0.36403508771929827</v>
      </c>
      <c r="G69" s="1">
        <v>83</v>
      </c>
      <c r="I69" t="s">
        <v>7</v>
      </c>
      <c r="J69" s="3">
        <f>K69/K74</f>
        <v>0.3588516746411483</v>
      </c>
      <c r="K69" s="1">
        <v>75</v>
      </c>
    </row>
    <row r="70" spans="1:11" ht="13.5">
      <c r="A70" t="s">
        <v>8</v>
      </c>
      <c r="B70" s="3">
        <f>C70/C74</f>
        <v>0.36507936507936506</v>
      </c>
      <c r="C70" s="1">
        <v>69</v>
      </c>
      <c r="E70" t="s">
        <v>8</v>
      </c>
      <c r="F70" s="3">
        <f>G70/G74</f>
        <v>0.32894736842105265</v>
      </c>
      <c r="G70" s="1">
        <v>75</v>
      </c>
      <c r="I70" t="s">
        <v>8</v>
      </c>
      <c r="J70" s="3">
        <f>K70/K74</f>
        <v>0.3253588516746411</v>
      </c>
      <c r="K70" s="1">
        <v>68</v>
      </c>
    </row>
    <row r="71" spans="1:11" ht="13.5">
      <c r="A71" t="s">
        <v>9</v>
      </c>
      <c r="B71" s="3">
        <f>C71/C74</f>
        <v>0.14814814814814814</v>
      </c>
      <c r="C71" s="1">
        <v>28</v>
      </c>
      <c r="E71" t="s">
        <v>9</v>
      </c>
      <c r="F71" s="3">
        <f>G71/G74</f>
        <v>0.15350877192982457</v>
      </c>
      <c r="G71" s="1">
        <v>35</v>
      </c>
      <c r="I71" t="s">
        <v>9</v>
      </c>
      <c r="J71" s="3">
        <f>K71/K74</f>
        <v>0.11483253588516747</v>
      </c>
      <c r="K71" s="1">
        <v>24</v>
      </c>
    </row>
    <row r="72" spans="1:11" ht="13.5">
      <c r="A72" t="s">
        <v>10</v>
      </c>
      <c r="B72" s="3">
        <f>C72/C74</f>
        <v>0.010582010582010581</v>
      </c>
      <c r="C72" s="1">
        <v>2</v>
      </c>
      <c r="E72" t="s">
        <v>10</v>
      </c>
      <c r="F72" s="3">
        <f>G72/G74</f>
        <v>0.02631578947368421</v>
      </c>
      <c r="G72" s="1">
        <v>6</v>
      </c>
      <c r="I72" t="s">
        <v>10</v>
      </c>
      <c r="J72" s="3">
        <f>K72/K74</f>
        <v>0.0430622009569378</v>
      </c>
      <c r="K72" s="1">
        <v>9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189</v>
      </c>
      <c r="E74" t="s">
        <v>1</v>
      </c>
      <c r="F74" s="3">
        <f>G74/G74</f>
        <v>1</v>
      </c>
      <c r="G74" s="1">
        <f>SUM(G67:G73)</f>
        <v>228</v>
      </c>
      <c r="I74" t="s">
        <v>1</v>
      </c>
      <c r="J74" s="3">
        <f>K74/K74</f>
        <v>1</v>
      </c>
      <c r="K74" s="1">
        <f>SUM(K67:K73)</f>
        <v>209</v>
      </c>
    </row>
    <row r="77" spans="1:9" ht="13.5">
      <c r="A77" t="s">
        <v>17</v>
      </c>
      <c r="E77" t="s">
        <v>18</v>
      </c>
      <c r="I77" t="s">
        <v>19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0.009259259259259259</v>
      </c>
      <c r="C79" s="1">
        <v>1</v>
      </c>
      <c r="E79" t="s">
        <v>5</v>
      </c>
      <c r="F79" s="3">
        <f>G79/G86</f>
        <v>0</v>
      </c>
      <c r="G79" s="1">
        <v>0</v>
      </c>
      <c r="I79" t="s">
        <v>5</v>
      </c>
      <c r="J79" s="3">
        <f>K79/K86</f>
        <v>0.01020408163265306</v>
      </c>
      <c r="K79" s="1">
        <v>1</v>
      </c>
    </row>
    <row r="80" spans="1:11" ht="13.5">
      <c r="A80" t="s">
        <v>6</v>
      </c>
      <c r="B80" s="3">
        <f>C80/C86</f>
        <v>0.12037037037037036</v>
      </c>
      <c r="C80" s="1">
        <v>13</v>
      </c>
      <c r="E80" t="s">
        <v>6</v>
      </c>
      <c r="F80" s="3">
        <f>G80/G86</f>
        <v>0.14754098360655737</v>
      </c>
      <c r="G80" s="1">
        <v>9</v>
      </c>
      <c r="I80" t="s">
        <v>6</v>
      </c>
      <c r="J80" s="3">
        <f>K80/K86</f>
        <v>0.11224489795918367</v>
      </c>
      <c r="K80" s="1">
        <v>11</v>
      </c>
    </row>
    <row r="81" spans="1:11" ht="13.5">
      <c r="A81" t="s">
        <v>22</v>
      </c>
      <c r="B81" s="3">
        <f>C81/C86</f>
        <v>0.42592592592592593</v>
      </c>
      <c r="C81" s="1">
        <v>46</v>
      </c>
      <c r="E81" t="s">
        <v>7</v>
      </c>
      <c r="F81" s="3">
        <f>G81/G86</f>
        <v>0.39344262295081966</v>
      </c>
      <c r="G81" s="1">
        <v>24</v>
      </c>
      <c r="I81" t="s">
        <v>7</v>
      </c>
      <c r="J81" s="3">
        <f>K81/K86</f>
        <v>0.3163265306122449</v>
      </c>
      <c r="K81" s="1">
        <v>31</v>
      </c>
    </row>
    <row r="82" spans="1:11" ht="13.5">
      <c r="A82" t="s">
        <v>8</v>
      </c>
      <c r="B82" s="3">
        <f>C82/C86</f>
        <v>0.2777777777777778</v>
      </c>
      <c r="C82" s="1">
        <v>30</v>
      </c>
      <c r="E82" t="s">
        <v>8</v>
      </c>
      <c r="F82" s="3">
        <f>G82/G86</f>
        <v>0.2459016393442623</v>
      </c>
      <c r="G82" s="1">
        <v>15</v>
      </c>
      <c r="I82" t="s">
        <v>8</v>
      </c>
      <c r="J82" s="3">
        <f>K82/K86</f>
        <v>0.2857142857142857</v>
      </c>
      <c r="K82" s="1">
        <v>28</v>
      </c>
    </row>
    <row r="83" spans="1:11" ht="13.5">
      <c r="A83" t="s">
        <v>9</v>
      </c>
      <c r="B83" s="3">
        <f>C83/C86</f>
        <v>0.1574074074074074</v>
      </c>
      <c r="C83" s="1">
        <v>17</v>
      </c>
      <c r="E83" t="s">
        <v>9</v>
      </c>
      <c r="F83" s="3">
        <f>G83/G86</f>
        <v>0.18032786885245902</v>
      </c>
      <c r="G83" s="1">
        <v>11</v>
      </c>
      <c r="I83" t="s">
        <v>9</v>
      </c>
      <c r="J83" s="3">
        <f>K83/K86</f>
        <v>0.24489795918367346</v>
      </c>
      <c r="K83" s="1">
        <v>24</v>
      </c>
    </row>
    <row r="84" spans="1:11" ht="13.5">
      <c r="A84" t="s">
        <v>10</v>
      </c>
      <c r="B84" s="3">
        <f>C84/C86</f>
        <v>0.009259259259259259</v>
      </c>
      <c r="C84" s="1">
        <v>1</v>
      </c>
      <c r="E84" t="s">
        <v>10</v>
      </c>
      <c r="F84" s="3">
        <f>G84/G86</f>
        <v>0.03278688524590164</v>
      </c>
      <c r="G84" s="1">
        <v>2</v>
      </c>
      <c r="I84" t="s">
        <v>10</v>
      </c>
      <c r="J84" s="3">
        <f>K84/K86</f>
        <v>0.02040816326530612</v>
      </c>
      <c r="K84" s="1">
        <v>2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0.01020408163265306</v>
      </c>
      <c r="K85" s="1">
        <v>1</v>
      </c>
    </row>
    <row r="86" spans="1:11" ht="13.5">
      <c r="A86" t="s">
        <v>1</v>
      </c>
      <c r="B86" s="3">
        <f>C86/C86</f>
        <v>1</v>
      </c>
      <c r="C86" s="1">
        <f>SUM(C79:C85)</f>
        <v>108</v>
      </c>
      <c r="E86" t="s">
        <v>1</v>
      </c>
      <c r="F86" s="3">
        <f>G86/G86</f>
        <v>1</v>
      </c>
      <c r="G86" s="1">
        <f>SUM(G79:G85)</f>
        <v>61</v>
      </c>
      <c r="I86" t="s">
        <v>1</v>
      </c>
      <c r="J86" s="3">
        <f>K86/K86</f>
        <v>1</v>
      </c>
      <c r="K86" s="1">
        <f>SUM(K79:K85)</f>
        <v>98</v>
      </c>
    </row>
    <row r="89" ht="13.5">
      <c r="A89" t="s">
        <v>20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0.016666666666666666</v>
      </c>
      <c r="C91" s="1">
        <v>1</v>
      </c>
    </row>
    <row r="92" spans="1:3" ht="13.5">
      <c r="A92" t="s">
        <v>6</v>
      </c>
      <c r="B92" s="3">
        <f>C92/C98</f>
        <v>0.15</v>
      </c>
      <c r="C92" s="1">
        <v>9</v>
      </c>
    </row>
    <row r="93" spans="1:3" ht="13.5">
      <c r="A93" t="s">
        <v>21</v>
      </c>
      <c r="B93" s="3">
        <f>C93/C98</f>
        <v>0.48333333333333334</v>
      </c>
      <c r="C93" s="1">
        <v>29</v>
      </c>
    </row>
    <row r="94" spans="1:3" ht="13.5">
      <c r="A94" t="s">
        <v>8</v>
      </c>
      <c r="B94" s="3">
        <f>C94/C98</f>
        <v>0.25</v>
      </c>
      <c r="C94" s="1">
        <v>15</v>
      </c>
    </row>
    <row r="95" spans="1:3" ht="13.5">
      <c r="A95" t="s">
        <v>9</v>
      </c>
      <c r="B95" s="3">
        <f>C95/C98</f>
        <v>0.08333333333333333</v>
      </c>
      <c r="C95" s="1">
        <v>5</v>
      </c>
    </row>
    <row r="96" spans="1:3" ht="13.5">
      <c r="A96" t="s">
        <v>10</v>
      </c>
      <c r="B96" s="3">
        <f>C96/C98</f>
        <v>0.016666666666666666</v>
      </c>
      <c r="C96" s="1">
        <v>1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60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66</v>
      </c>
      <c r="G1" t="s">
        <v>24</v>
      </c>
    </row>
    <row r="17" spans="4:8" ht="13.5">
      <c r="D17" s="46">
        <f>'第三子割合'!O29</f>
        <v>0.1766147812231891</v>
      </c>
      <c r="H17" s="46">
        <f>'第三子割合'!O30</f>
        <v>0.19851951547779273</v>
      </c>
    </row>
    <row r="33" spans="4:17" ht="13.5">
      <c r="D33" s="46">
        <f>'第三子割合'!O31</f>
        <v>0.1924342105263158</v>
      </c>
      <c r="H33" s="46">
        <f>'第三子割合'!O32</f>
        <v>0.20689655172413793</v>
      </c>
      <c r="M33" s="46">
        <f>'第三子割合'!O33</f>
        <v>0.18584070796460178</v>
      </c>
      <c r="Q33" s="46">
        <f>'第三子割合'!O34</f>
        <v>0.2073170731707317</v>
      </c>
    </row>
    <row r="49" spans="4:17" ht="13.5">
      <c r="D49" s="46">
        <f>'第三子割合'!O35</f>
        <v>0.23958333333333334</v>
      </c>
      <c r="H49" s="46">
        <f>'第三子割合'!O36</f>
        <v>0.1836734693877551</v>
      </c>
      <c r="M49" s="46">
        <f>'第三子割合'!O37</f>
        <v>0.2261904761904762</v>
      </c>
      <c r="Q49" s="46">
        <f>'第三子割合'!O38</f>
        <v>0.16071428571428573</v>
      </c>
    </row>
    <row r="51" ht="13.5">
      <c r="A51" t="s">
        <v>75</v>
      </c>
    </row>
    <row r="53" spans="1:9" ht="13.5">
      <c r="A53" t="s">
        <v>0</v>
      </c>
      <c r="E53" t="s">
        <v>12</v>
      </c>
      <c r="I53" t="s">
        <v>13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0.00968255913714916</v>
      </c>
      <c r="C55" s="1">
        <v>79</v>
      </c>
      <c r="E55" t="s">
        <v>5</v>
      </c>
      <c r="F55" s="3">
        <f>G55/G62</f>
        <v>0.01278600269179004</v>
      </c>
      <c r="G55" s="1">
        <v>19</v>
      </c>
      <c r="I55" t="s">
        <v>5</v>
      </c>
      <c r="J55" s="3">
        <f>K55/K62</f>
        <v>0.019736842105263157</v>
      </c>
      <c r="K55" s="1">
        <v>12</v>
      </c>
    </row>
    <row r="56" spans="1:11" ht="13.5">
      <c r="A56" t="s">
        <v>6</v>
      </c>
      <c r="B56" s="3">
        <f>C56/C62</f>
        <v>0.09363892633901214</v>
      </c>
      <c r="C56" s="1">
        <v>764</v>
      </c>
      <c r="E56" t="s">
        <v>6</v>
      </c>
      <c r="F56" s="3">
        <f>G56/G62</f>
        <v>0.10565275908479138</v>
      </c>
      <c r="G56" s="1">
        <v>157</v>
      </c>
      <c r="I56" t="s">
        <v>6</v>
      </c>
      <c r="J56" s="3">
        <f>K56/K62</f>
        <v>0.10361842105263158</v>
      </c>
      <c r="K56" s="1">
        <v>63</v>
      </c>
    </row>
    <row r="57" spans="1:11" ht="13.5">
      <c r="A57" t="s">
        <v>7</v>
      </c>
      <c r="B57" s="3">
        <f>C57/C62</f>
        <v>0.31744086285083956</v>
      </c>
      <c r="C57" s="1">
        <v>2590</v>
      </c>
      <c r="E57" t="s">
        <v>7</v>
      </c>
      <c r="F57" s="3">
        <f>G57/G62</f>
        <v>0.3304172274562584</v>
      </c>
      <c r="G57" s="1">
        <v>491</v>
      </c>
      <c r="I57" t="s">
        <v>7</v>
      </c>
      <c r="J57" s="3">
        <f>K57/K62</f>
        <v>0.2944078947368421</v>
      </c>
      <c r="K57" s="1">
        <v>179</v>
      </c>
    </row>
    <row r="58" spans="1:11" ht="13.5">
      <c r="A58" t="s">
        <v>8</v>
      </c>
      <c r="B58" s="3">
        <f>C58/C62</f>
        <v>0.34795930873881603</v>
      </c>
      <c r="C58" s="1">
        <v>2839</v>
      </c>
      <c r="E58" t="s">
        <v>8</v>
      </c>
      <c r="F58" s="3">
        <f>G58/G62</f>
        <v>0.3411843876177658</v>
      </c>
      <c r="G58" s="1">
        <v>507</v>
      </c>
      <c r="I58" t="s">
        <v>8</v>
      </c>
      <c r="J58" s="3">
        <f>K58/K62</f>
        <v>0.3536184210526316</v>
      </c>
      <c r="K58" s="1">
        <v>215</v>
      </c>
    </row>
    <row r="59" spans="1:11" ht="13.5">
      <c r="A59" t="s">
        <v>9</v>
      </c>
      <c r="B59" s="3">
        <f>C59/C62</f>
        <v>0.19548964333864444</v>
      </c>
      <c r="C59" s="1">
        <v>1595</v>
      </c>
      <c r="E59" t="s">
        <v>9</v>
      </c>
      <c r="F59" s="3">
        <f>G59/G62</f>
        <v>0.17631224764468373</v>
      </c>
      <c r="G59" s="1">
        <v>262</v>
      </c>
      <c r="I59" t="s">
        <v>9</v>
      </c>
      <c r="J59" s="3">
        <f>K59/K62</f>
        <v>0.19572368421052633</v>
      </c>
      <c r="K59" s="1">
        <v>119</v>
      </c>
    </row>
    <row r="60" spans="1:11" ht="13.5">
      <c r="A60" t="s">
        <v>10</v>
      </c>
      <c r="B60" s="3">
        <f>C60/C62</f>
        <v>0.035175879396984924</v>
      </c>
      <c r="C60" s="1">
        <v>287</v>
      </c>
      <c r="E60" t="s">
        <v>10</v>
      </c>
      <c r="F60" s="3">
        <f>G60/G62</f>
        <v>0.03297442799461642</v>
      </c>
      <c r="G60" s="1">
        <v>49</v>
      </c>
      <c r="I60" t="s">
        <v>10</v>
      </c>
      <c r="J60" s="3">
        <f>K60/K62</f>
        <v>0.03125</v>
      </c>
      <c r="K60" s="1">
        <v>19</v>
      </c>
    </row>
    <row r="61" spans="1:11" ht="13.5">
      <c r="A61" t="s">
        <v>11</v>
      </c>
      <c r="B61" s="3">
        <f>C61/C62</f>
        <v>0.0006128201985537443</v>
      </c>
      <c r="C61" s="1">
        <v>5</v>
      </c>
      <c r="E61" t="s">
        <v>11</v>
      </c>
      <c r="F61" s="3">
        <f>G61/G62</f>
        <v>0.0006729475100942127</v>
      </c>
      <c r="G61" s="1">
        <v>1</v>
      </c>
      <c r="I61" t="s">
        <v>11</v>
      </c>
      <c r="J61" s="3">
        <f>K61/K62</f>
        <v>0.001644736842105263</v>
      </c>
      <c r="K61" s="1">
        <v>1</v>
      </c>
    </row>
    <row r="62" spans="1:11" ht="13.5">
      <c r="A62" t="s">
        <v>1</v>
      </c>
      <c r="B62" s="3">
        <f>C62/C62</f>
        <v>1</v>
      </c>
      <c r="C62" s="1">
        <f>SUM(C55:C61)</f>
        <v>8159</v>
      </c>
      <c r="E62" t="s">
        <v>1</v>
      </c>
      <c r="F62" s="3">
        <f>G62/G62</f>
        <v>1</v>
      </c>
      <c r="G62" s="1">
        <f>SUM(G55:G61)</f>
        <v>1486</v>
      </c>
      <c r="I62" t="s">
        <v>1</v>
      </c>
      <c r="J62" s="3">
        <f>K62/K62</f>
        <v>1</v>
      </c>
      <c r="K62" s="1">
        <f>SUM(K55:K61)</f>
        <v>608</v>
      </c>
    </row>
    <row r="65" spans="1:9" ht="13.5">
      <c r="A65" t="s">
        <v>14</v>
      </c>
      <c r="E65" t="s">
        <v>15</v>
      </c>
      <c r="I65" t="s">
        <v>16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0.014778325123152709</v>
      </c>
      <c r="C67" s="1">
        <v>3</v>
      </c>
      <c r="E67" t="s">
        <v>5</v>
      </c>
      <c r="F67" s="3">
        <f>G67/G74</f>
        <v>0.004424778761061947</v>
      </c>
      <c r="G67" s="1">
        <v>1</v>
      </c>
      <c r="I67" t="s">
        <v>5</v>
      </c>
      <c r="J67" s="3">
        <f>K67/K74</f>
        <v>0.012195121951219513</v>
      </c>
      <c r="K67" s="1">
        <v>2</v>
      </c>
    </row>
    <row r="68" spans="1:11" ht="13.5">
      <c r="A68" t="s">
        <v>6</v>
      </c>
      <c r="B68" s="3">
        <f>C68/C74</f>
        <v>0.14285714285714285</v>
      </c>
      <c r="C68" s="1">
        <v>29</v>
      </c>
      <c r="E68" t="s">
        <v>6</v>
      </c>
      <c r="F68" s="3">
        <f>G68/G74</f>
        <v>0.10619469026548672</v>
      </c>
      <c r="G68" s="1">
        <v>24</v>
      </c>
      <c r="I68" t="s">
        <v>6</v>
      </c>
      <c r="J68" s="3">
        <f>K68/K74</f>
        <v>0.10365853658536585</v>
      </c>
      <c r="K68" s="1">
        <v>17</v>
      </c>
    </row>
    <row r="69" spans="1:11" ht="13.5">
      <c r="A69" t="s">
        <v>7</v>
      </c>
      <c r="B69" s="3">
        <f>C69/C74</f>
        <v>0.3399014778325123</v>
      </c>
      <c r="C69" s="1">
        <v>69</v>
      </c>
      <c r="E69" t="s">
        <v>7</v>
      </c>
      <c r="F69" s="3">
        <f>G69/G74</f>
        <v>0.3407079646017699</v>
      </c>
      <c r="G69" s="1">
        <v>77</v>
      </c>
      <c r="I69" t="s">
        <v>7</v>
      </c>
      <c r="J69" s="3">
        <f>K69/K74</f>
        <v>0.3719512195121951</v>
      </c>
      <c r="K69" s="1">
        <v>61</v>
      </c>
    </row>
    <row r="70" spans="1:11" ht="13.5">
      <c r="A70" t="s">
        <v>8</v>
      </c>
      <c r="B70" s="3">
        <f>C70/C74</f>
        <v>0.32019704433497537</v>
      </c>
      <c r="C70" s="1">
        <v>65</v>
      </c>
      <c r="E70" t="s">
        <v>8</v>
      </c>
      <c r="F70" s="3">
        <f>G70/G74</f>
        <v>0.36283185840707965</v>
      </c>
      <c r="G70" s="1">
        <v>82</v>
      </c>
      <c r="I70" t="s">
        <v>8</v>
      </c>
      <c r="J70" s="3">
        <f>K70/K74</f>
        <v>0.2926829268292683</v>
      </c>
      <c r="K70" s="1">
        <v>48</v>
      </c>
    </row>
    <row r="71" spans="1:11" ht="13.5">
      <c r="A71" t="s">
        <v>9</v>
      </c>
      <c r="B71" s="3">
        <f>C71/C74</f>
        <v>0.1477832512315271</v>
      </c>
      <c r="C71" s="1">
        <v>30</v>
      </c>
      <c r="E71" t="s">
        <v>9</v>
      </c>
      <c r="F71" s="3">
        <f>G71/G74</f>
        <v>0.15486725663716813</v>
      </c>
      <c r="G71" s="1">
        <v>35</v>
      </c>
      <c r="I71" t="s">
        <v>9</v>
      </c>
      <c r="J71" s="3">
        <f>K71/K74</f>
        <v>0.17682926829268292</v>
      </c>
      <c r="K71" s="1">
        <v>29</v>
      </c>
    </row>
    <row r="72" spans="1:11" ht="13.5">
      <c r="A72" t="s">
        <v>10</v>
      </c>
      <c r="B72" s="3">
        <f>C72/C74</f>
        <v>0.034482758620689655</v>
      </c>
      <c r="C72" s="1">
        <v>7</v>
      </c>
      <c r="E72" t="s">
        <v>10</v>
      </c>
      <c r="F72" s="3">
        <f>G72/G74</f>
        <v>0.030973451327433628</v>
      </c>
      <c r="G72" s="1">
        <v>7</v>
      </c>
      <c r="I72" t="s">
        <v>10</v>
      </c>
      <c r="J72" s="3">
        <f>K72/K74</f>
        <v>0.042682926829268296</v>
      </c>
      <c r="K72" s="1">
        <v>7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203</v>
      </c>
      <c r="E74" t="s">
        <v>1</v>
      </c>
      <c r="F74" s="3">
        <f>G74/G74</f>
        <v>1</v>
      </c>
      <c r="G74" s="1">
        <f>SUM(G67:G73)</f>
        <v>226</v>
      </c>
      <c r="I74" t="s">
        <v>1</v>
      </c>
      <c r="J74" s="3">
        <f>K74/K74</f>
        <v>1</v>
      </c>
      <c r="K74" s="1">
        <f>SUM(K67:K73)</f>
        <v>164</v>
      </c>
    </row>
    <row r="77" spans="1:9" ht="13.5">
      <c r="A77" t="s">
        <v>17</v>
      </c>
      <c r="E77" t="s">
        <v>18</v>
      </c>
      <c r="I77" t="s">
        <v>19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0.010416666666666666</v>
      </c>
      <c r="C79" s="1">
        <v>1</v>
      </c>
      <c r="E79" t="s">
        <v>5</v>
      </c>
      <c r="F79" s="3">
        <f>G79/G86</f>
        <v>0</v>
      </c>
      <c r="G79" s="1">
        <v>0</v>
      </c>
      <c r="I79" t="s">
        <v>5</v>
      </c>
      <c r="J79" s="3">
        <f>K79/K86</f>
        <v>0</v>
      </c>
      <c r="K79" s="1">
        <v>0</v>
      </c>
    </row>
    <row r="80" spans="1:11" ht="13.5">
      <c r="A80" t="s">
        <v>6</v>
      </c>
      <c r="B80" s="3">
        <f>C80/C86</f>
        <v>0.08333333333333333</v>
      </c>
      <c r="C80" s="1">
        <v>8</v>
      </c>
      <c r="E80" t="s">
        <v>6</v>
      </c>
      <c r="F80" s="3">
        <f>G80/G86</f>
        <v>0.02040816326530612</v>
      </c>
      <c r="G80" s="1">
        <v>1</v>
      </c>
      <c r="I80" t="s">
        <v>6</v>
      </c>
      <c r="J80" s="3">
        <f>K80/K86</f>
        <v>0.09523809523809523</v>
      </c>
      <c r="K80" s="1">
        <v>8</v>
      </c>
    </row>
    <row r="81" spans="1:11" ht="13.5">
      <c r="A81" t="s">
        <v>22</v>
      </c>
      <c r="B81" s="3">
        <f>C81/C86</f>
        <v>0.375</v>
      </c>
      <c r="C81" s="1">
        <v>36</v>
      </c>
      <c r="E81" t="s">
        <v>7</v>
      </c>
      <c r="F81" s="3">
        <f>G81/G86</f>
        <v>0.4489795918367347</v>
      </c>
      <c r="G81" s="1">
        <v>22</v>
      </c>
      <c r="I81" t="s">
        <v>7</v>
      </c>
      <c r="J81" s="3">
        <f>K81/K86</f>
        <v>0.30952380952380953</v>
      </c>
      <c r="K81" s="1">
        <v>26</v>
      </c>
    </row>
    <row r="82" spans="1:11" ht="13.5">
      <c r="A82" t="s">
        <v>8</v>
      </c>
      <c r="B82" s="3">
        <f>C82/C86</f>
        <v>0.3020833333333333</v>
      </c>
      <c r="C82" s="1">
        <v>29</v>
      </c>
      <c r="E82" t="s">
        <v>8</v>
      </c>
      <c r="F82" s="3">
        <f>G82/G86</f>
        <v>0.32653061224489793</v>
      </c>
      <c r="G82" s="1">
        <v>16</v>
      </c>
      <c r="I82" t="s">
        <v>8</v>
      </c>
      <c r="J82" s="3">
        <f>K82/K86</f>
        <v>0.35714285714285715</v>
      </c>
      <c r="K82" s="1">
        <v>30</v>
      </c>
    </row>
    <row r="83" spans="1:11" ht="13.5">
      <c r="A83" t="s">
        <v>9</v>
      </c>
      <c r="B83" s="3">
        <f>C83/C86</f>
        <v>0.17708333333333334</v>
      </c>
      <c r="C83" s="1">
        <v>17</v>
      </c>
      <c r="E83" t="s">
        <v>9</v>
      </c>
      <c r="F83" s="3">
        <f>G83/G86</f>
        <v>0.1836734693877551</v>
      </c>
      <c r="G83" s="1">
        <v>9</v>
      </c>
      <c r="I83" t="s">
        <v>9</v>
      </c>
      <c r="J83" s="3">
        <f>K83/K86</f>
        <v>0.20238095238095238</v>
      </c>
      <c r="K83" s="1">
        <v>17</v>
      </c>
    </row>
    <row r="84" spans="1:11" ht="13.5">
      <c r="A84" t="s">
        <v>10</v>
      </c>
      <c r="B84" s="3">
        <f>C84/C86</f>
        <v>0.052083333333333336</v>
      </c>
      <c r="C84" s="1">
        <v>5</v>
      </c>
      <c r="E84" t="s">
        <v>10</v>
      </c>
      <c r="F84" s="3">
        <f>G84/G86</f>
        <v>0.02040816326530612</v>
      </c>
      <c r="G84" s="1">
        <v>1</v>
      </c>
      <c r="I84" t="s">
        <v>10</v>
      </c>
      <c r="J84" s="3">
        <f>K84/K86</f>
        <v>0.03571428571428571</v>
      </c>
      <c r="K84" s="1">
        <v>3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96</v>
      </c>
      <c r="E86" t="s">
        <v>1</v>
      </c>
      <c r="F86" s="3">
        <f>G86/G86</f>
        <v>1</v>
      </c>
      <c r="G86" s="1">
        <f>SUM(G79:G85)</f>
        <v>49</v>
      </c>
      <c r="I86" t="s">
        <v>1</v>
      </c>
      <c r="J86" s="3">
        <f>K86/K86</f>
        <v>1</v>
      </c>
      <c r="K86" s="1">
        <f>SUM(K79:K85)</f>
        <v>84</v>
      </c>
    </row>
    <row r="89" ht="13.5">
      <c r="A89" t="s">
        <v>20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0.125</v>
      </c>
      <c r="C92" s="1">
        <v>7</v>
      </c>
    </row>
    <row r="93" spans="1:3" ht="13.5">
      <c r="A93" t="s">
        <v>21</v>
      </c>
      <c r="B93" s="3">
        <f>C93/C98</f>
        <v>0.375</v>
      </c>
      <c r="C93" s="1">
        <v>21</v>
      </c>
    </row>
    <row r="94" spans="1:3" ht="13.5">
      <c r="A94" t="s">
        <v>8</v>
      </c>
      <c r="B94" s="3">
        <f>C94/C98</f>
        <v>0.39285714285714285</v>
      </c>
      <c r="C94" s="1">
        <v>22</v>
      </c>
    </row>
    <row r="95" spans="1:3" ht="13.5">
      <c r="A95" t="s">
        <v>9</v>
      </c>
      <c r="B95" s="3">
        <f>C95/C98</f>
        <v>0.10714285714285714</v>
      </c>
      <c r="C95" s="1">
        <v>6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68</v>
      </c>
      <c r="G1" t="s">
        <v>24</v>
      </c>
    </row>
    <row r="17" spans="4:8" ht="13.5">
      <c r="D17" s="46">
        <f>'第三子割合'!O16</f>
        <v>0.18014059753954306</v>
      </c>
      <c r="H17" s="46">
        <f>'第三子割合'!O17</f>
        <v>0.20095693779904306</v>
      </c>
    </row>
    <row r="33" spans="4:17" ht="13.5">
      <c r="D33" s="46">
        <f>'第三子割合'!O18</f>
        <v>0.18213660245183888</v>
      </c>
      <c r="H33" s="46">
        <f>'第三子割合'!O19</f>
        <v>0.18137254901960784</v>
      </c>
      <c r="M33" s="46">
        <f>'第三子割合'!O20</f>
        <v>0.21052631578947367</v>
      </c>
      <c r="Q33" s="46">
        <f>'第三子割合'!O21</f>
        <v>0.20855614973262032</v>
      </c>
    </row>
    <row r="49" spans="4:17" ht="13.5">
      <c r="D49" s="46">
        <f>'第三子割合'!O22</f>
        <v>0.23958333333333334</v>
      </c>
      <c r="H49" s="46">
        <f>'第三子割合'!O23</f>
        <v>0.30434782608695654</v>
      </c>
      <c r="M49" s="46">
        <f>'第三子割合'!O24</f>
        <v>0.2289156626506024</v>
      </c>
      <c r="Q49" s="46">
        <f>'第三子割合'!O25</f>
        <v>0.20833333333333334</v>
      </c>
    </row>
    <row r="51" ht="13.5">
      <c r="A51" t="s">
        <v>75</v>
      </c>
    </row>
    <row r="53" spans="1:9" ht="13.5">
      <c r="A53" t="s">
        <v>0</v>
      </c>
      <c r="E53" t="s">
        <v>12</v>
      </c>
      <c r="I53" t="s">
        <v>13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0.008661812703991965</v>
      </c>
      <c r="C55" s="1">
        <v>69</v>
      </c>
      <c r="E55" t="s">
        <v>5</v>
      </c>
      <c r="F55" s="3">
        <f>G55/G62</f>
        <v>0.01161995898838004</v>
      </c>
      <c r="G55" s="1">
        <v>17</v>
      </c>
      <c r="I55" t="s">
        <v>5</v>
      </c>
      <c r="J55" s="3">
        <f>K55/K62</f>
        <v>0.010507880910683012</v>
      </c>
      <c r="K55" s="1">
        <v>6</v>
      </c>
    </row>
    <row r="56" spans="1:11" ht="13.5">
      <c r="A56" t="s">
        <v>6</v>
      </c>
      <c r="B56" s="3">
        <f>C56/C62</f>
        <v>0.10042681395932714</v>
      </c>
      <c r="C56" s="1">
        <v>800</v>
      </c>
      <c r="E56" t="s">
        <v>6</v>
      </c>
      <c r="F56" s="3">
        <f>G56/G62</f>
        <v>0.10731373889268626</v>
      </c>
      <c r="G56" s="1">
        <v>157</v>
      </c>
      <c r="I56" t="s">
        <v>6</v>
      </c>
      <c r="J56" s="3">
        <f>K56/K62</f>
        <v>0.10157618213660245</v>
      </c>
      <c r="K56" s="1">
        <v>58</v>
      </c>
    </row>
    <row r="57" spans="1:11" ht="13.5">
      <c r="A57" t="s">
        <v>7</v>
      </c>
      <c r="B57" s="3">
        <f>C57/C62</f>
        <v>0.2997740396685915</v>
      </c>
      <c r="C57" s="1">
        <v>2388</v>
      </c>
      <c r="E57" t="s">
        <v>7</v>
      </c>
      <c r="F57" s="3">
        <f>G57/G62</f>
        <v>0.32262474367737526</v>
      </c>
      <c r="G57" s="1">
        <v>472</v>
      </c>
      <c r="I57" t="s">
        <v>7</v>
      </c>
      <c r="J57" s="3">
        <f>K57/K62</f>
        <v>0.3239929947460595</v>
      </c>
      <c r="K57" s="1">
        <v>185</v>
      </c>
    </row>
    <row r="58" spans="1:11" ht="13.5">
      <c r="A58" t="s">
        <v>8</v>
      </c>
      <c r="B58" s="3">
        <f>C58/C62</f>
        <v>0.36090886266633193</v>
      </c>
      <c r="C58" s="1">
        <v>2875</v>
      </c>
      <c r="E58" t="s">
        <v>8</v>
      </c>
      <c r="F58" s="3">
        <f>G58/G62</f>
        <v>0.3274094326725906</v>
      </c>
      <c r="G58" s="1">
        <v>479</v>
      </c>
      <c r="I58" t="s">
        <v>8</v>
      </c>
      <c r="J58" s="3">
        <f>K58/K62</f>
        <v>0.31523642732049034</v>
      </c>
      <c r="K58" s="1">
        <v>180</v>
      </c>
    </row>
    <row r="59" spans="1:11" ht="13.5">
      <c r="A59" t="s">
        <v>9</v>
      </c>
      <c r="B59" s="3">
        <f>C59/C62</f>
        <v>0.19445141852874717</v>
      </c>
      <c r="C59" s="1">
        <v>1549</v>
      </c>
      <c r="E59" t="s">
        <v>9</v>
      </c>
      <c r="F59" s="3">
        <f>G59/G62</f>
        <v>0.18933697881066303</v>
      </c>
      <c r="G59" s="1">
        <v>277</v>
      </c>
      <c r="I59" t="s">
        <v>9</v>
      </c>
      <c r="J59" s="3">
        <f>K59/K62</f>
        <v>0.20665499124343256</v>
      </c>
      <c r="K59" s="1">
        <v>118</v>
      </c>
    </row>
    <row r="60" spans="1:11" ht="13.5">
      <c r="A60" t="s">
        <v>10</v>
      </c>
      <c r="B60" s="3">
        <f>C60/C62</f>
        <v>0.03489831785086618</v>
      </c>
      <c r="C60" s="1">
        <v>278</v>
      </c>
      <c r="E60" t="s">
        <v>10</v>
      </c>
      <c r="F60" s="3">
        <f>G60/G62</f>
        <v>0.04032809295967191</v>
      </c>
      <c r="G60" s="1">
        <v>59</v>
      </c>
      <c r="I60" t="s">
        <v>10</v>
      </c>
      <c r="J60" s="3">
        <f>K60/K62</f>
        <v>0.040280210157618214</v>
      </c>
      <c r="K60" s="1">
        <v>23</v>
      </c>
    </row>
    <row r="61" spans="1:11" ht="13.5">
      <c r="A61" t="s">
        <v>11</v>
      </c>
      <c r="B61" s="3">
        <f>C61/C62</f>
        <v>0.0008787346221441124</v>
      </c>
      <c r="C61" s="1">
        <v>7</v>
      </c>
      <c r="E61" t="s">
        <v>11</v>
      </c>
      <c r="F61" s="3">
        <f>G61/G62</f>
        <v>0.001367053998632946</v>
      </c>
      <c r="G61" s="1">
        <v>2</v>
      </c>
      <c r="I61" t="s">
        <v>11</v>
      </c>
      <c r="J61" s="3">
        <f>K61/K62</f>
        <v>0.0017513134851138354</v>
      </c>
      <c r="K61" s="1">
        <v>1</v>
      </c>
    </row>
    <row r="62" spans="1:11" ht="13.5">
      <c r="A62" t="s">
        <v>1</v>
      </c>
      <c r="B62" s="3">
        <f>C62/C62</f>
        <v>1</v>
      </c>
      <c r="C62" s="1">
        <f>SUM(C55:C61)</f>
        <v>7966</v>
      </c>
      <c r="E62" t="s">
        <v>1</v>
      </c>
      <c r="F62" s="3">
        <f>G62/G62</f>
        <v>1</v>
      </c>
      <c r="G62" s="1">
        <f>SUM(G55:G61)</f>
        <v>1463</v>
      </c>
      <c r="I62" t="s">
        <v>1</v>
      </c>
      <c r="J62" s="3">
        <f>K62/K62</f>
        <v>1</v>
      </c>
      <c r="K62" s="1">
        <f>SUM(K55:K61)</f>
        <v>571</v>
      </c>
    </row>
    <row r="65" spans="1:9" ht="13.5">
      <c r="A65" t="s">
        <v>14</v>
      </c>
      <c r="E65" t="s">
        <v>15</v>
      </c>
      <c r="I65" t="s">
        <v>16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0.004901960784313725</v>
      </c>
      <c r="C67" s="1">
        <v>1</v>
      </c>
      <c r="E67" t="s">
        <v>5</v>
      </c>
      <c r="F67" s="3">
        <f>G67/G74</f>
        <v>0.017543859649122806</v>
      </c>
      <c r="G67" s="1">
        <v>4</v>
      </c>
      <c r="I67" t="s">
        <v>5</v>
      </c>
      <c r="J67" s="3">
        <f>K67/K74</f>
        <v>0.0213903743315508</v>
      </c>
      <c r="K67" s="1">
        <v>4</v>
      </c>
    </row>
    <row r="68" spans="1:11" ht="13.5">
      <c r="A68" t="s">
        <v>6</v>
      </c>
      <c r="B68" s="3">
        <f>C68/C74</f>
        <v>0.14215686274509803</v>
      </c>
      <c r="C68" s="1">
        <v>29</v>
      </c>
      <c r="E68" t="s">
        <v>6</v>
      </c>
      <c r="F68" s="3">
        <f>G68/G74</f>
        <v>0.10964912280701754</v>
      </c>
      <c r="G68" s="1">
        <v>25</v>
      </c>
      <c r="I68" t="s">
        <v>6</v>
      </c>
      <c r="J68" s="3">
        <f>K68/K74</f>
        <v>0.10695187165775401</v>
      </c>
      <c r="K68" s="1">
        <v>20</v>
      </c>
    </row>
    <row r="69" spans="1:11" ht="13.5">
      <c r="A69" t="s">
        <v>7</v>
      </c>
      <c r="B69" s="3">
        <f>C69/C74</f>
        <v>0.3137254901960784</v>
      </c>
      <c r="C69" s="1">
        <v>64</v>
      </c>
      <c r="E69" t="s">
        <v>7</v>
      </c>
      <c r="F69" s="3">
        <f>G69/G74</f>
        <v>0.3201754385964912</v>
      </c>
      <c r="G69" s="1">
        <v>73</v>
      </c>
      <c r="I69" t="s">
        <v>7</v>
      </c>
      <c r="J69" s="3">
        <f>K69/K74</f>
        <v>0.2620320855614973</v>
      </c>
      <c r="K69" s="1">
        <v>49</v>
      </c>
    </row>
    <row r="70" spans="1:11" ht="13.5">
      <c r="A70" t="s">
        <v>8</v>
      </c>
      <c r="B70" s="3">
        <f>C70/C74</f>
        <v>0.28921568627450983</v>
      </c>
      <c r="C70" s="1">
        <v>59</v>
      </c>
      <c r="E70" t="s">
        <v>8</v>
      </c>
      <c r="F70" s="3">
        <f>G70/G74</f>
        <v>0.35526315789473684</v>
      </c>
      <c r="G70" s="1">
        <v>81</v>
      </c>
      <c r="I70" t="s">
        <v>8</v>
      </c>
      <c r="J70" s="3">
        <f>K70/K74</f>
        <v>0.3315508021390374</v>
      </c>
      <c r="K70" s="1">
        <v>62</v>
      </c>
    </row>
    <row r="71" spans="1:11" ht="13.5">
      <c r="A71" t="s">
        <v>9</v>
      </c>
      <c r="B71" s="3">
        <f>C71/C74</f>
        <v>0.22058823529411764</v>
      </c>
      <c r="C71" s="1">
        <v>45</v>
      </c>
      <c r="E71" t="s">
        <v>9</v>
      </c>
      <c r="F71" s="3">
        <f>G71/G74</f>
        <v>0.16666666666666666</v>
      </c>
      <c r="G71" s="1">
        <v>38</v>
      </c>
      <c r="I71" t="s">
        <v>9</v>
      </c>
      <c r="J71" s="3">
        <f>K71/K74</f>
        <v>0.21390374331550802</v>
      </c>
      <c r="K71" s="1">
        <v>40</v>
      </c>
    </row>
    <row r="72" spans="1:11" ht="13.5">
      <c r="A72" t="s">
        <v>10</v>
      </c>
      <c r="B72" s="3">
        <f>C72/C74</f>
        <v>0.029411764705882353</v>
      </c>
      <c r="C72" s="1">
        <v>6</v>
      </c>
      <c r="E72" t="s">
        <v>10</v>
      </c>
      <c r="F72" s="3">
        <f>G72/G74</f>
        <v>0.03070175438596491</v>
      </c>
      <c r="G72" s="1">
        <v>7</v>
      </c>
      <c r="I72" t="s">
        <v>10</v>
      </c>
      <c r="J72" s="3">
        <f>K72/K74</f>
        <v>0.058823529411764705</v>
      </c>
      <c r="K72" s="1">
        <v>11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0.0053475935828877</v>
      </c>
      <c r="K73" s="1">
        <v>1</v>
      </c>
    </row>
    <row r="74" spans="1:11" ht="13.5">
      <c r="A74" t="s">
        <v>1</v>
      </c>
      <c r="B74" s="3">
        <f>C74/C74</f>
        <v>1</v>
      </c>
      <c r="C74" s="1">
        <f>SUM(C67:C73)</f>
        <v>204</v>
      </c>
      <c r="E74" t="s">
        <v>1</v>
      </c>
      <c r="F74" s="3">
        <f>G74/G74</f>
        <v>1</v>
      </c>
      <c r="G74" s="1">
        <f>SUM(G67:G73)</f>
        <v>228</v>
      </c>
      <c r="I74" t="s">
        <v>1</v>
      </c>
      <c r="J74" s="3">
        <f>K74/K74</f>
        <v>1</v>
      </c>
      <c r="K74" s="1">
        <f>SUM(K67:K73)</f>
        <v>187</v>
      </c>
    </row>
    <row r="77" spans="1:9" ht="13.5">
      <c r="A77" t="s">
        <v>17</v>
      </c>
      <c r="E77" t="s">
        <v>18</v>
      </c>
      <c r="I77" t="s">
        <v>19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0.010416666666666666</v>
      </c>
      <c r="C79" s="1">
        <v>1</v>
      </c>
      <c r="E79" t="s">
        <v>5</v>
      </c>
      <c r="F79" s="3">
        <f>G79/G86</f>
        <v>0.021739130434782608</v>
      </c>
      <c r="G79" s="1">
        <v>1</v>
      </c>
      <c r="I79" t="s">
        <v>5</v>
      </c>
      <c r="J79" s="3">
        <f>K79/K86</f>
        <v>0</v>
      </c>
      <c r="K79" s="1">
        <v>0</v>
      </c>
    </row>
    <row r="80" spans="1:11" ht="13.5">
      <c r="A80" t="s">
        <v>6</v>
      </c>
      <c r="B80" s="3">
        <f>C80/C86</f>
        <v>0.08333333333333333</v>
      </c>
      <c r="C80" s="1">
        <v>8</v>
      </c>
      <c r="E80" t="s">
        <v>6</v>
      </c>
      <c r="F80" s="3">
        <f>G80/G86</f>
        <v>0.043478260869565216</v>
      </c>
      <c r="G80" s="1">
        <v>2</v>
      </c>
      <c r="I80" t="s">
        <v>6</v>
      </c>
      <c r="J80" s="3">
        <f>K80/K86</f>
        <v>0.12048192771084337</v>
      </c>
      <c r="K80" s="1">
        <v>10</v>
      </c>
    </row>
    <row r="81" spans="1:11" ht="13.5">
      <c r="A81" t="s">
        <v>22</v>
      </c>
      <c r="B81" s="3">
        <f>C81/C86</f>
        <v>0.3854166666666667</v>
      </c>
      <c r="C81" s="1">
        <v>37</v>
      </c>
      <c r="E81" t="s">
        <v>7</v>
      </c>
      <c r="F81" s="3">
        <f>G81/G86</f>
        <v>0.32608695652173914</v>
      </c>
      <c r="G81" s="1">
        <v>15</v>
      </c>
      <c r="I81" t="s">
        <v>7</v>
      </c>
      <c r="J81" s="3">
        <f>K81/K86</f>
        <v>0.37349397590361444</v>
      </c>
      <c r="K81" s="1">
        <v>31</v>
      </c>
    </row>
    <row r="82" spans="1:11" ht="13.5">
      <c r="A82" t="s">
        <v>8</v>
      </c>
      <c r="B82" s="3">
        <f>C82/C86</f>
        <v>0.3645833333333333</v>
      </c>
      <c r="C82" s="1">
        <v>35</v>
      </c>
      <c r="E82" t="s">
        <v>8</v>
      </c>
      <c r="F82" s="3">
        <f>G82/G86</f>
        <v>0.3695652173913043</v>
      </c>
      <c r="G82" s="1">
        <v>17</v>
      </c>
      <c r="I82" t="s">
        <v>8</v>
      </c>
      <c r="J82" s="3">
        <f>K82/K86</f>
        <v>0.30120481927710846</v>
      </c>
      <c r="K82" s="1">
        <v>25</v>
      </c>
    </row>
    <row r="83" spans="1:11" ht="13.5">
      <c r="A83" t="s">
        <v>9</v>
      </c>
      <c r="B83" s="3">
        <f>C83/C86</f>
        <v>0.125</v>
      </c>
      <c r="C83" s="1">
        <v>12</v>
      </c>
      <c r="E83" t="s">
        <v>9</v>
      </c>
      <c r="F83" s="3">
        <f>G83/G86</f>
        <v>0.17391304347826086</v>
      </c>
      <c r="G83" s="1">
        <v>8</v>
      </c>
      <c r="I83" t="s">
        <v>9</v>
      </c>
      <c r="J83" s="3">
        <f>K83/K86</f>
        <v>0.1566265060240964</v>
      </c>
      <c r="K83" s="1">
        <v>13</v>
      </c>
    </row>
    <row r="84" spans="1:11" ht="13.5">
      <c r="A84" t="s">
        <v>10</v>
      </c>
      <c r="B84" s="3">
        <f>C84/C86</f>
        <v>0.03125</v>
      </c>
      <c r="C84" s="1">
        <v>3</v>
      </c>
      <c r="E84" t="s">
        <v>10</v>
      </c>
      <c r="F84" s="3">
        <f>G84/G86</f>
        <v>0.06521739130434782</v>
      </c>
      <c r="G84" s="1">
        <v>3</v>
      </c>
      <c r="I84" t="s">
        <v>10</v>
      </c>
      <c r="J84" s="3">
        <f>K84/K86</f>
        <v>0.04819277108433735</v>
      </c>
      <c r="K84" s="1">
        <v>4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96</v>
      </c>
      <c r="E86" t="s">
        <v>1</v>
      </c>
      <c r="F86" s="3">
        <f>G86/G86</f>
        <v>1</v>
      </c>
      <c r="G86" s="1">
        <f>SUM(G79:G85)</f>
        <v>46</v>
      </c>
      <c r="I86" t="s">
        <v>1</v>
      </c>
      <c r="J86" s="3">
        <f>K86/K86</f>
        <v>1</v>
      </c>
      <c r="K86" s="1">
        <f>SUM(K79:K85)</f>
        <v>83</v>
      </c>
    </row>
    <row r="89" ht="13.5">
      <c r="A89" t="s">
        <v>20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0.10416666666666667</v>
      </c>
      <c r="C92" s="1">
        <v>5</v>
      </c>
    </row>
    <row r="93" spans="1:3" ht="13.5">
      <c r="A93" t="s">
        <v>21</v>
      </c>
      <c r="B93" s="3">
        <f>C93/C98</f>
        <v>0.375</v>
      </c>
      <c r="C93" s="1">
        <v>18</v>
      </c>
    </row>
    <row r="94" spans="1:3" ht="13.5">
      <c r="A94" t="s">
        <v>8</v>
      </c>
      <c r="B94" s="3">
        <f>C94/C98</f>
        <v>0.4166666666666667</v>
      </c>
      <c r="C94" s="1">
        <v>20</v>
      </c>
    </row>
    <row r="95" spans="1:3" ht="13.5">
      <c r="A95" t="s">
        <v>9</v>
      </c>
      <c r="B95" s="3">
        <f>C95/C98</f>
        <v>0.0625</v>
      </c>
      <c r="C95" s="1">
        <v>3</v>
      </c>
    </row>
    <row r="96" spans="1:3" ht="13.5">
      <c r="A96" t="s">
        <v>10</v>
      </c>
      <c r="B96" s="3">
        <f>C96/C98</f>
        <v>0.041666666666666664</v>
      </c>
      <c r="C96" s="1">
        <v>2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70</v>
      </c>
      <c r="G1" t="s">
        <v>24</v>
      </c>
    </row>
    <row r="17" spans="4:8" ht="13.5">
      <c r="D17" s="46">
        <f>'第三子割合'!O3</f>
        <v>0.17839356404035245</v>
      </c>
      <c r="H17" s="46">
        <f>'第三子割合'!O4</f>
        <v>0.21495327102803738</v>
      </c>
    </row>
    <row r="33" spans="4:17" ht="13.5">
      <c r="D33" s="46">
        <f>'第三子割合'!O5</f>
        <v>0.20226843100189035</v>
      </c>
      <c r="H33" s="46">
        <f>'第三子割合'!O6</f>
        <v>0.18617021276595744</v>
      </c>
      <c r="M33" s="46">
        <f>'第三子割合'!O7</f>
        <v>0.22033898305084745</v>
      </c>
      <c r="Q33" s="46">
        <f>'第三子割合'!O8</f>
        <v>0.2215909090909091</v>
      </c>
    </row>
    <row r="49" spans="4:17" ht="13.5">
      <c r="D49" s="46">
        <f>'第三子割合'!O9</f>
        <v>0.22340425531914893</v>
      </c>
      <c r="H49" s="46">
        <f>'第三子割合'!O10</f>
        <v>0.28846153846153844</v>
      </c>
      <c r="M49" s="46">
        <f>'第三子割合'!O11</f>
        <v>0.2857142857142857</v>
      </c>
      <c r="Q49" s="46">
        <f>'第三子割合'!O12</f>
        <v>0.21739130434782608</v>
      </c>
    </row>
    <row r="51" ht="13.5">
      <c r="A51" t="s">
        <v>75</v>
      </c>
    </row>
    <row r="53" spans="1:9" ht="13.5">
      <c r="A53" t="s">
        <v>0</v>
      </c>
      <c r="E53" t="s">
        <v>12</v>
      </c>
      <c r="I53" t="s">
        <v>13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0.007661856723279275</v>
      </c>
      <c r="C55" s="1">
        <v>60</v>
      </c>
      <c r="E55" t="s">
        <v>5</v>
      </c>
      <c r="F55" s="3">
        <f>G55/G62</f>
        <v>0.017253774263120056</v>
      </c>
      <c r="G55" s="1">
        <v>24</v>
      </c>
      <c r="I55" t="s">
        <v>5</v>
      </c>
      <c r="J55" s="3">
        <f>K55/K62</f>
        <v>0.024574669187145556</v>
      </c>
      <c r="K55" s="1">
        <v>13</v>
      </c>
    </row>
    <row r="56" spans="1:11" ht="13.5">
      <c r="A56" t="s">
        <v>6</v>
      </c>
      <c r="B56" s="3">
        <f>C56/C62</f>
        <v>0.09296386157578854</v>
      </c>
      <c r="C56" s="1">
        <v>728</v>
      </c>
      <c r="E56" t="s">
        <v>6</v>
      </c>
      <c r="F56" s="3">
        <f>G56/G62</f>
        <v>0.09705248023005032</v>
      </c>
      <c r="G56" s="1">
        <v>135</v>
      </c>
      <c r="I56" t="s">
        <v>6</v>
      </c>
      <c r="J56" s="3">
        <f>K56/K62</f>
        <v>0.0945179584120983</v>
      </c>
      <c r="K56" s="1">
        <v>50</v>
      </c>
    </row>
    <row r="57" spans="1:11" ht="13.5">
      <c r="A57" t="s">
        <v>7</v>
      </c>
      <c r="B57" s="3">
        <f>C57/C62</f>
        <v>0.29561997190652534</v>
      </c>
      <c r="C57" s="1">
        <v>2315</v>
      </c>
      <c r="E57" t="s">
        <v>7</v>
      </c>
      <c r="F57" s="3">
        <f>G57/G62</f>
        <v>0.291157440690151</v>
      </c>
      <c r="G57" s="1">
        <v>405</v>
      </c>
      <c r="I57" t="s">
        <v>7</v>
      </c>
      <c r="J57" s="3">
        <f>K57/K62</f>
        <v>0.2589792060491493</v>
      </c>
      <c r="K57" s="1">
        <v>137</v>
      </c>
    </row>
    <row r="58" spans="1:11" ht="13.5">
      <c r="A58" t="s">
        <v>8</v>
      </c>
      <c r="B58" s="3">
        <f>C58/C62</f>
        <v>0.3578087089771421</v>
      </c>
      <c r="C58" s="1">
        <v>2802</v>
      </c>
      <c r="E58" t="s">
        <v>8</v>
      </c>
      <c r="F58" s="3">
        <f>G58/G62</f>
        <v>0.34148094895758446</v>
      </c>
      <c r="G58" s="1">
        <v>475</v>
      </c>
      <c r="I58" t="s">
        <v>8</v>
      </c>
      <c r="J58" s="3">
        <f>K58/K62</f>
        <v>0.34782608695652173</v>
      </c>
      <c r="K58" s="1">
        <v>184</v>
      </c>
    </row>
    <row r="59" spans="1:11" ht="13.5">
      <c r="A59" t="s">
        <v>9</v>
      </c>
      <c r="B59" s="3">
        <f>C59/C62</f>
        <v>0.20022985570169838</v>
      </c>
      <c r="C59" s="1">
        <v>1568</v>
      </c>
      <c r="E59" t="s">
        <v>9</v>
      </c>
      <c r="F59" s="3">
        <f>G59/G62</f>
        <v>0.20848310567936737</v>
      </c>
      <c r="G59" s="1">
        <v>290</v>
      </c>
      <c r="I59" t="s">
        <v>9</v>
      </c>
      <c r="J59" s="3">
        <f>K59/K62</f>
        <v>0.23251417769376181</v>
      </c>
      <c r="K59" s="1">
        <v>123</v>
      </c>
    </row>
    <row r="60" spans="1:11" ht="13.5">
      <c r="A60" t="s">
        <v>10</v>
      </c>
      <c r="B60" s="3">
        <f>C60/C62</f>
        <v>0.044694164219129105</v>
      </c>
      <c r="C60" s="1">
        <v>350</v>
      </c>
      <c r="E60" t="s">
        <v>10</v>
      </c>
      <c r="F60" s="3">
        <f>G60/G62</f>
        <v>0.04241552839683681</v>
      </c>
      <c r="G60" s="1">
        <v>59</v>
      </c>
      <c r="I60" t="s">
        <v>10</v>
      </c>
      <c r="J60" s="3">
        <f>K60/K62</f>
        <v>0.03780718336483932</v>
      </c>
      <c r="K60" s="1">
        <v>20</v>
      </c>
    </row>
    <row r="61" spans="1:11" ht="13.5">
      <c r="A61" t="s">
        <v>11</v>
      </c>
      <c r="B61" s="3">
        <f>C61/C62</f>
        <v>0.0010215808964372365</v>
      </c>
      <c r="C61" s="1">
        <v>8</v>
      </c>
      <c r="E61" t="s">
        <v>11</v>
      </c>
      <c r="F61" s="3">
        <f>G61/G62</f>
        <v>0.002156721782890007</v>
      </c>
      <c r="G61" s="1">
        <v>3</v>
      </c>
      <c r="I61" t="s">
        <v>11</v>
      </c>
      <c r="J61" s="3">
        <f>K61/K62</f>
        <v>0.003780718336483932</v>
      </c>
      <c r="K61" s="1">
        <v>2</v>
      </c>
    </row>
    <row r="62" spans="1:11" ht="13.5">
      <c r="A62" t="s">
        <v>1</v>
      </c>
      <c r="B62" s="3">
        <f>C62/C62</f>
        <v>1</v>
      </c>
      <c r="C62" s="1">
        <f>SUM(C55:C61)</f>
        <v>7831</v>
      </c>
      <c r="E62" t="s">
        <v>1</v>
      </c>
      <c r="F62" s="3">
        <f>G62/G62</f>
        <v>1</v>
      </c>
      <c r="G62" s="1">
        <f>SUM(G55:G61)</f>
        <v>1391</v>
      </c>
      <c r="I62" t="s">
        <v>1</v>
      </c>
      <c r="J62" s="3">
        <f>K62/K62</f>
        <v>1</v>
      </c>
      <c r="K62" s="1">
        <f>SUM(K55:K61)</f>
        <v>529</v>
      </c>
    </row>
    <row r="65" spans="1:9" ht="13.5">
      <c r="A65" t="s">
        <v>14</v>
      </c>
      <c r="E65" t="s">
        <v>15</v>
      </c>
      <c r="I65" t="s">
        <v>16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0.02127659574468085</v>
      </c>
      <c r="C67" s="1">
        <v>4</v>
      </c>
      <c r="E67" t="s">
        <v>5</v>
      </c>
      <c r="F67" s="3">
        <f>G67/G74</f>
        <v>0.00423728813559322</v>
      </c>
      <c r="G67" s="1">
        <v>1</v>
      </c>
      <c r="I67" t="s">
        <v>5</v>
      </c>
      <c r="J67" s="3">
        <f>K67/K74</f>
        <v>0.011363636363636364</v>
      </c>
      <c r="K67" s="1">
        <v>2</v>
      </c>
    </row>
    <row r="68" spans="1:11" ht="13.5">
      <c r="A68" t="s">
        <v>6</v>
      </c>
      <c r="B68" s="3">
        <f>C68/C74</f>
        <v>0.11170212765957446</v>
      </c>
      <c r="C68" s="1">
        <v>21</v>
      </c>
      <c r="E68" t="s">
        <v>6</v>
      </c>
      <c r="F68" s="3">
        <f>G68/G74</f>
        <v>0.07627118644067797</v>
      </c>
      <c r="G68" s="1">
        <v>18</v>
      </c>
      <c r="I68" t="s">
        <v>6</v>
      </c>
      <c r="J68" s="3">
        <f>K68/K74</f>
        <v>0.10227272727272728</v>
      </c>
      <c r="K68" s="1">
        <v>18</v>
      </c>
    </row>
    <row r="69" spans="1:11" ht="13.5">
      <c r="A69" t="s">
        <v>7</v>
      </c>
      <c r="B69" s="3">
        <f>C69/C74</f>
        <v>0.35106382978723405</v>
      </c>
      <c r="C69" s="1">
        <v>66</v>
      </c>
      <c r="E69" t="s">
        <v>7</v>
      </c>
      <c r="F69" s="3">
        <f>G69/G74</f>
        <v>0.3093220338983051</v>
      </c>
      <c r="G69" s="1">
        <v>73</v>
      </c>
      <c r="I69" t="s">
        <v>7</v>
      </c>
      <c r="J69" s="3">
        <f>K69/K74</f>
        <v>0.3068181818181818</v>
      </c>
      <c r="K69" s="1">
        <v>54</v>
      </c>
    </row>
    <row r="70" spans="1:11" ht="13.5">
      <c r="A70" t="s">
        <v>8</v>
      </c>
      <c r="B70" s="3">
        <f>C70/C74</f>
        <v>0.32978723404255317</v>
      </c>
      <c r="C70" s="1">
        <v>62</v>
      </c>
      <c r="E70" t="s">
        <v>8</v>
      </c>
      <c r="F70" s="3">
        <f>G70/G74</f>
        <v>0.3474576271186441</v>
      </c>
      <c r="G70" s="1">
        <v>82</v>
      </c>
      <c r="I70" t="s">
        <v>8</v>
      </c>
      <c r="J70" s="3">
        <f>K70/K74</f>
        <v>0.29545454545454547</v>
      </c>
      <c r="K70" s="1">
        <v>52</v>
      </c>
    </row>
    <row r="71" spans="1:11" ht="13.5">
      <c r="A71" t="s">
        <v>9</v>
      </c>
      <c r="B71" s="3">
        <f>C71/C74</f>
        <v>0.14361702127659576</v>
      </c>
      <c r="C71" s="1">
        <v>27</v>
      </c>
      <c r="E71" t="s">
        <v>9</v>
      </c>
      <c r="F71" s="3">
        <f>G71/G74</f>
        <v>0.1906779661016949</v>
      </c>
      <c r="G71" s="1">
        <v>45</v>
      </c>
      <c r="I71" t="s">
        <v>9</v>
      </c>
      <c r="J71" s="3">
        <f>K71/K74</f>
        <v>0.23295454545454544</v>
      </c>
      <c r="K71" s="1">
        <v>41</v>
      </c>
    </row>
    <row r="72" spans="1:11" ht="13.5">
      <c r="A72" t="s">
        <v>10</v>
      </c>
      <c r="B72" s="3">
        <f>C72/C74</f>
        <v>0.0425531914893617</v>
      </c>
      <c r="C72" s="1">
        <v>8</v>
      </c>
      <c r="E72" t="s">
        <v>10</v>
      </c>
      <c r="F72" s="3">
        <f>G72/G74</f>
        <v>0.06779661016949153</v>
      </c>
      <c r="G72" s="1">
        <v>16</v>
      </c>
      <c r="I72" t="s">
        <v>10</v>
      </c>
      <c r="J72" s="3">
        <f>K72/K74</f>
        <v>0.05113636363636364</v>
      </c>
      <c r="K72" s="1">
        <v>9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0.00423728813559322</v>
      </c>
      <c r="G73" s="1">
        <v>1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188</v>
      </c>
      <c r="E74" t="s">
        <v>1</v>
      </c>
      <c r="F74" s="3">
        <f>G74/G74</f>
        <v>1</v>
      </c>
      <c r="G74" s="1">
        <f>SUM(G67:G73)</f>
        <v>236</v>
      </c>
      <c r="I74" t="s">
        <v>1</v>
      </c>
      <c r="J74" s="3">
        <f>K74/K74</f>
        <v>1</v>
      </c>
      <c r="K74" s="1">
        <f>SUM(K67:K73)</f>
        <v>176</v>
      </c>
    </row>
    <row r="77" spans="1:9" ht="13.5">
      <c r="A77" t="s">
        <v>17</v>
      </c>
      <c r="E77" t="s">
        <v>18</v>
      </c>
      <c r="I77" t="s">
        <v>19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</v>
      </c>
      <c r="C79" s="1">
        <v>0</v>
      </c>
      <c r="E79" t="s">
        <v>5</v>
      </c>
      <c r="F79" s="3">
        <f>G79/G86</f>
        <v>0.038461538461538464</v>
      </c>
      <c r="G79" s="1">
        <v>2</v>
      </c>
      <c r="I79" t="s">
        <v>5</v>
      </c>
      <c r="J79" s="3">
        <f>K79/K86</f>
        <v>0.02857142857142857</v>
      </c>
      <c r="K79" s="1">
        <v>2</v>
      </c>
    </row>
    <row r="80" spans="1:11" ht="13.5">
      <c r="A80" t="s">
        <v>6</v>
      </c>
      <c r="B80" s="3">
        <f>C80/C86</f>
        <v>0.09574468085106383</v>
      </c>
      <c r="C80" s="1">
        <v>9</v>
      </c>
      <c r="E80" t="s">
        <v>6</v>
      </c>
      <c r="F80" s="3">
        <f>G80/G86</f>
        <v>0.057692307692307696</v>
      </c>
      <c r="G80" s="1">
        <v>3</v>
      </c>
      <c r="I80" t="s">
        <v>6</v>
      </c>
      <c r="J80" s="3">
        <f>K80/K86</f>
        <v>0.1</v>
      </c>
      <c r="K80" s="1">
        <v>7</v>
      </c>
    </row>
    <row r="81" spans="1:11" ht="13.5">
      <c r="A81" t="s">
        <v>22</v>
      </c>
      <c r="B81" s="3">
        <f>C81/C86</f>
        <v>0.32978723404255317</v>
      </c>
      <c r="C81" s="1">
        <v>31</v>
      </c>
      <c r="E81" t="s">
        <v>7</v>
      </c>
      <c r="F81" s="3">
        <f>G81/G86</f>
        <v>0.3076923076923077</v>
      </c>
      <c r="G81" s="1">
        <v>16</v>
      </c>
      <c r="I81" t="s">
        <v>7</v>
      </c>
      <c r="J81" s="3">
        <f>K81/K86</f>
        <v>0.24285714285714285</v>
      </c>
      <c r="K81" s="1">
        <v>17</v>
      </c>
    </row>
    <row r="82" spans="1:11" ht="13.5">
      <c r="A82" t="s">
        <v>8</v>
      </c>
      <c r="B82" s="3">
        <f>C82/C86</f>
        <v>0.3617021276595745</v>
      </c>
      <c r="C82" s="1">
        <v>34</v>
      </c>
      <c r="E82" t="s">
        <v>8</v>
      </c>
      <c r="F82" s="3">
        <f>G82/G86</f>
        <v>0.36538461538461536</v>
      </c>
      <c r="G82" s="1">
        <v>19</v>
      </c>
      <c r="I82" t="s">
        <v>8</v>
      </c>
      <c r="J82" s="3">
        <f>K82/K86</f>
        <v>0.34285714285714286</v>
      </c>
      <c r="K82" s="1">
        <v>24</v>
      </c>
    </row>
    <row r="83" spans="1:11" ht="13.5">
      <c r="A83" t="s">
        <v>9</v>
      </c>
      <c r="B83" s="3">
        <f>C83/C86</f>
        <v>0.19148936170212766</v>
      </c>
      <c r="C83" s="1">
        <v>18</v>
      </c>
      <c r="E83" t="s">
        <v>9</v>
      </c>
      <c r="F83" s="3">
        <f>G83/G86</f>
        <v>0.19230769230769232</v>
      </c>
      <c r="G83" s="1">
        <v>10</v>
      </c>
      <c r="I83" t="s">
        <v>9</v>
      </c>
      <c r="J83" s="3">
        <f>K83/K86</f>
        <v>0.2571428571428571</v>
      </c>
      <c r="K83" s="1">
        <v>18</v>
      </c>
    </row>
    <row r="84" spans="1:11" ht="13.5">
      <c r="A84" t="s">
        <v>10</v>
      </c>
      <c r="B84" s="3">
        <f>C84/C86</f>
        <v>0.02127659574468085</v>
      </c>
      <c r="C84" s="1">
        <v>2</v>
      </c>
      <c r="E84" t="s">
        <v>10</v>
      </c>
      <c r="F84" s="3">
        <f>G84/G86</f>
        <v>0.038461538461538464</v>
      </c>
      <c r="G84" s="1">
        <v>2</v>
      </c>
      <c r="I84" t="s">
        <v>10</v>
      </c>
      <c r="J84" s="3">
        <f>K84/K86</f>
        <v>0.02857142857142857</v>
      </c>
      <c r="K84" s="1">
        <v>2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94</v>
      </c>
      <c r="E86" t="s">
        <v>1</v>
      </c>
      <c r="F86" s="3">
        <f>G86/G86</f>
        <v>1</v>
      </c>
      <c r="G86" s="1">
        <f>SUM(G79:G85)</f>
        <v>52</v>
      </c>
      <c r="I86" t="s">
        <v>1</v>
      </c>
      <c r="J86" s="3">
        <f>K86/K86</f>
        <v>1</v>
      </c>
      <c r="K86" s="1">
        <f>SUM(K79:K85)</f>
        <v>70</v>
      </c>
    </row>
    <row r="89" ht="13.5">
      <c r="A89" t="s">
        <v>20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0.1956521739130435</v>
      </c>
      <c r="C92" s="1">
        <v>9</v>
      </c>
    </row>
    <row r="93" spans="1:3" ht="13.5">
      <c r="A93" t="s">
        <v>21</v>
      </c>
      <c r="B93" s="3">
        <f>C93/C98</f>
        <v>0.2391304347826087</v>
      </c>
      <c r="C93" s="1">
        <v>11</v>
      </c>
    </row>
    <row r="94" spans="1:3" ht="13.5">
      <c r="A94" t="s">
        <v>8</v>
      </c>
      <c r="B94" s="3">
        <f>C94/C98</f>
        <v>0.391304347826087</v>
      </c>
      <c r="C94" s="1">
        <v>18</v>
      </c>
    </row>
    <row r="95" spans="1:3" ht="13.5">
      <c r="A95" t="s">
        <v>9</v>
      </c>
      <c r="B95" s="3">
        <f>C95/C98</f>
        <v>0.17391304347826086</v>
      </c>
      <c r="C95" s="1">
        <v>8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8" ht="18.75">
      <c r="A1" s="2" t="s">
        <v>74</v>
      </c>
      <c r="H1" t="s">
        <v>24</v>
      </c>
    </row>
    <row r="17" spans="4:8" ht="13.5">
      <c r="D17" s="46">
        <f>'第三子割合'!O107</f>
        <v>0.17090687404279362</v>
      </c>
      <c r="H17" s="46">
        <f>'第三子割合'!O108</f>
        <v>0.19125854885622198</v>
      </c>
    </row>
    <row r="33" spans="4:17" ht="13.5">
      <c r="D33" s="46">
        <f>'第三子割合'!O109</f>
        <v>0.18171206225680933</v>
      </c>
      <c r="H33" s="46">
        <f>'第三子割合'!O110</f>
        <v>0.19097651421508036</v>
      </c>
      <c r="M33" s="46">
        <f>'第三子割合'!O111</f>
        <v>0.17934508816120906</v>
      </c>
      <c r="Q33" s="46">
        <f>'第三子割合'!O112</f>
        <v>0.19933110367892976</v>
      </c>
    </row>
    <row r="49" spans="4:17" ht="13.5">
      <c r="D49" s="46">
        <f>'第三子割合'!O113</f>
        <v>0.22037914691943128</v>
      </c>
      <c r="H49" s="46">
        <f>'第三子割合'!O114</f>
        <v>0.22747747747747749</v>
      </c>
      <c r="M49" s="46">
        <f>'第三子割合'!O115</f>
        <v>0.21796565389696168</v>
      </c>
      <c r="Q49" s="46">
        <f>'第三子割合'!O116</f>
        <v>0.1917808219178082</v>
      </c>
    </row>
    <row r="51" ht="13.5">
      <c r="A51" t="s">
        <v>75</v>
      </c>
    </row>
    <row r="53" spans="1:9" ht="13.5">
      <c r="A53" t="s">
        <v>0</v>
      </c>
      <c r="E53" t="s">
        <v>12</v>
      </c>
      <c r="I53" t="s">
        <v>13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0.008951273549135354</v>
      </c>
      <c r="C55" s="1">
        <f>'平成20年'!C55+'平成21年'!C55+'平成22年'!C55+'平成23年'!C55+'平成24年'!C55+'平成25年'!C55+'平成26年'!C55+'平成27年'!C55</f>
        <v>602</v>
      </c>
      <c r="E55" t="s">
        <v>5</v>
      </c>
      <c r="F55" s="3">
        <f>G55/G62</f>
        <v>0.01108403427403506</v>
      </c>
      <c r="G55" s="1">
        <f>'平成20年'!G55+'平成21年'!G55+'平成22年'!G55+'平成23年'!G55+'平成24年'!G55+'平成25年'!G55+'平成26年'!G55+'平成27年'!G55</f>
        <v>141</v>
      </c>
      <c r="I55" t="s">
        <v>5</v>
      </c>
      <c r="J55" s="3">
        <f>K55/K62</f>
        <v>0.01556420233463035</v>
      </c>
      <c r="K55" s="1">
        <f>'平成20年'!K55+'平成21年'!K55+'平成22年'!K55+'平成23年'!K55+'平成24年'!K55+'平成25年'!K55+'平成26年'!K55+'平成27年'!K55</f>
        <v>80</v>
      </c>
    </row>
    <row r="56" spans="1:11" ht="13.5">
      <c r="A56" t="s">
        <v>6</v>
      </c>
      <c r="B56" s="3">
        <f>C56/C62</f>
        <v>0.11253029604627303</v>
      </c>
      <c r="C56" s="1">
        <f>'平成20年'!C56+'平成21年'!C56+'平成22年'!C56+'平成23年'!C56+'平成24年'!C56+'平成25年'!C56+'平成26年'!C56+'平成27年'!C56</f>
        <v>7568</v>
      </c>
      <c r="E56" t="s">
        <v>6</v>
      </c>
      <c r="F56" s="3">
        <f>G56/G62</f>
        <v>0.13568115714173415</v>
      </c>
      <c r="G56" s="1">
        <f>'平成20年'!G56+'平成21年'!G56+'平成22年'!G56+'平成23年'!G56+'平成24年'!G56+'平成25年'!G56+'平成26年'!G56+'平成27年'!G56</f>
        <v>1726</v>
      </c>
      <c r="I56" t="s">
        <v>6</v>
      </c>
      <c r="J56" s="3">
        <f>K56/K62</f>
        <v>0.13229571984435798</v>
      </c>
      <c r="K56" s="1">
        <f>'平成20年'!K56+'平成21年'!K56+'平成22年'!K56+'平成23年'!K56+'平成24年'!K56+'平成25年'!K56+'平成26年'!K56+'平成27年'!K56</f>
        <v>680</v>
      </c>
    </row>
    <row r="57" spans="1:11" ht="13.5">
      <c r="A57" t="s">
        <v>7</v>
      </c>
      <c r="B57" s="3">
        <f>C57/C62</f>
        <v>0.32339077810655287</v>
      </c>
      <c r="C57" s="1">
        <f>'平成20年'!C57+'平成21年'!C57+'平成22年'!C57+'平成23年'!C57+'平成24年'!C57+'平成25年'!C57+'平成26年'!C57+'平成27年'!C57</f>
        <v>21749</v>
      </c>
      <c r="E57" t="s">
        <v>7</v>
      </c>
      <c r="F57" s="3">
        <f>G57/G62</f>
        <v>0.3300841128842072</v>
      </c>
      <c r="G57" s="1">
        <f>'平成20年'!G57+'平成21年'!G57+'平成22年'!G57+'平成23年'!G57+'平成24年'!G57+'平成25年'!G57+'平成26年'!G57+'平成27年'!G57</f>
        <v>4199</v>
      </c>
      <c r="I57" t="s">
        <v>7</v>
      </c>
      <c r="J57" s="3">
        <f>K57/K62</f>
        <v>0.3066147859922179</v>
      </c>
      <c r="K57" s="1">
        <f>'平成20年'!K57+'平成21年'!K57+'平成22年'!K57+'平成23年'!K57+'平成24年'!K57+'平成25年'!K57+'平成26年'!K57+'平成27年'!K57</f>
        <v>1576</v>
      </c>
    </row>
    <row r="58" spans="1:11" ht="13.5">
      <c r="A58" t="s">
        <v>8</v>
      </c>
      <c r="B58" s="3">
        <f>C58/C62</f>
        <v>0.3471666691448709</v>
      </c>
      <c r="C58" s="1">
        <f>'平成20年'!C58+'平成21年'!C58+'平成22年'!C58+'平成23年'!C58+'平成24年'!C58+'平成25年'!C58+'平成26年'!C58+'平成27年'!C58</f>
        <v>23348</v>
      </c>
      <c r="E58" t="s">
        <v>8</v>
      </c>
      <c r="F58" s="3">
        <f>G58/G62</f>
        <v>0.32811885858030027</v>
      </c>
      <c r="G58" s="1">
        <f>'平成20年'!G58+'平成21年'!G58+'平成22年'!G58+'平成23年'!G58+'平成24年'!G58+'平成25年'!G58+'平成26年'!G58+'平成27年'!G58</f>
        <v>4174</v>
      </c>
      <c r="I58" t="s">
        <v>8</v>
      </c>
      <c r="J58" s="3">
        <f>K58/K62</f>
        <v>0.33521400778210114</v>
      </c>
      <c r="K58" s="1">
        <f>'平成20年'!K58+'平成21年'!K58+'平成22年'!K58+'平成23年'!K58+'平成24年'!K58+'平成25年'!K58+'平成26年'!K58+'平成27年'!K58</f>
        <v>1723</v>
      </c>
    </row>
    <row r="59" spans="1:11" ht="13.5">
      <c r="A59" t="s">
        <v>9</v>
      </c>
      <c r="B59" s="3">
        <f>C59/C62</f>
        <v>0.1773601177642633</v>
      </c>
      <c r="C59" s="1">
        <f>'平成20年'!C59+'平成21年'!C59+'平成22年'!C59+'平成23年'!C59+'平成24年'!C59+'平成25年'!C59+'平成26年'!C59+'平成27年'!C59</f>
        <v>11928</v>
      </c>
      <c r="E59" t="s">
        <v>9</v>
      </c>
      <c r="F59" s="3">
        <f>G59/G62</f>
        <v>0.16586746324974452</v>
      </c>
      <c r="G59" s="1">
        <f>'平成20年'!G59+'平成21年'!G59+'平成22年'!G59+'平成23年'!G59+'平成24年'!G59+'平成25年'!G59+'平成26年'!G59+'平成27年'!G59</f>
        <v>2110</v>
      </c>
      <c r="I59" t="s">
        <v>9</v>
      </c>
      <c r="J59" s="3">
        <f>K59/K62</f>
        <v>0.18151750972762645</v>
      </c>
      <c r="K59" s="1">
        <f>'平成20年'!K59+'平成21年'!K59+'平成22年'!K59+'平成23年'!K59+'平成24年'!K59+'平成25年'!K59+'平成26年'!K59+'平成27年'!K59</f>
        <v>933</v>
      </c>
    </row>
    <row r="60" spans="1:11" ht="13.5">
      <c r="A60" t="s">
        <v>10</v>
      </c>
      <c r="B60" s="3">
        <f>C60/C62</f>
        <v>0.029827665680341398</v>
      </c>
      <c r="C60" s="1">
        <f>'平成20年'!C60+'平成21年'!C60+'平成22年'!C60+'平成23年'!C60+'平成24年'!C60+'平成25年'!C60+'平成26年'!C60+'平成27年'!C60</f>
        <v>2006</v>
      </c>
      <c r="E60" t="s">
        <v>10</v>
      </c>
      <c r="F60" s="3">
        <f>G60/G62</f>
        <v>0.027828000943322065</v>
      </c>
      <c r="G60" s="1">
        <f>'平成20年'!G60+'平成21年'!G60+'平成22年'!G60+'平成23年'!G60+'平成24年'!G60+'平成25年'!G60+'平成26年'!G60+'平成27年'!G60</f>
        <v>354</v>
      </c>
      <c r="I60" t="s">
        <v>10</v>
      </c>
      <c r="J60" s="3">
        <f>K60/K62</f>
        <v>0.027042801556420235</v>
      </c>
      <c r="K60" s="1">
        <f>'平成20年'!K60+'平成21年'!K60+'平成22年'!K60+'平成23年'!K60+'平成24年'!K60+'平成25年'!K60+'平成26年'!K60+'平成27年'!K60</f>
        <v>139</v>
      </c>
    </row>
    <row r="61" spans="1:11" ht="13.5">
      <c r="A61" t="s">
        <v>11</v>
      </c>
      <c r="B61" s="3">
        <f>C61/C62</f>
        <v>0.0007731997085631868</v>
      </c>
      <c r="C61" s="1">
        <f>'平成20年'!C61+'平成21年'!C61+'平成22年'!C61+'平成23年'!C61+'平成24年'!C61+'平成25年'!C61+'平成26年'!C61+'平成27年'!C61</f>
        <v>52</v>
      </c>
      <c r="E61" t="s">
        <v>11</v>
      </c>
      <c r="F61" s="3">
        <f>G61/G62</f>
        <v>0.0013363729266567094</v>
      </c>
      <c r="G61" s="1">
        <f>'平成20年'!G61+'平成21年'!G61+'平成22年'!G61+'平成23年'!G61+'平成24年'!G61+'平成25年'!G61+'平成26年'!G61+'平成27年'!G61</f>
        <v>17</v>
      </c>
      <c r="I61" t="s">
        <v>11</v>
      </c>
      <c r="J61" s="3">
        <f>K61/K62</f>
        <v>0.0017509727626459145</v>
      </c>
      <c r="K61" s="1">
        <f>'平成20年'!K61+'平成21年'!K61+'平成22年'!K61+'平成23年'!K61+'平成24年'!K61+'平成25年'!K61+'平成26年'!K61+'平成27年'!K61</f>
        <v>9</v>
      </c>
    </row>
    <row r="62" spans="1:11" ht="13.5">
      <c r="A62" t="s">
        <v>1</v>
      </c>
      <c r="B62" s="3">
        <f>C62/C62</f>
        <v>1</v>
      </c>
      <c r="C62" s="1">
        <f>SUM(C55:C61)</f>
        <v>67253</v>
      </c>
      <c r="E62" t="s">
        <v>1</v>
      </c>
      <c r="F62" s="3">
        <f>G62/G62</f>
        <v>1</v>
      </c>
      <c r="G62" s="1">
        <f>SUM(G55:G61)</f>
        <v>12721</v>
      </c>
      <c r="I62" t="s">
        <v>1</v>
      </c>
      <c r="J62" s="3">
        <f>K62/K62</f>
        <v>1</v>
      </c>
      <c r="K62" s="1">
        <f>SUM(K55:K61)</f>
        <v>5140</v>
      </c>
    </row>
    <row r="65" spans="1:9" ht="13.5">
      <c r="A65" t="s">
        <v>14</v>
      </c>
      <c r="E65" t="s">
        <v>15</v>
      </c>
      <c r="I65" t="s">
        <v>16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0.008034610630407911</v>
      </c>
      <c r="C67" s="1">
        <f>'平成20年'!C67+'平成21年'!C67+'平成22年'!C67+'平成23年'!C67+'平成24年'!C67+'平成25年'!C67+'平成26年'!C67+'平成27年'!C67</f>
        <v>13</v>
      </c>
      <c r="E67" t="s">
        <v>5</v>
      </c>
      <c r="F67" s="3">
        <f>G67/G74</f>
        <v>0.0055415617128463475</v>
      </c>
      <c r="G67" s="1">
        <f>'平成20年'!G67+'平成21年'!G67+'平成22年'!G67+'平成23年'!G67+'平成24年'!G67+'平成25年'!G67+'平成26年'!G67+'平成27年'!G67</f>
        <v>11</v>
      </c>
      <c r="I67" t="s">
        <v>5</v>
      </c>
      <c r="J67" s="3">
        <f>K67/K74</f>
        <v>0.012040133779264214</v>
      </c>
      <c r="K67" s="1">
        <f>'平成20年'!K67+'平成21年'!K67+'平成22年'!K67+'平成23年'!K67+'平成24年'!K67+'平成25年'!K67+'平成26年'!K67+'平成27年'!K67</f>
        <v>18</v>
      </c>
    </row>
    <row r="68" spans="1:11" ht="13.5">
      <c r="A68" t="s">
        <v>6</v>
      </c>
      <c r="B68" s="3">
        <f>C68/C74</f>
        <v>0.14833127317676142</v>
      </c>
      <c r="C68" s="1">
        <f>'平成20年'!C68+'平成21年'!C68+'平成22年'!C68+'平成23年'!C68+'平成24年'!C68+'平成25年'!C68+'平成26年'!C68+'平成27年'!C68</f>
        <v>240</v>
      </c>
      <c r="E68" t="s">
        <v>6</v>
      </c>
      <c r="F68" s="3">
        <f>G68/G74</f>
        <v>0.12342569269521411</v>
      </c>
      <c r="G68" s="1">
        <f>'平成20年'!G68+'平成21年'!G68+'平成22年'!G68+'平成23年'!G68+'平成24年'!G68+'平成25年'!G68+'平成26年'!G68+'平成27年'!G68</f>
        <v>245</v>
      </c>
      <c r="I68" t="s">
        <v>6</v>
      </c>
      <c r="J68" s="3">
        <f>K68/K74</f>
        <v>0.14381270903010032</v>
      </c>
      <c r="K68" s="1">
        <f>'平成20年'!K68+'平成21年'!K68+'平成22年'!K68+'平成23年'!K68+'平成24年'!K68+'平成25年'!K68+'平成26年'!K68+'平成27年'!K68</f>
        <v>215</v>
      </c>
    </row>
    <row r="69" spans="1:11" ht="13.5">
      <c r="A69" t="s">
        <v>7</v>
      </c>
      <c r="B69" s="3">
        <f>C69/C74</f>
        <v>0.3442521631644005</v>
      </c>
      <c r="C69" s="1">
        <f>'平成20年'!C69+'平成21年'!C69+'平成22年'!C69+'平成23年'!C69+'平成24年'!C69+'平成25年'!C69+'平成26年'!C69+'平成27年'!C69</f>
        <v>557</v>
      </c>
      <c r="E69" t="s">
        <v>7</v>
      </c>
      <c r="F69" s="3">
        <f>G69/G74</f>
        <v>0.34055415617128465</v>
      </c>
      <c r="G69" s="1">
        <f>'平成20年'!G69+'平成21年'!G69+'平成22年'!G69+'平成23年'!G69+'平成24年'!G69+'平成25年'!G69+'平成26年'!G69+'平成27年'!G69</f>
        <v>676</v>
      </c>
      <c r="I69" t="s">
        <v>7</v>
      </c>
      <c r="J69" s="3">
        <f>K69/K74</f>
        <v>0.328428093645485</v>
      </c>
      <c r="K69" s="1">
        <f>'平成20年'!K69+'平成21年'!K69+'平成22年'!K69+'平成23年'!K69+'平成24年'!K69+'平成25年'!K69+'平成26年'!K69+'平成27年'!K69</f>
        <v>491</v>
      </c>
    </row>
    <row r="70" spans="1:11" ht="13.5">
      <c r="A70" t="s">
        <v>8</v>
      </c>
      <c r="B70" s="3">
        <f>C70/C74</f>
        <v>0.3164400494437577</v>
      </c>
      <c r="C70" s="1">
        <f>'平成20年'!C70+'平成21年'!C70+'平成22年'!C70+'平成23年'!C70+'平成24年'!C70+'平成25年'!C70+'平成26年'!C70+'平成27年'!C70</f>
        <v>512</v>
      </c>
      <c r="E70" t="s">
        <v>8</v>
      </c>
      <c r="F70" s="3">
        <f>G70/G74</f>
        <v>0.33350125944584386</v>
      </c>
      <c r="G70" s="1">
        <f>'平成20年'!G70+'平成21年'!G70+'平成22年'!G70+'平成23年'!G70+'平成24年'!G70+'平成25年'!G70+'平成26年'!G70+'平成27年'!G70</f>
        <v>662</v>
      </c>
      <c r="I70" t="s">
        <v>8</v>
      </c>
      <c r="J70" s="3">
        <f>K70/K74</f>
        <v>0.31906354515050167</v>
      </c>
      <c r="K70" s="1">
        <f>'平成20年'!K70+'平成21年'!K70+'平成22年'!K70+'平成23年'!K70+'平成24年'!K70+'平成25年'!K70+'平成26年'!K70+'平成27年'!K70</f>
        <v>477</v>
      </c>
    </row>
    <row r="71" spans="1:11" ht="13.5">
      <c r="A71" t="s">
        <v>9</v>
      </c>
      <c r="B71" s="3">
        <f>C71/C74</f>
        <v>0.157601977750309</v>
      </c>
      <c r="C71" s="1">
        <f>'平成20年'!C71+'平成21年'!C71+'平成22年'!C71+'平成23年'!C71+'平成24年'!C71+'平成25年'!C71+'平成26年'!C71+'平成27年'!C71</f>
        <v>255</v>
      </c>
      <c r="E71" t="s">
        <v>9</v>
      </c>
      <c r="F71" s="3">
        <f>G71/G74</f>
        <v>0.16423173803526447</v>
      </c>
      <c r="G71" s="1">
        <f>'平成20年'!G71+'平成21年'!G71+'平成22年'!G71+'平成23年'!G71+'平成24年'!G71+'平成25年'!G71+'平成26年'!G71+'平成27年'!G71</f>
        <v>326</v>
      </c>
      <c r="I71" t="s">
        <v>9</v>
      </c>
      <c r="J71" s="3">
        <f>K71/K74</f>
        <v>0.15585284280936454</v>
      </c>
      <c r="K71" s="1">
        <f>'平成20年'!K71+'平成21年'!K71+'平成22年'!K71+'平成23年'!K71+'平成24年'!K71+'平成25年'!K71+'平成26年'!K71+'平成27年'!K71</f>
        <v>233</v>
      </c>
    </row>
    <row r="72" spans="1:11" ht="13.5">
      <c r="A72" t="s">
        <v>10</v>
      </c>
      <c r="B72" s="3">
        <f>C72/C74</f>
        <v>0.024721878862793572</v>
      </c>
      <c r="C72" s="1">
        <f>'平成20年'!C72+'平成21年'!C72+'平成22年'!C72+'平成23年'!C72+'平成24年'!C72+'平成25年'!C72+'平成26年'!C72+'平成27年'!C72</f>
        <v>40</v>
      </c>
      <c r="E72" t="s">
        <v>10</v>
      </c>
      <c r="F72" s="3">
        <f>G72/G74</f>
        <v>0.03224181360201511</v>
      </c>
      <c r="G72" s="1">
        <f>'平成20年'!G72+'平成21年'!G72+'平成22年'!G72+'平成23年'!G72+'平成24年'!G72+'平成25年'!G72+'平成26年'!G72+'平成27年'!G72</f>
        <v>64</v>
      </c>
      <c r="I72" t="s">
        <v>10</v>
      </c>
      <c r="J72" s="3">
        <f>K72/K74</f>
        <v>0.03812709030100334</v>
      </c>
      <c r="K72" s="1">
        <f>'平成20年'!K72+'平成21年'!K72+'平成22年'!K72+'平成23年'!K72+'平成24年'!K72+'平成25年'!K72+'平成26年'!K72+'平成27年'!K72</f>
        <v>57</v>
      </c>
    </row>
    <row r="73" spans="1:11" ht="13.5">
      <c r="A73" t="s">
        <v>11</v>
      </c>
      <c r="B73" s="3">
        <f>C73/C74</f>
        <v>0.0006180469715698393</v>
      </c>
      <c r="C73" s="1">
        <f>'平成20年'!C73+'平成21年'!C73+'平成22年'!C73+'平成23年'!C73+'平成24年'!C73+'平成25年'!C73+'平成26年'!C73+'平成27年'!C73</f>
        <v>1</v>
      </c>
      <c r="E73" t="s">
        <v>11</v>
      </c>
      <c r="F73" s="3">
        <f>G73/G74</f>
        <v>0.0005037783375314861</v>
      </c>
      <c r="G73" s="1">
        <f>'平成20年'!G73+'平成21年'!G73+'平成22年'!G73+'平成23年'!G73+'平成24年'!G73+'平成25年'!G73+'平成26年'!G73+'平成27年'!G73</f>
        <v>1</v>
      </c>
      <c r="I73" t="s">
        <v>11</v>
      </c>
      <c r="J73" s="3">
        <f>K73/K74</f>
        <v>0.0026755852842809363</v>
      </c>
      <c r="K73" s="1">
        <f>'平成20年'!K73+'平成21年'!K73+'平成22年'!K73+'平成23年'!K73+'平成24年'!K73+'平成25年'!K73+'平成26年'!K73+'平成27年'!K73</f>
        <v>4</v>
      </c>
    </row>
    <row r="74" spans="1:11" ht="13.5">
      <c r="A74" t="s">
        <v>1</v>
      </c>
      <c r="B74" s="3">
        <f>C74/C74</f>
        <v>1</v>
      </c>
      <c r="C74" s="1">
        <f>SUM(C67:C73)</f>
        <v>1618</v>
      </c>
      <c r="E74" t="s">
        <v>1</v>
      </c>
      <c r="F74" s="3">
        <f>G74/G74</f>
        <v>1</v>
      </c>
      <c r="G74" s="1">
        <f>SUM(G67:G73)</f>
        <v>1985</v>
      </c>
      <c r="I74" t="s">
        <v>1</v>
      </c>
      <c r="J74" s="3">
        <f>K74/K74</f>
        <v>1</v>
      </c>
      <c r="K74" s="1">
        <f>SUM(K67:K73)</f>
        <v>1495</v>
      </c>
    </row>
    <row r="77" spans="1:9" ht="13.5">
      <c r="A77" t="s">
        <v>17</v>
      </c>
      <c r="E77" t="s">
        <v>18</v>
      </c>
      <c r="I77" t="s">
        <v>19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0.009478672985781991</v>
      </c>
      <c r="C79" s="1">
        <f>'平成20年'!C79+'平成21年'!C79+'平成22年'!C79+'平成23年'!C79+'平成24年'!C79+'平成25年'!C79+'平成26年'!C79+'平成27年'!C79</f>
        <v>8</v>
      </c>
      <c r="E79" t="s">
        <v>5</v>
      </c>
      <c r="F79" s="3">
        <f>G79/G86</f>
        <v>0.01126126126126126</v>
      </c>
      <c r="G79" s="1">
        <f>'平成20年'!G79+'平成21年'!G79+'平成22年'!G79+'平成23年'!G79+'平成24年'!G79+'平成25年'!G79+'平成26年'!G79+'平成27年'!G79</f>
        <v>5</v>
      </c>
      <c r="I79" t="s">
        <v>5</v>
      </c>
      <c r="J79" s="3">
        <f>K79/K86</f>
        <v>0.0066050198150594455</v>
      </c>
      <c r="K79" s="1">
        <f>'平成20年'!K79+'平成21年'!K79+'平成22年'!K79+'平成23年'!K79+'平成24年'!K79+'平成25年'!K79+'平成26年'!K79+'平成27年'!K79</f>
        <v>5</v>
      </c>
    </row>
    <row r="80" spans="1:11" ht="13.5">
      <c r="A80" t="s">
        <v>6</v>
      </c>
      <c r="B80" s="3">
        <f>C80/C86</f>
        <v>0.14691943127962084</v>
      </c>
      <c r="C80" s="1">
        <f>'平成20年'!C80+'平成21年'!C80+'平成22年'!C80+'平成23年'!C80+'平成24年'!C80+'平成25年'!C80+'平成26年'!C80+'平成27年'!C80</f>
        <v>124</v>
      </c>
      <c r="E80" t="s">
        <v>6</v>
      </c>
      <c r="F80" s="3">
        <f>G80/G86</f>
        <v>0.11711711711711711</v>
      </c>
      <c r="G80" s="1">
        <f>'平成20年'!G80+'平成21年'!G80+'平成22年'!G80+'平成23年'!G80+'平成24年'!G80+'平成25年'!G80+'平成26年'!G80+'平成27年'!G80</f>
        <v>52</v>
      </c>
      <c r="I80" t="s">
        <v>6</v>
      </c>
      <c r="J80" s="3">
        <f>K80/K86</f>
        <v>0.12681638044914134</v>
      </c>
      <c r="K80" s="1">
        <f>'平成20年'!K80+'平成21年'!K80+'平成22年'!K80+'平成23年'!K80+'平成24年'!K80+'平成25年'!K80+'平成26年'!K80+'平成27年'!K80</f>
        <v>96</v>
      </c>
    </row>
    <row r="81" spans="1:11" ht="13.5">
      <c r="A81" t="s">
        <v>22</v>
      </c>
      <c r="B81" s="3">
        <f>C81/C86</f>
        <v>0.3613744075829384</v>
      </c>
      <c r="C81" s="1">
        <f>'平成20年'!C81+'平成21年'!C81+'平成22年'!C81+'平成23年'!C81+'平成24年'!C81+'平成25年'!C81+'平成26年'!C81+'平成27年'!C81</f>
        <v>305</v>
      </c>
      <c r="E81" t="s">
        <v>7</v>
      </c>
      <c r="F81" s="3">
        <f>G81/G86</f>
        <v>0.36711711711711714</v>
      </c>
      <c r="G81" s="1">
        <f>'平成20年'!G81+'平成21年'!G81+'平成22年'!G81+'平成23年'!G81+'平成24年'!G81+'平成25年'!G81+'平成26年'!G81+'平成27年'!G81</f>
        <v>163</v>
      </c>
      <c r="I81" t="s">
        <v>7</v>
      </c>
      <c r="J81" s="3">
        <f>K81/K86</f>
        <v>0.3513870541611625</v>
      </c>
      <c r="K81" s="1">
        <f>'平成20年'!K81+'平成21年'!K81+'平成22年'!K81+'平成23年'!K81+'平成24年'!K81+'平成25年'!K81+'平成26年'!K81+'平成27年'!K81</f>
        <v>266</v>
      </c>
    </row>
    <row r="82" spans="1:11" ht="13.5">
      <c r="A82" t="s">
        <v>8</v>
      </c>
      <c r="B82" s="3">
        <f>C82/C86</f>
        <v>0.31516587677725116</v>
      </c>
      <c r="C82" s="1">
        <f>'平成20年'!C82+'平成21年'!C82+'平成22年'!C82+'平成23年'!C82+'平成24年'!C82+'平成25年'!C82+'平成26年'!C82+'平成27年'!C82</f>
        <v>266</v>
      </c>
      <c r="E82" t="s">
        <v>8</v>
      </c>
      <c r="F82" s="3">
        <f>G82/G86</f>
        <v>0.3355855855855856</v>
      </c>
      <c r="G82" s="1">
        <f>'平成20年'!G82+'平成21年'!G82+'平成22年'!G82+'平成23年'!G82+'平成24年'!G82+'平成25年'!G82+'平成26年'!G82+'平成27年'!G82</f>
        <v>149</v>
      </c>
      <c r="I82" t="s">
        <v>8</v>
      </c>
      <c r="J82" s="3">
        <f>K82/K86</f>
        <v>0.31175693527080584</v>
      </c>
      <c r="K82" s="1">
        <f>'平成20年'!K82+'平成21年'!K82+'平成22年'!K82+'平成23年'!K82+'平成24年'!K82+'平成25年'!K82+'平成26年'!K82+'平成27年'!K82</f>
        <v>236</v>
      </c>
    </row>
    <row r="83" spans="1:11" ht="13.5">
      <c r="A83" t="s">
        <v>9</v>
      </c>
      <c r="B83" s="3">
        <f>C83/C86</f>
        <v>0.14691943127962084</v>
      </c>
      <c r="C83" s="1">
        <f>'平成20年'!C83+'平成21年'!C83+'平成22年'!C83+'平成23年'!C83+'平成24年'!C83+'平成25年'!C83+'平成26年'!C83+'平成27年'!C83</f>
        <v>124</v>
      </c>
      <c r="E83" t="s">
        <v>9</v>
      </c>
      <c r="F83" s="3">
        <f>G83/G86</f>
        <v>0.14189189189189189</v>
      </c>
      <c r="G83" s="1">
        <f>'平成20年'!G83+'平成21年'!G83+'平成22年'!G83+'平成23年'!G83+'平成24年'!G83+'平成25年'!G83+'平成26年'!G83+'平成27年'!G83</f>
        <v>63</v>
      </c>
      <c r="I83" t="s">
        <v>9</v>
      </c>
      <c r="J83" s="3">
        <f>K83/K86</f>
        <v>0.17305151915455746</v>
      </c>
      <c r="K83" s="1">
        <f>'平成20年'!K83+'平成21年'!K83+'平成22年'!K83+'平成23年'!K83+'平成24年'!K83+'平成25年'!K83+'平成26年'!K83+'平成27年'!K83</f>
        <v>131</v>
      </c>
    </row>
    <row r="84" spans="1:11" ht="13.5">
      <c r="A84" t="s">
        <v>10</v>
      </c>
      <c r="B84" s="3">
        <f>C84/C86</f>
        <v>0.02014218009478673</v>
      </c>
      <c r="C84" s="1">
        <f>'平成20年'!C84+'平成21年'!C84+'平成22年'!C84+'平成23年'!C84+'平成24年'!C84+'平成25年'!C84+'平成26年'!C84+'平成27年'!C84</f>
        <v>17</v>
      </c>
      <c r="E84" t="s">
        <v>10</v>
      </c>
      <c r="F84" s="3">
        <f>G84/G86</f>
        <v>0.024774774774774775</v>
      </c>
      <c r="G84" s="1">
        <f>'平成20年'!G84+'平成21年'!G84+'平成22年'!G84+'平成23年'!G84+'平成24年'!G84+'平成25年'!G84+'平成26年'!G84+'平成27年'!G84</f>
        <v>11</v>
      </c>
      <c r="I84" t="s">
        <v>10</v>
      </c>
      <c r="J84" s="3">
        <f>K84/K86</f>
        <v>0.02906208718626156</v>
      </c>
      <c r="K84" s="1">
        <f>'平成20年'!K84+'平成21年'!K84+'平成22年'!K84+'平成23年'!K84+'平成24年'!K84+'平成25年'!K84+'平成26年'!K84+'平成27年'!K84</f>
        <v>22</v>
      </c>
    </row>
    <row r="85" spans="1:11" ht="13.5">
      <c r="A85" t="s">
        <v>11</v>
      </c>
      <c r="B85" s="3">
        <f>C85/C86</f>
        <v>0</v>
      </c>
      <c r="C85" s="1">
        <f>'平成20年'!C85+'平成21年'!C85+'平成22年'!C85+'平成23年'!C85+'平成24年'!C85+'平成25年'!C85+'平成26年'!C85+'平成27年'!C85</f>
        <v>0</v>
      </c>
      <c r="E85" t="s">
        <v>11</v>
      </c>
      <c r="F85" s="3">
        <f>G85/G86</f>
        <v>0.0022522522522522522</v>
      </c>
      <c r="G85" s="1">
        <f>'平成20年'!G85+'平成21年'!G85+'平成22年'!G85+'平成23年'!G85+'平成24年'!G85+'平成25年'!G85+'平成26年'!G85+'平成27年'!G85</f>
        <v>1</v>
      </c>
      <c r="I85" t="s">
        <v>11</v>
      </c>
      <c r="J85" s="3">
        <f>K85/K86</f>
        <v>0.001321003963011889</v>
      </c>
      <c r="K85" s="1">
        <f>'平成20年'!K85+'平成21年'!K85+'平成22年'!K85+'平成23年'!K85+'平成24年'!K85+'平成25年'!K85+'平成26年'!K85+'平成27年'!K85</f>
        <v>1</v>
      </c>
    </row>
    <row r="86" spans="1:11" ht="13.5">
      <c r="A86" t="s">
        <v>1</v>
      </c>
      <c r="B86" s="3">
        <f>C86/C86</f>
        <v>1</v>
      </c>
      <c r="C86" s="1">
        <f>SUM(C79:C85)</f>
        <v>844</v>
      </c>
      <c r="E86" t="s">
        <v>1</v>
      </c>
      <c r="F86" s="3">
        <f>G86/G86</f>
        <v>1</v>
      </c>
      <c r="G86" s="1">
        <f>SUM(G79:G85)</f>
        <v>444</v>
      </c>
      <c r="I86" t="s">
        <v>1</v>
      </c>
      <c r="J86" s="3">
        <f>K86/K86</f>
        <v>1</v>
      </c>
      <c r="K86" s="1">
        <f>SUM(K79:K85)</f>
        <v>757</v>
      </c>
    </row>
    <row r="89" ht="13.5">
      <c r="A89" t="s">
        <v>20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0.00228310502283105</v>
      </c>
      <c r="C91" s="1">
        <f>'平成20年'!C91+'平成21年'!C91+'平成22年'!C91+'平成23年'!C91+'平成24年'!C91+'平成25年'!C91+'平成26年'!C91+'平成27年'!C91</f>
        <v>1</v>
      </c>
    </row>
    <row r="92" spans="1:3" ht="13.5">
      <c r="A92" t="s">
        <v>6</v>
      </c>
      <c r="B92" s="3">
        <f>C92/C98</f>
        <v>0.1689497716894977</v>
      </c>
      <c r="C92" s="1">
        <f>'平成20年'!C92+'平成21年'!C92+'平成22年'!C92+'平成23年'!C92+'平成24年'!C92+'平成25年'!C92+'平成26年'!C92+'平成27年'!C92</f>
        <v>74</v>
      </c>
    </row>
    <row r="93" spans="1:3" ht="13.5">
      <c r="A93" t="s">
        <v>21</v>
      </c>
      <c r="B93" s="3">
        <f>C93/C98</f>
        <v>0.3767123287671233</v>
      </c>
      <c r="C93" s="1">
        <f>'平成20年'!C93+'平成21年'!C93+'平成22年'!C93+'平成23年'!C93+'平成24年'!C93+'平成25年'!C93+'平成26年'!C93+'平成27年'!C93</f>
        <v>165</v>
      </c>
    </row>
    <row r="94" spans="1:3" ht="13.5">
      <c r="A94" t="s">
        <v>8</v>
      </c>
      <c r="B94" s="3">
        <f>C94/C98</f>
        <v>0.3401826484018265</v>
      </c>
      <c r="C94" s="1">
        <f>'平成20年'!C94+'平成21年'!C94+'平成22年'!C94+'平成23年'!C94+'平成24年'!C94+'平成25年'!C94+'平成26年'!C94+'平成27年'!C94</f>
        <v>149</v>
      </c>
    </row>
    <row r="95" spans="1:3" ht="13.5">
      <c r="A95" t="s">
        <v>9</v>
      </c>
      <c r="B95" s="3">
        <f>C95/C98</f>
        <v>0.10273972602739725</v>
      </c>
      <c r="C95" s="1">
        <f>'平成20年'!C95+'平成21年'!C95+'平成22年'!C95+'平成23年'!C95+'平成24年'!C95+'平成25年'!C95+'平成26年'!C95+'平成27年'!C95</f>
        <v>45</v>
      </c>
    </row>
    <row r="96" spans="1:3" ht="13.5">
      <c r="A96" t="s">
        <v>10</v>
      </c>
      <c r="B96" s="3">
        <f>C96/C98</f>
        <v>0.0091324200913242</v>
      </c>
      <c r="C96" s="1">
        <f>'平成20年'!C96+'平成21年'!C96+'平成22年'!C96+'平成23年'!C96+'平成24年'!C96+'平成25年'!C96+'平成26年'!C96+'平成27年'!C96</f>
        <v>4</v>
      </c>
    </row>
    <row r="97" spans="1:3" ht="13.5">
      <c r="A97" t="s">
        <v>11</v>
      </c>
      <c r="B97" s="3">
        <f>C97/C98</f>
        <v>0</v>
      </c>
      <c r="C97" s="1">
        <f>'平成20年'!C97+'平成21年'!C97+'平成22年'!C97+'平成23年'!C97+'平成24年'!C97+'平成25年'!C97+'平成26年'!C97+'平成27年'!C97</f>
        <v>0</v>
      </c>
    </row>
    <row r="98" spans="1:3" ht="13.5">
      <c r="A98" t="s">
        <v>1</v>
      </c>
      <c r="B98" s="3">
        <f>C98/C98</f>
        <v>1</v>
      </c>
      <c r="C98" s="1">
        <f>SUM(C91:C97)</f>
        <v>438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2015-06-18T01:21:19Z</cp:lastPrinted>
  <dcterms:created xsi:type="dcterms:W3CDTF">2014-08-06T02:49:48Z</dcterms:created>
  <dcterms:modified xsi:type="dcterms:W3CDTF">2017-02-17T04:42:54Z</dcterms:modified>
  <cp:category/>
  <cp:version/>
  <cp:contentType/>
  <cp:contentStatus/>
</cp:coreProperties>
</file>