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605" windowHeight="7380" activeTab="7"/>
  </bookViews>
  <sheets>
    <sheet name="平成20年" sheetId="1" r:id="rId1"/>
    <sheet name="平成21年" sheetId="2" r:id="rId2"/>
    <sheet name="平成22年" sheetId="3" r:id="rId3"/>
    <sheet name="平成23年" sheetId="4" r:id="rId4"/>
    <sheet name="平成24年" sheetId="5" r:id="rId5"/>
    <sheet name="平成25年" sheetId="6" r:id="rId6"/>
    <sheet name="平成26年" sheetId="7" r:id="rId7"/>
    <sheet name="平成27年" sheetId="8" r:id="rId8"/>
    <sheet name="庄内合計" sheetId="9" r:id="rId9"/>
    <sheet name="第三子割合" sheetId="10" r:id="rId10"/>
    <sheet name="出生数に占める割合" sheetId="11" r:id="rId11"/>
  </sheets>
  <definedNames>
    <definedName name="_xlnm.Print_Area" localSheetId="10">'出生数に占める割合'!$A$1:$R$89</definedName>
    <definedName name="_xlnm.Print_Area" localSheetId="8">'庄内合計'!$A$1:$R$98</definedName>
    <definedName name="_xlnm.Print_Area" localSheetId="9">'第三子割合'!$A$21:$O$90</definedName>
    <definedName name="_xlnm.Print_Area" localSheetId="0">'平成20年'!$A$1:$R$98</definedName>
    <definedName name="_xlnm.Print_Area" localSheetId="1">'平成21年'!$A$1:$R$98</definedName>
    <definedName name="_xlnm.Print_Area" localSheetId="2">'平成22年'!$A$1:$R$98</definedName>
    <definedName name="_xlnm.Print_Area" localSheetId="3">'平成23年'!$A$1:$R$98</definedName>
    <definedName name="_xlnm.Print_Area" localSheetId="4">'平成24年'!$A$1:$R$98</definedName>
  </definedNames>
  <calcPr fullCalcOnLoad="1"/>
</workbook>
</file>

<file path=xl/sharedStrings.xml><?xml version="1.0" encoding="utf-8"?>
<sst xmlns="http://schemas.openxmlformats.org/spreadsheetml/2006/main" count="1060" uniqueCount="64">
  <si>
    <t>山形県</t>
  </si>
  <si>
    <t>計</t>
  </si>
  <si>
    <t>年齢</t>
  </si>
  <si>
    <t>人数</t>
  </si>
  <si>
    <t>％</t>
  </si>
  <si>
    <t>～19歳</t>
  </si>
  <si>
    <t>～24歳</t>
  </si>
  <si>
    <t>～29歳</t>
  </si>
  <si>
    <t>～34歳</t>
  </si>
  <si>
    <t>～39歳</t>
  </si>
  <si>
    <t>～44歳</t>
  </si>
  <si>
    <t>45歳以上</t>
  </si>
  <si>
    <t xml:space="preserve"> ～29歳</t>
  </si>
  <si>
    <t>※各チャート下のカッコ書きは第3子以降の割合</t>
  </si>
  <si>
    <t>　母の年齢別出生数割合（平成20年）</t>
  </si>
  <si>
    <t>県</t>
  </si>
  <si>
    <t>第３子以降割合</t>
  </si>
  <si>
    <t>第３子以降</t>
  </si>
  <si>
    <t>第９子～</t>
  </si>
  <si>
    <t>第８子</t>
  </si>
  <si>
    <t>第７子</t>
  </si>
  <si>
    <t>第６子</t>
  </si>
  <si>
    <t>第５子</t>
  </si>
  <si>
    <t>第４子</t>
  </si>
  <si>
    <t>第３子割合</t>
  </si>
  <si>
    <t>第３子</t>
  </si>
  <si>
    <t>第２子</t>
  </si>
  <si>
    <t>第１子</t>
  </si>
  <si>
    <t>総数check</t>
  </si>
  <si>
    <t>総数</t>
  </si>
  <si>
    <t>出生数に占める第３子（以降）の割合</t>
  </si>
  <si>
    <t>H20</t>
  </si>
  <si>
    <t>H21</t>
  </si>
  <si>
    <t>H22</t>
  </si>
  <si>
    <t>H23</t>
  </si>
  <si>
    <t>check</t>
  </si>
  <si>
    <t>H24</t>
  </si>
  <si>
    <t>　母の年齢別出生数割合（平成21年）</t>
  </si>
  <si>
    <t>　母の年齢別出生数割合（平成22年）</t>
  </si>
  <si>
    <t>　母の年齢別出生数割合（平成23年）</t>
  </si>
  <si>
    <t>　母の年齢別出生数割合（平成24年）</t>
  </si>
  <si>
    <t>庄内保健所</t>
  </si>
  <si>
    <t>鶴岡市</t>
  </si>
  <si>
    <t>酒田市</t>
  </si>
  <si>
    <t>三川町</t>
  </si>
  <si>
    <t>庄内町</t>
  </si>
  <si>
    <t>遊佐町</t>
  </si>
  <si>
    <t>鶴岡市</t>
  </si>
  <si>
    <t>　～29歳</t>
  </si>
  <si>
    <t>第何子</t>
  </si>
  <si>
    <t>第一子</t>
  </si>
  <si>
    <t>第二子</t>
  </si>
  <si>
    <t>第三子</t>
  </si>
  <si>
    <t>第四子以降</t>
  </si>
  <si>
    <t>　母の年齢別出生数割合（平成25年）</t>
  </si>
  <si>
    <t>H25</t>
  </si>
  <si>
    <t>　母の年齢別出生数割合（平成26年）</t>
  </si>
  <si>
    <t>H26</t>
  </si>
  <si>
    <t>資料：「人口動態統計」</t>
  </si>
  <si>
    <t>　母の年齢別出生数割合（平成27年）</t>
  </si>
  <si>
    <t>H27</t>
  </si>
  <si>
    <t>H20～27</t>
  </si>
  <si>
    <t>　母の年齢別出生数割合（平成20年～27年）</t>
  </si>
  <si>
    <t>　第一子、第二子、第三子、第四子以降それぞれの出生数に占める割合。（平成20年～27年合計）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</si>
</sst>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.0%"/>
    <numFmt numFmtId="178" formatCode="&quot;(&quot;0.0%&quot;)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 style="medium"/>
      <top style="thin"/>
      <bottom style="medium"/>
    </border>
    <border>
      <left style="double"/>
      <right style="mediumDashed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thin"/>
      <bottom style="medium"/>
    </border>
    <border>
      <left style="medium"/>
      <right/>
      <top style="thin"/>
      <bottom style="medium"/>
    </border>
    <border>
      <left style="mediumDashed"/>
      <right style="medium"/>
      <top style="thin"/>
      <bottom style="thin"/>
    </border>
    <border>
      <left style="double"/>
      <right style="mediumDashed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Dashed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/>
      <top style="thin"/>
      <bottom style="thin"/>
    </border>
    <border>
      <left style="mediumDashed"/>
      <right style="medium"/>
      <top/>
      <bottom style="thin"/>
    </border>
    <border>
      <left style="double"/>
      <right style="mediumDashed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Dashed"/>
      <right style="thin"/>
      <top/>
      <bottom style="thin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 style="medium"/>
      <right/>
      <top/>
      <bottom style="thin"/>
    </border>
    <border>
      <left style="mediumDashed"/>
      <right style="medium"/>
      <top style="double"/>
      <bottom style="double"/>
    </border>
    <border>
      <left style="double"/>
      <right style="mediumDashed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mediumDashed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medium"/>
      <right/>
      <top style="double"/>
      <bottom style="double"/>
    </border>
    <border>
      <left style="mediumDashed"/>
      <right style="medium"/>
      <top style="medium"/>
      <bottom/>
    </border>
    <border>
      <left style="double"/>
      <right style="mediumDashed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Dashed"/>
      <right style="thin"/>
      <top style="medium"/>
      <bottom/>
    </border>
    <border>
      <left/>
      <right style="thin"/>
      <top style="medium"/>
      <bottom/>
    </border>
    <border>
      <left style="double"/>
      <right style="double"/>
      <top style="medium"/>
      <bottom/>
    </border>
    <border>
      <left style="medium"/>
      <right/>
      <top style="medium"/>
      <bottom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Dashed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Dashed"/>
      <top style="double"/>
      <bottom style="thin"/>
    </border>
    <border>
      <left style="thin"/>
      <right style="mediumDashed"/>
      <top style="thin"/>
      <bottom style="thin"/>
    </border>
    <border>
      <left style="thin"/>
      <right style="mediumDashed"/>
      <top style="thin"/>
      <bottom style="medium"/>
    </border>
    <border>
      <left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7" fontId="0" fillId="33" borderId="10" xfId="42" applyNumberFormat="1" applyFont="1" applyFill="1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77" fontId="0" fillId="33" borderId="14" xfId="42" applyNumberFormat="1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177" fontId="0" fillId="33" borderId="18" xfId="42" applyNumberFormat="1" applyFont="1" applyFill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2" xfId="42" applyNumberFormat="1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33" borderId="26" xfId="42" applyNumberFormat="1" applyFont="1" applyFill="1" applyBorder="1" applyAlignment="1">
      <alignment vertical="center"/>
    </xf>
    <xf numFmtId="38" fontId="0" fillId="0" borderId="27" xfId="0" applyNumberForma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30" xfId="42" applyNumberFormat="1" applyFont="1" applyFill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0" applyBorder="1" applyAlignment="1">
      <alignment vertical="center"/>
    </xf>
    <xf numFmtId="177" fontId="0" fillId="33" borderId="34" xfId="42" applyNumberFormat="1" applyFont="1" applyFill="1" applyBorder="1" applyAlignment="1">
      <alignment vertical="center"/>
    </xf>
    <xf numFmtId="38" fontId="0" fillId="0" borderId="35" xfId="0" applyNumberForma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177" fontId="0" fillId="33" borderId="38" xfId="42" applyNumberFormat="1" applyFont="1" applyFill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33" borderId="42" xfId="0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3" borderId="46" xfId="0" applyFill="1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8" fontId="0" fillId="0" borderId="0" xfId="0" applyNumberFormat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177" fontId="0" fillId="33" borderId="60" xfId="42" applyNumberFormat="1" applyFont="1" applyFill="1" applyBorder="1" applyAlignment="1">
      <alignment vertical="center"/>
    </xf>
    <xf numFmtId="177" fontId="0" fillId="33" borderId="61" xfId="42" applyNumberFormat="1" applyFont="1" applyFill="1" applyBorder="1" applyAlignment="1">
      <alignment vertical="center"/>
    </xf>
    <xf numFmtId="177" fontId="0" fillId="33" borderId="62" xfId="42" applyNumberFormat="1" applyFont="1" applyFill="1" applyBorder="1" applyAlignment="1">
      <alignment vertical="center"/>
    </xf>
    <xf numFmtId="177" fontId="0" fillId="33" borderId="63" xfId="42" applyNumberFormat="1" applyFont="1" applyFill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0" fillId="0" borderId="66" xfId="48" applyFont="1" applyBorder="1" applyAlignment="1">
      <alignment vertical="center"/>
    </xf>
    <xf numFmtId="38" fontId="0" fillId="0" borderId="67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'平成20年'!$A$55:$A$61</c:f>
              <c:strCache/>
            </c:strRef>
          </c:cat>
          <c:val>
            <c:numRef>
              <c:f>'平成20年'!$B$55:$B$61</c:f>
              <c:numCache/>
            </c:numRef>
          </c:val>
        </c:ser>
        <c:axId val="31729900"/>
        <c:axId val="17133645"/>
      </c:radarChart>
      <c:catAx>
        <c:axId val="317299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 val="autoZero"/>
        <c:auto val="0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'平成21年'!$I$55:$I$61</c:f>
              <c:strCache/>
            </c:strRef>
          </c:cat>
          <c:val>
            <c:numRef>
              <c:f>'平成21年'!$J$55:$J$61</c:f>
              <c:numCache/>
            </c:numRef>
          </c:val>
        </c:ser>
        <c:axId val="34220422"/>
        <c:axId val="39548343"/>
      </c:radarChart>
      <c:catAx>
        <c:axId val="34220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8343"/>
        <c:crosses val="autoZero"/>
        <c:auto val="0"/>
        <c:lblOffset val="100"/>
        <c:tickLblSkip val="1"/>
        <c:noMultiLvlLbl val="0"/>
      </c:catAx>
      <c:valAx>
        <c:axId val="39548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220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'平成21年'!$A$67:$A$73</c:f>
              <c:strCache/>
            </c:strRef>
          </c:cat>
          <c:val>
            <c:numRef>
              <c:f>'平成21年'!$B$67:$B$73</c:f>
              <c:numCache/>
            </c:numRef>
          </c:val>
        </c:ser>
        <c:axId val="20390768"/>
        <c:axId val="49299185"/>
      </c:radarChart>
      <c:catAx>
        <c:axId val="203907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9185"/>
        <c:crosses val="autoZero"/>
        <c:auto val="0"/>
        <c:lblOffset val="100"/>
        <c:tickLblSkip val="1"/>
        <c:noMultiLvlLbl val="0"/>
      </c:catAx>
      <c:valAx>
        <c:axId val="4929918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390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'平成21年'!$E$67:$E$73</c:f>
              <c:strCache/>
            </c:strRef>
          </c:cat>
          <c:val>
            <c:numRef>
              <c:f>'平成21年'!$F$67:$F$73</c:f>
              <c:numCache/>
            </c:numRef>
          </c:val>
        </c:ser>
        <c:axId val="41039482"/>
        <c:axId val="33811019"/>
      </c:radarChart>
      <c:catAx>
        <c:axId val="410394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11019"/>
        <c:crosses val="autoZero"/>
        <c:auto val="0"/>
        <c:lblOffset val="100"/>
        <c:tickLblSkip val="1"/>
        <c:noMultiLvlLbl val="0"/>
      </c:catAx>
      <c:valAx>
        <c:axId val="3381101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039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'平成21年'!$I$67:$I$73</c:f>
              <c:strCache/>
            </c:strRef>
          </c:cat>
          <c:val>
            <c:numRef>
              <c:f>'平成21年'!$J$67:$J$73</c:f>
              <c:numCache/>
            </c:numRef>
          </c:val>
        </c:ser>
        <c:axId val="35863716"/>
        <c:axId val="54337989"/>
      </c:radarChart>
      <c:catAx>
        <c:axId val="358637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7989"/>
        <c:crosses val="autoZero"/>
        <c:auto val="0"/>
        <c:lblOffset val="100"/>
        <c:tickLblSkip val="1"/>
        <c:noMultiLvlLbl val="0"/>
      </c:catAx>
      <c:valAx>
        <c:axId val="5433798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863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'平成21年'!$A$79:$A$85</c:f>
              <c:strCache/>
            </c:strRef>
          </c:cat>
          <c:val>
            <c:numRef>
              <c:f>'平成21年'!$B$79:$B$85</c:f>
              <c:numCache/>
            </c:numRef>
          </c:val>
        </c:ser>
        <c:axId val="19279854"/>
        <c:axId val="39300959"/>
      </c:radarChart>
      <c:catAx>
        <c:axId val="192798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00959"/>
        <c:crosses val="autoZero"/>
        <c:auto val="0"/>
        <c:lblOffset val="100"/>
        <c:tickLblSkip val="1"/>
        <c:noMultiLvlLbl val="0"/>
      </c:catAx>
      <c:valAx>
        <c:axId val="3930095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279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'平成22年'!$A$55:$A$61</c:f>
              <c:strCache/>
            </c:strRef>
          </c:cat>
          <c:val>
            <c:numRef>
              <c:f>'平成22年'!$B$55:$B$61</c:f>
              <c:numCache/>
            </c:numRef>
          </c:val>
        </c:ser>
        <c:axId val="18164312"/>
        <c:axId val="29261081"/>
      </c:radarChart>
      <c:catAx>
        <c:axId val="181643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1081"/>
        <c:crosses val="autoZero"/>
        <c:auto val="0"/>
        <c:lblOffset val="100"/>
        <c:tickLblSkip val="1"/>
        <c:noMultiLvlLbl val="0"/>
      </c:catAx>
      <c:valAx>
        <c:axId val="29261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164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'平成22年'!$E$55:$E$61</c:f>
              <c:strCache/>
            </c:strRef>
          </c:cat>
          <c:val>
            <c:numRef>
              <c:f>'平成22年'!$F$55:$F$61</c:f>
              <c:numCache/>
            </c:numRef>
          </c:val>
        </c:ser>
        <c:axId val="62023138"/>
        <c:axId val="21337331"/>
      </c:radarChart>
      <c:catAx>
        <c:axId val="620231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7331"/>
        <c:crosses val="autoZero"/>
        <c:auto val="0"/>
        <c:lblOffset val="100"/>
        <c:tickLblSkip val="1"/>
        <c:noMultiLvlLbl val="0"/>
      </c:catAx>
      <c:valAx>
        <c:axId val="2133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'平成22年'!$I$55:$I$61</c:f>
              <c:strCache/>
            </c:strRef>
          </c:cat>
          <c:val>
            <c:numRef>
              <c:f>'平成22年'!$J$55:$J$61</c:f>
              <c:numCache/>
            </c:numRef>
          </c:val>
        </c:ser>
        <c:axId val="57818252"/>
        <c:axId val="50602221"/>
      </c:radarChart>
      <c:catAx>
        <c:axId val="578182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1"/>
        <c:crosses val="autoZero"/>
        <c:auto val="0"/>
        <c:lblOffset val="100"/>
        <c:tickLblSkip val="1"/>
        <c:noMultiLvlLbl val="0"/>
      </c:catAx>
      <c:valAx>
        <c:axId val="5060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818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'平成22年'!$A$67:$A$73</c:f>
              <c:strCache/>
            </c:strRef>
          </c:cat>
          <c:val>
            <c:numRef>
              <c:f>'平成22年'!$B$67:$B$73</c:f>
              <c:numCache/>
            </c:numRef>
          </c:val>
        </c:ser>
        <c:axId val="52766806"/>
        <c:axId val="5139207"/>
      </c:radarChart>
      <c:catAx>
        <c:axId val="527668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207"/>
        <c:crosses val="autoZero"/>
        <c:auto val="0"/>
        <c:lblOffset val="100"/>
        <c:tickLblSkip val="1"/>
        <c:noMultiLvlLbl val="0"/>
      </c:catAx>
      <c:valAx>
        <c:axId val="513920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766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'平成22年'!$E$67:$E$73</c:f>
              <c:strCache/>
            </c:strRef>
          </c:cat>
          <c:val>
            <c:numRef>
              <c:f>'平成22年'!$F$67:$F$73</c:f>
              <c:numCache/>
            </c:numRef>
          </c:val>
        </c:ser>
        <c:axId val="46252864"/>
        <c:axId val="13622593"/>
      </c:radarChart>
      <c:catAx>
        <c:axId val="462528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22593"/>
        <c:crosses val="autoZero"/>
        <c:auto val="0"/>
        <c:lblOffset val="100"/>
        <c:tickLblSkip val="1"/>
        <c:noMultiLvlLbl val="0"/>
      </c:catAx>
      <c:valAx>
        <c:axId val="1362259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252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'平成20年'!$E$55:$E$61</c:f>
              <c:strCache/>
            </c:strRef>
          </c:cat>
          <c:val>
            <c:numRef>
              <c:f>'平成20年'!$F$55:$F$61</c:f>
              <c:numCache/>
            </c:numRef>
          </c:val>
        </c:ser>
        <c:axId val="19985078"/>
        <c:axId val="45647975"/>
      </c:radarChart>
      <c:catAx>
        <c:axId val="199850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7975"/>
        <c:crosses val="autoZero"/>
        <c:auto val="0"/>
        <c:lblOffset val="100"/>
        <c:tickLblSkip val="1"/>
        <c:noMultiLvlLbl val="0"/>
      </c:catAx>
      <c:valAx>
        <c:axId val="45647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'平成22年'!$I$67:$I$73</c:f>
              <c:strCache/>
            </c:strRef>
          </c:cat>
          <c:val>
            <c:numRef>
              <c:f>'平成22年'!$J$67:$J$73</c:f>
              <c:numCache/>
            </c:numRef>
          </c:val>
        </c:ser>
        <c:axId val="55494474"/>
        <c:axId val="29688219"/>
      </c:radarChart>
      <c:catAx>
        <c:axId val="554944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88219"/>
        <c:crosses val="autoZero"/>
        <c:auto val="0"/>
        <c:lblOffset val="100"/>
        <c:tickLblSkip val="1"/>
        <c:noMultiLvlLbl val="0"/>
      </c:catAx>
      <c:valAx>
        <c:axId val="2968821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494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'平成22年'!$B$77:$B$78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'平成22年'!$A$79:$A$85</c:f>
              <c:strCache/>
            </c:strRef>
          </c:cat>
          <c:val>
            <c:numRef>
              <c:f>'平成22年'!$B$79:$B$85</c:f>
              <c:numCache/>
            </c:numRef>
          </c:val>
        </c:ser>
        <c:axId val="65867380"/>
        <c:axId val="55935509"/>
      </c:radarChart>
      <c:catAx>
        <c:axId val="658673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35509"/>
        <c:crosses val="autoZero"/>
        <c:auto val="0"/>
        <c:lblOffset val="100"/>
        <c:tickLblSkip val="1"/>
        <c:noMultiLvlLbl val="0"/>
      </c:catAx>
      <c:valAx>
        <c:axId val="5593550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867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'平成23年'!$A$55:$A$61</c:f>
              <c:strCache/>
            </c:strRef>
          </c:cat>
          <c:val>
            <c:numRef>
              <c:f>'平成23年'!$B$55:$B$61</c:f>
              <c:numCache/>
            </c:numRef>
          </c:val>
        </c:ser>
        <c:axId val="33657534"/>
        <c:axId val="34482351"/>
      </c:radarChart>
      <c:catAx>
        <c:axId val="336575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2351"/>
        <c:crosses val="autoZero"/>
        <c:auto val="0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657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'平成23年'!$E$55:$E$61</c:f>
              <c:strCache/>
            </c:strRef>
          </c:cat>
          <c:val>
            <c:numRef>
              <c:f>'平成23年'!$F$55:$F$61</c:f>
              <c:numCache/>
            </c:numRef>
          </c:val>
        </c:ser>
        <c:axId val="41905704"/>
        <c:axId val="41607017"/>
      </c:radarChart>
      <c:catAx>
        <c:axId val="419057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7017"/>
        <c:crosses val="autoZero"/>
        <c:auto val="0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905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'平成23年'!$I$55:$I$61</c:f>
              <c:strCache/>
            </c:strRef>
          </c:cat>
          <c:val>
            <c:numRef>
              <c:f>'平成23年'!$J$55:$J$61</c:f>
              <c:numCache/>
            </c:numRef>
          </c:val>
        </c:ser>
        <c:axId val="38918834"/>
        <c:axId val="14725187"/>
      </c:radarChart>
      <c:catAx>
        <c:axId val="389188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25187"/>
        <c:crosses val="autoZero"/>
        <c:auto val="0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918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'平成23年'!$A$67:$A$73</c:f>
              <c:strCache/>
            </c:strRef>
          </c:cat>
          <c:val>
            <c:numRef>
              <c:f>'平成23年'!$B$67:$B$73</c:f>
              <c:numCache/>
            </c:numRef>
          </c:val>
        </c:ser>
        <c:axId val="65417820"/>
        <c:axId val="51889469"/>
      </c:radarChart>
      <c:catAx>
        <c:axId val="654178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89469"/>
        <c:crosses val="autoZero"/>
        <c:auto val="0"/>
        <c:lblOffset val="100"/>
        <c:tickLblSkip val="1"/>
        <c:noMultiLvlLbl val="0"/>
      </c:catAx>
      <c:valAx>
        <c:axId val="5188946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41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'平成23年'!$E$67:$E$73</c:f>
              <c:strCache/>
            </c:strRef>
          </c:cat>
          <c:val>
            <c:numRef>
              <c:f>'平成23年'!$F$67:$F$73</c:f>
              <c:numCache/>
            </c:numRef>
          </c:val>
        </c:ser>
        <c:axId val="64352038"/>
        <c:axId val="42297431"/>
      </c:radarChart>
      <c:catAx>
        <c:axId val="643520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431"/>
        <c:crosses val="autoZero"/>
        <c:auto val="0"/>
        <c:lblOffset val="100"/>
        <c:tickLblSkip val="1"/>
        <c:noMultiLvlLbl val="0"/>
      </c:catAx>
      <c:valAx>
        <c:axId val="4229743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'平成23年'!$I$67:$I$73</c:f>
              <c:strCache/>
            </c:strRef>
          </c:cat>
          <c:val>
            <c:numRef>
              <c:f>'平成23年'!$J$67:$J$73</c:f>
              <c:numCache/>
            </c:numRef>
          </c:val>
        </c:ser>
        <c:axId val="45132560"/>
        <c:axId val="3539857"/>
      </c:radarChart>
      <c:catAx>
        <c:axId val="451325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9857"/>
        <c:crosses val="autoZero"/>
        <c:auto val="0"/>
        <c:lblOffset val="100"/>
        <c:tickLblSkip val="1"/>
        <c:noMultiLvlLbl val="0"/>
      </c:catAx>
      <c:valAx>
        <c:axId val="353985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132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'平成23年'!$B$77:$B$78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'平成23年'!$A$79:$A$85</c:f>
              <c:strCache/>
            </c:strRef>
          </c:cat>
          <c:val>
            <c:numRef>
              <c:f>'平成23年'!$B$79:$B$85</c:f>
              <c:numCache/>
            </c:numRef>
          </c:val>
        </c:ser>
        <c:axId val="31858714"/>
        <c:axId val="18292971"/>
      </c:radarChart>
      <c:catAx>
        <c:axId val="318587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92971"/>
        <c:crosses val="autoZero"/>
        <c:auto val="0"/>
        <c:lblOffset val="100"/>
        <c:tickLblSkip val="1"/>
        <c:noMultiLvlLbl val="0"/>
      </c:catAx>
      <c:valAx>
        <c:axId val="1829297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858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'平成24年'!$A$55:$A$61</c:f>
              <c:strCache/>
            </c:strRef>
          </c:cat>
          <c:val>
            <c:numRef>
              <c:f>'平成24年'!$B$55:$B$61</c:f>
              <c:numCache/>
            </c:numRef>
          </c:val>
        </c:ser>
        <c:axId val="30419012"/>
        <c:axId val="5335653"/>
      </c:radarChart>
      <c:catAx>
        <c:axId val="304190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53"/>
        <c:crosses val="autoZero"/>
        <c:auto val="0"/>
        <c:lblOffset val="100"/>
        <c:tickLblSkip val="1"/>
        <c:noMultiLvlLbl val="0"/>
      </c:catAx>
      <c:valAx>
        <c:axId val="533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419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'平成20年'!$I$55:$I$61</c:f>
              <c:strCache/>
            </c:strRef>
          </c:cat>
          <c:val>
            <c:numRef>
              <c:f>'平成20年'!$J$55:$J$61</c:f>
              <c:numCache/>
            </c:numRef>
          </c:val>
        </c:ser>
        <c:axId val="8178592"/>
        <c:axId val="6498465"/>
      </c:radarChart>
      <c:catAx>
        <c:axId val="81785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65"/>
        <c:crosses val="autoZero"/>
        <c:auto val="0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178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'平成24年'!$E$55:$E$61</c:f>
              <c:strCache/>
            </c:strRef>
          </c:cat>
          <c:val>
            <c:numRef>
              <c:f>'平成24年'!$F$55:$F$61</c:f>
              <c:numCache/>
            </c:numRef>
          </c:val>
        </c:ser>
        <c:axId val="48020878"/>
        <c:axId val="29534719"/>
      </c:radarChart>
      <c:catAx>
        <c:axId val="480208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 val="autoZero"/>
        <c:auto val="0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020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'平成24年'!$I$55:$I$61</c:f>
              <c:strCache/>
            </c:strRef>
          </c:cat>
          <c:val>
            <c:numRef>
              <c:f>'平成24年'!$J$55:$J$61</c:f>
              <c:numCache/>
            </c:numRef>
          </c:val>
        </c:ser>
        <c:axId val="64485880"/>
        <c:axId val="43502009"/>
      </c:radarChart>
      <c:catAx>
        <c:axId val="64485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009"/>
        <c:crosses val="autoZero"/>
        <c:auto val="0"/>
        <c:lblOffset val="100"/>
        <c:tickLblSkip val="1"/>
        <c:noMultiLvlLbl val="0"/>
      </c:catAx>
      <c:valAx>
        <c:axId val="43502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'平成24年'!$A$67:$A$73</c:f>
              <c:strCache/>
            </c:strRef>
          </c:cat>
          <c:val>
            <c:numRef>
              <c:f>'平成24年'!$B$67:$B$73</c:f>
              <c:numCache/>
            </c:numRef>
          </c:val>
        </c:ser>
        <c:axId val="55973762"/>
        <c:axId val="34001811"/>
      </c:radarChart>
      <c:catAx>
        <c:axId val="559737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 val="autoZero"/>
        <c:auto val="0"/>
        <c:lblOffset val="100"/>
        <c:tickLblSkip val="1"/>
        <c:noMultiLvlLbl val="0"/>
      </c:catAx>
      <c:valAx>
        <c:axId val="3400181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973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'平成24年'!$E$67:$E$73</c:f>
              <c:strCache/>
            </c:strRef>
          </c:cat>
          <c:val>
            <c:numRef>
              <c:f>'平成24年'!$F$67:$F$73</c:f>
              <c:numCache/>
            </c:numRef>
          </c:val>
        </c:ser>
        <c:axId val="37580844"/>
        <c:axId val="2683277"/>
      </c:radarChart>
      <c:catAx>
        <c:axId val="375808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277"/>
        <c:crosses val="autoZero"/>
        <c:auto val="0"/>
        <c:lblOffset val="100"/>
        <c:tickLblSkip val="1"/>
        <c:noMultiLvlLbl val="0"/>
      </c:catAx>
      <c:valAx>
        <c:axId val="268327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580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'平成24年'!$I$67:$I$73</c:f>
              <c:strCache/>
            </c:strRef>
          </c:cat>
          <c:val>
            <c:numRef>
              <c:f>'平成24年'!$J$67:$J$73</c:f>
              <c:numCache/>
            </c:numRef>
          </c:val>
        </c:ser>
        <c:axId val="24149494"/>
        <c:axId val="16018855"/>
      </c:radarChart>
      <c:catAx>
        <c:axId val="241494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8855"/>
        <c:crosses val="autoZero"/>
        <c:auto val="0"/>
        <c:lblOffset val="100"/>
        <c:tickLblSkip val="1"/>
        <c:noMultiLvlLbl val="0"/>
      </c:catAx>
      <c:valAx>
        <c:axId val="1601885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149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'平成24年'!$B$77:$B$78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'平成24年'!$A$79:$A$85</c:f>
              <c:strCache/>
            </c:strRef>
          </c:cat>
          <c:val>
            <c:numRef>
              <c:f>'平成24年'!$B$79:$B$85</c:f>
              <c:numCache/>
            </c:numRef>
          </c:val>
        </c:ser>
        <c:axId val="9951968"/>
        <c:axId val="22458849"/>
      </c:radarChart>
      <c:catAx>
        <c:axId val="99519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849"/>
        <c:crosses val="autoZero"/>
        <c:auto val="0"/>
        <c:lblOffset val="100"/>
        <c:tickLblSkip val="1"/>
        <c:noMultiLvlLbl val="0"/>
      </c:catAx>
      <c:valAx>
        <c:axId val="2245884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951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'平成25年'!$A$55:$A$61</c:f>
              <c:strCache/>
            </c:strRef>
          </c:cat>
          <c:val>
            <c:numRef>
              <c:f>'平成25年'!$B$55:$B$61</c:f>
              <c:numCache/>
            </c:numRef>
          </c:val>
        </c:ser>
        <c:axId val="803050"/>
        <c:axId val="7227451"/>
      </c:radarChart>
      <c:catAx>
        <c:axId val="803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7451"/>
        <c:crosses val="autoZero"/>
        <c:auto val="0"/>
        <c:lblOffset val="100"/>
        <c:tickLblSkip val="1"/>
        <c:noMultiLvlLbl val="0"/>
      </c:catAx>
      <c:valAx>
        <c:axId val="7227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03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'平成25年'!$E$55:$E$61</c:f>
              <c:strCache/>
            </c:strRef>
          </c:cat>
          <c:val>
            <c:numRef>
              <c:f>'平成25年'!$F$55:$F$61</c:f>
              <c:numCache/>
            </c:numRef>
          </c:val>
        </c:ser>
        <c:axId val="65047060"/>
        <c:axId val="48552629"/>
      </c:radarChart>
      <c:catAx>
        <c:axId val="650470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52629"/>
        <c:crosses val="autoZero"/>
        <c:auto val="0"/>
        <c:lblOffset val="100"/>
        <c:tickLblSkip val="1"/>
        <c:noMultiLvlLbl val="0"/>
      </c:catAx>
      <c:valAx>
        <c:axId val="48552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047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'平成25年'!$I$55:$I$61</c:f>
              <c:strCache/>
            </c:strRef>
          </c:cat>
          <c:val>
            <c:numRef>
              <c:f>'平成25年'!$J$55:$J$61</c:f>
              <c:numCache/>
            </c:numRef>
          </c:val>
        </c:ser>
        <c:axId val="34320478"/>
        <c:axId val="40448847"/>
      </c:radarChart>
      <c:catAx>
        <c:axId val="34320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48847"/>
        <c:crosses val="autoZero"/>
        <c:auto val="0"/>
        <c:lblOffset val="100"/>
        <c:tickLblSkip val="1"/>
        <c:noMultiLvlLbl val="0"/>
      </c:catAx>
      <c:valAx>
        <c:axId val="40448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320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'平成25年'!$A$67:$A$73</c:f>
              <c:strCache/>
            </c:strRef>
          </c:cat>
          <c:val>
            <c:numRef>
              <c:f>'平成25年'!$B$67:$B$73</c:f>
              <c:numCache/>
            </c:numRef>
          </c:val>
        </c:ser>
        <c:axId val="28495304"/>
        <c:axId val="55131145"/>
      </c:radarChart>
      <c:catAx>
        <c:axId val="284953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31145"/>
        <c:crosses val="autoZero"/>
        <c:auto val="0"/>
        <c:lblOffset val="100"/>
        <c:tickLblSkip val="1"/>
        <c:noMultiLvlLbl val="0"/>
      </c:catAx>
      <c:valAx>
        <c:axId val="5513114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495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'平成20年'!$A$67:$A$73</c:f>
              <c:strCache/>
            </c:strRef>
          </c:cat>
          <c:val>
            <c:numRef>
              <c:f>'平成20年'!$B$67:$B$73</c:f>
              <c:numCache/>
            </c:numRef>
          </c:val>
        </c:ser>
        <c:axId val="58486186"/>
        <c:axId val="56613627"/>
      </c:radarChart>
      <c:catAx>
        <c:axId val="584861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3627"/>
        <c:crosses val="autoZero"/>
        <c:auto val="0"/>
        <c:lblOffset val="100"/>
        <c:tickLblSkip val="1"/>
        <c:noMultiLvlLbl val="0"/>
      </c:catAx>
      <c:valAx>
        <c:axId val="5661362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486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'平成25年'!$E$67:$E$73</c:f>
              <c:strCache/>
            </c:strRef>
          </c:cat>
          <c:val>
            <c:numRef>
              <c:f>'平成25年'!$F$67:$F$73</c:f>
              <c:numCache/>
            </c:numRef>
          </c:val>
        </c:ser>
        <c:axId val="26418258"/>
        <c:axId val="36437731"/>
      </c:radarChart>
      <c:catAx>
        <c:axId val="264182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37731"/>
        <c:crosses val="autoZero"/>
        <c:auto val="0"/>
        <c:lblOffset val="100"/>
        <c:tickLblSkip val="1"/>
        <c:noMultiLvlLbl val="0"/>
      </c:catAx>
      <c:valAx>
        <c:axId val="3643773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418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'平成25年'!$I$67:$I$73</c:f>
              <c:strCache/>
            </c:strRef>
          </c:cat>
          <c:val>
            <c:numRef>
              <c:f>'平成25年'!$J$67:$J$73</c:f>
              <c:numCache/>
            </c:numRef>
          </c:val>
        </c:ser>
        <c:axId val="59504124"/>
        <c:axId val="65775069"/>
      </c:radarChart>
      <c:catAx>
        <c:axId val="595041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75069"/>
        <c:crosses val="autoZero"/>
        <c:auto val="0"/>
        <c:lblOffset val="100"/>
        <c:tickLblSkip val="1"/>
        <c:noMultiLvlLbl val="0"/>
      </c:catAx>
      <c:valAx>
        <c:axId val="6577506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504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'平成25年'!$B$77:$B$78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'平成25年'!$A$79:$A$85</c:f>
              <c:strCache/>
            </c:strRef>
          </c:cat>
          <c:val>
            <c:numRef>
              <c:f>'平成25年'!$B$79:$B$85</c:f>
              <c:numCache/>
            </c:numRef>
          </c:val>
        </c:ser>
        <c:axId val="55104710"/>
        <c:axId val="26180343"/>
      </c:radarChart>
      <c:catAx>
        <c:axId val="551047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0343"/>
        <c:crosses val="autoZero"/>
        <c:auto val="0"/>
        <c:lblOffset val="100"/>
        <c:tickLblSkip val="1"/>
        <c:noMultiLvlLbl val="0"/>
      </c:catAx>
      <c:valAx>
        <c:axId val="2618034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104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'平成26年'!$A$55:$A$61</c:f>
              <c:strCache/>
            </c:strRef>
          </c:cat>
          <c:val>
            <c:numRef>
              <c:f>'平成26年'!$B$55:$B$61</c:f>
              <c:numCache/>
            </c:numRef>
          </c:val>
        </c:ser>
        <c:axId val="34296496"/>
        <c:axId val="40233009"/>
      </c:radarChart>
      <c:catAx>
        <c:axId val="342964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3009"/>
        <c:crosses val="autoZero"/>
        <c:auto val="0"/>
        <c:lblOffset val="100"/>
        <c:tickLblSkip val="1"/>
        <c:noMultiLvlLbl val="0"/>
      </c:catAx>
      <c:valAx>
        <c:axId val="40233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296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'平成26年'!$E$55:$E$61</c:f>
              <c:strCache/>
            </c:strRef>
          </c:cat>
          <c:val>
            <c:numRef>
              <c:f>'平成26年'!$F$55:$F$61</c:f>
              <c:numCache/>
            </c:numRef>
          </c:val>
        </c:ser>
        <c:axId val="26552762"/>
        <c:axId val="37648267"/>
      </c:radarChart>
      <c:catAx>
        <c:axId val="265527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8267"/>
        <c:crosses val="autoZero"/>
        <c:auto val="0"/>
        <c:lblOffset val="100"/>
        <c:tickLblSkip val="1"/>
        <c:noMultiLvlLbl val="0"/>
      </c:catAx>
      <c:valAx>
        <c:axId val="37648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'平成26年'!$I$55:$I$61</c:f>
              <c:strCache/>
            </c:strRef>
          </c:cat>
          <c:val>
            <c:numRef>
              <c:f>'平成26年'!$J$55:$J$61</c:f>
              <c:numCache/>
            </c:numRef>
          </c:val>
        </c:ser>
        <c:axId val="3290084"/>
        <c:axId val="29610757"/>
      </c:radarChart>
      <c:catAx>
        <c:axId val="32900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0757"/>
        <c:crosses val="autoZero"/>
        <c:auto val="0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'平成26年'!$A$67:$A$73</c:f>
              <c:strCache/>
            </c:strRef>
          </c:cat>
          <c:val>
            <c:numRef>
              <c:f>'平成26年'!$B$67:$B$73</c:f>
              <c:numCache/>
            </c:numRef>
          </c:val>
        </c:ser>
        <c:axId val="65170222"/>
        <c:axId val="49661087"/>
      </c:radarChart>
      <c:catAx>
        <c:axId val="651702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1087"/>
        <c:crosses val="autoZero"/>
        <c:auto val="0"/>
        <c:lblOffset val="100"/>
        <c:tickLblSkip val="1"/>
        <c:noMultiLvlLbl val="0"/>
      </c:catAx>
      <c:valAx>
        <c:axId val="4966108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17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'平成26年'!$E$67:$E$73</c:f>
              <c:strCache/>
            </c:strRef>
          </c:cat>
          <c:val>
            <c:numRef>
              <c:f>'平成26年'!$F$67:$F$73</c:f>
              <c:numCache/>
            </c:numRef>
          </c:val>
        </c:ser>
        <c:axId val="44296600"/>
        <c:axId val="63125081"/>
      </c:radarChart>
      <c:catAx>
        <c:axId val="442966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081"/>
        <c:crosses val="autoZero"/>
        <c:auto val="0"/>
        <c:lblOffset val="100"/>
        <c:tickLblSkip val="1"/>
        <c:noMultiLvlLbl val="0"/>
      </c:catAx>
      <c:valAx>
        <c:axId val="6312508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296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'平成26年'!$I$67:$I$73</c:f>
              <c:strCache/>
            </c:strRef>
          </c:cat>
          <c:val>
            <c:numRef>
              <c:f>'平成26年'!$J$67:$J$73</c:f>
              <c:numCache/>
            </c:numRef>
          </c:val>
        </c:ser>
        <c:axId val="31254818"/>
        <c:axId val="12857907"/>
      </c:radarChart>
      <c:catAx>
        <c:axId val="312548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 val="autoZero"/>
        <c:auto val="0"/>
        <c:lblOffset val="100"/>
        <c:tickLblSkip val="1"/>
        <c:noMultiLvlLbl val="0"/>
      </c:catAx>
      <c:valAx>
        <c:axId val="1285790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254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'平成26年'!$A$79:$A$85</c:f>
              <c:strCache/>
            </c:strRef>
          </c:cat>
          <c:val>
            <c:numRef>
              <c:f>'平成26年'!$B$79:$B$85</c:f>
              <c:numCache/>
            </c:numRef>
          </c:val>
        </c:ser>
        <c:axId val="48612300"/>
        <c:axId val="34857517"/>
      </c:radarChart>
      <c:catAx>
        <c:axId val="486123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7517"/>
        <c:crosses val="autoZero"/>
        <c:auto val="0"/>
        <c:lblOffset val="100"/>
        <c:tickLblSkip val="1"/>
        <c:noMultiLvlLbl val="0"/>
      </c:catAx>
      <c:valAx>
        <c:axId val="3485751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612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'平成20年'!$E$67:$E$73</c:f>
              <c:strCache/>
            </c:strRef>
          </c:cat>
          <c:val>
            <c:numRef>
              <c:f>'平成20年'!$F$67:$F$73</c:f>
              <c:numCache/>
            </c:numRef>
          </c:val>
        </c:ser>
        <c:axId val="39760596"/>
        <c:axId val="22301045"/>
      </c:radarChart>
      <c:catAx>
        <c:axId val="397605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1045"/>
        <c:crosses val="autoZero"/>
        <c:auto val="0"/>
        <c:lblOffset val="100"/>
        <c:tickLblSkip val="1"/>
        <c:noMultiLvlLbl val="0"/>
      </c:catAx>
      <c:valAx>
        <c:axId val="2230104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760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'平成26年'!$A$55:$A$61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'平成26年'!$B$55:$B$61</c:f>
              <c:numCache>
                <c:ptCount val="7"/>
                <c:pt idx="0">
                  <c:v>0.008661812703991965</c:v>
                </c:pt>
                <c:pt idx="1">
                  <c:v>0.10042681395932714</c:v>
                </c:pt>
                <c:pt idx="2">
                  <c:v>0.2997740396685915</c:v>
                </c:pt>
                <c:pt idx="3">
                  <c:v>0.36090886266633193</c:v>
                </c:pt>
                <c:pt idx="4">
                  <c:v>0.19445141852874717</c:v>
                </c:pt>
                <c:pt idx="5">
                  <c:v>0.03489831785086618</c:v>
                </c:pt>
                <c:pt idx="6">
                  <c:v>0.0008787346221441124</c:v>
                </c:pt>
              </c:numCache>
            </c:numRef>
          </c:val>
        </c:ser>
        <c:axId val="45282198"/>
        <c:axId val="4886599"/>
      </c:radarChart>
      <c:catAx>
        <c:axId val="45282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599"/>
        <c:crosses val="autoZero"/>
        <c:auto val="0"/>
        <c:lblOffset val="100"/>
        <c:tickLblSkip val="1"/>
        <c:noMultiLvlLbl val="0"/>
      </c:catAx>
      <c:valAx>
        <c:axId val="4886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282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'平成26年'!$E$55:$E$61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'平成26年'!$F$55:$F$61</c:f>
              <c:numCache>
                <c:ptCount val="7"/>
                <c:pt idx="0">
                  <c:v>0.006543075245365322</c:v>
                </c:pt>
                <c:pt idx="1">
                  <c:v>0.10087241003271538</c:v>
                </c:pt>
                <c:pt idx="2">
                  <c:v>0.2955288985823337</c:v>
                </c:pt>
                <c:pt idx="3">
                  <c:v>0.3653217011995638</c:v>
                </c:pt>
                <c:pt idx="4">
                  <c:v>0.19956379498364232</c:v>
                </c:pt>
                <c:pt idx="5">
                  <c:v>0.031079607415485277</c:v>
                </c:pt>
                <c:pt idx="6">
                  <c:v>0.0010905125408942203</c:v>
                </c:pt>
              </c:numCache>
            </c:numRef>
          </c:val>
        </c:ser>
        <c:axId val="43979392"/>
        <c:axId val="60270209"/>
      </c:radarChart>
      <c:catAx>
        <c:axId val="439793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0209"/>
        <c:crosses val="autoZero"/>
        <c:auto val="0"/>
        <c:lblOffset val="100"/>
        <c:tickLblSkip val="1"/>
        <c:noMultiLvlLbl val="0"/>
      </c:catAx>
      <c:valAx>
        <c:axId val="60270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979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'平成26年'!$I$55:$I$61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'平成26年'!$J$55:$J$61</c:f>
              <c:numCache>
                <c:ptCount val="7"/>
                <c:pt idx="0">
                  <c:v>0.006696428571428571</c:v>
                </c:pt>
                <c:pt idx="1">
                  <c:v>0.10491071428571429</c:v>
                </c:pt>
                <c:pt idx="2">
                  <c:v>0.3013392857142857</c:v>
                </c:pt>
                <c:pt idx="3">
                  <c:v>0.3638392857142857</c:v>
                </c:pt>
                <c:pt idx="4">
                  <c:v>0.19977678571428573</c:v>
                </c:pt>
                <c:pt idx="5">
                  <c:v>0.0234375</c:v>
                </c:pt>
                <c:pt idx="6">
                  <c:v>0</c:v>
                </c:pt>
              </c:numCache>
            </c:numRef>
          </c:val>
        </c:ser>
        <c:axId val="5560970"/>
        <c:axId val="50048731"/>
      </c:radarChart>
      <c:catAx>
        <c:axId val="55609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48731"/>
        <c:crosses val="autoZero"/>
        <c:auto val="0"/>
        <c:lblOffset val="100"/>
        <c:tickLblSkip val="1"/>
        <c:noMultiLvlLbl val="0"/>
      </c:catAx>
      <c:valAx>
        <c:axId val="50048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60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'平成26年'!$A$67:$A$73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'平成26年'!$B$67:$B$73</c:f>
              <c:numCache>
                <c:ptCount val="7"/>
                <c:pt idx="0">
                  <c:v>0.007352941176470588</c:v>
                </c:pt>
                <c:pt idx="1">
                  <c:v>0.09705882352941177</c:v>
                </c:pt>
                <c:pt idx="2">
                  <c:v>0.28088235294117647</c:v>
                </c:pt>
                <c:pt idx="3">
                  <c:v>0.3764705882352941</c:v>
                </c:pt>
                <c:pt idx="4">
                  <c:v>0.19558823529411765</c:v>
                </c:pt>
                <c:pt idx="5">
                  <c:v>0.041176470588235294</c:v>
                </c:pt>
                <c:pt idx="6">
                  <c:v>0.0014705882352941176</c:v>
                </c:pt>
              </c:numCache>
            </c:numRef>
          </c:val>
        </c:ser>
        <c:axId val="47785396"/>
        <c:axId val="27415381"/>
      </c:radarChart>
      <c:catAx>
        <c:axId val="477853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15381"/>
        <c:crosses val="autoZero"/>
        <c:auto val="0"/>
        <c:lblOffset val="100"/>
        <c:tickLblSkip val="1"/>
        <c:noMultiLvlLbl val="0"/>
      </c:catAx>
      <c:valAx>
        <c:axId val="2741538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785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'平成26年'!$E$67:$E$73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　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'平成26年'!$F$67:$F$73</c:f>
              <c:numCache>
                <c:ptCount val="7"/>
                <c:pt idx="0">
                  <c:v>0</c:v>
                </c:pt>
                <c:pt idx="1">
                  <c:v>0.15625</c:v>
                </c:pt>
                <c:pt idx="2">
                  <c:v>0.359375</c:v>
                </c:pt>
                <c:pt idx="3">
                  <c:v>0.328125</c:v>
                </c:pt>
                <c:pt idx="4">
                  <c:v>0.109375</c:v>
                </c:pt>
                <c:pt idx="5">
                  <c:v>0.046875</c:v>
                </c:pt>
                <c:pt idx="6">
                  <c:v>0</c:v>
                </c:pt>
              </c:numCache>
            </c:numRef>
          </c:val>
        </c:ser>
        <c:axId val="45411838"/>
        <c:axId val="6053359"/>
      </c:radarChart>
      <c:catAx>
        <c:axId val="454118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359"/>
        <c:crosses val="autoZero"/>
        <c:auto val="0"/>
        <c:lblOffset val="100"/>
        <c:tickLblSkip val="1"/>
        <c:noMultiLvlLbl val="0"/>
      </c:catAx>
      <c:valAx>
        <c:axId val="605335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411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'平成26年'!$I$67:$I$73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'平成26年'!$J$67:$J$73</c:f>
              <c:numCache>
                <c:ptCount val="7"/>
                <c:pt idx="0">
                  <c:v>0.007518796992481203</c:v>
                </c:pt>
                <c:pt idx="1">
                  <c:v>0.08270676691729323</c:v>
                </c:pt>
                <c:pt idx="2">
                  <c:v>0.2932330827067669</c:v>
                </c:pt>
                <c:pt idx="3">
                  <c:v>0.38345864661654133</c:v>
                </c:pt>
                <c:pt idx="4">
                  <c:v>0.18796992481203006</c:v>
                </c:pt>
                <c:pt idx="5">
                  <c:v>0.03759398496240601</c:v>
                </c:pt>
                <c:pt idx="6">
                  <c:v>0.007518796992481203</c:v>
                </c:pt>
              </c:numCache>
            </c:numRef>
          </c:val>
        </c:ser>
        <c:axId val="54480232"/>
        <c:axId val="20560041"/>
      </c:radarChart>
      <c:catAx>
        <c:axId val="544802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0041"/>
        <c:crosses val="autoZero"/>
        <c:auto val="0"/>
        <c:lblOffset val="100"/>
        <c:tickLblSkip val="1"/>
        <c:noMultiLvlLbl val="0"/>
      </c:catAx>
      <c:valAx>
        <c:axId val="2056004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480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'平成26年'!$B$77:$B$78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'平成26年'!$A$79:$A$85</c:f>
              <c:strCache>
                <c:ptCount val="7"/>
                <c:pt idx="0">
                  <c:v>～19歳</c:v>
                </c:pt>
                <c:pt idx="1">
                  <c:v>～24歳</c:v>
                </c:pt>
                <c:pt idx="2">
                  <c:v>　～29歳</c:v>
                </c:pt>
                <c:pt idx="3">
                  <c:v>～34歳</c:v>
                </c:pt>
                <c:pt idx="4">
                  <c:v>～39歳</c:v>
                </c:pt>
                <c:pt idx="5">
                  <c:v>～44歳</c:v>
                </c:pt>
                <c:pt idx="6">
                  <c:v>45歳以上</c:v>
                </c:pt>
              </c:strCache>
            </c:strRef>
          </c:cat>
          <c:val>
            <c:numRef>
              <c:f>'平成26年'!$B$79:$B$85</c:f>
              <c:numCache>
                <c:ptCount val="7"/>
                <c:pt idx="0">
                  <c:v>0</c:v>
                </c:pt>
                <c:pt idx="1">
                  <c:v>0.06557377049180328</c:v>
                </c:pt>
                <c:pt idx="2">
                  <c:v>0.3114754098360656</c:v>
                </c:pt>
                <c:pt idx="3">
                  <c:v>0.26229508196721313</c:v>
                </c:pt>
                <c:pt idx="4">
                  <c:v>0.36065573770491804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822642"/>
        <c:axId val="54750595"/>
      </c:radarChart>
      <c:catAx>
        <c:axId val="508226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0595"/>
        <c:crosses val="autoZero"/>
        <c:auto val="0"/>
        <c:lblOffset val="100"/>
        <c:tickLblSkip val="1"/>
        <c:noMultiLvlLbl val="0"/>
      </c:catAx>
      <c:valAx>
        <c:axId val="5475059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822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'庄内合計'!$A$55:$A$61</c:f>
              <c:strCache/>
            </c:strRef>
          </c:cat>
          <c:val>
            <c:numRef>
              <c:f>'庄内合計'!$B$55:$B$61</c:f>
              <c:numCache/>
            </c:numRef>
          </c:val>
        </c:ser>
        <c:axId val="22993308"/>
        <c:axId val="5613181"/>
      </c:radarChart>
      <c:catAx>
        <c:axId val="229933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81"/>
        <c:crosses val="autoZero"/>
        <c:auto val="0"/>
        <c:lblOffset val="100"/>
        <c:tickLblSkip val="1"/>
        <c:noMultiLvlLbl val="0"/>
      </c:catAx>
      <c:valAx>
        <c:axId val="5613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'庄内合計'!$E$55:$E$61</c:f>
              <c:strCache/>
            </c:strRef>
          </c:cat>
          <c:val>
            <c:numRef>
              <c:f>'庄内合計'!$F$55:$F$61</c:f>
              <c:numCache/>
            </c:numRef>
          </c:val>
        </c:ser>
        <c:axId val="50518630"/>
        <c:axId val="52014487"/>
      </c:radarChart>
      <c:catAx>
        <c:axId val="505186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4487"/>
        <c:crosses val="autoZero"/>
        <c:auto val="0"/>
        <c:lblOffset val="100"/>
        <c:tickLblSkip val="1"/>
        <c:noMultiLvlLbl val="0"/>
      </c:catAx>
      <c:valAx>
        <c:axId val="52014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518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75"/>
          <c:w val="0.53925"/>
          <c:h val="0.6142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'庄内合計'!$I$55:$I$61</c:f>
              <c:strCache/>
            </c:strRef>
          </c:cat>
          <c:val>
            <c:numRef>
              <c:f>'庄内合計'!$J$55:$J$61</c:f>
              <c:numCache/>
            </c:numRef>
          </c:val>
        </c:ser>
        <c:axId val="65477200"/>
        <c:axId val="52423889"/>
      </c:radarChart>
      <c:catAx>
        <c:axId val="654772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23889"/>
        <c:crosses val="autoZero"/>
        <c:auto val="0"/>
        <c:lblOffset val="100"/>
        <c:tickLblSkip val="1"/>
        <c:noMultiLvlLbl val="0"/>
      </c:catAx>
      <c:valAx>
        <c:axId val="52423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477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'平成20年'!$I$67:$I$73</c:f>
              <c:strCache/>
            </c:strRef>
          </c:cat>
          <c:val>
            <c:numRef>
              <c:f>'平成20年'!$J$67:$J$73</c:f>
              <c:numCache/>
            </c:numRef>
          </c:val>
        </c:ser>
        <c:axId val="66491678"/>
        <c:axId val="61554191"/>
      </c:radarChart>
      <c:catAx>
        <c:axId val="664916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 val="autoZero"/>
        <c:auto val="0"/>
        <c:lblOffset val="100"/>
        <c:tickLblSkip val="1"/>
        <c:noMultiLvlLbl val="0"/>
      </c:catAx>
      <c:valAx>
        <c:axId val="61554191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491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5"/>
          <c:y val="0.269"/>
          <c:w val="0.54275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'庄内合計'!$B$65:$B$66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'庄内合計'!$A$67:$A$73</c:f>
              <c:strCache/>
            </c:strRef>
          </c:cat>
          <c:val>
            <c:numRef>
              <c:f>'庄内合計'!$B$67:$B$73</c:f>
              <c:numCache/>
            </c:numRef>
          </c:val>
        </c:ser>
        <c:axId val="2052954"/>
        <c:axId val="18476587"/>
      </c:radarChart>
      <c:catAx>
        <c:axId val="20529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6587"/>
        <c:crosses val="autoZero"/>
        <c:auto val="0"/>
        <c:lblOffset val="100"/>
        <c:tickLblSkip val="1"/>
        <c:noMultiLvlLbl val="0"/>
      </c:catAx>
      <c:valAx>
        <c:axId val="18476587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52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3"/>
          <c:y val="0.2645"/>
          <c:w val="0.54325"/>
          <c:h val="0.628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'庄内合計'!$F$65:$F$66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'庄内合計'!$E$67:$E$73</c:f>
              <c:strCache/>
            </c:strRef>
          </c:cat>
          <c:val>
            <c:numRef>
              <c:f>'庄内合計'!$F$67:$F$73</c:f>
              <c:numCache/>
            </c:numRef>
          </c:val>
        </c:ser>
        <c:axId val="32071556"/>
        <c:axId val="20208549"/>
      </c:radarChart>
      <c:catAx>
        <c:axId val="320715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549"/>
        <c:crosses val="autoZero"/>
        <c:auto val="0"/>
        <c:lblOffset val="100"/>
        <c:tickLblSkip val="1"/>
        <c:noMultiLvlLbl val="0"/>
      </c:catAx>
      <c:valAx>
        <c:axId val="20208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071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7625"/>
          <c:w val="0.536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'庄内合計'!$J$65:$J$66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'庄内合計'!$I$67:$I$73</c:f>
              <c:strCache/>
            </c:strRef>
          </c:cat>
          <c:val>
            <c:numRef>
              <c:f>'庄内合計'!$J$67:$J$73</c:f>
              <c:numCache/>
            </c:numRef>
          </c:val>
        </c:ser>
        <c:axId val="47659214"/>
        <c:axId val="26279743"/>
      </c:radarChart>
      <c:catAx>
        <c:axId val="476592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79743"/>
        <c:crosses val="autoZero"/>
        <c:auto val="0"/>
        <c:lblOffset val="100"/>
        <c:tickLblSkip val="1"/>
        <c:noMultiLvlLbl val="0"/>
      </c:catAx>
      <c:valAx>
        <c:axId val="2627974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'庄内合計'!$B$77:$B$78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'庄内合計'!$A$79:$A$85</c:f>
              <c:strCache/>
            </c:strRef>
          </c:cat>
          <c:val>
            <c:numRef>
              <c:f>'庄内合計'!$B$79:$B$85</c:f>
              <c:numCache/>
            </c:numRef>
          </c:val>
        </c:ser>
        <c:axId val="35191096"/>
        <c:axId val="48284409"/>
      </c:radarChart>
      <c:catAx>
        <c:axId val="351910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4409"/>
        <c:crosses val="autoZero"/>
        <c:auto val="0"/>
        <c:lblOffset val="100"/>
        <c:tickLblSkip val="1"/>
        <c:noMultiLvlLbl val="0"/>
      </c:catAx>
      <c:valAx>
        <c:axId val="48284409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715"/>
          <c:w val="0.502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'出生数に占める割合'!$A$55:$A$58</c:f>
              <c:strCache/>
            </c:strRef>
          </c:cat>
          <c:val>
            <c:numRef>
              <c:f>'出生数に占める割合'!$B$55:$B$58</c:f>
              <c:numCache/>
            </c:numRef>
          </c:val>
        </c:ser>
        <c:axId val="31906498"/>
        <c:axId val="18723027"/>
      </c:radarChart>
      <c:catAx>
        <c:axId val="319064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3027"/>
        <c:crosses val="autoZero"/>
        <c:auto val="0"/>
        <c:lblOffset val="100"/>
        <c:tickLblSkip val="1"/>
        <c:noMultiLvlLbl val="0"/>
      </c:catAx>
      <c:valAx>
        <c:axId val="1872302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9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6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5"/>
          <c:y val="0.27325"/>
          <c:w val="0.49725"/>
          <c:h val="0.597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'出生数に占める割合'!$E$55:$E$58</c:f>
              <c:strCache/>
            </c:strRef>
          </c:cat>
          <c:val>
            <c:numRef>
              <c:f>'出生数に占める割合'!$F$55:$F$58</c:f>
              <c:numCache/>
            </c:numRef>
          </c:val>
        </c:ser>
        <c:axId val="34289516"/>
        <c:axId val="40170189"/>
      </c:radarChart>
      <c:catAx>
        <c:axId val="342895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0189"/>
        <c:crosses val="autoZero"/>
        <c:auto val="0"/>
        <c:lblOffset val="100"/>
        <c:tickLblSkip val="1"/>
        <c:noMultiLvlLbl val="0"/>
      </c:catAx>
      <c:valAx>
        <c:axId val="4017018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28951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鶴岡市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5"/>
          <c:y val="0.2735"/>
          <c:w val="0.49725"/>
          <c:h val="0.5967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'出生数に占める割合'!$J$53:$J$54</c:f>
              <c:strCache>
                <c:ptCount val="1"/>
                <c:pt idx="0">
                  <c:v>鶴岡市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'出生数に占める割合'!$I$55:$I$58</c:f>
              <c:strCache/>
            </c:strRef>
          </c:cat>
          <c:val>
            <c:numRef>
              <c:f>'出生数に占める割合'!$J$55:$J$58</c:f>
              <c:numCache/>
            </c:numRef>
          </c:val>
        </c:ser>
        <c:axId val="25987382"/>
        <c:axId val="32559847"/>
      </c:radarChart>
      <c:catAx>
        <c:axId val="259873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9847"/>
        <c:crosses val="autoZero"/>
        <c:auto val="0"/>
        <c:lblOffset val="100"/>
        <c:tickLblSkip val="1"/>
        <c:noMultiLvlLbl val="0"/>
      </c:catAx>
      <c:valAx>
        <c:axId val="32559847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98738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酒田市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5"/>
          <c:y val="0.28125"/>
          <c:w val="0.49725"/>
          <c:h val="0.594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'出生数に占める割合'!$B$62:$B$63</c:f>
              <c:strCache>
                <c:ptCount val="1"/>
                <c:pt idx="0">
                  <c:v>酒田市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'出生数に占める割合'!$A$64:$A$67</c:f>
              <c:strCache/>
            </c:strRef>
          </c:cat>
          <c:val>
            <c:numRef>
              <c:f>'出生数に占める割合'!$B$64:$B$67</c:f>
              <c:numCache/>
            </c:numRef>
          </c:val>
        </c:ser>
        <c:axId val="24603168"/>
        <c:axId val="20101921"/>
      </c:radarChart>
      <c:catAx>
        <c:axId val="246031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1921"/>
        <c:crosses val="autoZero"/>
        <c:auto val="0"/>
        <c:lblOffset val="100"/>
        <c:tickLblSkip val="1"/>
        <c:noMultiLvlLbl val="0"/>
      </c:catAx>
      <c:valAx>
        <c:axId val="20101921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60316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三川町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"/>
          <c:y val="0.301"/>
          <c:w val="0.48025"/>
          <c:h val="0.55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'出生数に占める割合'!$F$62:$F$63</c:f>
              <c:strCache>
                <c:ptCount val="1"/>
                <c:pt idx="0">
                  <c:v>三川町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'出生数に占める割合'!$E$64:$E$67</c:f>
              <c:strCache/>
            </c:strRef>
          </c:cat>
          <c:val>
            <c:numRef>
              <c:f>'出生数に占める割合'!$F$64:$F$67</c:f>
              <c:numCache/>
            </c:numRef>
          </c:val>
        </c:ser>
        <c:axId val="46699562"/>
        <c:axId val="17642875"/>
      </c:radarChart>
      <c:catAx>
        <c:axId val="466995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2875"/>
        <c:crosses val="autoZero"/>
        <c:auto val="0"/>
        <c:lblOffset val="100"/>
        <c:tickLblSkip val="1"/>
        <c:noMultiLvlLbl val="0"/>
      </c:catAx>
      <c:valAx>
        <c:axId val="17642875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69956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庄内町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"/>
          <c:y val="0.2825"/>
          <c:w val="0.49575"/>
          <c:h val="0.5927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'出生数に占める割合'!$J$62:$J$63</c:f>
              <c:strCache>
                <c:ptCount val="1"/>
                <c:pt idx="0">
                  <c:v>庄内町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'出生数に占める割合'!$I$64:$I$67</c:f>
              <c:strCache/>
            </c:strRef>
          </c:cat>
          <c:val>
            <c:numRef>
              <c:f>'出生数に占める割合'!$J$64:$J$67</c:f>
              <c:numCache/>
            </c:numRef>
          </c:val>
        </c:ser>
        <c:axId val="24568148"/>
        <c:axId val="19786741"/>
      </c:radarChart>
      <c:catAx>
        <c:axId val="245681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6741"/>
        <c:crosses val="autoZero"/>
        <c:auto val="0"/>
        <c:lblOffset val="100"/>
        <c:tickLblSkip val="1"/>
        <c:noMultiLvlLbl val="0"/>
      </c:catAx>
      <c:valAx>
        <c:axId val="19786741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14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71"/>
          <c:w val="0.541"/>
          <c:h val="0.61825"/>
        </c:manualLayout>
      </c:layout>
      <c:radarChart>
        <c:radarStyle val="marker"/>
        <c:varyColors val="0"/>
        <c:ser>
          <c:idx val="0"/>
          <c:order val="0"/>
          <c:tx>
            <c:strRef>
              <c:f>'平成20年'!$B$77:$B$78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'平成20年'!$A$79:$A$85</c:f>
              <c:strCache/>
            </c:strRef>
          </c:cat>
          <c:val>
            <c:numRef>
              <c:f>'平成20年'!$B$79:$B$85</c:f>
              <c:numCache/>
            </c:numRef>
          </c:val>
        </c:ser>
        <c:axId val="17116808"/>
        <c:axId val="19833545"/>
      </c:radarChart>
      <c:catAx>
        <c:axId val="171168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 val="autoZero"/>
        <c:auto val="0"/>
        <c:lblOffset val="100"/>
        <c:tickLblSkip val="1"/>
        <c:noMultiLvlLbl val="0"/>
      </c:catAx>
      <c:valAx>
        <c:axId val="1983354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116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遊佐町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745"/>
          <c:w val="0.50225"/>
          <c:h val="0.6085"/>
        </c:manualLayout>
      </c:layout>
      <c:radarChart>
        <c:radarStyle val="marker"/>
        <c:varyColors val="0"/>
        <c:ser>
          <c:idx val="0"/>
          <c:order val="0"/>
          <c:tx>
            <c:strRef>
              <c:f>'出生数に占める割合'!$B$71:$B$72</c:f>
              <c:strCache>
                <c:ptCount val="1"/>
                <c:pt idx="0">
                  <c:v>遊佐町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'出生数に占める割合'!$A$73:$A$76</c:f>
              <c:strCache/>
            </c:strRef>
          </c:cat>
          <c:val>
            <c:numRef>
              <c:f>'出生数に占める割合'!$B$73:$B$76</c:f>
              <c:numCache/>
            </c:numRef>
          </c:val>
        </c:ser>
        <c:axId val="43862942"/>
        <c:axId val="59222159"/>
      </c:radarChart>
      <c:catAx>
        <c:axId val="438629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2159"/>
        <c:crosses val="autoZero"/>
        <c:auto val="0"/>
        <c:lblOffset val="100"/>
        <c:tickLblSkip val="1"/>
        <c:noMultiLvlLbl val="0"/>
      </c:catAx>
      <c:valAx>
        <c:axId val="59222159"/>
        <c:scaling>
          <c:orientation val="minMax"/>
          <c:max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86294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山形県 全体</a:t>
            </a:r>
          </a:p>
        </c:rich>
      </c:tx>
      <c:layout>
        <c:manualLayout>
          <c:xMode val="factor"/>
          <c:yMode val="factor"/>
          <c:x val="-0.007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2585"/>
          <c:w val="0.54125"/>
          <c:h val="0.6297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'平成21年'!$B$53:$B$54</c:f>
              <c:strCache>
                <c:ptCount val="1"/>
                <c:pt idx="0">
                  <c:v>山形県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'平成21年'!$A$55:$A$61</c:f>
              <c:strCache/>
            </c:strRef>
          </c:cat>
          <c:val>
            <c:numRef>
              <c:f>'平成21年'!$B$55:$B$61</c:f>
              <c:numCache/>
            </c:numRef>
          </c:val>
        </c:ser>
        <c:axId val="44284178"/>
        <c:axId val="63013283"/>
      </c:radarChart>
      <c:catAx>
        <c:axId val="442841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 val="autoZero"/>
        <c:auto val="0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庄内保健所管内 </a:t>
            </a:r>
          </a:p>
        </c:rich>
      </c:tx>
      <c:layout>
        <c:manualLayout>
          <c:xMode val="factor"/>
          <c:yMode val="factor"/>
          <c:x val="-0.007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75"/>
          <c:y val="0.2635"/>
          <c:w val="0.5445"/>
          <c:h val="0.6225"/>
        </c:manualLayout>
      </c:layout>
      <c:radarChart>
        <c:radarStyle val="marker"/>
        <c:varyColors val="0"/>
        <c:ser>
          <c:idx val="0"/>
          <c:order val="0"/>
          <c:tx>
            <c:strRef>
              <c:f>'平成21年'!$F$53:$F$54</c:f>
              <c:strCache>
                <c:ptCount val="1"/>
                <c:pt idx="0">
                  <c:v>庄内保健所 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'平成21年'!$E$55:$E$61</c:f>
              <c:strCache/>
            </c:strRef>
          </c:cat>
          <c:val>
            <c:numRef>
              <c:f>'平成21年'!$F$55:$F$61</c:f>
              <c:numCache/>
            </c:numRef>
          </c:val>
        </c:ser>
        <c:axId val="30248636"/>
        <c:axId val="3802269"/>
      </c:radarChart>
      <c:catAx>
        <c:axId val="302486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2269"/>
        <c:crosses val="autoZero"/>
        <c:auto val="0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Relationship Id="rId6" Type="http://schemas.openxmlformats.org/officeDocument/2006/relationships/chart" Target="/xl/charts/chart41.xml" /><Relationship Id="rId7" Type="http://schemas.openxmlformats.org/officeDocument/2006/relationships/chart" Target="/xl/charts/chart4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Relationship Id="rId6" Type="http://schemas.openxmlformats.org/officeDocument/2006/relationships/chart" Target="/xl/charts/chart55.xml" /><Relationship Id="rId7" Type="http://schemas.openxmlformats.org/officeDocument/2006/relationships/chart" Target="/xl/charts/chart5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352425</xdr:colOff>
      <xdr:row>16</xdr:row>
      <xdr:rowOff>85725</xdr:rowOff>
    </xdr:to>
    <xdr:graphicFrame>
      <xdr:nvGraphicFramePr>
        <xdr:cNvPr id="1" name="グラフ 1"/>
        <xdr:cNvGraphicFramePr/>
      </xdr:nvGraphicFramePr>
      <xdr:xfrm>
        <a:off x="219075" y="400050"/>
        <a:ext cx="2667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</xdr:row>
      <xdr:rowOff>171450</xdr:rowOff>
    </xdr:from>
    <xdr:to>
      <xdr:col>8</xdr:col>
      <xdr:colOff>619125</xdr:colOff>
      <xdr:row>16</xdr:row>
      <xdr:rowOff>95250</xdr:rowOff>
    </xdr:to>
    <xdr:graphicFrame>
      <xdr:nvGraphicFramePr>
        <xdr:cNvPr id="2" name="グラフ 2"/>
        <xdr:cNvGraphicFramePr/>
      </xdr:nvGraphicFramePr>
      <xdr:xfrm>
        <a:off x="3038475" y="409575"/>
        <a:ext cx="26479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17</xdr:row>
      <xdr:rowOff>133350</xdr:rowOff>
    </xdr:from>
    <xdr:to>
      <xdr:col>4</xdr:col>
      <xdr:colOff>342900</xdr:colOff>
      <xdr:row>32</xdr:row>
      <xdr:rowOff>66675</xdr:rowOff>
    </xdr:to>
    <xdr:graphicFrame>
      <xdr:nvGraphicFramePr>
        <xdr:cNvPr id="3" name="グラフ 3"/>
        <xdr:cNvGraphicFramePr/>
      </xdr:nvGraphicFramePr>
      <xdr:xfrm>
        <a:off x="219075" y="3400425"/>
        <a:ext cx="26574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114300</xdr:rowOff>
    </xdr:from>
    <xdr:to>
      <xdr:col>8</xdr:col>
      <xdr:colOff>609600</xdr:colOff>
      <xdr:row>32</xdr:row>
      <xdr:rowOff>57150</xdr:rowOff>
    </xdr:to>
    <xdr:graphicFrame>
      <xdr:nvGraphicFramePr>
        <xdr:cNvPr id="4" name="グラフ 4"/>
        <xdr:cNvGraphicFramePr/>
      </xdr:nvGraphicFramePr>
      <xdr:xfrm>
        <a:off x="3028950" y="3381375"/>
        <a:ext cx="26479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704850</xdr:colOff>
      <xdr:row>17</xdr:row>
      <xdr:rowOff>114300</xdr:rowOff>
    </xdr:from>
    <xdr:to>
      <xdr:col>13</xdr:col>
      <xdr:colOff>142875</xdr:colOff>
      <xdr:row>32</xdr:row>
      <xdr:rowOff>57150</xdr:rowOff>
    </xdr:to>
    <xdr:graphicFrame>
      <xdr:nvGraphicFramePr>
        <xdr:cNvPr id="5" name="グラフ 5"/>
        <xdr:cNvGraphicFramePr/>
      </xdr:nvGraphicFramePr>
      <xdr:xfrm>
        <a:off x="5772150" y="3381375"/>
        <a:ext cx="258127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323850</xdr:colOff>
      <xdr:row>48</xdr:row>
      <xdr:rowOff>76200</xdr:rowOff>
    </xdr:to>
    <xdr:graphicFrame>
      <xdr:nvGraphicFramePr>
        <xdr:cNvPr id="6" name="グラフ 6"/>
        <xdr:cNvGraphicFramePr/>
      </xdr:nvGraphicFramePr>
      <xdr:xfrm>
        <a:off x="219075" y="6448425"/>
        <a:ext cx="263842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504825</xdr:colOff>
      <xdr:row>33</xdr:row>
      <xdr:rowOff>133350</xdr:rowOff>
    </xdr:from>
    <xdr:to>
      <xdr:col>8</xdr:col>
      <xdr:colOff>647700</xdr:colOff>
      <xdr:row>48</xdr:row>
      <xdr:rowOff>66675</xdr:rowOff>
    </xdr:to>
    <xdr:graphicFrame>
      <xdr:nvGraphicFramePr>
        <xdr:cNvPr id="7" name="グラフ 7"/>
        <xdr:cNvGraphicFramePr/>
      </xdr:nvGraphicFramePr>
      <xdr:xfrm>
        <a:off x="3038475" y="6429375"/>
        <a:ext cx="267652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7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8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161925</xdr:rowOff>
    </xdr:from>
    <xdr:to>
      <xdr:col>4</xdr:col>
      <xdr:colOff>266700</xdr:colOff>
      <xdr:row>15</xdr:row>
      <xdr:rowOff>171450</xdr:rowOff>
    </xdr:to>
    <xdr:graphicFrame>
      <xdr:nvGraphicFramePr>
        <xdr:cNvPr id="1" name="グラフ 1"/>
        <xdr:cNvGraphicFramePr/>
      </xdr:nvGraphicFramePr>
      <xdr:xfrm>
        <a:off x="219075" y="400050"/>
        <a:ext cx="247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</xdr:row>
      <xdr:rowOff>152400</xdr:rowOff>
    </xdr:from>
    <xdr:to>
      <xdr:col>8</xdr:col>
      <xdr:colOff>466725</xdr:colOff>
      <xdr:row>15</xdr:row>
      <xdr:rowOff>171450</xdr:rowOff>
    </xdr:to>
    <xdr:graphicFrame>
      <xdr:nvGraphicFramePr>
        <xdr:cNvPr id="2" name="グラフ 2"/>
        <xdr:cNvGraphicFramePr/>
      </xdr:nvGraphicFramePr>
      <xdr:xfrm>
        <a:off x="2886075" y="390525"/>
        <a:ext cx="24479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17</xdr:row>
      <xdr:rowOff>133350</xdr:rowOff>
    </xdr:from>
    <xdr:to>
      <xdr:col>4</xdr:col>
      <xdr:colOff>228600</xdr:colOff>
      <xdr:row>31</xdr:row>
      <xdr:rowOff>161925</xdr:rowOff>
    </xdr:to>
    <xdr:graphicFrame>
      <xdr:nvGraphicFramePr>
        <xdr:cNvPr id="3" name="グラフ 3"/>
        <xdr:cNvGraphicFramePr/>
      </xdr:nvGraphicFramePr>
      <xdr:xfrm>
        <a:off x="228600" y="3400425"/>
        <a:ext cx="24288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17</xdr:row>
      <xdr:rowOff>133350</xdr:rowOff>
    </xdr:from>
    <xdr:to>
      <xdr:col>8</xdr:col>
      <xdr:colOff>495300</xdr:colOff>
      <xdr:row>31</xdr:row>
      <xdr:rowOff>161925</xdr:rowOff>
    </xdr:to>
    <xdr:graphicFrame>
      <xdr:nvGraphicFramePr>
        <xdr:cNvPr id="4" name="グラフ 4"/>
        <xdr:cNvGraphicFramePr/>
      </xdr:nvGraphicFramePr>
      <xdr:xfrm>
        <a:off x="2924175" y="3400425"/>
        <a:ext cx="24384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17</xdr:row>
      <xdr:rowOff>161925</xdr:rowOff>
    </xdr:from>
    <xdr:to>
      <xdr:col>13</xdr:col>
      <xdr:colOff>152400</xdr:colOff>
      <xdr:row>31</xdr:row>
      <xdr:rowOff>171450</xdr:rowOff>
    </xdr:to>
    <xdr:graphicFrame>
      <xdr:nvGraphicFramePr>
        <xdr:cNvPr id="5" name="グラフ 5"/>
        <xdr:cNvGraphicFramePr/>
      </xdr:nvGraphicFramePr>
      <xdr:xfrm>
        <a:off x="5600700" y="3429000"/>
        <a:ext cx="24669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4</xdr:col>
      <xdr:colOff>200025</xdr:colOff>
      <xdr:row>47</xdr:row>
      <xdr:rowOff>161925</xdr:rowOff>
    </xdr:to>
    <xdr:graphicFrame>
      <xdr:nvGraphicFramePr>
        <xdr:cNvPr id="6" name="グラフ 6"/>
        <xdr:cNvGraphicFramePr/>
      </xdr:nvGraphicFramePr>
      <xdr:xfrm>
        <a:off x="219075" y="6448425"/>
        <a:ext cx="240982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33</xdr:row>
      <xdr:rowOff>133350</xdr:rowOff>
    </xdr:from>
    <xdr:to>
      <xdr:col>8</xdr:col>
      <xdr:colOff>495300</xdr:colOff>
      <xdr:row>47</xdr:row>
      <xdr:rowOff>161925</xdr:rowOff>
    </xdr:to>
    <xdr:graphicFrame>
      <xdr:nvGraphicFramePr>
        <xdr:cNvPr id="7" name="グラフ 7"/>
        <xdr:cNvGraphicFramePr/>
      </xdr:nvGraphicFramePr>
      <xdr:xfrm>
        <a:off x="2914650" y="6429375"/>
        <a:ext cx="24479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14</v>
      </c>
      <c r="G1" t="s">
        <v>13</v>
      </c>
    </row>
    <row r="17" spans="4:8" ht="13.5">
      <c r="D17" s="46">
        <f>'第三子割合'!O73</f>
        <v>0.16455696202531644</v>
      </c>
      <c r="H17" s="46">
        <f>'第三子割合'!O74</f>
        <v>0.1775445002282063</v>
      </c>
    </row>
    <row r="33" spans="4:17" ht="13.5">
      <c r="D33" s="46">
        <f>'第三子割合'!O75</f>
        <v>0.1650294695481336</v>
      </c>
      <c r="H33" s="46">
        <f>'第三子割合'!O76</f>
        <v>0.18466898954703834</v>
      </c>
      <c r="M33" s="46">
        <f>'第三子割合'!O77</f>
        <v>0.13333333333333333</v>
      </c>
      <c r="Q33" s="46"/>
    </row>
    <row r="49" spans="4:17" ht="13.5">
      <c r="D49" s="46">
        <f>'第三子割合'!O78</f>
        <v>0.21666666666666667</v>
      </c>
      <c r="H49" s="46">
        <f>'第三子割合'!O79</f>
        <v>0.19540229885057472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0.009930161501527717</v>
      </c>
      <c r="C55" s="1">
        <v>91</v>
      </c>
      <c r="E55" t="s">
        <v>5</v>
      </c>
      <c r="F55" s="3">
        <f>G55/G62</f>
        <v>0.009128251939753538</v>
      </c>
      <c r="G55" s="1">
        <v>20</v>
      </c>
      <c r="I55" t="s">
        <v>5</v>
      </c>
      <c r="J55" s="3">
        <f>K55/K62</f>
        <v>0.008840864440078585</v>
      </c>
      <c r="K55" s="1">
        <v>9</v>
      </c>
    </row>
    <row r="56" spans="1:11" ht="13.5">
      <c r="A56" t="s">
        <v>6</v>
      </c>
      <c r="B56" s="3">
        <f>C56/C62</f>
        <v>0.13858577040593628</v>
      </c>
      <c r="C56" s="1">
        <v>1270</v>
      </c>
      <c r="E56" t="s">
        <v>6</v>
      </c>
      <c r="F56" s="3">
        <f>G56/G62</f>
        <v>0.1223185759926974</v>
      </c>
      <c r="G56" s="1">
        <v>268</v>
      </c>
      <c r="I56" t="s">
        <v>6</v>
      </c>
      <c r="J56" s="3">
        <f>K56/K62</f>
        <v>0.12671905697445973</v>
      </c>
      <c r="K56" s="1">
        <v>129</v>
      </c>
    </row>
    <row r="57" spans="1:11" ht="13.5">
      <c r="A57" t="s">
        <v>7</v>
      </c>
      <c r="B57" s="3">
        <f>C57/C62</f>
        <v>0.3410082933216936</v>
      </c>
      <c r="C57" s="1">
        <v>3125</v>
      </c>
      <c r="E57" t="s">
        <v>7</v>
      </c>
      <c r="F57" s="3">
        <f>G57/G62</f>
        <v>0.33637608397991786</v>
      </c>
      <c r="G57" s="1">
        <v>737</v>
      </c>
      <c r="I57" t="s">
        <v>7</v>
      </c>
      <c r="J57" s="3">
        <f>K57/K62</f>
        <v>0.343811394891945</v>
      </c>
      <c r="K57" s="1">
        <v>350</v>
      </c>
    </row>
    <row r="58" spans="1:11" ht="13.5">
      <c r="A58" t="s">
        <v>8</v>
      </c>
      <c r="B58" s="3">
        <f>C58/C62</f>
        <v>0.33980794412920123</v>
      </c>
      <c r="C58" s="1">
        <v>3114</v>
      </c>
      <c r="E58" t="s">
        <v>8</v>
      </c>
      <c r="F58" s="3">
        <f>G58/G62</f>
        <v>0.35189411227749884</v>
      </c>
      <c r="G58" s="1">
        <v>771</v>
      </c>
      <c r="I58" t="s">
        <v>8</v>
      </c>
      <c r="J58" s="3">
        <f>K58/K62</f>
        <v>0.3526522593320236</v>
      </c>
      <c r="K58" s="1">
        <v>359</v>
      </c>
    </row>
    <row r="59" spans="1:11" ht="13.5">
      <c r="A59" t="s">
        <v>9</v>
      </c>
      <c r="B59" s="3">
        <f>C59/C62</f>
        <v>0.14851593190746398</v>
      </c>
      <c r="C59" s="1">
        <v>1361</v>
      </c>
      <c r="E59" t="s">
        <v>9</v>
      </c>
      <c r="F59" s="3">
        <f>G59/G62</f>
        <v>0.1574623459607485</v>
      </c>
      <c r="G59" s="1">
        <v>345</v>
      </c>
      <c r="I59" t="s">
        <v>9</v>
      </c>
      <c r="J59" s="3">
        <f>K59/K62</f>
        <v>0.1444007858546169</v>
      </c>
      <c r="K59" s="1">
        <v>147</v>
      </c>
    </row>
    <row r="60" spans="1:11" ht="13.5">
      <c r="A60" t="s">
        <v>10</v>
      </c>
      <c r="B60" s="3">
        <f>C60/C62</f>
        <v>0.02182453077258839</v>
      </c>
      <c r="C60" s="1">
        <v>200</v>
      </c>
      <c r="E60" t="s">
        <v>10</v>
      </c>
      <c r="F60" s="3">
        <f>G60/G62</f>
        <v>0.022364217252396165</v>
      </c>
      <c r="G60" s="1">
        <v>49</v>
      </c>
      <c r="I60" t="s">
        <v>10</v>
      </c>
      <c r="J60" s="3">
        <f>K60/K62</f>
        <v>0.022593320235756387</v>
      </c>
      <c r="K60" s="1">
        <v>23</v>
      </c>
    </row>
    <row r="61" spans="1:11" ht="13.5">
      <c r="A61" t="s">
        <v>11</v>
      </c>
      <c r="B61" s="3">
        <f>C61/C62</f>
        <v>0.00032736796158882583</v>
      </c>
      <c r="C61" s="1">
        <v>3</v>
      </c>
      <c r="E61" t="s">
        <v>11</v>
      </c>
      <c r="F61" s="3">
        <f>G61/G62</f>
        <v>0.00045641259698767686</v>
      </c>
      <c r="G61" s="1">
        <v>1</v>
      </c>
      <c r="I61" t="s">
        <v>11</v>
      </c>
      <c r="J61" s="3">
        <f>K61/K62</f>
        <v>0.0009823182711198428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9164</v>
      </c>
      <c r="E62" t="s">
        <v>1</v>
      </c>
      <c r="F62" s="3">
        <f>G62/G62</f>
        <v>1</v>
      </c>
      <c r="G62" s="1">
        <f>SUM(G55:G61)</f>
        <v>2191</v>
      </c>
      <c r="I62" t="s">
        <v>1</v>
      </c>
      <c r="J62" s="3">
        <f>K62/K62</f>
        <v>1</v>
      </c>
      <c r="K62" s="1">
        <f>SUM(K55:K61)</f>
        <v>1018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0.010452961672473868</v>
      </c>
      <c r="C67" s="1">
        <v>9</v>
      </c>
      <c r="E67" t="s">
        <v>5</v>
      </c>
      <c r="F67" s="3">
        <f>G67/G74</f>
        <v>0.022222222222222223</v>
      </c>
      <c r="G67" s="1">
        <v>1</v>
      </c>
      <c r="I67" t="s">
        <v>5</v>
      </c>
      <c r="J67" s="3">
        <f>K67/K74</f>
        <v>0.005555555555555556</v>
      </c>
      <c r="K67" s="1">
        <v>1</v>
      </c>
    </row>
    <row r="68" spans="1:11" ht="13.5">
      <c r="A68" t="s">
        <v>6</v>
      </c>
      <c r="B68" s="3">
        <f>C68/C74</f>
        <v>0.1207897793263647</v>
      </c>
      <c r="C68" s="1">
        <v>104</v>
      </c>
      <c r="E68" t="s">
        <v>6</v>
      </c>
      <c r="F68" s="3">
        <f>G68/G74</f>
        <v>0.13333333333333333</v>
      </c>
      <c r="G68" s="1">
        <v>6</v>
      </c>
      <c r="I68" t="s">
        <v>6</v>
      </c>
      <c r="J68" s="3">
        <f>K68/K74</f>
        <v>0.1</v>
      </c>
      <c r="K68" s="1">
        <v>18</v>
      </c>
    </row>
    <row r="69" spans="1:11" ht="13.5">
      <c r="A69" t="s">
        <v>7</v>
      </c>
      <c r="B69" s="3">
        <f>C69/C74</f>
        <v>0.3356562137049942</v>
      </c>
      <c r="C69" s="1">
        <v>289</v>
      </c>
      <c r="E69" t="s">
        <v>7</v>
      </c>
      <c r="F69" s="3">
        <f>G69/G74</f>
        <v>0.35555555555555557</v>
      </c>
      <c r="G69" s="1">
        <v>16</v>
      </c>
      <c r="I69" t="s">
        <v>7</v>
      </c>
      <c r="J69" s="3">
        <f>K69/K74</f>
        <v>0.32222222222222224</v>
      </c>
      <c r="K69" s="1">
        <v>58</v>
      </c>
    </row>
    <row r="70" spans="1:11" ht="13.5">
      <c r="A70" t="s">
        <v>8</v>
      </c>
      <c r="B70" s="3">
        <f>C70/C74</f>
        <v>0.32868757259001163</v>
      </c>
      <c r="C70" s="1">
        <v>283</v>
      </c>
      <c r="E70" t="s">
        <v>8</v>
      </c>
      <c r="F70" s="3">
        <f>G70/G74</f>
        <v>0.4</v>
      </c>
      <c r="G70" s="1">
        <v>18</v>
      </c>
      <c r="I70" t="s">
        <v>8</v>
      </c>
      <c r="J70" s="3">
        <f>K70/K74</f>
        <v>0.43333333333333335</v>
      </c>
      <c r="K70" s="1">
        <v>78</v>
      </c>
    </row>
    <row r="71" spans="1:11" ht="13.5">
      <c r="A71" t="s">
        <v>9</v>
      </c>
      <c r="B71" s="3">
        <f>C71/C74</f>
        <v>0.18234610917537747</v>
      </c>
      <c r="C71" s="1">
        <v>157</v>
      </c>
      <c r="E71" t="s">
        <v>9</v>
      </c>
      <c r="F71" s="3">
        <f>G71/G74</f>
        <v>0.08888888888888889</v>
      </c>
      <c r="G71" s="1">
        <v>4</v>
      </c>
      <c r="I71" t="s">
        <v>9</v>
      </c>
      <c r="J71" s="3">
        <f>K71/K74</f>
        <v>0.12777777777777777</v>
      </c>
      <c r="K71" s="1">
        <v>23</v>
      </c>
    </row>
    <row r="72" spans="1:11" ht="13.5">
      <c r="A72" t="s">
        <v>10</v>
      </c>
      <c r="B72" s="3">
        <f>C72/C74</f>
        <v>0.022067363530778164</v>
      </c>
      <c r="C72" s="1">
        <v>19</v>
      </c>
      <c r="E72" t="s">
        <v>10</v>
      </c>
      <c r="F72" s="3">
        <f>G72/G74</f>
        <v>0</v>
      </c>
      <c r="G72" s="1">
        <v>0</v>
      </c>
      <c r="I72" t="s">
        <v>10</v>
      </c>
      <c r="J72" s="3">
        <f>K72/K74</f>
        <v>0.011111111111111112</v>
      </c>
      <c r="K72" s="1">
        <v>2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861</v>
      </c>
      <c r="E74" t="s">
        <v>1</v>
      </c>
      <c r="F74" s="3">
        <f>G74/G74</f>
        <v>1</v>
      </c>
      <c r="G74" s="1">
        <f>SUM(G67:G73)</f>
        <v>45</v>
      </c>
      <c r="I74" t="s">
        <v>1</v>
      </c>
      <c r="J74" s="3">
        <f>K74/K74</f>
        <v>1</v>
      </c>
      <c r="K74" s="1">
        <f>SUM(K67:K73)</f>
        <v>180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F79" s="3"/>
      <c r="G79" s="1"/>
      <c r="J79" s="3"/>
      <c r="K79" s="1"/>
    </row>
    <row r="80" spans="1:11" ht="13.5">
      <c r="A80" t="s">
        <v>6</v>
      </c>
      <c r="B80" s="3">
        <f>C80/C86</f>
        <v>0.12643678160919541</v>
      </c>
      <c r="C80" s="1">
        <v>11</v>
      </c>
      <c r="F80" s="3"/>
      <c r="G80" s="1"/>
      <c r="J80" s="3"/>
      <c r="K80" s="1"/>
    </row>
    <row r="81" spans="1:11" ht="13.5">
      <c r="A81" t="s">
        <v>12</v>
      </c>
      <c r="B81" s="3">
        <f>C81/C86</f>
        <v>0.27586206896551724</v>
      </c>
      <c r="C81" s="1">
        <v>24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0.3793103448275862</v>
      </c>
      <c r="C82" s="1">
        <v>33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0.16091954022988506</v>
      </c>
      <c r="C83" s="1">
        <v>14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0.05747126436781609</v>
      </c>
      <c r="C84" s="1">
        <v>5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87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1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3" max="3" width="9.00390625" style="0" hidden="1" customWidth="1"/>
  </cols>
  <sheetData>
    <row r="1" spans="1:16" ht="14.25" thickBot="1">
      <c r="A1" t="s">
        <v>30</v>
      </c>
      <c r="O1" t="s">
        <v>60</v>
      </c>
      <c r="P1" t="s">
        <v>35</v>
      </c>
    </row>
    <row r="2" spans="1:15" ht="14.25" thickBot="1">
      <c r="A2" s="45"/>
      <c r="B2" s="44" t="s">
        <v>29</v>
      </c>
      <c r="C2" s="43" t="s">
        <v>28</v>
      </c>
      <c r="D2" s="42" t="s">
        <v>27</v>
      </c>
      <c r="E2" s="40" t="s">
        <v>26</v>
      </c>
      <c r="F2" s="39" t="s">
        <v>25</v>
      </c>
      <c r="G2" s="41" t="s">
        <v>24</v>
      </c>
      <c r="H2" s="40" t="s">
        <v>23</v>
      </c>
      <c r="I2" s="40" t="s">
        <v>22</v>
      </c>
      <c r="J2" s="40" t="s">
        <v>21</v>
      </c>
      <c r="K2" s="40" t="s">
        <v>20</v>
      </c>
      <c r="L2" s="40" t="s">
        <v>19</v>
      </c>
      <c r="M2" s="39" t="s">
        <v>18</v>
      </c>
      <c r="N2" s="38" t="s">
        <v>17</v>
      </c>
      <c r="O2" s="37" t="s">
        <v>16</v>
      </c>
    </row>
    <row r="3" spans="1:16" ht="15" thickBot="1" thickTop="1">
      <c r="A3" s="36" t="s">
        <v>15</v>
      </c>
      <c r="B3" s="35">
        <v>7831</v>
      </c>
      <c r="C3" s="35"/>
      <c r="D3" s="34">
        <v>3529</v>
      </c>
      <c r="E3" s="32">
        <v>2905</v>
      </c>
      <c r="F3" s="31">
        <v>1131</v>
      </c>
      <c r="G3" s="33">
        <f aca="true" t="shared" si="0" ref="G3:G9">F3/B3</f>
        <v>0.14442599923381433</v>
      </c>
      <c r="H3" s="32">
        <v>206</v>
      </c>
      <c r="I3" s="32">
        <v>47</v>
      </c>
      <c r="J3" s="32">
        <v>5</v>
      </c>
      <c r="K3" s="32">
        <v>4</v>
      </c>
      <c r="L3" s="32">
        <v>3</v>
      </c>
      <c r="M3" s="31">
        <v>1</v>
      </c>
      <c r="N3" s="30">
        <f aca="true" t="shared" si="1" ref="N3:N9">F3+SUM(H3:M3)</f>
        <v>1397</v>
      </c>
      <c r="O3" s="29">
        <f aca="true" t="shared" si="2" ref="O3:O9">N3/B3</f>
        <v>0.17839356404035245</v>
      </c>
      <c r="P3" s="4">
        <f aca="true" t="shared" si="3" ref="P3:P9">SUM(D3:F3)+SUM(H3:M3)</f>
        <v>7831</v>
      </c>
    </row>
    <row r="4" spans="1:16" ht="15" thickBot="1" thickTop="1">
      <c r="A4" s="36" t="s">
        <v>41</v>
      </c>
      <c r="B4" s="35">
        <v>1822</v>
      </c>
      <c r="C4" s="35"/>
      <c r="D4" s="34">
        <v>795</v>
      </c>
      <c r="E4" s="32">
        <v>674</v>
      </c>
      <c r="F4" s="31">
        <v>281</v>
      </c>
      <c r="G4" s="33">
        <f t="shared" si="0"/>
        <v>0.15422612513721184</v>
      </c>
      <c r="H4" s="32">
        <v>56</v>
      </c>
      <c r="I4" s="32">
        <v>11</v>
      </c>
      <c r="J4" s="32">
        <v>1</v>
      </c>
      <c r="K4" s="32">
        <v>2</v>
      </c>
      <c r="L4" s="32">
        <v>2</v>
      </c>
      <c r="M4" s="31"/>
      <c r="N4" s="30">
        <f t="shared" si="1"/>
        <v>353</v>
      </c>
      <c r="O4" s="29">
        <f t="shared" si="2"/>
        <v>0.19374313940724477</v>
      </c>
      <c r="P4" s="4">
        <f t="shared" si="3"/>
        <v>1822</v>
      </c>
    </row>
    <row r="5" spans="1:16" ht="14.25" thickTop="1">
      <c r="A5" s="28" t="s">
        <v>42</v>
      </c>
      <c r="B5" s="27">
        <v>889</v>
      </c>
      <c r="C5" s="27"/>
      <c r="D5" s="26">
        <v>380</v>
      </c>
      <c r="E5" s="24">
        <v>322</v>
      </c>
      <c r="F5" s="23">
        <v>150</v>
      </c>
      <c r="G5" s="25">
        <f t="shared" si="0"/>
        <v>0.1687289088863892</v>
      </c>
      <c r="H5" s="24">
        <v>30</v>
      </c>
      <c r="I5" s="24">
        <v>4</v>
      </c>
      <c r="J5" s="24"/>
      <c r="K5" s="24">
        <v>2</v>
      </c>
      <c r="L5" s="24">
        <v>1</v>
      </c>
      <c r="M5" s="23"/>
      <c r="N5" s="22">
        <f t="shared" si="1"/>
        <v>187</v>
      </c>
      <c r="O5" s="21">
        <f t="shared" si="2"/>
        <v>0.21034870641169853</v>
      </c>
      <c r="P5" s="4">
        <f t="shared" si="3"/>
        <v>889</v>
      </c>
    </row>
    <row r="6" spans="1:16" ht="13.5">
      <c r="A6" s="20" t="s">
        <v>43</v>
      </c>
      <c r="B6" s="19">
        <v>683</v>
      </c>
      <c r="C6" s="19"/>
      <c r="D6" s="18">
        <v>304</v>
      </c>
      <c r="E6" s="16">
        <v>257</v>
      </c>
      <c r="F6" s="15">
        <v>92</v>
      </c>
      <c r="G6" s="17">
        <f t="shared" si="0"/>
        <v>0.13469985358711567</v>
      </c>
      <c r="H6" s="16">
        <v>21</v>
      </c>
      <c r="I6" s="16">
        <v>7</v>
      </c>
      <c r="J6" s="16">
        <v>1</v>
      </c>
      <c r="K6" s="16"/>
      <c r="L6" s="16">
        <v>1</v>
      </c>
      <c r="M6" s="15"/>
      <c r="N6" s="14">
        <f t="shared" si="1"/>
        <v>122</v>
      </c>
      <c r="O6" s="13">
        <f t="shared" si="2"/>
        <v>0.17862371888726208</v>
      </c>
      <c r="P6" s="4">
        <f t="shared" si="3"/>
        <v>683</v>
      </c>
    </row>
    <row r="7" spans="1:16" ht="13.5">
      <c r="A7" s="20" t="s">
        <v>44</v>
      </c>
      <c r="B7" s="19">
        <v>71</v>
      </c>
      <c r="C7" s="19"/>
      <c r="D7" s="18">
        <v>36</v>
      </c>
      <c r="E7" s="16">
        <v>20</v>
      </c>
      <c r="F7" s="15">
        <v>14</v>
      </c>
      <c r="G7" s="17">
        <f t="shared" si="0"/>
        <v>0.19718309859154928</v>
      </c>
      <c r="H7" s="16">
        <v>1</v>
      </c>
      <c r="I7" s="16"/>
      <c r="J7" s="16"/>
      <c r="K7" s="16"/>
      <c r="L7" s="16"/>
      <c r="M7" s="15"/>
      <c r="N7" s="14">
        <f t="shared" si="1"/>
        <v>15</v>
      </c>
      <c r="O7" s="13">
        <f t="shared" si="2"/>
        <v>0.2112676056338028</v>
      </c>
      <c r="P7" s="4">
        <f t="shared" si="3"/>
        <v>71</v>
      </c>
    </row>
    <row r="8" spans="1:16" ht="13.5">
      <c r="A8" s="20" t="s">
        <v>45</v>
      </c>
      <c r="B8" s="19">
        <v>119</v>
      </c>
      <c r="C8" s="19"/>
      <c r="D8" s="18">
        <v>47</v>
      </c>
      <c r="E8" s="16">
        <v>51</v>
      </c>
      <c r="F8" s="15">
        <v>18</v>
      </c>
      <c r="G8" s="17">
        <f t="shared" si="0"/>
        <v>0.15126050420168066</v>
      </c>
      <c r="H8" s="16">
        <v>3</v>
      </c>
      <c r="I8" s="16"/>
      <c r="J8" s="16"/>
      <c r="K8" s="16"/>
      <c r="L8" s="16"/>
      <c r="M8" s="15"/>
      <c r="N8" s="14">
        <f t="shared" si="1"/>
        <v>21</v>
      </c>
      <c r="O8" s="13">
        <f t="shared" si="2"/>
        <v>0.17647058823529413</v>
      </c>
      <c r="P8" s="4">
        <f t="shared" si="3"/>
        <v>119</v>
      </c>
    </row>
    <row r="9" spans="1:16" ht="14.25" thickBot="1">
      <c r="A9" s="12" t="s">
        <v>46</v>
      </c>
      <c r="B9" s="11">
        <v>60</v>
      </c>
      <c r="C9" s="11"/>
      <c r="D9" s="10">
        <v>28</v>
      </c>
      <c r="E9" s="8">
        <v>24</v>
      </c>
      <c r="F9" s="7">
        <v>7</v>
      </c>
      <c r="G9" s="9">
        <f t="shared" si="0"/>
        <v>0.11666666666666667</v>
      </c>
      <c r="H9" s="8">
        <v>1</v>
      </c>
      <c r="I9" s="8"/>
      <c r="J9" s="8"/>
      <c r="K9" s="8"/>
      <c r="L9" s="8"/>
      <c r="M9" s="7"/>
      <c r="N9" s="6">
        <f t="shared" si="1"/>
        <v>8</v>
      </c>
      <c r="O9" s="5">
        <f t="shared" si="2"/>
        <v>0.13333333333333333</v>
      </c>
      <c r="P9" s="4">
        <f t="shared" si="3"/>
        <v>60</v>
      </c>
    </row>
    <row r="10" ht="13.5">
      <c r="P10" s="4">
        <f>SUM(P5:P9)</f>
        <v>1822</v>
      </c>
    </row>
    <row r="11" spans="1:16" ht="14.25" thickBot="1">
      <c r="A11" t="s">
        <v>30</v>
      </c>
      <c r="O11" t="s">
        <v>57</v>
      </c>
      <c r="P11" t="s">
        <v>35</v>
      </c>
    </row>
    <row r="12" spans="1:15" ht="14.25" thickBot="1">
      <c r="A12" s="45"/>
      <c r="B12" s="44" t="s">
        <v>29</v>
      </c>
      <c r="C12" s="43" t="s">
        <v>28</v>
      </c>
      <c r="D12" s="42" t="s">
        <v>27</v>
      </c>
      <c r="E12" s="40" t="s">
        <v>26</v>
      </c>
      <c r="F12" s="39" t="s">
        <v>25</v>
      </c>
      <c r="G12" s="41" t="s">
        <v>24</v>
      </c>
      <c r="H12" s="40" t="s">
        <v>23</v>
      </c>
      <c r="I12" s="40" t="s">
        <v>22</v>
      </c>
      <c r="J12" s="40" t="s">
        <v>21</v>
      </c>
      <c r="K12" s="40" t="s">
        <v>20</v>
      </c>
      <c r="L12" s="40" t="s">
        <v>19</v>
      </c>
      <c r="M12" s="39" t="s">
        <v>18</v>
      </c>
      <c r="N12" s="38" t="s">
        <v>17</v>
      </c>
      <c r="O12" s="37" t="s">
        <v>16</v>
      </c>
    </row>
    <row r="13" spans="1:16" ht="15" thickBot="1" thickTop="1">
      <c r="A13" s="36" t="s">
        <v>15</v>
      </c>
      <c r="B13" s="35">
        <v>7966</v>
      </c>
      <c r="C13" s="35"/>
      <c r="D13" s="34">
        <v>3616</v>
      </c>
      <c r="E13" s="32">
        <v>2915</v>
      </c>
      <c r="F13" s="31">
        <v>1174</v>
      </c>
      <c r="G13" s="33">
        <f aca="true" t="shared" si="4" ref="G13:G19">F13/B13</f>
        <v>0.14737634948531259</v>
      </c>
      <c r="H13" s="32">
        <v>211</v>
      </c>
      <c r="I13" s="32">
        <v>34</v>
      </c>
      <c r="J13" s="32">
        <v>7</v>
      </c>
      <c r="K13" s="32">
        <v>5</v>
      </c>
      <c r="L13" s="32">
        <v>2</v>
      </c>
      <c r="M13" s="31">
        <v>2</v>
      </c>
      <c r="N13" s="30">
        <f aca="true" t="shared" si="5" ref="N13:N19">F13+SUM(H13:M13)</f>
        <v>1435</v>
      </c>
      <c r="O13" s="29">
        <f aca="true" t="shared" si="6" ref="O13:O19">N13/B13</f>
        <v>0.18014059753954306</v>
      </c>
      <c r="P13" s="4">
        <f aca="true" t="shared" si="7" ref="P13:P19">SUM(D13:F13)+SUM(H13:M13)</f>
        <v>7966</v>
      </c>
    </row>
    <row r="14" spans="1:16" ht="15" thickBot="1" thickTop="1">
      <c r="A14" s="36" t="s">
        <v>41</v>
      </c>
      <c r="B14" s="35">
        <v>1834</v>
      </c>
      <c r="C14" s="35"/>
      <c r="D14" s="34">
        <v>820</v>
      </c>
      <c r="E14" s="32">
        <v>657</v>
      </c>
      <c r="F14" s="31">
        <v>297</v>
      </c>
      <c r="G14" s="33">
        <f t="shared" si="4"/>
        <v>0.1619411123227917</v>
      </c>
      <c r="H14" s="32">
        <v>43</v>
      </c>
      <c r="I14" s="32">
        <v>12</v>
      </c>
      <c r="J14" s="32">
        <v>2</v>
      </c>
      <c r="K14" s="32">
        <v>2</v>
      </c>
      <c r="L14" s="32"/>
      <c r="M14" s="31">
        <v>1</v>
      </c>
      <c r="N14" s="30">
        <f t="shared" si="5"/>
        <v>357</v>
      </c>
      <c r="O14" s="29">
        <f t="shared" si="6"/>
        <v>0.1946564885496183</v>
      </c>
      <c r="P14" s="4">
        <f t="shared" si="7"/>
        <v>1834</v>
      </c>
    </row>
    <row r="15" spans="1:16" ht="14.25" thickTop="1">
      <c r="A15" s="28" t="s">
        <v>42</v>
      </c>
      <c r="B15" s="27">
        <v>896</v>
      </c>
      <c r="C15" s="27"/>
      <c r="D15" s="26">
        <v>390</v>
      </c>
      <c r="E15" s="24">
        <v>329</v>
      </c>
      <c r="F15" s="23">
        <v>143</v>
      </c>
      <c r="G15" s="25">
        <f t="shared" si="4"/>
        <v>0.15959821428571427</v>
      </c>
      <c r="H15" s="24">
        <v>25</v>
      </c>
      <c r="I15" s="24">
        <v>6</v>
      </c>
      <c r="J15" s="24">
        <v>1</v>
      </c>
      <c r="K15" s="24">
        <v>1</v>
      </c>
      <c r="L15" s="24"/>
      <c r="M15" s="23">
        <v>1</v>
      </c>
      <c r="N15" s="22">
        <f t="shared" si="5"/>
        <v>177</v>
      </c>
      <c r="O15" s="21">
        <f t="shared" si="6"/>
        <v>0.19754464285714285</v>
      </c>
      <c r="P15" s="4">
        <f t="shared" si="7"/>
        <v>896</v>
      </c>
    </row>
    <row r="16" spans="1:16" ht="13.5">
      <c r="A16" s="20" t="s">
        <v>43</v>
      </c>
      <c r="B16" s="19">
        <v>680</v>
      </c>
      <c r="C16" s="19"/>
      <c r="D16" s="18">
        <v>325</v>
      </c>
      <c r="E16" s="16">
        <v>231</v>
      </c>
      <c r="F16" s="15">
        <v>105</v>
      </c>
      <c r="G16" s="17">
        <f t="shared" si="4"/>
        <v>0.15441176470588236</v>
      </c>
      <c r="H16" s="16">
        <v>14</v>
      </c>
      <c r="I16" s="16">
        <v>3</v>
      </c>
      <c r="J16" s="16">
        <v>1</v>
      </c>
      <c r="K16" s="16">
        <v>1</v>
      </c>
      <c r="L16" s="16"/>
      <c r="M16" s="15"/>
      <c r="N16" s="14">
        <f t="shared" si="5"/>
        <v>124</v>
      </c>
      <c r="O16" s="13">
        <f t="shared" si="6"/>
        <v>0.18235294117647058</v>
      </c>
      <c r="P16" s="4">
        <f t="shared" si="7"/>
        <v>680</v>
      </c>
    </row>
    <row r="17" spans="1:16" ht="13.5">
      <c r="A17" s="20" t="s">
        <v>44</v>
      </c>
      <c r="B17" s="19">
        <v>64</v>
      </c>
      <c r="C17" s="19"/>
      <c r="D17" s="18">
        <v>32</v>
      </c>
      <c r="E17" s="16">
        <v>23</v>
      </c>
      <c r="F17" s="15">
        <v>8</v>
      </c>
      <c r="G17" s="17">
        <f t="shared" si="4"/>
        <v>0.125</v>
      </c>
      <c r="H17" s="16">
        <v>1</v>
      </c>
      <c r="I17" s="16"/>
      <c r="J17" s="16"/>
      <c r="K17" s="16"/>
      <c r="L17" s="16"/>
      <c r="M17" s="15"/>
      <c r="N17" s="14">
        <f t="shared" si="5"/>
        <v>9</v>
      </c>
      <c r="O17" s="13">
        <f t="shared" si="6"/>
        <v>0.140625</v>
      </c>
      <c r="P17" s="4">
        <f t="shared" si="7"/>
        <v>64</v>
      </c>
    </row>
    <row r="18" spans="1:16" ht="13.5">
      <c r="A18" s="20" t="s">
        <v>45</v>
      </c>
      <c r="B18" s="19">
        <v>133</v>
      </c>
      <c r="C18" s="19"/>
      <c r="D18" s="18">
        <v>52</v>
      </c>
      <c r="E18" s="16">
        <v>47</v>
      </c>
      <c r="F18" s="15">
        <v>30</v>
      </c>
      <c r="G18" s="17">
        <f t="shared" si="4"/>
        <v>0.22556390977443608</v>
      </c>
      <c r="H18" s="16">
        <v>2</v>
      </c>
      <c r="I18" s="16">
        <v>2</v>
      </c>
      <c r="J18" s="16"/>
      <c r="K18" s="16"/>
      <c r="L18" s="16"/>
      <c r="M18" s="15"/>
      <c r="N18" s="14">
        <f t="shared" si="5"/>
        <v>34</v>
      </c>
      <c r="O18" s="13">
        <f t="shared" si="6"/>
        <v>0.2556390977443609</v>
      </c>
      <c r="P18" s="4">
        <f t="shared" si="7"/>
        <v>133</v>
      </c>
    </row>
    <row r="19" spans="1:16" ht="14.25" thickBot="1">
      <c r="A19" s="12" t="s">
        <v>46</v>
      </c>
      <c r="B19" s="11">
        <v>61</v>
      </c>
      <c r="C19" s="11"/>
      <c r="D19" s="10">
        <v>21</v>
      </c>
      <c r="E19" s="8">
        <v>27</v>
      </c>
      <c r="F19" s="7">
        <v>11</v>
      </c>
      <c r="G19" s="9">
        <f t="shared" si="4"/>
        <v>0.18032786885245902</v>
      </c>
      <c r="H19" s="8">
        <v>1</v>
      </c>
      <c r="I19" s="8">
        <v>1</v>
      </c>
      <c r="J19" s="8"/>
      <c r="K19" s="8"/>
      <c r="L19" s="8"/>
      <c r="M19" s="7"/>
      <c r="N19" s="6">
        <f t="shared" si="5"/>
        <v>13</v>
      </c>
      <c r="O19" s="5">
        <f t="shared" si="6"/>
        <v>0.21311475409836064</v>
      </c>
      <c r="P19" s="4">
        <f t="shared" si="7"/>
        <v>61</v>
      </c>
    </row>
    <row r="20" ht="13.5">
      <c r="P20" s="4">
        <f>SUM(P15:P19)</f>
        <v>1834</v>
      </c>
    </row>
    <row r="21" spans="1:16" ht="14.25" thickBot="1">
      <c r="A21" t="s">
        <v>30</v>
      </c>
      <c r="O21" t="s">
        <v>55</v>
      </c>
      <c r="P21" t="s">
        <v>35</v>
      </c>
    </row>
    <row r="22" spans="1:15" ht="14.25" thickBot="1">
      <c r="A22" s="45"/>
      <c r="B22" s="44" t="s">
        <v>29</v>
      </c>
      <c r="C22" s="43" t="s">
        <v>28</v>
      </c>
      <c r="D22" s="42" t="s">
        <v>27</v>
      </c>
      <c r="E22" s="40" t="s">
        <v>26</v>
      </c>
      <c r="F22" s="39" t="s">
        <v>25</v>
      </c>
      <c r="G22" s="41" t="s">
        <v>24</v>
      </c>
      <c r="H22" s="40" t="s">
        <v>23</v>
      </c>
      <c r="I22" s="40" t="s">
        <v>22</v>
      </c>
      <c r="J22" s="40" t="s">
        <v>21</v>
      </c>
      <c r="K22" s="40" t="s">
        <v>20</v>
      </c>
      <c r="L22" s="40" t="s">
        <v>19</v>
      </c>
      <c r="M22" s="39" t="s">
        <v>18</v>
      </c>
      <c r="N22" s="38" t="s">
        <v>17</v>
      </c>
      <c r="O22" s="37" t="s">
        <v>16</v>
      </c>
    </row>
    <row r="23" spans="1:16" ht="15" thickBot="1" thickTop="1">
      <c r="A23" s="36" t="s">
        <v>15</v>
      </c>
      <c r="B23" s="35">
        <v>8159</v>
      </c>
      <c r="C23" s="35"/>
      <c r="D23" s="34">
        <v>3568</v>
      </c>
      <c r="E23" s="32">
        <v>3150</v>
      </c>
      <c r="F23" s="31">
        <v>1179</v>
      </c>
      <c r="G23" s="33">
        <f aca="true" t="shared" si="8" ref="G23:G29">F23/B23</f>
        <v>0.1445030028189729</v>
      </c>
      <c r="H23" s="32">
        <v>217</v>
      </c>
      <c r="I23" s="32">
        <v>36</v>
      </c>
      <c r="J23" s="32">
        <v>6</v>
      </c>
      <c r="K23" s="32">
        <v>2</v>
      </c>
      <c r="L23" s="32"/>
      <c r="M23" s="31">
        <v>1</v>
      </c>
      <c r="N23" s="30">
        <f aca="true" t="shared" si="9" ref="N23:N29">F23+SUM(H23:M23)</f>
        <v>1441</v>
      </c>
      <c r="O23" s="29">
        <f aca="true" t="shared" si="10" ref="O23:O29">N23/B23</f>
        <v>0.1766147812231891</v>
      </c>
      <c r="P23" s="4">
        <f aca="true" t="shared" si="11" ref="P23:P29">SUM(D23:F23)+SUM(H23:M23)</f>
        <v>8159</v>
      </c>
    </row>
    <row r="24" spans="1:16" ht="15" thickBot="1" thickTop="1">
      <c r="A24" s="36" t="s">
        <v>41</v>
      </c>
      <c r="B24" s="35">
        <v>1910</v>
      </c>
      <c r="C24" s="35"/>
      <c r="D24" s="34">
        <v>834</v>
      </c>
      <c r="E24" s="32">
        <v>711</v>
      </c>
      <c r="F24" s="31">
        <v>292</v>
      </c>
      <c r="G24" s="33">
        <f t="shared" si="8"/>
        <v>0.15287958115183245</v>
      </c>
      <c r="H24" s="32">
        <v>60</v>
      </c>
      <c r="I24" s="32">
        <v>9</v>
      </c>
      <c r="J24" s="32">
        <v>4</v>
      </c>
      <c r="K24" s="32"/>
      <c r="L24" s="32"/>
      <c r="M24" s="31"/>
      <c r="N24" s="30">
        <f t="shared" si="9"/>
        <v>365</v>
      </c>
      <c r="O24" s="29">
        <f t="shared" si="10"/>
        <v>0.19109947643979058</v>
      </c>
      <c r="P24" s="4">
        <f t="shared" si="11"/>
        <v>1910</v>
      </c>
    </row>
    <row r="25" spans="1:16" ht="14.25" thickTop="1">
      <c r="A25" s="28" t="s">
        <v>42</v>
      </c>
      <c r="B25" s="27">
        <v>897</v>
      </c>
      <c r="C25" s="27"/>
      <c r="D25" s="26">
        <v>399</v>
      </c>
      <c r="E25" s="24">
        <v>332</v>
      </c>
      <c r="F25" s="23">
        <v>138</v>
      </c>
      <c r="G25" s="25">
        <f t="shared" si="8"/>
        <v>0.15384615384615385</v>
      </c>
      <c r="H25" s="24">
        <v>24</v>
      </c>
      <c r="I25" s="24">
        <v>3</v>
      </c>
      <c r="J25" s="24">
        <v>1</v>
      </c>
      <c r="K25" s="24"/>
      <c r="L25" s="24"/>
      <c r="M25" s="23"/>
      <c r="N25" s="22">
        <f t="shared" si="9"/>
        <v>166</v>
      </c>
      <c r="O25" s="21">
        <f t="shared" si="10"/>
        <v>0.1850613154960981</v>
      </c>
      <c r="P25" s="4">
        <f t="shared" si="11"/>
        <v>897</v>
      </c>
    </row>
    <row r="26" spans="1:16" ht="13.5">
      <c r="A26" s="20" t="s">
        <v>43</v>
      </c>
      <c r="B26" s="19">
        <v>734</v>
      </c>
      <c r="C26" s="19"/>
      <c r="D26" s="18">
        <v>306</v>
      </c>
      <c r="E26" s="16">
        <v>286</v>
      </c>
      <c r="F26" s="15">
        <v>110</v>
      </c>
      <c r="G26" s="17">
        <f t="shared" si="8"/>
        <v>0.14986376021798364</v>
      </c>
      <c r="H26" s="16">
        <v>23</v>
      </c>
      <c r="I26" s="16">
        <v>6</v>
      </c>
      <c r="J26" s="16">
        <v>3</v>
      </c>
      <c r="K26" s="16"/>
      <c r="L26" s="16"/>
      <c r="M26" s="15"/>
      <c r="N26" s="14">
        <f t="shared" si="9"/>
        <v>142</v>
      </c>
      <c r="O26" s="13">
        <f t="shared" si="10"/>
        <v>0.19346049046321526</v>
      </c>
      <c r="P26" s="4">
        <f t="shared" si="11"/>
        <v>734</v>
      </c>
    </row>
    <row r="27" spans="1:16" ht="13.5">
      <c r="A27" s="20" t="s">
        <v>44</v>
      </c>
      <c r="B27" s="19">
        <v>60</v>
      </c>
      <c r="C27" s="19"/>
      <c r="D27" s="18">
        <v>27</v>
      </c>
      <c r="E27" s="16">
        <v>27</v>
      </c>
      <c r="F27" s="15">
        <v>6</v>
      </c>
      <c r="G27" s="17">
        <f t="shared" si="8"/>
        <v>0.1</v>
      </c>
      <c r="H27" s="16"/>
      <c r="I27" s="16"/>
      <c r="J27" s="16"/>
      <c r="K27" s="16"/>
      <c r="L27" s="16"/>
      <c r="M27" s="15"/>
      <c r="N27" s="14">
        <f t="shared" si="9"/>
        <v>6</v>
      </c>
      <c r="O27" s="13">
        <f t="shared" si="10"/>
        <v>0.1</v>
      </c>
      <c r="P27" s="4">
        <f t="shared" si="11"/>
        <v>60</v>
      </c>
    </row>
    <row r="28" spans="1:16" ht="13.5">
      <c r="A28" s="20" t="s">
        <v>45</v>
      </c>
      <c r="B28" s="19">
        <v>142</v>
      </c>
      <c r="C28" s="19"/>
      <c r="D28" s="18">
        <v>71</v>
      </c>
      <c r="E28" s="16">
        <v>39</v>
      </c>
      <c r="F28" s="15">
        <v>25</v>
      </c>
      <c r="G28" s="17">
        <f t="shared" si="8"/>
        <v>0.176056338028169</v>
      </c>
      <c r="H28" s="16">
        <v>7</v>
      </c>
      <c r="I28" s="16"/>
      <c r="J28" s="16"/>
      <c r="K28" s="16"/>
      <c r="L28" s="16"/>
      <c r="M28" s="15"/>
      <c r="N28" s="14">
        <f t="shared" si="9"/>
        <v>32</v>
      </c>
      <c r="O28" s="13">
        <f t="shared" si="10"/>
        <v>0.22535211267605634</v>
      </c>
      <c r="P28" s="4">
        <f t="shared" si="11"/>
        <v>142</v>
      </c>
    </row>
    <row r="29" spans="1:16" ht="14.25" thickBot="1">
      <c r="A29" s="12" t="s">
        <v>46</v>
      </c>
      <c r="B29" s="11">
        <v>77</v>
      </c>
      <c r="C29" s="11"/>
      <c r="D29" s="10">
        <v>31</v>
      </c>
      <c r="E29" s="8">
        <v>27</v>
      </c>
      <c r="F29" s="7">
        <v>13</v>
      </c>
      <c r="G29" s="9">
        <f t="shared" si="8"/>
        <v>0.16883116883116883</v>
      </c>
      <c r="H29" s="8">
        <v>6</v>
      </c>
      <c r="I29" s="8"/>
      <c r="J29" s="8"/>
      <c r="K29" s="8"/>
      <c r="L29" s="8"/>
      <c r="M29" s="7"/>
      <c r="N29" s="6">
        <f t="shared" si="9"/>
        <v>19</v>
      </c>
      <c r="O29" s="5">
        <f t="shared" si="10"/>
        <v>0.24675324675324675</v>
      </c>
      <c r="P29" s="4">
        <f t="shared" si="11"/>
        <v>77</v>
      </c>
    </row>
    <row r="30" ht="13.5">
      <c r="P30" s="4">
        <f>SUM(P25:P29)</f>
        <v>1910</v>
      </c>
    </row>
    <row r="31" spans="1:16" ht="14.25" thickBot="1">
      <c r="A31" t="s">
        <v>30</v>
      </c>
      <c r="O31" t="s">
        <v>36</v>
      </c>
      <c r="P31" t="s">
        <v>35</v>
      </c>
    </row>
    <row r="32" spans="1:15" ht="14.25" thickBot="1">
      <c r="A32" s="45"/>
      <c r="B32" s="44" t="s">
        <v>29</v>
      </c>
      <c r="C32" s="43" t="s">
        <v>28</v>
      </c>
      <c r="D32" s="42" t="s">
        <v>27</v>
      </c>
      <c r="E32" s="40" t="s">
        <v>26</v>
      </c>
      <c r="F32" s="39" t="s">
        <v>25</v>
      </c>
      <c r="G32" s="41" t="s">
        <v>24</v>
      </c>
      <c r="H32" s="40" t="s">
        <v>23</v>
      </c>
      <c r="I32" s="40" t="s">
        <v>22</v>
      </c>
      <c r="J32" s="40" t="s">
        <v>21</v>
      </c>
      <c r="K32" s="40" t="s">
        <v>20</v>
      </c>
      <c r="L32" s="40" t="s">
        <v>19</v>
      </c>
      <c r="M32" s="39" t="s">
        <v>18</v>
      </c>
      <c r="N32" s="38" t="s">
        <v>17</v>
      </c>
      <c r="O32" s="37" t="s">
        <v>16</v>
      </c>
    </row>
    <row r="33" spans="1:16" ht="15" thickBot="1" thickTop="1">
      <c r="A33" s="36" t="s">
        <v>15</v>
      </c>
      <c r="B33" s="35">
        <v>8212</v>
      </c>
      <c r="C33" s="35"/>
      <c r="D33" s="34">
        <v>3518</v>
      </c>
      <c r="E33" s="32">
        <v>3267</v>
      </c>
      <c r="F33" s="31">
        <v>1173</v>
      </c>
      <c r="G33" s="33">
        <f aca="true" t="shared" si="12" ref="G33:G39">F33/B33</f>
        <v>0.1428397467121286</v>
      </c>
      <c r="H33" s="32">
        <v>203</v>
      </c>
      <c r="I33" s="32">
        <v>30</v>
      </c>
      <c r="J33" s="32">
        <v>14</v>
      </c>
      <c r="K33" s="32">
        <v>4</v>
      </c>
      <c r="L33" s="32">
        <v>2</v>
      </c>
      <c r="M33" s="31">
        <v>1</v>
      </c>
      <c r="N33" s="30">
        <f aca="true" t="shared" si="13" ref="N33:N39">F33+SUM(H33:M33)</f>
        <v>1427</v>
      </c>
      <c r="O33" s="29">
        <f aca="true" t="shared" si="14" ref="O33:O39">N33/B33</f>
        <v>0.17377009254749148</v>
      </c>
      <c r="P33" s="4">
        <f aca="true" t="shared" si="15" ref="P33:P39">SUM(D33:F33)+SUM(H33:M33)</f>
        <v>8212</v>
      </c>
    </row>
    <row r="34" spans="1:16" ht="15" thickBot="1" thickTop="1">
      <c r="A34" s="36" t="s">
        <v>41</v>
      </c>
      <c r="B34" s="35">
        <v>1843</v>
      </c>
      <c r="C34" s="35"/>
      <c r="D34" s="34">
        <v>777</v>
      </c>
      <c r="E34" s="32">
        <v>735</v>
      </c>
      <c r="F34" s="31">
        <v>263</v>
      </c>
      <c r="G34" s="33">
        <f t="shared" si="12"/>
        <v>0.14270211611502984</v>
      </c>
      <c r="H34" s="32">
        <v>51</v>
      </c>
      <c r="I34" s="32">
        <v>10</v>
      </c>
      <c r="J34" s="32">
        <v>3</v>
      </c>
      <c r="K34" s="32">
        <v>3</v>
      </c>
      <c r="L34" s="32">
        <v>1</v>
      </c>
      <c r="M34" s="31"/>
      <c r="N34" s="30">
        <f t="shared" si="13"/>
        <v>331</v>
      </c>
      <c r="O34" s="29">
        <f t="shared" si="14"/>
        <v>0.17959848073792728</v>
      </c>
      <c r="P34" s="4">
        <f t="shared" si="15"/>
        <v>1843</v>
      </c>
    </row>
    <row r="35" spans="1:16" ht="14.25" thickTop="1">
      <c r="A35" s="28" t="s">
        <v>42</v>
      </c>
      <c r="B35" s="27">
        <v>897</v>
      </c>
      <c r="C35" s="27"/>
      <c r="D35" s="26">
        <v>380</v>
      </c>
      <c r="E35" s="24">
        <v>349</v>
      </c>
      <c r="F35" s="23">
        <v>135</v>
      </c>
      <c r="G35" s="25">
        <f t="shared" si="12"/>
        <v>0.1505016722408027</v>
      </c>
      <c r="H35" s="24">
        <v>27</v>
      </c>
      <c r="I35" s="24">
        <v>3</v>
      </c>
      <c r="J35" s="24">
        <v>1</v>
      </c>
      <c r="K35" s="24">
        <v>1</v>
      </c>
      <c r="L35" s="24">
        <v>1</v>
      </c>
      <c r="M35" s="23"/>
      <c r="N35" s="22">
        <f t="shared" si="13"/>
        <v>168</v>
      </c>
      <c r="O35" s="21">
        <f t="shared" si="14"/>
        <v>0.18729096989966554</v>
      </c>
      <c r="P35" s="4">
        <f t="shared" si="15"/>
        <v>897</v>
      </c>
    </row>
    <row r="36" spans="1:16" ht="13.5">
      <c r="A36" s="20" t="s">
        <v>43</v>
      </c>
      <c r="B36" s="19">
        <v>681</v>
      </c>
      <c r="C36" s="19"/>
      <c r="D36" s="18">
        <v>314</v>
      </c>
      <c r="E36" s="16">
        <v>258</v>
      </c>
      <c r="F36" s="15">
        <v>84</v>
      </c>
      <c r="G36" s="17">
        <f t="shared" si="12"/>
        <v>0.12334801762114538</v>
      </c>
      <c r="H36" s="16">
        <v>17</v>
      </c>
      <c r="I36" s="16">
        <v>6</v>
      </c>
      <c r="J36" s="16">
        <v>1</v>
      </c>
      <c r="K36" s="16">
        <v>1</v>
      </c>
      <c r="L36" s="16"/>
      <c r="M36" s="15"/>
      <c r="N36" s="14">
        <f t="shared" si="13"/>
        <v>109</v>
      </c>
      <c r="O36" s="13">
        <f t="shared" si="14"/>
        <v>0.16005873715124816</v>
      </c>
      <c r="P36" s="4">
        <f t="shared" si="15"/>
        <v>681</v>
      </c>
    </row>
    <row r="37" spans="1:16" ht="13.5">
      <c r="A37" s="20" t="s">
        <v>44</v>
      </c>
      <c r="B37" s="19">
        <v>58</v>
      </c>
      <c r="C37" s="19"/>
      <c r="D37" s="18">
        <v>19</v>
      </c>
      <c r="E37" s="16">
        <v>31</v>
      </c>
      <c r="F37" s="15">
        <v>7</v>
      </c>
      <c r="G37" s="17">
        <f t="shared" si="12"/>
        <v>0.1206896551724138</v>
      </c>
      <c r="H37" s="16">
        <v>1</v>
      </c>
      <c r="I37" s="16"/>
      <c r="J37" s="16"/>
      <c r="K37" s="16"/>
      <c r="L37" s="16"/>
      <c r="M37" s="15"/>
      <c r="N37" s="14">
        <f t="shared" si="13"/>
        <v>8</v>
      </c>
      <c r="O37" s="13">
        <f t="shared" si="14"/>
        <v>0.13793103448275862</v>
      </c>
      <c r="P37" s="4">
        <f t="shared" si="15"/>
        <v>58</v>
      </c>
    </row>
    <row r="38" spans="1:16" ht="13.5">
      <c r="A38" s="20" t="s">
        <v>45</v>
      </c>
      <c r="B38" s="19">
        <v>143</v>
      </c>
      <c r="C38" s="19"/>
      <c r="D38" s="18">
        <v>42</v>
      </c>
      <c r="E38" s="16">
        <v>70</v>
      </c>
      <c r="F38" s="15">
        <v>24</v>
      </c>
      <c r="G38" s="17">
        <f t="shared" si="12"/>
        <v>0.16783216783216784</v>
      </c>
      <c r="H38" s="16">
        <v>4</v>
      </c>
      <c r="I38" s="16">
        <v>1</v>
      </c>
      <c r="J38" s="16">
        <v>1</v>
      </c>
      <c r="K38" s="16">
        <v>1</v>
      </c>
      <c r="L38" s="16"/>
      <c r="M38" s="15"/>
      <c r="N38" s="14">
        <f t="shared" si="13"/>
        <v>31</v>
      </c>
      <c r="O38" s="13">
        <f t="shared" si="14"/>
        <v>0.21678321678321677</v>
      </c>
      <c r="P38" s="4">
        <f t="shared" si="15"/>
        <v>143</v>
      </c>
    </row>
    <row r="39" spans="1:16" ht="14.25" thickBot="1">
      <c r="A39" s="12" t="s">
        <v>46</v>
      </c>
      <c r="B39" s="11">
        <v>64</v>
      </c>
      <c r="C39" s="11"/>
      <c r="D39" s="10">
        <v>22</v>
      </c>
      <c r="E39" s="8">
        <v>27</v>
      </c>
      <c r="F39" s="7">
        <v>13</v>
      </c>
      <c r="G39" s="9">
        <f t="shared" si="12"/>
        <v>0.203125</v>
      </c>
      <c r="H39" s="8">
        <v>2</v>
      </c>
      <c r="I39" s="8"/>
      <c r="J39" s="8"/>
      <c r="K39" s="8"/>
      <c r="L39" s="8"/>
      <c r="M39" s="7"/>
      <c r="N39" s="6">
        <f t="shared" si="13"/>
        <v>15</v>
      </c>
      <c r="O39" s="5">
        <f t="shared" si="14"/>
        <v>0.234375</v>
      </c>
      <c r="P39" s="4">
        <f t="shared" si="15"/>
        <v>64</v>
      </c>
    </row>
    <row r="40" ht="13.5">
      <c r="P40" s="4">
        <f>SUM(P35:P39)</f>
        <v>1843</v>
      </c>
    </row>
    <row r="41" spans="1:16" ht="14.25" thickBot="1">
      <c r="A41" t="s">
        <v>30</v>
      </c>
      <c r="O41" t="s">
        <v>34</v>
      </c>
      <c r="P41" s="4"/>
    </row>
    <row r="42" spans="1:16" ht="14.25" thickBot="1">
      <c r="A42" s="45"/>
      <c r="B42" s="44" t="s">
        <v>29</v>
      </c>
      <c r="C42" s="43" t="s">
        <v>28</v>
      </c>
      <c r="D42" s="42" t="s">
        <v>27</v>
      </c>
      <c r="E42" s="40" t="s">
        <v>26</v>
      </c>
      <c r="F42" s="39" t="s">
        <v>25</v>
      </c>
      <c r="G42" s="41" t="s">
        <v>24</v>
      </c>
      <c r="H42" s="40" t="s">
        <v>23</v>
      </c>
      <c r="I42" s="40" t="s">
        <v>22</v>
      </c>
      <c r="J42" s="40" t="s">
        <v>21</v>
      </c>
      <c r="K42" s="40" t="s">
        <v>20</v>
      </c>
      <c r="L42" s="40" t="s">
        <v>19</v>
      </c>
      <c r="M42" s="39" t="s">
        <v>18</v>
      </c>
      <c r="N42" s="38" t="s">
        <v>17</v>
      </c>
      <c r="O42" s="37" t="s">
        <v>16</v>
      </c>
      <c r="P42" s="4"/>
    </row>
    <row r="43" spans="1:16" ht="15" thickBot="1" thickTop="1">
      <c r="A43" s="36" t="s">
        <v>15</v>
      </c>
      <c r="B43" s="35">
        <v>8555</v>
      </c>
      <c r="C43" s="35"/>
      <c r="D43" s="34">
        <v>3752</v>
      </c>
      <c r="E43" s="32">
        <v>3281</v>
      </c>
      <c r="F43" s="31">
        <v>1229</v>
      </c>
      <c r="G43" s="33">
        <f aca="true" t="shared" si="16" ref="G43:G49">F43/B43</f>
        <v>0.14365867913500877</v>
      </c>
      <c r="H43" s="32">
        <v>235</v>
      </c>
      <c r="I43" s="32">
        <v>41</v>
      </c>
      <c r="J43" s="32">
        <v>8</v>
      </c>
      <c r="K43" s="32">
        <v>5</v>
      </c>
      <c r="L43" s="32">
        <v>2</v>
      </c>
      <c r="M43" s="31">
        <v>2</v>
      </c>
      <c r="N43" s="30">
        <f aca="true" t="shared" si="17" ref="N43:N49">F43+SUM(H43:M43)</f>
        <v>1522</v>
      </c>
      <c r="O43" s="29">
        <f aca="true" t="shared" si="18" ref="O43:O49">N43/B43</f>
        <v>0.17790765634132086</v>
      </c>
      <c r="P43" s="4">
        <f aca="true" t="shared" si="19" ref="P43:P49">SUM(D43:F43)+SUM(H43:M43)</f>
        <v>8555</v>
      </c>
    </row>
    <row r="44" spans="1:16" ht="15" thickBot="1" thickTop="1">
      <c r="A44" s="36" t="s">
        <v>41</v>
      </c>
      <c r="B44" s="35">
        <v>1996</v>
      </c>
      <c r="C44" s="35"/>
      <c r="D44" s="34">
        <v>835</v>
      </c>
      <c r="E44" s="32">
        <v>760</v>
      </c>
      <c r="F44" s="31">
        <v>310</v>
      </c>
      <c r="G44" s="33">
        <f t="shared" si="16"/>
        <v>0.15531062124248496</v>
      </c>
      <c r="H44" s="32">
        <v>77</v>
      </c>
      <c r="I44" s="32">
        <v>11</v>
      </c>
      <c r="J44" s="32">
        <v>2</v>
      </c>
      <c r="K44" s="32">
        <v>1</v>
      </c>
      <c r="L44" s="32"/>
      <c r="M44" s="31"/>
      <c r="N44" s="30">
        <f t="shared" si="17"/>
        <v>401</v>
      </c>
      <c r="O44" s="29">
        <f t="shared" si="18"/>
        <v>0.20090180360721444</v>
      </c>
      <c r="P44" s="4">
        <f t="shared" si="19"/>
        <v>1996</v>
      </c>
    </row>
    <row r="45" spans="1:16" ht="14.25" thickTop="1">
      <c r="A45" s="28" t="s">
        <v>42</v>
      </c>
      <c r="B45" s="27">
        <v>980</v>
      </c>
      <c r="C45" s="27"/>
      <c r="D45" s="26">
        <v>413</v>
      </c>
      <c r="E45" s="24">
        <v>372</v>
      </c>
      <c r="F45" s="23">
        <v>154</v>
      </c>
      <c r="G45" s="25">
        <f t="shared" si="16"/>
        <v>0.15714285714285714</v>
      </c>
      <c r="H45" s="24">
        <v>34</v>
      </c>
      <c r="I45" s="24">
        <v>5</v>
      </c>
      <c r="J45" s="24">
        <v>1</v>
      </c>
      <c r="K45" s="24">
        <v>1</v>
      </c>
      <c r="L45" s="24"/>
      <c r="M45" s="23"/>
      <c r="N45" s="22">
        <f t="shared" si="17"/>
        <v>195</v>
      </c>
      <c r="O45" s="21">
        <f t="shared" si="18"/>
        <v>0.1989795918367347</v>
      </c>
      <c r="P45" s="4">
        <f t="shared" si="19"/>
        <v>980</v>
      </c>
    </row>
    <row r="46" spans="1:16" ht="13.5">
      <c r="A46" s="20" t="s">
        <v>43</v>
      </c>
      <c r="B46" s="19">
        <v>727</v>
      </c>
      <c r="C46" s="19"/>
      <c r="D46" s="18">
        <v>310</v>
      </c>
      <c r="E46" s="16">
        <v>273</v>
      </c>
      <c r="F46" s="15">
        <v>102</v>
      </c>
      <c r="G46" s="17">
        <f t="shared" si="16"/>
        <v>0.14030261348005502</v>
      </c>
      <c r="H46" s="16">
        <v>37</v>
      </c>
      <c r="I46" s="16">
        <v>4</v>
      </c>
      <c r="J46" s="16">
        <v>1</v>
      </c>
      <c r="K46" s="16"/>
      <c r="L46" s="16"/>
      <c r="M46" s="15"/>
      <c r="N46" s="14">
        <f t="shared" si="17"/>
        <v>144</v>
      </c>
      <c r="O46" s="13">
        <f t="shared" si="18"/>
        <v>0.19807427785419532</v>
      </c>
      <c r="P46" s="4">
        <f t="shared" si="19"/>
        <v>727</v>
      </c>
    </row>
    <row r="47" spans="1:16" ht="13.5">
      <c r="A47" s="20" t="s">
        <v>44</v>
      </c>
      <c r="B47" s="19">
        <v>56</v>
      </c>
      <c r="C47" s="19"/>
      <c r="D47" s="18">
        <v>24</v>
      </c>
      <c r="E47" s="16">
        <v>20</v>
      </c>
      <c r="F47" s="15">
        <v>11</v>
      </c>
      <c r="G47" s="17">
        <f t="shared" si="16"/>
        <v>0.19642857142857142</v>
      </c>
      <c r="H47" s="16"/>
      <c r="I47" s="16">
        <v>1</v>
      </c>
      <c r="J47" s="16"/>
      <c r="K47" s="16"/>
      <c r="L47" s="16"/>
      <c r="M47" s="15"/>
      <c r="N47" s="14">
        <f t="shared" si="17"/>
        <v>12</v>
      </c>
      <c r="O47" s="13">
        <f t="shared" si="18"/>
        <v>0.21428571428571427</v>
      </c>
      <c r="P47" s="4">
        <f t="shared" si="19"/>
        <v>56</v>
      </c>
    </row>
    <row r="48" spans="1:16" ht="13.5">
      <c r="A48" s="20" t="s">
        <v>45</v>
      </c>
      <c r="B48" s="19">
        <v>145</v>
      </c>
      <c r="C48" s="19"/>
      <c r="D48" s="18">
        <v>50</v>
      </c>
      <c r="E48" s="16">
        <v>65</v>
      </c>
      <c r="F48" s="15">
        <v>25</v>
      </c>
      <c r="G48" s="17">
        <f t="shared" si="16"/>
        <v>0.1724137931034483</v>
      </c>
      <c r="H48" s="16">
        <v>4</v>
      </c>
      <c r="I48" s="16">
        <v>1</v>
      </c>
      <c r="J48" s="16"/>
      <c r="K48" s="16"/>
      <c r="L48" s="16"/>
      <c r="M48" s="15"/>
      <c r="N48" s="14">
        <f t="shared" si="17"/>
        <v>30</v>
      </c>
      <c r="O48" s="13">
        <f t="shared" si="18"/>
        <v>0.20689655172413793</v>
      </c>
      <c r="P48" s="4">
        <f t="shared" si="19"/>
        <v>145</v>
      </c>
    </row>
    <row r="49" spans="1:16" ht="14.25" thickBot="1">
      <c r="A49" s="12" t="s">
        <v>46</v>
      </c>
      <c r="B49" s="11">
        <v>88</v>
      </c>
      <c r="C49" s="11"/>
      <c r="D49" s="10">
        <v>38</v>
      </c>
      <c r="E49" s="8">
        <v>30</v>
      </c>
      <c r="F49" s="7">
        <v>18</v>
      </c>
      <c r="G49" s="9">
        <f t="shared" si="16"/>
        <v>0.20454545454545456</v>
      </c>
      <c r="H49" s="8">
        <v>2</v>
      </c>
      <c r="I49" s="8"/>
      <c r="J49" s="8"/>
      <c r="K49" s="8"/>
      <c r="L49" s="8"/>
      <c r="M49" s="7"/>
      <c r="N49" s="6">
        <f t="shared" si="17"/>
        <v>20</v>
      </c>
      <c r="O49" s="5">
        <f t="shared" si="18"/>
        <v>0.22727272727272727</v>
      </c>
      <c r="P49" s="4">
        <f t="shared" si="19"/>
        <v>88</v>
      </c>
    </row>
    <row r="50" ht="13.5">
      <c r="P50" s="4">
        <f>SUM(P45:P49)</f>
        <v>1996</v>
      </c>
    </row>
    <row r="51" spans="1:16" ht="14.25" thickBot="1">
      <c r="A51" t="s">
        <v>30</v>
      </c>
      <c r="O51" t="s">
        <v>33</v>
      </c>
      <c r="P51" s="4"/>
    </row>
    <row r="52" spans="1:16" ht="14.25" thickBot="1">
      <c r="A52" s="45"/>
      <c r="B52" s="44" t="s">
        <v>29</v>
      </c>
      <c r="C52" s="43" t="s">
        <v>28</v>
      </c>
      <c r="D52" s="42" t="s">
        <v>27</v>
      </c>
      <c r="E52" s="40" t="s">
        <v>26</v>
      </c>
      <c r="F52" s="39" t="s">
        <v>25</v>
      </c>
      <c r="G52" s="41" t="s">
        <v>24</v>
      </c>
      <c r="H52" s="40" t="s">
        <v>23</v>
      </c>
      <c r="I52" s="40" t="s">
        <v>22</v>
      </c>
      <c r="J52" s="40" t="s">
        <v>21</v>
      </c>
      <c r="K52" s="40" t="s">
        <v>20</v>
      </c>
      <c r="L52" s="40" t="s">
        <v>19</v>
      </c>
      <c r="M52" s="39" t="s">
        <v>18</v>
      </c>
      <c r="N52" s="38" t="s">
        <v>17</v>
      </c>
      <c r="O52" s="37" t="s">
        <v>16</v>
      </c>
      <c r="P52" s="4"/>
    </row>
    <row r="53" spans="1:16" ht="15" thickBot="1" thickTop="1">
      <c r="A53" s="36" t="s">
        <v>15</v>
      </c>
      <c r="B53" s="35">
        <v>8651</v>
      </c>
      <c r="C53" s="35"/>
      <c r="D53" s="34">
        <v>3922</v>
      </c>
      <c r="E53" s="32">
        <v>3328</v>
      </c>
      <c r="F53" s="31">
        <v>1154</v>
      </c>
      <c r="G53" s="33">
        <f aca="true" t="shared" si="20" ref="G53:G59">F53/B53</f>
        <v>0.13339498323893192</v>
      </c>
      <c r="H53" s="32">
        <v>202</v>
      </c>
      <c r="I53" s="32">
        <v>36</v>
      </c>
      <c r="J53" s="32">
        <v>5</v>
      </c>
      <c r="K53" s="32">
        <v>4</v>
      </c>
      <c r="L53" s="32"/>
      <c r="M53" s="31"/>
      <c r="N53" s="30">
        <f>F53+SUM(H53:M53)</f>
        <v>1401</v>
      </c>
      <c r="O53" s="29">
        <f aca="true" t="shared" si="21" ref="O53:O59">N53/B53</f>
        <v>0.16194659576927523</v>
      </c>
      <c r="P53" s="4">
        <f aca="true" t="shared" si="22" ref="P53:P59">SUM(D53:F53)+SUM(H53:M53)</f>
        <v>8651</v>
      </c>
    </row>
    <row r="54" spans="1:16" ht="15" thickBot="1" thickTop="1">
      <c r="A54" s="36" t="s">
        <v>41</v>
      </c>
      <c r="B54" s="35">
        <v>2085</v>
      </c>
      <c r="C54" s="35"/>
      <c r="D54" s="34">
        <v>941</v>
      </c>
      <c r="E54" s="32">
        <v>774</v>
      </c>
      <c r="F54" s="31">
        <v>301</v>
      </c>
      <c r="G54" s="33">
        <f t="shared" si="20"/>
        <v>0.14436450839328538</v>
      </c>
      <c r="H54" s="32">
        <v>58</v>
      </c>
      <c r="I54" s="32">
        <v>10</v>
      </c>
      <c r="J54" s="32">
        <v>1</v>
      </c>
      <c r="K54" s="32"/>
      <c r="L54" s="32"/>
      <c r="M54" s="31"/>
      <c r="N54" s="30">
        <f aca="true" t="shared" si="23" ref="N54:N59">F54+SUM(H54:M54)</f>
        <v>370</v>
      </c>
      <c r="O54" s="29">
        <f t="shared" si="21"/>
        <v>0.1774580335731415</v>
      </c>
      <c r="P54" s="4">
        <f t="shared" si="22"/>
        <v>2085</v>
      </c>
    </row>
    <row r="55" spans="1:16" ht="14.25" thickTop="1">
      <c r="A55" s="28" t="s">
        <v>42</v>
      </c>
      <c r="B55" s="27">
        <v>1024</v>
      </c>
      <c r="C55" s="27"/>
      <c r="D55" s="26">
        <v>456</v>
      </c>
      <c r="E55" s="24">
        <v>382</v>
      </c>
      <c r="F55" s="23">
        <v>155</v>
      </c>
      <c r="G55" s="25">
        <f t="shared" si="20"/>
        <v>0.1513671875</v>
      </c>
      <c r="H55" s="24">
        <v>23</v>
      </c>
      <c r="I55" s="24">
        <v>7</v>
      </c>
      <c r="J55" s="24">
        <v>1</v>
      </c>
      <c r="K55" s="24"/>
      <c r="L55" s="24"/>
      <c r="M55" s="23"/>
      <c r="N55" s="22">
        <f t="shared" si="23"/>
        <v>186</v>
      </c>
      <c r="O55" s="21">
        <f t="shared" si="21"/>
        <v>0.181640625</v>
      </c>
      <c r="P55" s="4">
        <f t="shared" si="22"/>
        <v>1024</v>
      </c>
    </row>
    <row r="56" spans="1:16" ht="13.5">
      <c r="A56" s="20" t="s">
        <v>43</v>
      </c>
      <c r="B56" s="19">
        <v>776</v>
      </c>
      <c r="C56" s="19"/>
      <c r="D56" s="18">
        <v>349</v>
      </c>
      <c r="E56" s="16">
        <v>288</v>
      </c>
      <c r="F56" s="15">
        <v>110</v>
      </c>
      <c r="G56" s="17">
        <f t="shared" si="20"/>
        <v>0.14175257731958762</v>
      </c>
      <c r="H56" s="16">
        <v>26</v>
      </c>
      <c r="I56" s="16">
        <v>3</v>
      </c>
      <c r="J56" s="16"/>
      <c r="K56" s="16"/>
      <c r="L56" s="16"/>
      <c r="M56" s="15"/>
      <c r="N56" s="14">
        <f t="shared" si="23"/>
        <v>139</v>
      </c>
      <c r="O56" s="13">
        <f t="shared" si="21"/>
        <v>0.1791237113402062</v>
      </c>
      <c r="P56" s="4">
        <f t="shared" si="22"/>
        <v>776</v>
      </c>
    </row>
    <row r="57" spans="1:16" ht="13.5">
      <c r="A57" s="20" t="s">
        <v>44</v>
      </c>
      <c r="B57" s="19">
        <v>62</v>
      </c>
      <c r="C57" s="19"/>
      <c r="D57" s="18">
        <v>34</v>
      </c>
      <c r="E57" s="16">
        <v>23</v>
      </c>
      <c r="F57" s="15">
        <v>4</v>
      </c>
      <c r="G57" s="17">
        <f t="shared" si="20"/>
        <v>0.06451612903225806</v>
      </c>
      <c r="H57" s="16">
        <v>1</v>
      </c>
      <c r="I57" s="16"/>
      <c r="J57" s="16"/>
      <c r="K57" s="16"/>
      <c r="L57" s="16"/>
      <c r="M57" s="15"/>
      <c r="N57" s="14">
        <f t="shared" si="23"/>
        <v>5</v>
      </c>
      <c r="O57" s="13">
        <f t="shared" si="21"/>
        <v>0.08064516129032258</v>
      </c>
      <c r="P57" s="4">
        <f t="shared" si="22"/>
        <v>62</v>
      </c>
    </row>
    <row r="58" spans="1:16" ht="13.5">
      <c r="A58" s="20" t="s">
        <v>45</v>
      </c>
      <c r="B58" s="19">
        <v>139</v>
      </c>
      <c r="C58" s="19"/>
      <c r="D58" s="18">
        <v>65</v>
      </c>
      <c r="E58" s="16">
        <v>47</v>
      </c>
      <c r="F58" s="15">
        <v>21</v>
      </c>
      <c r="G58" s="17">
        <f t="shared" si="20"/>
        <v>0.1510791366906475</v>
      </c>
      <c r="H58" s="16">
        <v>6</v>
      </c>
      <c r="I58" s="16"/>
      <c r="J58" s="16"/>
      <c r="K58" s="16"/>
      <c r="L58" s="16"/>
      <c r="M58" s="15"/>
      <c r="N58" s="14">
        <f t="shared" si="23"/>
        <v>27</v>
      </c>
      <c r="O58" s="13">
        <f t="shared" si="21"/>
        <v>0.19424460431654678</v>
      </c>
      <c r="P58" s="4">
        <f t="shared" si="22"/>
        <v>139</v>
      </c>
    </row>
    <row r="59" spans="1:16" ht="14.25" thickBot="1">
      <c r="A59" s="12" t="s">
        <v>46</v>
      </c>
      <c r="B59" s="11">
        <v>84</v>
      </c>
      <c r="C59" s="11"/>
      <c r="D59" s="10">
        <v>37</v>
      </c>
      <c r="E59" s="8">
        <v>34</v>
      </c>
      <c r="F59" s="7">
        <v>11</v>
      </c>
      <c r="G59" s="9">
        <f t="shared" si="20"/>
        <v>0.13095238095238096</v>
      </c>
      <c r="H59" s="8">
        <v>2</v>
      </c>
      <c r="I59" s="8"/>
      <c r="J59" s="8"/>
      <c r="K59" s="8"/>
      <c r="L59" s="8"/>
      <c r="M59" s="7"/>
      <c r="N59" s="6">
        <f t="shared" si="23"/>
        <v>13</v>
      </c>
      <c r="O59" s="5">
        <f t="shared" si="21"/>
        <v>0.15476190476190477</v>
      </c>
      <c r="P59" s="4">
        <f t="shared" si="22"/>
        <v>84</v>
      </c>
    </row>
    <row r="60" ht="13.5">
      <c r="P60" s="4">
        <f>SUM(P55:P59)</f>
        <v>2085</v>
      </c>
    </row>
    <row r="61" spans="1:16" ht="14.25" thickBot="1">
      <c r="A61" t="s">
        <v>30</v>
      </c>
      <c r="O61" t="s">
        <v>32</v>
      </c>
      <c r="P61" s="4"/>
    </row>
    <row r="62" spans="1:16" ht="14.25" thickBot="1">
      <c r="A62" s="45"/>
      <c r="B62" s="44" t="s">
        <v>29</v>
      </c>
      <c r="C62" s="43" t="s">
        <v>28</v>
      </c>
      <c r="D62" s="42" t="s">
        <v>27</v>
      </c>
      <c r="E62" s="40" t="s">
        <v>26</v>
      </c>
      <c r="F62" s="39" t="s">
        <v>25</v>
      </c>
      <c r="G62" s="41" t="s">
        <v>24</v>
      </c>
      <c r="H62" s="40" t="s">
        <v>23</v>
      </c>
      <c r="I62" s="40" t="s">
        <v>22</v>
      </c>
      <c r="J62" s="40" t="s">
        <v>21</v>
      </c>
      <c r="K62" s="40" t="s">
        <v>20</v>
      </c>
      <c r="L62" s="40" t="s">
        <v>19</v>
      </c>
      <c r="M62" s="39" t="s">
        <v>18</v>
      </c>
      <c r="N62" s="38" t="s">
        <v>17</v>
      </c>
      <c r="O62" s="37" t="s">
        <v>16</v>
      </c>
      <c r="P62" s="4"/>
    </row>
    <row r="63" spans="1:16" ht="15" thickBot="1" thickTop="1">
      <c r="A63" s="36" t="s">
        <v>15</v>
      </c>
      <c r="B63" s="35">
        <v>8715</v>
      </c>
      <c r="C63" s="35"/>
      <c r="D63" s="34">
        <v>3933</v>
      </c>
      <c r="E63" s="32">
        <v>3419</v>
      </c>
      <c r="F63" s="31">
        <v>1151</v>
      </c>
      <c r="G63" s="33">
        <f aca="true" t="shared" si="24" ref="G63:G69">F63/B63</f>
        <v>0.13207114170969592</v>
      </c>
      <c r="H63" s="32">
        <v>176</v>
      </c>
      <c r="I63" s="32">
        <v>24</v>
      </c>
      <c r="J63" s="32">
        <v>7</v>
      </c>
      <c r="K63" s="32">
        <v>2</v>
      </c>
      <c r="L63" s="32">
        <v>2</v>
      </c>
      <c r="M63" s="31">
        <v>1</v>
      </c>
      <c r="N63" s="30">
        <f aca="true" t="shared" si="25" ref="N63:N69">F63+SUM(H63:M63)</f>
        <v>1363</v>
      </c>
      <c r="O63" s="29">
        <f aca="true" t="shared" si="26" ref="O63:O69">N63/B63</f>
        <v>0.1563970166379805</v>
      </c>
      <c r="P63" s="4">
        <f aca="true" t="shared" si="27" ref="P63:P69">SUM(D63:F63)+SUM(H63:M63)</f>
        <v>8715</v>
      </c>
    </row>
    <row r="64" spans="1:16" ht="15" thickBot="1" thickTop="1">
      <c r="A64" s="36" t="s">
        <v>41</v>
      </c>
      <c r="B64" s="35">
        <v>2093</v>
      </c>
      <c r="C64" s="35"/>
      <c r="D64" s="34">
        <v>885</v>
      </c>
      <c r="E64" s="32">
        <v>825</v>
      </c>
      <c r="F64" s="31">
        <v>320</v>
      </c>
      <c r="G64" s="33">
        <f t="shared" si="24"/>
        <v>0.15289058767319638</v>
      </c>
      <c r="H64" s="32">
        <v>49</v>
      </c>
      <c r="I64" s="32">
        <v>9</v>
      </c>
      <c r="J64" s="32">
        <v>4</v>
      </c>
      <c r="K64" s="32">
        <v>1</v>
      </c>
      <c r="L64" s="32"/>
      <c r="M64" s="31"/>
      <c r="N64" s="30">
        <f t="shared" si="25"/>
        <v>383</v>
      </c>
      <c r="O64" s="29">
        <f t="shared" si="26"/>
        <v>0.1829909221213569</v>
      </c>
      <c r="P64" s="4">
        <f t="shared" si="27"/>
        <v>2093</v>
      </c>
    </row>
    <row r="65" spans="1:16" ht="14.25" thickTop="1">
      <c r="A65" s="28" t="s">
        <v>42</v>
      </c>
      <c r="B65" s="27">
        <v>1013</v>
      </c>
      <c r="C65" s="27"/>
      <c r="D65" s="26">
        <v>440</v>
      </c>
      <c r="E65" s="24">
        <v>384</v>
      </c>
      <c r="F65" s="23">
        <v>156</v>
      </c>
      <c r="G65" s="25">
        <f t="shared" si="24"/>
        <v>0.1539980256663376</v>
      </c>
      <c r="H65" s="24">
        <v>25</v>
      </c>
      <c r="I65" s="24">
        <v>4</v>
      </c>
      <c r="J65" s="24">
        <v>3</v>
      </c>
      <c r="K65" s="24">
        <v>1</v>
      </c>
      <c r="L65" s="24"/>
      <c r="M65" s="23"/>
      <c r="N65" s="22">
        <f t="shared" si="25"/>
        <v>189</v>
      </c>
      <c r="O65" s="21">
        <f t="shared" si="26"/>
        <v>0.18657453109575517</v>
      </c>
      <c r="P65" s="4">
        <f t="shared" si="27"/>
        <v>1013</v>
      </c>
    </row>
    <row r="66" spans="1:16" ht="13.5">
      <c r="A66" s="20" t="s">
        <v>43</v>
      </c>
      <c r="B66" s="19">
        <v>776</v>
      </c>
      <c r="C66" s="19"/>
      <c r="D66" s="18">
        <v>332</v>
      </c>
      <c r="E66" s="16">
        <v>306</v>
      </c>
      <c r="F66" s="15">
        <v>118</v>
      </c>
      <c r="G66" s="17">
        <f t="shared" si="24"/>
        <v>0.15206185567010308</v>
      </c>
      <c r="H66" s="16">
        <v>16</v>
      </c>
      <c r="I66" s="16">
        <v>4</v>
      </c>
      <c r="J66" s="16"/>
      <c r="K66" s="16"/>
      <c r="L66" s="16"/>
      <c r="M66" s="15"/>
      <c r="N66" s="14">
        <f t="shared" si="25"/>
        <v>138</v>
      </c>
      <c r="O66" s="13">
        <f t="shared" si="26"/>
        <v>0.17783505154639176</v>
      </c>
      <c r="P66" s="4">
        <f t="shared" si="27"/>
        <v>776</v>
      </c>
    </row>
    <row r="67" spans="1:16" ht="13.5">
      <c r="A67" s="20" t="s">
        <v>44</v>
      </c>
      <c r="B67" s="19">
        <v>51</v>
      </c>
      <c r="C67" s="19"/>
      <c r="D67" s="18">
        <v>17</v>
      </c>
      <c r="E67" s="16">
        <v>27</v>
      </c>
      <c r="F67" s="15">
        <v>7</v>
      </c>
      <c r="G67" s="17">
        <f t="shared" si="24"/>
        <v>0.13725490196078433</v>
      </c>
      <c r="H67" s="16"/>
      <c r="I67" s="16"/>
      <c r="J67" s="16"/>
      <c r="K67" s="16"/>
      <c r="L67" s="16"/>
      <c r="M67" s="15"/>
      <c r="N67" s="14">
        <f t="shared" si="25"/>
        <v>7</v>
      </c>
      <c r="O67" s="13">
        <f t="shared" si="26"/>
        <v>0.13725490196078433</v>
      </c>
      <c r="P67" s="4">
        <f t="shared" si="27"/>
        <v>51</v>
      </c>
    </row>
    <row r="68" spans="1:16" ht="13.5">
      <c r="A68" s="20" t="s">
        <v>45</v>
      </c>
      <c r="B68" s="19">
        <v>163</v>
      </c>
      <c r="C68" s="19"/>
      <c r="D68" s="18">
        <v>64</v>
      </c>
      <c r="E68" s="16">
        <v>71</v>
      </c>
      <c r="F68" s="15">
        <v>22</v>
      </c>
      <c r="G68" s="17">
        <f t="shared" si="24"/>
        <v>0.13496932515337423</v>
      </c>
      <c r="H68" s="16">
        <v>5</v>
      </c>
      <c r="I68" s="16"/>
      <c r="J68" s="16">
        <v>1</v>
      </c>
      <c r="K68" s="16"/>
      <c r="L68" s="16"/>
      <c r="M68" s="15"/>
      <c r="N68" s="14">
        <f t="shared" si="25"/>
        <v>28</v>
      </c>
      <c r="O68" s="13">
        <f t="shared" si="26"/>
        <v>0.17177914110429449</v>
      </c>
      <c r="P68" s="4">
        <f t="shared" si="27"/>
        <v>163</v>
      </c>
    </row>
    <row r="69" spans="1:16" ht="14.25" thickBot="1">
      <c r="A69" s="12" t="s">
        <v>46</v>
      </c>
      <c r="B69" s="11">
        <v>90</v>
      </c>
      <c r="C69" s="11"/>
      <c r="D69" s="10">
        <v>32</v>
      </c>
      <c r="E69" s="8">
        <v>37</v>
      </c>
      <c r="F69" s="7">
        <v>17</v>
      </c>
      <c r="G69" s="9">
        <f t="shared" si="24"/>
        <v>0.18888888888888888</v>
      </c>
      <c r="H69" s="8">
        <v>3</v>
      </c>
      <c r="I69" s="8">
        <v>1</v>
      </c>
      <c r="J69" s="8"/>
      <c r="K69" s="8"/>
      <c r="L69" s="8"/>
      <c r="M69" s="7"/>
      <c r="N69" s="6">
        <f t="shared" si="25"/>
        <v>21</v>
      </c>
      <c r="O69" s="5">
        <f t="shared" si="26"/>
        <v>0.23333333333333334</v>
      </c>
      <c r="P69" s="4">
        <f t="shared" si="27"/>
        <v>90</v>
      </c>
    </row>
    <row r="70" ht="13.5">
      <c r="P70" s="4">
        <f>SUM(P65:P69)</f>
        <v>2093</v>
      </c>
    </row>
    <row r="71" spans="1:16" ht="14.25" thickBot="1">
      <c r="A71" t="s">
        <v>30</v>
      </c>
      <c r="O71" t="s">
        <v>31</v>
      </c>
      <c r="P71" s="4"/>
    </row>
    <row r="72" spans="1:16" ht="14.25" thickBot="1">
      <c r="A72" s="45"/>
      <c r="B72" s="44" t="s">
        <v>29</v>
      </c>
      <c r="C72" s="43" t="s">
        <v>28</v>
      </c>
      <c r="D72" s="42" t="s">
        <v>27</v>
      </c>
      <c r="E72" s="40" t="s">
        <v>26</v>
      </c>
      <c r="F72" s="39" t="s">
        <v>25</v>
      </c>
      <c r="G72" s="41" t="s">
        <v>24</v>
      </c>
      <c r="H72" s="40" t="s">
        <v>23</v>
      </c>
      <c r="I72" s="40" t="s">
        <v>22</v>
      </c>
      <c r="J72" s="40" t="s">
        <v>21</v>
      </c>
      <c r="K72" s="40" t="s">
        <v>20</v>
      </c>
      <c r="L72" s="40" t="s">
        <v>19</v>
      </c>
      <c r="M72" s="39" t="s">
        <v>18</v>
      </c>
      <c r="N72" s="38" t="s">
        <v>17</v>
      </c>
      <c r="O72" s="37" t="s">
        <v>16</v>
      </c>
      <c r="P72" s="4"/>
    </row>
    <row r="73" spans="1:16" ht="15" thickBot="1" thickTop="1">
      <c r="A73" s="36" t="s">
        <v>15</v>
      </c>
      <c r="B73" s="35">
        <v>9164</v>
      </c>
      <c r="C73" s="35"/>
      <c r="D73" s="34">
        <v>4178</v>
      </c>
      <c r="E73" s="32">
        <v>3478</v>
      </c>
      <c r="F73" s="31">
        <v>1271</v>
      </c>
      <c r="G73" s="33">
        <f aca="true" t="shared" si="28" ref="G73:G79">F73/B73</f>
        <v>0.1386948930597992</v>
      </c>
      <c r="H73" s="32">
        <v>188</v>
      </c>
      <c r="I73" s="32">
        <v>35</v>
      </c>
      <c r="J73" s="32">
        <v>13</v>
      </c>
      <c r="K73" s="32">
        <v>1</v>
      </c>
      <c r="L73" s="32"/>
      <c r="M73" s="31"/>
      <c r="N73" s="30">
        <f aca="true" t="shared" si="29" ref="N73:N79">F73+SUM(H73:M73)</f>
        <v>1508</v>
      </c>
      <c r="O73" s="29">
        <f aca="true" t="shared" si="30" ref="O73:O79">N73/B73</f>
        <v>0.16455696202531644</v>
      </c>
      <c r="P73" s="4">
        <f aca="true" t="shared" si="31" ref="P73:P79">SUM(D73:F73)+SUM(H73:M73)</f>
        <v>9164</v>
      </c>
    </row>
    <row r="74" spans="1:16" ht="15" thickBot="1" thickTop="1">
      <c r="A74" s="36" t="s">
        <v>41</v>
      </c>
      <c r="B74" s="35">
        <v>2191</v>
      </c>
      <c r="C74" s="35"/>
      <c r="D74" s="34">
        <v>991</v>
      </c>
      <c r="E74" s="32">
        <v>811</v>
      </c>
      <c r="F74" s="31">
        <v>328</v>
      </c>
      <c r="G74" s="33">
        <f t="shared" si="28"/>
        <v>0.14970333181195802</v>
      </c>
      <c r="H74" s="32">
        <v>50</v>
      </c>
      <c r="I74" s="32">
        <v>6</v>
      </c>
      <c r="J74" s="32">
        <v>5</v>
      </c>
      <c r="K74" s="32"/>
      <c r="L74" s="32"/>
      <c r="M74" s="31"/>
      <c r="N74" s="30">
        <f t="shared" si="29"/>
        <v>389</v>
      </c>
      <c r="O74" s="29">
        <f t="shared" si="30"/>
        <v>0.1775445002282063</v>
      </c>
      <c r="P74" s="4">
        <f t="shared" si="31"/>
        <v>2191</v>
      </c>
    </row>
    <row r="75" spans="1:16" ht="14.25" thickTop="1">
      <c r="A75" s="28" t="s">
        <v>42</v>
      </c>
      <c r="B75" s="27">
        <v>1018</v>
      </c>
      <c r="C75" s="27"/>
      <c r="D75" s="26">
        <v>461</v>
      </c>
      <c r="E75" s="24">
        <v>389</v>
      </c>
      <c r="F75" s="23">
        <v>141</v>
      </c>
      <c r="G75" s="25">
        <f t="shared" si="28"/>
        <v>0.13850687622789784</v>
      </c>
      <c r="H75" s="24">
        <v>18</v>
      </c>
      <c r="I75" s="24">
        <v>4</v>
      </c>
      <c r="J75" s="24">
        <v>5</v>
      </c>
      <c r="K75" s="24"/>
      <c r="L75" s="24"/>
      <c r="M75" s="23"/>
      <c r="N75" s="22">
        <f t="shared" si="29"/>
        <v>168</v>
      </c>
      <c r="O75" s="21">
        <f t="shared" si="30"/>
        <v>0.1650294695481336</v>
      </c>
      <c r="P75" s="4">
        <f t="shared" si="31"/>
        <v>1018</v>
      </c>
    </row>
    <row r="76" spans="1:16" ht="13.5">
      <c r="A76" s="20" t="s">
        <v>43</v>
      </c>
      <c r="B76" s="19">
        <v>861</v>
      </c>
      <c r="C76" s="19"/>
      <c r="D76" s="18">
        <v>385</v>
      </c>
      <c r="E76" s="16">
        <v>317</v>
      </c>
      <c r="F76" s="15">
        <v>133</v>
      </c>
      <c r="G76" s="17">
        <f t="shared" si="28"/>
        <v>0.15447154471544716</v>
      </c>
      <c r="H76" s="16">
        <v>25</v>
      </c>
      <c r="I76" s="16">
        <v>1</v>
      </c>
      <c r="J76" s="16"/>
      <c r="K76" s="16"/>
      <c r="L76" s="16"/>
      <c r="M76" s="15"/>
      <c r="N76" s="14">
        <f t="shared" si="29"/>
        <v>159</v>
      </c>
      <c r="O76" s="13">
        <f t="shared" si="30"/>
        <v>0.18466898954703834</v>
      </c>
      <c r="P76" s="4">
        <f t="shared" si="31"/>
        <v>861</v>
      </c>
    </row>
    <row r="77" spans="1:16" ht="13.5">
      <c r="A77" s="20" t="s">
        <v>44</v>
      </c>
      <c r="B77" s="19">
        <v>45</v>
      </c>
      <c r="C77" s="19"/>
      <c r="D77" s="18">
        <v>27</v>
      </c>
      <c r="E77" s="16">
        <v>12</v>
      </c>
      <c r="F77" s="15">
        <v>5</v>
      </c>
      <c r="G77" s="17">
        <f t="shared" si="28"/>
        <v>0.1111111111111111</v>
      </c>
      <c r="H77" s="16">
        <v>1</v>
      </c>
      <c r="I77" s="16"/>
      <c r="J77" s="16"/>
      <c r="K77" s="16"/>
      <c r="L77" s="16"/>
      <c r="M77" s="15"/>
      <c r="N77" s="14">
        <f t="shared" si="29"/>
        <v>6</v>
      </c>
      <c r="O77" s="13">
        <f t="shared" si="30"/>
        <v>0.13333333333333333</v>
      </c>
      <c r="P77" s="4">
        <f t="shared" si="31"/>
        <v>45</v>
      </c>
    </row>
    <row r="78" spans="1:16" ht="13.5">
      <c r="A78" s="20" t="s">
        <v>45</v>
      </c>
      <c r="B78" s="19">
        <v>180</v>
      </c>
      <c r="C78" s="19"/>
      <c r="D78" s="18">
        <v>81</v>
      </c>
      <c r="E78" s="16">
        <v>60</v>
      </c>
      <c r="F78" s="15">
        <v>35</v>
      </c>
      <c r="G78" s="17">
        <f t="shared" si="28"/>
        <v>0.19444444444444445</v>
      </c>
      <c r="H78" s="16">
        <v>3</v>
      </c>
      <c r="I78" s="16">
        <v>1</v>
      </c>
      <c r="J78" s="16"/>
      <c r="K78" s="16"/>
      <c r="L78" s="16"/>
      <c r="M78" s="15"/>
      <c r="N78" s="14">
        <f t="shared" si="29"/>
        <v>39</v>
      </c>
      <c r="O78" s="13">
        <f t="shared" si="30"/>
        <v>0.21666666666666667</v>
      </c>
      <c r="P78" s="4">
        <f t="shared" si="31"/>
        <v>180</v>
      </c>
    </row>
    <row r="79" spans="1:16" ht="14.25" thickBot="1">
      <c r="A79" s="12" t="s">
        <v>46</v>
      </c>
      <c r="B79" s="11">
        <v>87</v>
      </c>
      <c r="C79" s="11"/>
      <c r="D79" s="10">
        <v>37</v>
      </c>
      <c r="E79" s="8">
        <v>33</v>
      </c>
      <c r="F79" s="7">
        <v>14</v>
      </c>
      <c r="G79" s="9">
        <f t="shared" si="28"/>
        <v>0.16091954022988506</v>
      </c>
      <c r="H79" s="8">
        <v>3</v>
      </c>
      <c r="I79" s="8"/>
      <c r="J79" s="8"/>
      <c r="K79" s="8"/>
      <c r="L79" s="8"/>
      <c r="M79" s="7"/>
      <c r="N79" s="6">
        <f t="shared" si="29"/>
        <v>17</v>
      </c>
      <c r="O79" s="5">
        <f t="shared" si="30"/>
        <v>0.19540229885057472</v>
      </c>
      <c r="P79" s="4">
        <f t="shared" si="31"/>
        <v>87</v>
      </c>
    </row>
    <row r="80" ht="13.5">
      <c r="P80" s="4">
        <f>SUM(P75:P79)</f>
        <v>2191</v>
      </c>
    </row>
    <row r="81" spans="1:16" ht="14.25" thickBot="1">
      <c r="A81" t="s">
        <v>30</v>
      </c>
      <c r="O81" t="s">
        <v>61</v>
      </c>
      <c r="P81" s="4"/>
    </row>
    <row r="82" spans="1:16" ht="14.25" thickBot="1">
      <c r="A82" s="45"/>
      <c r="B82" s="44" t="s">
        <v>29</v>
      </c>
      <c r="C82" s="43" t="s">
        <v>28</v>
      </c>
      <c r="D82" s="42" t="s">
        <v>27</v>
      </c>
      <c r="E82" s="40" t="s">
        <v>26</v>
      </c>
      <c r="F82" s="39" t="s">
        <v>25</v>
      </c>
      <c r="G82" s="41" t="s">
        <v>24</v>
      </c>
      <c r="H82" s="40" t="s">
        <v>23</v>
      </c>
      <c r="I82" s="40" t="s">
        <v>22</v>
      </c>
      <c r="J82" s="40" t="s">
        <v>21</v>
      </c>
      <c r="K82" s="40" t="s">
        <v>20</v>
      </c>
      <c r="L82" s="40" t="s">
        <v>19</v>
      </c>
      <c r="M82" s="39" t="s">
        <v>18</v>
      </c>
      <c r="N82" s="38" t="s">
        <v>17</v>
      </c>
      <c r="O82" s="37" t="s">
        <v>16</v>
      </c>
      <c r="P82" s="4"/>
    </row>
    <row r="83" spans="1:16" ht="15" thickBot="1" thickTop="1">
      <c r="A83" s="36" t="s">
        <v>15</v>
      </c>
      <c r="B83" s="35">
        <f>B3+B13+B23+B33+B43+B53+B63+B73</f>
        <v>67253</v>
      </c>
      <c r="C83" s="35"/>
      <c r="D83" s="48">
        <f>D3+D13+D23+D33+D43+D53+D63+D73</f>
        <v>30016</v>
      </c>
      <c r="E83" s="32">
        <f>E3+E13+E23+E33+E43+E53+E63+E73</f>
        <v>25743</v>
      </c>
      <c r="F83" s="52">
        <f>F3+F13+F23+F33+F43+F53+F63+F73</f>
        <v>9462</v>
      </c>
      <c r="G83" s="57">
        <f aca="true" t="shared" si="32" ref="G83:G89">F83/B83</f>
        <v>0.14069260850817064</v>
      </c>
      <c r="H83" s="32">
        <f aca="true" t="shared" si="33" ref="H83:M83">H3+H13+H23+H33+H43+H53+H63+H73</f>
        <v>1638</v>
      </c>
      <c r="I83" s="32">
        <f t="shared" si="33"/>
        <v>283</v>
      </c>
      <c r="J83" s="32">
        <f t="shared" si="33"/>
        <v>65</v>
      </c>
      <c r="K83" s="32">
        <f t="shared" si="33"/>
        <v>27</v>
      </c>
      <c r="L83" s="32">
        <f t="shared" si="33"/>
        <v>11</v>
      </c>
      <c r="M83" s="61">
        <f t="shared" si="33"/>
        <v>8</v>
      </c>
      <c r="N83" s="30">
        <f aca="true" t="shared" si="34" ref="N83:N89">F83+SUM(H83:M83)</f>
        <v>11494</v>
      </c>
      <c r="O83" s="29">
        <f aca="true" t="shared" si="35" ref="O83:O89">N83/B83</f>
        <v>0.17090687404279362</v>
      </c>
      <c r="P83" s="4">
        <f aca="true" t="shared" si="36" ref="P83:P89">SUM(D83:F83)+SUM(H83:M83)</f>
        <v>67253</v>
      </c>
    </row>
    <row r="84" spans="1:16" ht="15" thickBot="1" thickTop="1">
      <c r="A84" s="36" t="s">
        <v>41</v>
      </c>
      <c r="B84" s="35">
        <f aca="true" t="shared" si="37" ref="B84:B89">B4+B14+B24+B34+B44+B54+B64+B74</f>
        <v>15774</v>
      </c>
      <c r="C84" s="35"/>
      <c r="D84" s="48">
        <f>D4+D14+D24+D34+D44+D54+D64+D74</f>
        <v>6878</v>
      </c>
      <c r="E84" s="32">
        <f>E4+E14+E24+E34+E44+E54+E64+E74</f>
        <v>5947</v>
      </c>
      <c r="F84" s="52">
        <f>F4+F14+F24+F34+F44+F54+F64+F74</f>
        <v>2392</v>
      </c>
      <c r="G84" s="57">
        <f t="shared" si="32"/>
        <v>0.15164194243692153</v>
      </c>
      <c r="H84" s="32">
        <f aca="true" t="shared" si="38" ref="H84:M84">H4+H14+H24+H34+H44+H54+H64+H74</f>
        <v>444</v>
      </c>
      <c r="I84" s="32">
        <f t="shared" si="38"/>
        <v>78</v>
      </c>
      <c r="J84" s="32">
        <f t="shared" si="38"/>
        <v>22</v>
      </c>
      <c r="K84" s="32">
        <f t="shared" si="38"/>
        <v>9</v>
      </c>
      <c r="L84" s="32">
        <f t="shared" si="38"/>
        <v>3</v>
      </c>
      <c r="M84" s="61">
        <f t="shared" si="38"/>
        <v>1</v>
      </c>
      <c r="N84" s="30">
        <f t="shared" si="34"/>
        <v>2949</v>
      </c>
      <c r="O84" s="29">
        <f t="shared" si="35"/>
        <v>0.18695321414986688</v>
      </c>
      <c r="P84" s="4">
        <f t="shared" si="36"/>
        <v>15774</v>
      </c>
    </row>
    <row r="85" spans="1:16" ht="14.25" thickTop="1">
      <c r="A85" s="28" t="s">
        <v>42</v>
      </c>
      <c r="B85" s="47">
        <f t="shared" si="37"/>
        <v>7614</v>
      </c>
      <c r="C85" s="47"/>
      <c r="D85" s="49">
        <f>D5+D15+D25+D35+D45+D55+D65+D75</f>
        <v>3319</v>
      </c>
      <c r="E85" s="53">
        <f>E5+E15+E25+E35+E45+E55+E65+E75</f>
        <v>2859</v>
      </c>
      <c r="F85" s="54">
        <f>F5+F15+F25+F35+F45+F55+F65+F75</f>
        <v>1172</v>
      </c>
      <c r="G85" s="58">
        <f t="shared" si="32"/>
        <v>0.15392697662201207</v>
      </c>
      <c r="H85" s="53">
        <f aca="true" t="shared" si="39" ref="H85:M85">H5+H15+H25+H35+H45+H55+H65+H75</f>
        <v>206</v>
      </c>
      <c r="I85" s="53">
        <f t="shared" si="39"/>
        <v>36</v>
      </c>
      <c r="J85" s="53">
        <f t="shared" si="39"/>
        <v>13</v>
      </c>
      <c r="K85" s="53">
        <f t="shared" si="39"/>
        <v>6</v>
      </c>
      <c r="L85" s="53">
        <f t="shared" si="39"/>
        <v>2</v>
      </c>
      <c r="M85" s="62">
        <f t="shared" si="39"/>
        <v>1</v>
      </c>
      <c r="N85" s="22">
        <f t="shared" si="34"/>
        <v>1436</v>
      </c>
      <c r="O85" s="21">
        <f t="shared" si="35"/>
        <v>0.1885999474651957</v>
      </c>
      <c r="P85" s="4">
        <f t="shared" si="36"/>
        <v>7614</v>
      </c>
    </row>
    <row r="86" spans="1:16" ht="13.5">
      <c r="A86" s="20" t="s">
        <v>43</v>
      </c>
      <c r="B86" s="19">
        <f t="shared" si="37"/>
        <v>5918</v>
      </c>
      <c r="C86" s="19"/>
      <c r="D86" s="50">
        <f>D6+D16+D26+D36+D46+D56+D66+D76</f>
        <v>2625</v>
      </c>
      <c r="E86" s="16">
        <f>E6+E16+E26+E36+E46+E56+E66+E76</f>
        <v>2216</v>
      </c>
      <c r="F86" s="55">
        <f>F6+F16+F26+F36+F46+F56+F66+F76</f>
        <v>854</v>
      </c>
      <c r="G86" s="59">
        <f t="shared" si="32"/>
        <v>0.14430550861777627</v>
      </c>
      <c r="H86" s="16">
        <f aca="true" t="shared" si="40" ref="H86:M86">H6+H16+H26+H36+H46+H56+H66+H76</f>
        <v>179</v>
      </c>
      <c r="I86" s="16">
        <f t="shared" si="40"/>
        <v>34</v>
      </c>
      <c r="J86" s="16">
        <f t="shared" si="40"/>
        <v>7</v>
      </c>
      <c r="K86" s="16">
        <f t="shared" si="40"/>
        <v>2</v>
      </c>
      <c r="L86" s="16">
        <f t="shared" si="40"/>
        <v>1</v>
      </c>
      <c r="M86" s="63">
        <f t="shared" si="40"/>
        <v>0</v>
      </c>
      <c r="N86" s="14">
        <f t="shared" si="34"/>
        <v>1077</v>
      </c>
      <c r="O86" s="13">
        <f t="shared" si="35"/>
        <v>0.18198715782358904</v>
      </c>
      <c r="P86" s="4">
        <f t="shared" si="36"/>
        <v>5918</v>
      </c>
    </row>
    <row r="87" spans="1:16" ht="13.5">
      <c r="A87" s="20" t="s">
        <v>44</v>
      </c>
      <c r="B87" s="19">
        <f t="shared" si="37"/>
        <v>467</v>
      </c>
      <c r="C87" s="19"/>
      <c r="D87" s="50">
        <f>D7+D17+D27+D37+D47+D57+D67+D77</f>
        <v>216</v>
      </c>
      <c r="E87" s="16">
        <f>E7+E17+E27+E37+E47+E57+E67+E77</f>
        <v>183</v>
      </c>
      <c r="F87" s="55">
        <f>F7+F17+F27+F37+F47+F57+F67+F77</f>
        <v>62</v>
      </c>
      <c r="G87" s="59">
        <f t="shared" si="32"/>
        <v>0.13276231263383298</v>
      </c>
      <c r="H87" s="16">
        <f aca="true" t="shared" si="41" ref="H87:M87">H7+H17+H27+H37+H47+H57+H67+H77</f>
        <v>5</v>
      </c>
      <c r="I87" s="16">
        <f t="shared" si="41"/>
        <v>1</v>
      </c>
      <c r="J87" s="16">
        <f t="shared" si="41"/>
        <v>0</v>
      </c>
      <c r="K87" s="16">
        <f t="shared" si="41"/>
        <v>0</v>
      </c>
      <c r="L87" s="16">
        <f t="shared" si="41"/>
        <v>0</v>
      </c>
      <c r="M87" s="63">
        <f t="shared" si="41"/>
        <v>0</v>
      </c>
      <c r="N87" s="14">
        <f t="shared" si="34"/>
        <v>68</v>
      </c>
      <c r="O87" s="13">
        <f t="shared" si="35"/>
        <v>0.145610278372591</v>
      </c>
      <c r="P87" s="4">
        <f t="shared" si="36"/>
        <v>467</v>
      </c>
    </row>
    <row r="88" spans="1:16" ht="13.5">
      <c r="A88" s="20" t="s">
        <v>45</v>
      </c>
      <c r="B88" s="19">
        <f t="shared" si="37"/>
        <v>1164</v>
      </c>
      <c r="C88" s="19"/>
      <c r="D88" s="50">
        <f>D8+D18+D28+D38+D48+D58+D68+D78</f>
        <v>472</v>
      </c>
      <c r="E88" s="16">
        <f>E8+E18+E28+E38+E48+E58+E68+E78</f>
        <v>450</v>
      </c>
      <c r="F88" s="55">
        <f>F8+F18+F28+F38+F48+F58+F68+F78</f>
        <v>200</v>
      </c>
      <c r="G88" s="59">
        <f>F88/B88</f>
        <v>0.1718213058419244</v>
      </c>
      <c r="H88" s="16">
        <f aca="true" t="shared" si="42" ref="H88:M88">H8+H18+H28+H38+H48+H58+H68+H78</f>
        <v>34</v>
      </c>
      <c r="I88" s="16">
        <f t="shared" si="42"/>
        <v>5</v>
      </c>
      <c r="J88" s="16">
        <f t="shared" si="42"/>
        <v>2</v>
      </c>
      <c r="K88" s="16">
        <f t="shared" si="42"/>
        <v>1</v>
      </c>
      <c r="L88" s="16">
        <f t="shared" si="42"/>
        <v>0</v>
      </c>
      <c r="M88" s="63">
        <f t="shared" si="42"/>
        <v>0</v>
      </c>
      <c r="N88" s="14">
        <f>F88+SUM(H88:M88)</f>
        <v>242</v>
      </c>
      <c r="O88" s="13">
        <f>N88/B88</f>
        <v>0.20790378006872853</v>
      </c>
      <c r="P88" s="4">
        <f t="shared" si="36"/>
        <v>1164</v>
      </c>
    </row>
    <row r="89" spans="1:16" ht="14.25" thickBot="1">
      <c r="A89" s="12" t="s">
        <v>46</v>
      </c>
      <c r="B89" s="11">
        <f t="shared" si="37"/>
        <v>611</v>
      </c>
      <c r="C89" s="11"/>
      <c r="D89" s="51">
        <f>D9+D19+D29+D39+D49+D59+D69+D79</f>
        <v>246</v>
      </c>
      <c r="E89" s="8">
        <f>E9+E19+E29+E39+E49+E59+E69+E79</f>
        <v>239</v>
      </c>
      <c r="F89" s="56">
        <f>F9+F19+F29+F39+F49+F59+F69+F79</f>
        <v>104</v>
      </c>
      <c r="G89" s="60">
        <f t="shared" si="32"/>
        <v>0.1702127659574468</v>
      </c>
      <c r="H89" s="8">
        <f aca="true" t="shared" si="43" ref="H89:M89">H9+H19+H29+H39+H49+H59+H69+H79</f>
        <v>20</v>
      </c>
      <c r="I89" s="8">
        <f t="shared" si="43"/>
        <v>2</v>
      </c>
      <c r="J89" s="8">
        <f t="shared" si="43"/>
        <v>0</v>
      </c>
      <c r="K89" s="8">
        <f t="shared" si="43"/>
        <v>0</v>
      </c>
      <c r="L89" s="8">
        <f t="shared" si="43"/>
        <v>0</v>
      </c>
      <c r="M89" s="64">
        <f t="shared" si="43"/>
        <v>0</v>
      </c>
      <c r="N89" s="6">
        <f t="shared" si="34"/>
        <v>126</v>
      </c>
      <c r="O89" s="5">
        <f t="shared" si="35"/>
        <v>0.20621931260229132</v>
      </c>
      <c r="P89" s="4">
        <f t="shared" si="36"/>
        <v>611</v>
      </c>
    </row>
    <row r="90" ht="13.5">
      <c r="P90" s="4">
        <f>SUM(P85:P89)</f>
        <v>15774</v>
      </c>
    </row>
    <row r="91" ht="13.5">
      <c r="A91" t="s">
        <v>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5" max="5" width="10.57421875" style="0" customWidth="1"/>
    <col min="9" max="9" width="10.57421875" style="0" customWidth="1"/>
  </cols>
  <sheetData>
    <row r="1" ht="18.75">
      <c r="A1" s="2" t="s">
        <v>63</v>
      </c>
    </row>
    <row r="17" spans="4:8" ht="13.5">
      <c r="D17" s="46"/>
      <c r="H17" s="46"/>
    </row>
    <row r="33" spans="4:17" ht="13.5">
      <c r="D33" s="46"/>
      <c r="H33" s="46"/>
      <c r="M33" s="46"/>
      <c r="Q33" s="46"/>
    </row>
    <row r="49" spans="4:17" ht="13.5">
      <c r="D49" s="46"/>
      <c r="H49" s="46"/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49</v>
      </c>
      <c r="B54" t="s">
        <v>4</v>
      </c>
      <c r="C54" t="s">
        <v>3</v>
      </c>
      <c r="E54" t="s">
        <v>49</v>
      </c>
      <c r="F54" t="s">
        <v>4</v>
      </c>
      <c r="G54" t="s">
        <v>3</v>
      </c>
      <c r="I54" t="s">
        <v>49</v>
      </c>
      <c r="J54" t="s">
        <v>4</v>
      </c>
      <c r="K54" t="s">
        <v>3</v>
      </c>
    </row>
    <row r="55" spans="1:11" ht="13.5">
      <c r="A55" t="s">
        <v>50</v>
      </c>
      <c r="B55" s="3">
        <f>C55/C59</f>
        <v>0.4463146625429349</v>
      </c>
      <c r="C55" s="1">
        <f>'第三子割合'!D83</f>
        <v>30016</v>
      </c>
      <c r="E55" t="s">
        <v>50</v>
      </c>
      <c r="F55" s="3">
        <f>G55/G59</f>
        <v>0.43603397996703436</v>
      </c>
      <c r="G55" s="1">
        <f>'第三子割合'!D84</f>
        <v>6878</v>
      </c>
      <c r="I55" t="s">
        <v>50</v>
      </c>
      <c r="J55" s="3">
        <f>K55/K59</f>
        <v>0.4359075387444182</v>
      </c>
      <c r="K55" s="1">
        <f>'第三子割合'!D85</f>
        <v>3319</v>
      </c>
    </row>
    <row r="56" spans="1:11" ht="13.5">
      <c r="A56" t="s">
        <v>51</v>
      </c>
      <c r="B56" s="3">
        <f>C56/C59</f>
        <v>0.38277846341427146</v>
      </c>
      <c r="C56" s="1">
        <f>'第三子割合'!E83</f>
        <v>25743</v>
      </c>
      <c r="E56" t="s">
        <v>51</v>
      </c>
      <c r="F56" s="3">
        <f>G56/G59</f>
        <v>0.37701280588309877</v>
      </c>
      <c r="G56" s="1">
        <f>'第三子割合'!E84</f>
        <v>5947</v>
      </c>
      <c r="I56" t="s">
        <v>51</v>
      </c>
      <c r="J56" s="3">
        <f>K56/K59</f>
        <v>0.3754925137903861</v>
      </c>
      <c r="K56" s="1">
        <f>'第三子割合'!E85</f>
        <v>2859</v>
      </c>
    </row>
    <row r="57" spans="1:11" ht="13.5">
      <c r="A57" t="s">
        <v>52</v>
      </c>
      <c r="B57" s="3">
        <f>C57/C59</f>
        <v>0.14069260850817064</v>
      </c>
      <c r="C57" s="1">
        <f>'第三子割合'!F83</f>
        <v>9462</v>
      </c>
      <c r="E57" t="s">
        <v>52</v>
      </c>
      <c r="F57" s="3">
        <f>G57/G59</f>
        <v>0.15164194243692153</v>
      </c>
      <c r="G57" s="1">
        <f>'第三子割合'!F84</f>
        <v>2392</v>
      </c>
      <c r="I57" t="s">
        <v>52</v>
      </c>
      <c r="J57" s="3">
        <f>K57/K59</f>
        <v>0.15392697662201207</v>
      </c>
      <c r="K57" s="1">
        <f>'第三子割合'!F85</f>
        <v>1172</v>
      </c>
    </row>
    <row r="58" spans="1:11" ht="13.5">
      <c r="A58" t="s">
        <v>53</v>
      </c>
      <c r="B58" s="3">
        <f>C58/C59</f>
        <v>0.030214265534622992</v>
      </c>
      <c r="C58" s="1">
        <f>'第三子割合'!H83+'第三子割合'!I83+'第三子割合'!J83+'第三子割合'!K83+'第三子割合'!L83+'第三子割合'!M83</f>
        <v>2032</v>
      </c>
      <c r="E58" t="s">
        <v>53</v>
      </c>
      <c r="F58" s="3">
        <f>G58/G59</f>
        <v>0.035311271712945354</v>
      </c>
      <c r="G58" s="1">
        <f>'第三子割合'!H84+'第三子割合'!I84+'第三子割合'!J84+'第三子割合'!K84+'第三子割合'!L84+'第三子割合'!M84</f>
        <v>557</v>
      </c>
      <c r="I58" t="s">
        <v>53</v>
      </c>
      <c r="J58" s="3">
        <f>K58/K59</f>
        <v>0.03467297084318361</v>
      </c>
      <c r="K58" s="1">
        <f>'第三子割合'!H85+'第三子割合'!I85+'第三子割合'!J85+'第三子割合'!K85+'第三子割合'!L85+'第三子割合'!M85</f>
        <v>264</v>
      </c>
    </row>
    <row r="59" spans="1:11" ht="13.5">
      <c r="A59" t="s">
        <v>1</v>
      </c>
      <c r="B59" s="3">
        <f>C59/C59</f>
        <v>1</v>
      </c>
      <c r="C59" s="1">
        <f>SUM(C55:C58)</f>
        <v>67253</v>
      </c>
      <c r="E59" t="s">
        <v>1</v>
      </c>
      <c r="F59" s="3">
        <f>G59/G59</f>
        <v>1</v>
      </c>
      <c r="G59" s="1">
        <f>SUM(G55:G58)</f>
        <v>15774</v>
      </c>
      <c r="I59" t="s">
        <v>1</v>
      </c>
      <c r="J59" s="3">
        <f>K59/K59</f>
        <v>1</v>
      </c>
      <c r="K59" s="1">
        <f>SUM(K55:K58)</f>
        <v>7614</v>
      </c>
    </row>
    <row r="62" spans="1:9" ht="13.5">
      <c r="A62" t="s">
        <v>43</v>
      </c>
      <c r="E62" t="s">
        <v>44</v>
      </c>
      <c r="I62" t="s">
        <v>45</v>
      </c>
    </row>
    <row r="63" spans="1:11" ht="13.5">
      <c r="A63" t="s">
        <v>49</v>
      </c>
      <c r="B63" t="s">
        <v>4</v>
      </c>
      <c r="C63" t="s">
        <v>3</v>
      </c>
      <c r="E63" t="s">
        <v>49</v>
      </c>
      <c r="F63" t="s">
        <v>4</v>
      </c>
      <c r="G63" t="s">
        <v>3</v>
      </c>
      <c r="I63" t="s">
        <v>49</v>
      </c>
      <c r="J63" t="s">
        <v>4</v>
      </c>
      <c r="K63" t="s">
        <v>3</v>
      </c>
    </row>
    <row r="64" spans="1:11" ht="13.5">
      <c r="A64" t="s">
        <v>50</v>
      </c>
      <c r="B64" s="3">
        <f>C64/C68</f>
        <v>0.44356201419398444</v>
      </c>
      <c r="C64" s="1">
        <f>'第三子割合'!D86</f>
        <v>2625</v>
      </c>
      <c r="E64" t="s">
        <v>50</v>
      </c>
      <c r="F64" s="3">
        <f>G64/G68</f>
        <v>0.4625267665952891</v>
      </c>
      <c r="G64" s="1">
        <f>'第三子割合'!D87</f>
        <v>216</v>
      </c>
      <c r="I64" t="s">
        <v>50</v>
      </c>
      <c r="J64" s="3">
        <f>K64/K68</f>
        <v>0.4054982817869416</v>
      </c>
      <c r="K64" s="1">
        <f>'第三子割合'!D88</f>
        <v>472</v>
      </c>
    </row>
    <row r="65" spans="1:11" ht="13.5">
      <c r="A65" t="s">
        <v>51</v>
      </c>
      <c r="B65" s="3">
        <f>C65/C68</f>
        <v>0.3744508279824265</v>
      </c>
      <c r="C65" s="1">
        <f>'第三子割合'!E86</f>
        <v>2216</v>
      </c>
      <c r="E65" t="s">
        <v>51</v>
      </c>
      <c r="F65" s="3">
        <f>G65/G68</f>
        <v>0.39186295503211993</v>
      </c>
      <c r="G65" s="1">
        <f>'第三子割合'!E87</f>
        <v>183</v>
      </c>
      <c r="I65" t="s">
        <v>51</v>
      </c>
      <c r="J65" s="3">
        <f>K65/K68</f>
        <v>0.3865979381443299</v>
      </c>
      <c r="K65" s="1">
        <f>'第三子割合'!E88</f>
        <v>450</v>
      </c>
    </row>
    <row r="66" spans="1:11" ht="13.5">
      <c r="A66" t="s">
        <v>52</v>
      </c>
      <c r="B66" s="3">
        <f>C66/C68</f>
        <v>0.14430550861777627</v>
      </c>
      <c r="C66" s="1">
        <f>'第三子割合'!F86</f>
        <v>854</v>
      </c>
      <c r="E66" t="s">
        <v>52</v>
      </c>
      <c r="F66" s="3">
        <f>G66/G68</f>
        <v>0.13276231263383298</v>
      </c>
      <c r="G66" s="1">
        <f>'第三子割合'!F87</f>
        <v>62</v>
      </c>
      <c r="I66" t="s">
        <v>52</v>
      </c>
      <c r="J66" s="3">
        <f>K66/K68</f>
        <v>0.1718213058419244</v>
      </c>
      <c r="K66" s="1">
        <f>'第三子割合'!F88</f>
        <v>200</v>
      </c>
    </row>
    <row r="67" spans="1:11" ht="13.5">
      <c r="A67" t="s">
        <v>53</v>
      </c>
      <c r="B67" s="3">
        <f>C67/C68</f>
        <v>0.037681649205812774</v>
      </c>
      <c r="C67" s="1">
        <f>'第三子割合'!H86+'第三子割合'!I86+'第三子割合'!J86+'第三子割合'!K86+'第三子割合'!L86+'第三子割合'!M86</f>
        <v>223</v>
      </c>
      <c r="E67" t="s">
        <v>53</v>
      </c>
      <c r="F67" s="3">
        <f>G67/G68</f>
        <v>0.01284796573875803</v>
      </c>
      <c r="G67" s="1">
        <f>'第三子割合'!H87+'第三子割合'!I87+'第三子割合'!J87+'第三子割合'!K87+'第三子割合'!K87+'第三子割合'!M87</f>
        <v>6</v>
      </c>
      <c r="I67" t="s">
        <v>53</v>
      </c>
      <c r="J67" s="3">
        <f>K67/K68</f>
        <v>0.03608247422680412</v>
      </c>
      <c r="K67" s="1">
        <f>'第三子割合'!H88+'第三子割合'!I88+'第三子割合'!J88+'第三子割合'!K88+'第三子割合'!L88+'第三子割合'!M88</f>
        <v>42</v>
      </c>
    </row>
    <row r="68" spans="1:11" ht="13.5">
      <c r="A68" t="s">
        <v>1</v>
      </c>
      <c r="B68" s="3">
        <f>C68/C68</f>
        <v>1</v>
      </c>
      <c r="C68" s="1">
        <f>SUM(C64:C67)</f>
        <v>5918</v>
      </c>
      <c r="E68" t="s">
        <v>1</v>
      </c>
      <c r="F68" s="3">
        <f>G68/G68</f>
        <v>1</v>
      </c>
      <c r="G68" s="1">
        <f>SUM(G64:G67)</f>
        <v>467</v>
      </c>
      <c r="I68" t="s">
        <v>1</v>
      </c>
      <c r="J68" s="3">
        <f>K68/K68</f>
        <v>1</v>
      </c>
      <c r="K68" s="1">
        <f>SUM(K64:K67)</f>
        <v>1164</v>
      </c>
    </row>
    <row r="71" ht="13.5">
      <c r="A71" t="s">
        <v>46</v>
      </c>
    </row>
    <row r="72" spans="1:3" ht="13.5">
      <c r="A72" t="s">
        <v>49</v>
      </c>
      <c r="B72" t="s">
        <v>4</v>
      </c>
      <c r="C72" t="s">
        <v>3</v>
      </c>
    </row>
    <row r="73" spans="1:11" ht="13.5">
      <c r="A73" t="s">
        <v>50</v>
      </c>
      <c r="B73" s="3">
        <f>C73/C77</f>
        <v>0.4026186579378069</v>
      </c>
      <c r="C73" s="1">
        <f>'第三子割合'!D89</f>
        <v>246</v>
      </c>
      <c r="F73" s="3"/>
      <c r="G73" s="1"/>
      <c r="J73" s="3"/>
      <c r="K73" s="1"/>
    </row>
    <row r="74" spans="1:11" ht="13.5">
      <c r="A74" t="s">
        <v>51</v>
      </c>
      <c r="B74" s="3">
        <f>C74/C77</f>
        <v>0.3911620294599018</v>
      </c>
      <c r="C74" s="1">
        <f>'第三子割合'!E89</f>
        <v>239</v>
      </c>
      <c r="F74" s="3"/>
      <c r="G74" s="1"/>
      <c r="J74" s="3"/>
      <c r="K74" s="1"/>
    </row>
    <row r="75" spans="1:11" ht="13.5">
      <c r="A75" t="s">
        <v>52</v>
      </c>
      <c r="B75" s="3">
        <f>C75/C77</f>
        <v>0.1702127659574468</v>
      </c>
      <c r="C75" s="1">
        <f>'第三子割合'!F89</f>
        <v>104</v>
      </c>
      <c r="F75" s="3"/>
      <c r="G75" s="1"/>
      <c r="J75" s="3"/>
      <c r="K75" s="1"/>
    </row>
    <row r="76" spans="1:11" ht="13.5">
      <c r="A76" t="s">
        <v>53</v>
      </c>
      <c r="B76" s="3">
        <f>C76/C77</f>
        <v>0.03600654664484452</v>
      </c>
      <c r="C76" s="1">
        <f>'第三子割合'!H89+'第三子割合'!I89+'第三子割合'!J89+'第三子割合'!K89+'第三子割合'!L89+'第三子割合'!M89</f>
        <v>22</v>
      </c>
      <c r="F76" s="3"/>
      <c r="G76" s="1"/>
      <c r="J76" s="3"/>
      <c r="K76" s="1"/>
    </row>
    <row r="77" spans="1:11" ht="13.5">
      <c r="A77" t="s">
        <v>1</v>
      </c>
      <c r="B77" s="3">
        <f>C77/C77</f>
        <v>1</v>
      </c>
      <c r="C77" s="1">
        <f>SUM(C73:C76)</f>
        <v>611</v>
      </c>
      <c r="F77" s="3"/>
      <c r="G77" s="1"/>
      <c r="J77" s="3"/>
      <c r="K77" s="1"/>
    </row>
    <row r="82" spans="2:3" ht="13.5">
      <c r="B82" s="3"/>
      <c r="C82" s="1"/>
    </row>
    <row r="83" spans="2:3" ht="13.5">
      <c r="B83" s="3"/>
      <c r="C83" s="1"/>
    </row>
    <row r="84" spans="2:3" ht="13.5">
      <c r="B84" s="3"/>
      <c r="C84" s="1"/>
    </row>
    <row r="85" spans="2:3" ht="13.5">
      <c r="B85" s="3"/>
      <c r="C85" s="1"/>
    </row>
    <row r="86" spans="2:3" ht="13.5">
      <c r="B86" s="3"/>
      <c r="C86" s="1"/>
    </row>
    <row r="87" spans="2:3" ht="13.5">
      <c r="B87" s="3"/>
      <c r="C87" s="1"/>
    </row>
    <row r="88" spans="2:3" ht="13.5">
      <c r="B88" s="3"/>
      <c r="C88" s="1"/>
    </row>
    <row r="89" spans="2:3" ht="13.5">
      <c r="B89" s="3"/>
      <c r="C89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37</v>
      </c>
      <c r="G1" t="s">
        <v>13</v>
      </c>
    </row>
    <row r="17" spans="4:8" ht="13.5">
      <c r="D17" s="46">
        <f>'第三子割合'!O63</f>
        <v>0.1563970166379805</v>
      </c>
      <c r="H17" s="46">
        <f>'第三子割合'!O64</f>
        <v>0.1829909221213569</v>
      </c>
    </row>
    <row r="33" spans="4:17" ht="13.5">
      <c r="D33" s="46">
        <f>'第三子割合'!O65</f>
        <v>0.18657453109575517</v>
      </c>
      <c r="H33" s="46">
        <f>'第三子割合'!O66</f>
        <v>0.17783505154639176</v>
      </c>
      <c r="M33" s="46">
        <f>'第三子割合'!O67</f>
        <v>0.13725490196078433</v>
      </c>
      <c r="Q33" s="46"/>
    </row>
    <row r="49" spans="4:17" ht="13.5">
      <c r="D49" s="46">
        <f>'第三子割合'!O68</f>
        <v>0.17177914110429449</v>
      </c>
      <c r="H49" s="46">
        <f>'第三子割合'!O69</f>
        <v>0.23333333333333334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0.0087205966724039</v>
      </c>
      <c r="C55" s="1">
        <v>76</v>
      </c>
      <c r="E55" t="s">
        <v>5</v>
      </c>
      <c r="F55" s="3">
        <f>G55/G62</f>
        <v>0.00716674629718108</v>
      </c>
      <c r="G55" s="1">
        <v>15</v>
      </c>
      <c r="I55" t="s">
        <v>5</v>
      </c>
      <c r="J55" s="3">
        <f>K55/K62</f>
        <v>0.006910167818361303</v>
      </c>
      <c r="K55" s="1">
        <v>7</v>
      </c>
    </row>
    <row r="56" spans="1:11" ht="13.5">
      <c r="A56" t="s">
        <v>6</v>
      </c>
      <c r="B56" s="3">
        <f>C56/C62</f>
        <v>0.134021801491681</v>
      </c>
      <c r="C56" s="1">
        <v>1168</v>
      </c>
      <c r="E56" t="s">
        <v>6</v>
      </c>
      <c r="F56" s="3">
        <f>G56/G62</f>
        <v>0.12087912087912088</v>
      </c>
      <c r="G56" s="1">
        <v>253</v>
      </c>
      <c r="I56" t="s">
        <v>6</v>
      </c>
      <c r="J56" s="3">
        <f>K56/K62</f>
        <v>0.13030602171767028</v>
      </c>
      <c r="K56" s="1">
        <v>132</v>
      </c>
    </row>
    <row r="57" spans="1:11" ht="13.5">
      <c r="A57" t="s">
        <v>7</v>
      </c>
      <c r="B57" s="3">
        <f>C57/C62</f>
        <v>0.32862880091795754</v>
      </c>
      <c r="C57" s="1">
        <v>2864</v>
      </c>
      <c r="E57" t="s">
        <v>7</v>
      </c>
      <c r="F57" s="3">
        <f>G57/G62</f>
        <v>0.32393693263258483</v>
      </c>
      <c r="G57" s="1">
        <v>678</v>
      </c>
      <c r="I57" t="s">
        <v>7</v>
      </c>
      <c r="J57" s="3">
        <f>K57/K62</f>
        <v>0.32379072063178677</v>
      </c>
      <c r="K57" s="1">
        <v>328</v>
      </c>
    </row>
    <row r="58" spans="1:11" ht="13.5">
      <c r="A58" t="s">
        <v>8</v>
      </c>
      <c r="B58" s="3">
        <f>C58/C62</f>
        <v>0.34928284566838785</v>
      </c>
      <c r="C58" s="1">
        <v>3044</v>
      </c>
      <c r="E58" t="s">
        <v>8</v>
      </c>
      <c r="F58" s="3">
        <f>G58/G62</f>
        <v>0.34782608695652173</v>
      </c>
      <c r="G58" s="1">
        <v>728</v>
      </c>
      <c r="I58" t="s">
        <v>8</v>
      </c>
      <c r="J58" s="3">
        <f>K58/K62</f>
        <v>0.3435340572556762</v>
      </c>
      <c r="K58" s="1">
        <v>348</v>
      </c>
    </row>
    <row r="59" spans="1:11" ht="13.5">
      <c r="A59" t="s">
        <v>9</v>
      </c>
      <c r="B59" s="3">
        <f>C59/C62</f>
        <v>0.15685599541021228</v>
      </c>
      <c r="C59" s="1">
        <v>1367</v>
      </c>
      <c r="E59" t="s">
        <v>9</v>
      </c>
      <c r="F59" s="3">
        <f>G59/G62</f>
        <v>0.17247969421882464</v>
      </c>
      <c r="G59" s="1">
        <v>361</v>
      </c>
      <c r="I59" t="s">
        <v>9</v>
      </c>
      <c r="J59" s="3">
        <f>K59/K62</f>
        <v>0.1688055281342547</v>
      </c>
      <c r="K59" s="1">
        <v>171</v>
      </c>
    </row>
    <row r="60" spans="1:11" ht="13.5">
      <c r="A60" t="s">
        <v>10</v>
      </c>
      <c r="B60" s="3">
        <f>C60/C62</f>
        <v>0.021801491681009755</v>
      </c>
      <c r="C60" s="1">
        <v>190</v>
      </c>
      <c r="E60" t="s">
        <v>10</v>
      </c>
      <c r="F60" s="3">
        <f>G60/G62</f>
        <v>0.02771141901576684</v>
      </c>
      <c r="G60" s="1">
        <v>58</v>
      </c>
      <c r="I60" t="s">
        <v>10</v>
      </c>
      <c r="J60" s="3">
        <f>K60/K62</f>
        <v>0.02665350444225074</v>
      </c>
      <c r="K60" s="1">
        <v>27</v>
      </c>
    </row>
    <row r="61" spans="1:11" ht="13.5">
      <c r="A61" t="s">
        <v>11</v>
      </c>
      <c r="B61" s="3">
        <f>C61/C62</f>
        <v>0.0006884681583476765</v>
      </c>
      <c r="C61" s="1">
        <v>6</v>
      </c>
      <c r="E61" t="s">
        <v>11</v>
      </c>
      <c r="F61" s="3">
        <f>G61/G62</f>
        <v>0</v>
      </c>
      <c r="G61" s="1">
        <v>0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8715</v>
      </c>
      <c r="E62" t="s">
        <v>1</v>
      </c>
      <c r="F62" s="3">
        <f>G62/G62</f>
        <v>1</v>
      </c>
      <c r="G62" s="1">
        <f>SUM(G55:G61)</f>
        <v>2093</v>
      </c>
      <c r="I62" t="s">
        <v>1</v>
      </c>
      <c r="J62" s="3">
        <f>K62/K62</f>
        <v>1</v>
      </c>
      <c r="K62" s="1">
        <f>SUM(K55:K61)</f>
        <v>1013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0.00902061855670103</v>
      </c>
      <c r="C67" s="1">
        <v>7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0.10695876288659793</v>
      </c>
      <c r="C68" s="1">
        <v>83</v>
      </c>
      <c r="E68" t="s">
        <v>6</v>
      </c>
      <c r="F68" s="3">
        <f>G68/G74</f>
        <v>0.0392156862745098</v>
      </c>
      <c r="G68" s="1">
        <v>2</v>
      </c>
      <c r="I68" t="s">
        <v>6</v>
      </c>
      <c r="J68" s="3">
        <f>K68/K74</f>
        <v>0.1411042944785276</v>
      </c>
      <c r="K68" s="1">
        <v>23</v>
      </c>
    </row>
    <row r="69" spans="1:11" ht="13.5">
      <c r="A69" t="s">
        <v>7</v>
      </c>
      <c r="B69" s="3">
        <f>C69/C74</f>
        <v>0.30541237113402064</v>
      </c>
      <c r="C69" s="1">
        <v>237</v>
      </c>
      <c r="E69" t="s">
        <v>48</v>
      </c>
      <c r="F69" s="3">
        <f>G69/G74</f>
        <v>0.45098039215686275</v>
      </c>
      <c r="G69" s="1">
        <v>23</v>
      </c>
      <c r="I69" t="s">
        <v>7</v>
      </c>
      <c r="J69" s="3">
        <f>K69/K74</f>
        <v>0.37423312883435583</v>
      </c>
      <c r="K69" s="1">
        <v>61</v>
      </c>
    </row>
    <row r="70" spans="1:11" ht="13.5">
      <c r="A70" t="s">
        <v>8</v>
      </c>
      <c r="B70" s="3">
        <f>C70/C74</f>
        <v>0.37242268041237114</v>
      </c>
      <c r="C70" s="1">
        <v>289</v>
      </c>
      <c r="E70" t="s">
        <v>8</v>
      </c>
      <c r="F70" s="3">
        <f>G70/G74</f>
        <v>0.3137254901960784</v>
      </c>
      <c r="G70" s="1">
        <v>16</v>
      </c>
      <c r="I70" t="s">
        <v>8</v>
      </c>
      <c r="J70" s="3">
        <f>K70/K74</f>
        <v>0.26993865030674846</v>
      </c>
      <c r="K70" s="1">
        <v>44</v>
      </c>
    </row>
    <row r="71" spans="1:11" ht="13.5">
      <c r="A71" t="s">
        <v>9</v>
      </c>
      <c r="B71" s="3">
        <f>C71/C74</f>
        <v>0.18041237113402062</v>
      </c>
      <c r="C71" s="1">
        <v>140</v>
      </c>
      <c r="E71" t="s">
        <v>9</v>
      </c>
      <c r="F71" s="3">
        <f>G71/G74</f>
        <v>0.1568627450980392</v>
      </c>
      <c r="G71" s="1">
        <v>8</v>
      </c>
      <c r="I71" t="s">
        <v>9</v>
      </c>
      <c r="J71" s="3">
        <f>K71/K74</f>
        <v>0.1901840490797546</v>
      </c>
      <c r="K71" s="1">
        <v>31</v>
      </c>
    </row>
    <row r="72" spans="1:11" ht="13.5">
      <c r="A72" t="s">
        <v>10</v>
      </c>
      <c r="B72" s="3">
        <f>C72/C74</f>
        <v>0.02577319587628866</v>
      </c>
      <c r="C72" s="1">
        <v>20</v>
      </c>
      <c r="E72" t="s">
        <v>10</v>
      </c>
      <c r="F72" s="3">
        <f>G72/G74</f>
        <v>0.0392156862745098</v>
      </c>
      <c r="G72" s="1">
        <v>2</v>
      </c>
      <c r="I72" t="s">
        <v>10</v>
      </c>
      <c r="J72" s="3">
        <f>K72/K74</f>
        <v>0.024539877300613498</v>
      </c>
      <c r="K72" s="1">
        <v>4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776</v>
      </c>
      <c r="E74" t="s">
        <v>1</v>
      </c>
      <c r="F74" s="3">
        <f>G74/G74</f>
        <v>1</v>
      </c>
      <c r="G74" s="1">
        <f>SUM(G67:G73)</f>
        <v>51</v>
      </c>
      <c r="I74" t="s">
        <v>1</v>
      </c>
      <c r="J74" s="3">
        <f>K74/K74</f>
        <v>1</v>
      </c>
      <c r="K74" s="1">
        <f>SUM(K67:K73)</f>
        <v>163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0.011111111111111112</v>
      </c>
      <c r="C79" s="1">
        <v>1</v>
      </c>
      <c r="F79" s="3"/>
      <c r="G79" s="1"/>
      <c r="J79" s="3"/>
      <c r="K79" s="1"/>
    </row>
    <row r="80" spans="1:11" ht="13.5">
      <c r="A80" t="s">
        <v>6</v>
      </c>
      <c r="B80" s="3">
        <f>C80/C86</f>
        <v>0.14444444444444443</v>
      </c>
      <c r="C80" s="1">
        <v>13</v>
      </c>
      <c r="F80" s="3"/>
      <c r="G80" s="1"/>
      <c r="J80" s="3"/>
      <c r="K80" s="1"/>
    </row>
    <row r="81" spans="1:11" ht="13.5">
      <c r="A81" t="s">
        <v>12</v>
      </c>
      <c r="B81" s="3">
        <f>C81/C86</f>
        <v>0.32222222222222224</v>
      </c>
      <c r="C81" s="1">
        <v>29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0.34444444444444444</v>
      </c>
      <c r="C82" s="1">
        <v>31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0.12222222222222222</v>
      </c>
      <c r="C83" s="1">
        <v>11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0.05555555555555555</v>
      </c>
      <c r="C84" s="1">
        <v>5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90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38</v>
      </c>
      <c r="G1" t="s">
        <v>13</v>
      </c>
    </row>
    <row r="17" spans="4:8" ht="13.5">
      <c r="D17" s="46">
        <f>'第三子割合'!O53</f>
        <v>0.16194659576927523</v>
      </c>
      <c r="H17" s="46">
        <f>'第三子割合'!O54</f>
        <v>0.1774580335731415</v>
      </c>
    </row>
    <row r="33" spans="4:17" ht="13.5">
      <c r="D33" s="46">
        <f>'第三子割合'!O55</f>
        <v>0.181640625</v>
      </c>
      <c r="H33" s="46">
        <f>'第三子割合'!O56</f>
        <v>0.1791237113402062</v>
      </c>
      <c r="M33" s="46">
        <f>'第三子割合'!O57</f>
        <v>0.08064516129032258</v>
      </c>
      <c r="Q33" s="46"/>
    </row>
    <row r="49" spans="4:17" ht="13.5">
      <c r="D49" s="46">
        <f>'第三子割合'!O58</f>
        <v>0.19424460431654678</v>
      </c>
      <c r="H49" s="46">
        <f>'第三子割合'!O59</f>
        <v>0.15476190476190477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0.009131892266789966</v>
      </c>
      <c r="C55" s="1">
        <v>79</v>
      </c>
      <c r="E55" t="s">
        <v>5</v>
      </c>
      <c r="F55" s="3">
        <f>G55/G62</f>
        <v>0.007673860911270983</v>
      </c>
      <c r="G55" s="1">
        <v>16</v>
      </c>
      <c r="I55" t="s">
        <v>5</v>
      </c>
      <c r="J55" s="3">
        <f>K55/K62</f>
        <v>0.0048828125</v>
      </c>
      <c r="K55" s="1">
        <v>5</v>
      </c>
    </row>
    <row r="56" spans="1:11" ht="13.5">
      <c r="A56" t="s">
        <v>6</v>
      </c>
      <c r="B56" s="3">
        <f>C56/C62</f>
        <v>0.12114206450121373</v>
      </c>
      <c r="C56" s="1">
        <v>1048</v>
      </c>
      <c r="E56" t="s">
        <v>6</v>
      </c>
      <c r="F56" s="3">
        <f>G56/G62</f>
        <v>0.11079136690647481</v>
      </c>
      <c r="G56" s="1">
        <v>231</v>
      </c>
      <c r="I56" t="s">
        <v>6</v>
      </c>
      <c r="J56" s="3">
        <f>K56/K62</f>
        <v>0.1220703125</v>
      </c>
      <c r="K56" s="1">
        <v>125</v>
      </c>
    </row>
    <row r="57" spans="1:11" ht="13.5">
      <c r="A57" t="s">
        <v>7</v>
      </c>
      <c r="B57" s="3">
        <f>C57/C62</f>
        <v>0.3371864524332447</v>
      </c>
      <c r="C57" s="1">
        <v>2917</v>
      </c>
      <c r="E57" t="s">
        <v>7</v>
      </c>
      <c r="F57" s="3">
        <f>G57/G62</f>
        <v>0.33141486810551557</v>
      </c>
      <c r="G57" s="1">
        <v>691</v>
      </c>
      <c r="I57" t="s">
        <v>7</v>
      </c>
      <c r="J57" s="3">
        <f>K57/K62</f>
        <v>0.3359375</v>
      </c>
      <c r="K57" s="1">
        <v>344</v>
      </c>
    </row>
    <row r="58" spans="1:11" ht="13.5">
      <c r="A58" t="s">
        <v>8</v>
      </c>
      <c r="B58" s="3">
        <f>C58/C62</f>
        <v>0.34342850537510117</v>
      </c>
      <c r="C58" s="1">
        <v>2971</v>
      </c>
      <c r="E58" t="s">
        <v>8</v>
      </c>
      <c r="F58" s="3">
        <f>G58/G62</f>
        <v>0.3434052757793765</v>
      </c>
      <c r="G58" s="1">
        <v>716</v>
      </c>
      <c r="I58" t="s">
        <v>8</v>
      </c>
      <c r="J58" s="3">
        <f>K58/K62</f>
        <v>0.3408203125</v>
      </c>
      <c r="K58" s="1">
        <v>349</v>
      </c>
    </row>
    <row r="59" spans="1:11" ht="13.5">
      <c r="A59" t="s">
        <v>9</v>
      </c>
      <c r="B59" s="3">
        <f>C59/C62</f>
        <v>0.16148422147728586</v>
      </c>
      <c r="C59" s="1">
        <v>1397</v>
      </c>
      <c r="E59" t="s">
        <v>9</v>
      </c>
      <c r="F59" s="3">
        <f>G59/G62</f>
        <v>0.1774580335731415</v>
      </c>
      <c r="G59" s="1">
        <v>370</v>
      </c>
      <c r="I59" t="s">
        <v>9</v>
      </c>
      <c r="J59" s="3">
        <f>K59/K62</f>
        <v>0.1689453125</v>
      </c>
      <c r="K59" s="1">
        <v>173</v>
      </c>
    </row>
    <row r="60" spans="1:11" ht="13.5">
      <c r="A60" t="s">
        <v>10</v>
      </c>
      <c r="B60" s="3">
        <f>C60/C62</f>
        <v>0.027048896081377876</v>
      </c>
      <c r="C60" s="1">
        <v>234</v>
      </c>
      <c r="E60" t="s">
        <v>10</v>
      </c>
      <c r="F60" s="3">
        <f>G60/G62</f>
        <v>0.02877697841726619</v>
      </c>
      <c r="G60" s="1">
        <v>60</v>
      </c>
      <c r="I60" t="s">
        <v>10</v>
      </c>
      <c r="J60" s="3">
        <f>K60/K62</f>
        <v>0.02734375</v>
      </c>
      <c r="K60" s="1">
        <v>28</v>
      </c>
    </row>
    <row r="61" spans="1:11" ht="13.5">
      <c r="A61" t="s">
        <v>11</v>
      </c>
      <c r="B61" s="3">
        <f>C61/C62</f>
        <v>0.0005779678649867067</v>
      </c>
      <c r="C61" s="1">
        <v>5</v>
      </c>
      <c r="E61" t="s">
        <v>11</v>
      </c>
      <c r="F61" s="3">
        <f>G61/G62</f>
        <v>0.00047961630695443646</v>
      </c>
      <c r="G61" s="1">
        <v>1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8651</v>
      </c>
      <c r="E62" t="s">
        <v>1</v>
      </c>
      <c r="F62" s="3">
        <f>G62/G62</f>
        <v>1</v>
      </c>
      <c r="G62" s="1">
        <f>SUM(G55:G61)</f>
        <v>2085</v>
      </c>
      <c r="I62" t="s">
        <v>1</v>
      </c>
      <c r="J62" s="3">
        <f>K62/K62</f>
        <v>1</v>
      </c>
      <c r="K62" s="1">
        <f>SUM(K55:K61)</f>
        <v>1024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0.007731958762886598</v>
      </c>
      <c r="C67" s="1">
        <v>6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0.014388489208633094</v>
      </c>
      <c r="K67" s="1">
        <v>2</v>
      </c>
    </row>
    <row r="68" spans="1:11" ht="13.5">
      <c r="A68" t="s">
        <v>6</v>
      </c>
      <c r="B68" s="3">
        <f>C68/C74</f>
        <v>0.09536082474226804</v>
      </c>
      <c r="C68" s="1">
        <v>74</v>
      </c>
      <c r="E68" t="s">
        <v>6</v>
      </c>
      <c r="F68" s="3">
        <f>G68/G74</f>
        <v>0.16129032258064516</v>
      </c>
      <c r="G68" s="1">
        <v>10</v>
      </c>
      <c r="I68" t="s">
        <v>6</v>
      </c>
      <c r="J68" s="3">
        <f>K68/K74</f>
        <v>0.07913669064748201</v>
      </c>
      <c r="K68" s="1">
        <v>11</v>
      </c>
    </row>
    <row r="69" spans="1:11" ht="13.5">
      <c r="A69" t="s">
        <v>7</v>
      </c>
      <c r="B69" s="3">
        <f>C69/C74</f>
        <v>0.32087628865979384</v>
      </c>
      <c r="C69" s="1">
        <v>249</v>
      </c>
      <c r="E69" t="s">
        <v>7</v>
      </c>
      <c r="F69" s="3">
        <f>G69/G74</f>
        <v>0.3709677419354839</v>
      </c>
      <c r="G69" s="1">
        <v>23</v>
      </c>
      <c r="I69" t="s">
        <v>7</v>
      </c>
      <c r="J69" s="3">
        <f>K69/K74</f>
        <v>0.35251798561151076</v>
      </c>
      <c r="K69" s="1">
        <v>49</v>
      </c>
    </row>
    <row r="70" spans="1:11" ht="13.5">
      <c r="A70" t="s">
        <v>8</v>
      </c>
      <c r="B70" s="3">
        <f>C70/C74</f>
        <v>0.34149484536082475</v>
      </c>
      <c r="C70" s="1">
        <v>265</v>
      </c>
      <c r="E70" t="s">
        <v>8</v>
      </c>
      <c r="F70" s="3">
        <f>G70/G74</f>
        <v>0.3064516129032258</v>
      </c>
      <c r="G70" s="1">
        <v>19</v>
      </c>
      <c r="I70" t="s">
        <v>8</v>
      </c>
      <c r="J70" s="3">
        <f>K70/K74</f>
        <v>0.381294964028777</v>
      </c>
      <c r="K70" s="1">
        <v>53</v>
      </c>
    </row>
    <row r="71" spans="1:11" ht="13.5">
      <c r="A71" t="s">
        <v>9</v>
      </c>
      <c r="B71" s="3">
        <f>C71/C74</f>
        <v>0.19716494845360824</v>
      </c>
      <c r="C71" s="1">
        <v>153</v>
      </c>
      <c r="E71" t="s">
        <v>9</v>
      </c>
      <c r="F71" s="3">
        <f>G71/G74</f>
        <v>0.16129032258064516</v>
      </c>
      <c r="G71" s="1">
        <v>10</v>
      </c>
      <c r="I71" t="s">
        <v>9</v>
      </c>
      <c r="J71" s="3">
        <f>K71/K74</f>
        <v>0.16546762589928057</v>
      </c>
      <c r="K71" s="1">
        <v>23</v>
      </c>
    </row>
    <row r="72" spans="1:11" ht="13.5">
      <c r="A72" t="s">
        <v>10</v>
      </c>
      <c r="B72" s="3">
        <f>C72/C74</f>
        <v>0.037371134020618556</v>
      </c>
      <c r="C72" s="1">
        <v>29</v>
      </c>
      <c r="E72" t="s">
        <v>10</v>
      </c>
      <c r="F72" s="3">
        <f>G72/G74</f>
        <v>0</v>
      </c>
      <c r="G72" s="1">
        <v>0</v>
      </c>
      <c r="I72" t="s">
        <v>10</v>
      </c>
      <c r="J72" s="3">
        <f>K72/K74</f>
        <v>0.007194244604316547</v>
      </c>
      <c r="K72" s="1">
        <v>1</v>
      </c>
    </row>
    <row r="73" spans="1:11" ht="13.5">
      <c r="A73" t="s">
        <v>11</v>
      </c>
      <c r="B73" s="3">
        <f>C73/C74</f>
        <v>0</v>
      </c>
      <c r="C73" s="1">
        <v>0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776</v>
      </c>
      <c r="E74" t="s">
        <v>1</v>
      </c>
      <c r="F74" s="3">
        <f>G74/G74</f>
        <v>1</v>
      </c>
      <c r="G74" s="1">
        <f>SUM(G67:G73)</f>
        <v>62</v>
      </c>
      <c r="I74" t="s">
        <v>1</v>
      </c>
      <c r="J74" s="3">
        <f>K74/K74</f>
        <v>1</v>
      </c>
      <c r="K74" s="1">
        <f>SUM(K67:K73)</f>
        <v>139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0.03571428571428571</v>
      </c>
      <c r="C79" s="1">
        <v>3</v>
      </c>
      <c r="F79" s="3"/>
      <c r="G79" s="1"/>
      <c r="J79" s="3"/>
      <c r="K79" s="1"/>
    </row>
    <row r="80" spans="1:11" ht="13.5">
      <c r="A80" t="s">
        <v>6</v>
      </c>
      <c r="B80" s="3">
        <f>C80/C86</f>
        <v>0.13095238095238096</v>
      </c>
      <c r="C80" s="1">
        <v>11</v>
      </c>
      <c r="F80" s="3"/>
      <c r="G80" s="1"/>
      <c r="J80" s="3"/>
      <c r="K80" s="1"/>
    </row>
    <row r="81" spans="1:11" ht="13.5">
      <c r="A81" t="s">
        <v>12</v>
      </c>
      <c r="B81" s="3">
        <f>C81/C86</f>
        <v>0.30952380952380953</v>
      </c>
      <c r="C81" s="1">
        <v>26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0.35714285714285715</v>
      </c>
      <c r="C82" s="1">
        <v>30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0.13095238095238096</v>
      </c>
      <c r="C83" s="1">
        <v>11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0.023809523809523808</v>
      </c>
      <c r="C84" s="1">
        <v>2</v>
      </c>
      <c r="F84" s="3"/>
      <c r="G84" s="1"/>
      <c r="J84" s="3"/>
      <c r="K84" s="1"/>
    </row>
    <row r="85" spans="1:11" ht="13.5">
      <c r="A85" t="s">
        <v>11</v>
      </c>
      <c r="B85" s="3">
        <f>C85/C86</f>
        <v>0.011904761904761904</v>
      </c>
      <c r="C85" s="1">
        <v>1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84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39</v>
      </c>
      <c r="G1" t="s">
        <v>13</v>
      </c>
    </row>
    <row r="17" spans="4:8" ht="13.5">
      <c r="D17" s="46">
        <f>'第三子割合'!O43</f>
        <v>0.17790765634132086</v>
      </c>
      <c r="H17" s="46">
        <f>'第三子割合'!O44</f>
        <v>0.20090180360721444</v>
      </c>
    </row>
    <row r="33" spans="4:17" ht="13.5">
      <c r="D33" s="46">
        <f>'第三子割合'!O45</f>
        <v>0.1989795918367347</v>
      </c>
      <c r="H33" s="46">
        <f>'第三子割合'!O46</f>
        <v>0.19807427785419532</v>
      </c>
      <c r="M33" s="46">
        <f>'第三子割合'!O47</f>
        <v>0.21428571428571427</v>
      </c>
      <c r="Q33" s="46"/>
    </row>
    <row r="49" spans="4:17" ht="13.5">
      <c r="D49" s="46">
        <f>'第三子割合'!O48</f>
        <v>0.20689655172413793</v>
      </c>
      <c r="H49" s="46">
        <f>'第三子割合'!O49</f>
        <v>0.22727272727272727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0.009585037989479836</v>
      </c>
      <c r="C55" s="1">
        <v>82</v>
      </c>
      <c r="E55" t="s">
        <v>5</v>
      </c>
      <c r="F55" s="3">
        <f>G55/G62</f>
        <v>0.012525050100200401</v>
      </c>
      <c r="G55" s="1">
        <v>25</v>
      </c>
      <c r="I55" t="s">
        <v>5</v>
      </c>
      <c r="J55" s="3">
        <f>K55/K62</f>
        <v>0.011224489795918367</v>
      </c>
      <c r="K55" s="1">
        <v>11</v>
      </c>
    </row>
    <row r="56" spans="1:11" ht="13.5">
      <c r="A56" t="s">
        <v>6</v>
      </c>
      <c r="B56" s="3">
        <f>C56/C62</f>
        <v>0.1081239041496201</v>
      </c>
      <c r="C56" s="1">
        <v>925</v>
      </c>
      <c r="E56" t="s">
        <v>6</v>
      </c>
      <c r="F56" s="3">
        <f>G56/G62</f>
        <v>0.10671342685370741</v>
      </c>
      <c r="G56" s="1">
        <v>213</v>
      </c>
      <c r="I56" t="s">
        <v>6</v>
      </c>
      <c r="J56" s="3">
        <f>K56/K62</f>
        <v>0.10102040816326531</v>
      </c>
      <c r="K56" s="1">
        <v>99</v>
      </c>
    </row>
    <row r="57" spans="1:11" ht="13.5">
      <c r="A57" t="s">
        <v>7</v>
      </c>
      <c r="B57" s="3">
        <f>C57/C62</f>
        <v>0.3362945645821157</v>
      </c>
      <c r="C57" s="1">
        <v>2877</v>
      </c>
      <c r="E57" t="s">
        <v>7</v>
      </c>
      <c r="F57" s="3">
        <f>G57/G62</f>
        <v>0.3286573146292585</v>
      </c>
      <c r="G57" s="1">
        <v>656</v>
      </c>
      <c r="I57" t="s">
        <v>7</v>
      </c>
      <c r="J57" s="3">
        <f>K57/K62</f>
        <v>0.34285714285714286</v>
      </c>
      <c r="K57" s="1">
        <v>336</v>
      </c>
    </row>
    <row r="58" spans="1:11" ht="13.5">
      <c r="A58" t="s">
        <v>8</v>
      </c>
      <c r="B58" s="3">
        <f>C58/C62</f>
        <v>0.33746347165400353</v>
      </c>
      <c r="C58" s="1">
        <v>2887</v>
      </c>
      <c r="E58" t="s">
        <v>8</v>
      </c>
      <c r="F58" s="3">
        <f>G58/G62</f>
        <v>0.33416833667334667</v>
      </c>
      <c r="G58" s="1">
        <v>667</v>
      </c>
      <c r="I58" t="s">
        <v>8</v>
      </c>
      <c r="J58" s="3">
        <f>K58/K62</f>
        <v>0.34285714285714286</v>
      </c>
      <c r="K58" s="1">
        <v>336</v>
      </c>
    </row>
    <row r="59" spans="1:11" ht="13.5">
      <c r="A59" t="s">
        <v>9</v>
      </c>
      <c r="B59" s="3">
        <f>C59/C62</f>
        <v>0.1798947983635301</v>
      </c>
      <c r="C59" s="1">
        <v>1539</v>
      </c>
      <c r="E59" t="s">
        <v>9</v>
      </c>
      <c r="F59" s="3">
        <f>G59/G62</f>
        <v>0.187875751503006</v>
      </c>
      <c r="G59" s="1">
        <v>375</v>
      </c>
      <c r="I59" t="s">
        <v>9</v>
      </c>
      <c r="J59" s="3">
        <f>K59/K62</f>
        <v>0.17551020408163265</v>
      </c>
      <c r="K59" s="1">
        <v>172</v>
      </c>
    </row>
    <row r="60" spans="1:11" ht="13.5">
      <c r="A60" t="s">
        <v>10</v>
      </c>
      <c r="B60" s="3">
        <f>C60/C62</f>
        <v>0.02735242548217417</v>
      </c>
      <c r="C60" s="1">
        <v>234</v>
      </c>
      <c r="E60" t="s">
        <v>10</v>
      </c>
      <c r="F60" s="3">
        <f>G60/G62</f>
        <v>0.02905811623246493</v>
      </c>
      <c r="G60" s="1">
        <v>58</v>
      </c>
      <c r="I60" t="s">
        <v>10</v>
      </c>
      <c r="J60" s="3">
        <f>K60/K62</f>
        <v>0.025510204081632654</v>
      </c>
      <c r="K60" s="1">
        <v>25</v>
      </c>
    </row>
    <row r="61" spans="1:11" ht="13.5">
      <c r="A61" t="s">
        <v>11</v>
      </c>
      <c r="B61" s="3">
        <f>C61/C62</f>
        <v>0.0012857977790765634</v>
      </c>
      <c r="C61" s="1">
        <v>11</v>
      </c>
      <c r="E61" t="s">
        <v>11</v>
      </c>
      <c r="F61" s="3">
        <f>G61/G62</f>
        <v>0.001002004008016032</v>
      </c>
      <c r="G61" s="1">
        <v>2</v>
      </c>
      <c r="I61" t="s">
        <v>11</v>
      </c>
      <c r="J61" s="3">
        <f>K61/K62</f>
        <v>0.0010204081632653062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8555</v>
      </c>
      <c r="E62" t="s">
        <v>1</v>
      </c>
      <c r="F62" s="3">
        <f>G62/G62</f>
        <v>1</v>
      </c>
      <c r="G62" s="1">
        <f>SUM(G55:G61)</f>
        <v>1996</v>
      </c>
      <c r="I62" t="s">
        <v>1</v>
      </c>
      <c r="J62" s="3">
        <f>K62/K62</f>
        <v>1</v>
      </c>
      <c r="K62" s="1">
        <f>SUM(K55:K61)</f>
        <v>980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0.017881705639614855</v>
      </c>
      <c r="C67" s="1">
        <v>13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0.006896551724137931</v>
      </c>
      <c r="K67" s="1">
        <v>1</v>
      </c>
    </row>
    <row r="68" spans="1:11" ht="13.5">
      <c r="A68" t="s">
        <v>6</v>
      </c>
      <c r="B68" s="3">
        <f>C68/C74</f>
        <v>0.10866574965612105</v>
      </c>
      <c r="C68" s="1">
        <v>79</v>
      </c>
      <c r="E68" t="s">
        <v>6</v>
      </c>
      <c r="F68" s="3">
        <f>G68/G74</f>
        <v>0.08928571428571429</v>
      </c>
      <c r="G68" s="1">
        <v>5</v>
      </c>
      <c r="I68" t="s">
        <v>6</v>
      </c>
      <c r="J68" s="3">
        <f>K68/K74</f>
        <v>0.1103448275862069</v>
      </c>
      <c r="K68" s="1">
        <v>16</v>
      </c>
    </row>
    <row r="69" spans="1:11" ht="13.5">
      <c r="A69" t="s">
        <v>7</v>
      </c>
      <c r="B69" s="3">
        <f>C69/C74</f>
        <v>0.3204951856946355</v>
      </c>
      <c r="C69" s="1">
        <v>233</v>
      </c>
      <c r="E69" t="s">
        <v>7</v>
      </c>
      <c r="F69" s="3">
        <f>G69/G74</f>
        <v>0.25</v>
      </c>
      <c r="G69" s="1">
        <v>14</v>
      </c>
      <c r="I69" t="s">
        <v>7</v>
      </c>
      <c r="J69" s="3">
        <f>K69/K74</f>
        <v>0.3103448275862069</v>
      </c>
      <c r="K69" s="1">
        <v>45</v>
      </c>
    </row>
    <row r="70" spans="1:11" ht="13.5">
      <c r="A70" t="s">
        <v>8</v>
      </c>
      <c r="B70" s="3">
        <f>C70/C74</f>
        <v>0.30261348005502064</v>
      </c>
      <c r="C70" s="1">
        <v>220</v>
      </c>
      <c r="E70" t="s">
        <v>8</v>
      </c>
      <c r="F70" s="3">
        <f>G70/G74</f>
        <v>0.42857142857142855</v>
      </c>
      <c r="G70" s="1">
        <v>24</v>
      </c>
      <c r="I70" t="s">
        <v>8</v>
      </c>
      <c r="J70" s="3">
        <f>K70/K74</f>
        <v>0.41379310344827586</v>
      </c>
      <c r="K70" s="1">
        <v>60</v>
      </c>
    </row>
    <row r="71" spans="1:11" ht="13.5">
      <c r="A71" t="s">
        <v>9</v>
      </c>
      <c r="B71" s="3">
        <f>C71/C74</f>
        <v>0.21595598349381018</v>
      </c>
      <c r="C71" s="1">
        <v>157</v>
      </c>
      <c r="E71" t="s">
        <v>9</v>
      </c>
      <c r="F71" s="3">
        <f>G71/G74</f>
        <v>0.19642857142857142</v>
      </c>
      <c r="G71" s="1">
        <v>11</v>
      </c>
      <c r="I71" t="s">
        <v>9</v>
      </c>
      <c r="J71" s="3">
        <f>K71/K74</f>
        <v>0.1310344827586207</v>
      </c>
      <c r="K71" s="1">
        <v>19</v>
      </c>
    </row>
    <row r="72" spans="1:11" ht="13.5">
      <c r="A72" t="s">
        <v>10</v>
      </c>
      <c r="B72" s="3">
        <f>C72/C74</f>
        <v>0.033012379642365884</v>
      </c>
      <c r="C72" s="1">
        <v>24</v>
      </c>
      <c r="E72" t="s">
        <v>10</v>
      </c>
      <c r="F72" s="3">
        <f>G72/G74</f>
        <v>0.03571428571428571</v>
      </c>
      <c r="G72" s="1">
        <v>2</v>
      </c>
      <c r="I72" t="s">
        <v>10</v>
      </c>
      <c r="J72" s="3">
        <f>K72/K74</f>
        <v>0.027586206896551724</v>
      </c>
      <c r="K72" s="1">
        <v>4</v>
      </c>
    </row>
    <row r="73" spans="1:11" ht="13.5">
      <c r="A73" t="s">
        <v>11</v>
      </c>
      <c r="B73" s="3">
        <f>C73/C74</f>
        <v>0.001375515818431912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727</v>
      </c>
      <c r="E74" t="s">
        <v>1</v>
      </c>
      <c r="F74" s="3">
        <f>G74/G74</f>
        <v>1</v>
      </c>
      <c r="G74" s="1">
        <f>SUM(G67:G73)</f>
        <v>56</v>
      </c>
      <c r="I74" t="s">
        <v>1</v>
      </c>
      <c r="J74" s="3">
        <f>K74/K74</f>
        <v>1</v>
      </c>
      <c r="K74" s="1">
        <f>SUM(K67:K73)</f>
        <v>145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F79" s="3"/>
      <c r="G79" s="1"/>
      <c r="J79" s="3"/>
      <c r="K79" s="1"/>
    </row>
    <row r="80" spans="1:11" ht="13.5">
      <c r="A80" t="s">
        <v>6</v>
      </c>
      <c r="B80" s="3">
        <f>C80/C86</f>
        <v>0.1590909090909091</v>
      </c>
      <c r="C80" s="1">
        <v>14</v>
      </c>
      <c r="F80" s="3"/>
      <c r="G80" s="1"/>
      <c r="J80" s="3"/>
      <c r="K80" s="1"/>
    </row>
    <row r="81" spans="1:11" ht="13.5">
      <c r="A81" t="s">
        <v>12</v>
      </c>
      <c r="B81" s="3">
        <f>C81/C86</f>
        <v>0.3181818181818182</v>
      </c>
      <c r="C81" s="1">
        <v>28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0.3068181818181818</v>
      </c>
      <c r="C82" s="1">
        <v>27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0.18181818181818182</v>
      </c>
      <c r="C83" s="1">
        <v>16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0.03409090909090909</v>
      </c>
      <c r="C84" s="1">
        <v>3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88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40</v>
      </c>
      <c r="G1" t="s">
        <v>13</v>
      </c>
    </row>
    <row r="17" spans="4:8" ht="13.5">
      <c r="D17" s="46">
        <f>'第三子割合'!O33</f>
        <v>0.17377009254749148</v>
      </c>
      <c r="H17" s="46">
        <f>'第三子割合'!O34</f>
        <v>0.17959848073792728</v>
      </c>
    </row>
    <row r="33" spans="4:17" ht="13.5">
      <c r="D33" s="46">
        <f>'第三子割合'!O35</f>
        <v>0.18729096989966554</v>
      </c>
      <c r="H33" s="46">
        <f>'第三子割合'!O36</f>
        <v>0.16005873715124816</v>
      </c>
      <c r="M33" s="46">
        <f>'第三子割合'!O37</f>
        <v>0.13793103448275862</v>
      </c>
      <c r="Q33" s="46"/>
    </row>
    <row r="49" spans="4:17" ht="13.5">
      <c r="D49" s="46">
        <f>'第三子割合'!O38</f>
        <v>0.21678321678321677</v>
      </c>
      <c r="H49" s="46">
        <f>'第三子割合'!O39</f>
        <v>0.234375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0.008037018996590355</v>
      </c>
      <c r="C55" s="1">
        <v>66</v>
      </c>
      <c r="E55" t="s">
        <v>5</v>
      </c>
      <c r="F55" s="3">
        <f>G55/G62</f>
        <v>0.007596310363537711</v>
      </c>
      <c r="G55" s="1">
        <v>14</v>
      </c>
      <c r="I55" t="s">
        <v>5</v>
      </c>
      <c r="J55" s="3">
        <f>K55/K62</f>
        <v>0.007803790412486065</v>
      </c>
      <c r="K55" s="1">
        <v>7</v>
      </c>
    </row>
    <row r="56" spans="1:11" ht="13.5">
      <c r="A56" t="s">
        <v>6</v>
      </c>
      <c r="B56" s="3">
        <f>C56/C62</f>
        <v>0.1053336580613736</v>
      </c>
      <c r="C56" s="1">
        <v>865</v>
      </c>
      <c r="E56" t="s">
        <v>6</v>
      </c>
      <c r="F56" s="3">
        <f>G56/G62</f>
        <v>0.09332609875203472</v>
      </c>
      <c r="G56" s="1">
        <v>172</v>
      </c>
      <c r="I56" t="s">
        <v>6</v>
      </c>
      <c r="J56" s="3">
        <f>K56/K62</f>
        <v>0.10590858416945373</v>
      </c>
      <c r="K56" s="1">
        <v>95</v>
      </c>
    </row>
    <row r="57" spans="1:11" ht="13.5">
      <c r="A57" t="s">
        <v>7</v>
      </c>
      <c r="B57" s="3">
        <f>C57/C62</f>
        <v>0.3254992693619094</v>
      </c>
      <c r="C57" s="1">
        <v>2673</v>
      </c>
      <c r="E57" t="s">
        <v>7</v>
      </c>
      <c r="F57" s="3">
        <f>G57/G62</f>
        <v>0.2984264785675529</v>
      </c>
      <c r="G57" s="1">
        <v>550</v>
      </c>
      <c r="I57" t="s">
        <v>7</v>
      </c>
      <c r="J57" s="3">
        <f>K57/K62</f>
        <v>0.2809364548494983</v>
      </c>
      <c r="K57" s="1">
        <v>252</v>
      </c>
    </row>
    <row r="58" spans="1:11" ht="13.5">
      <c r="A58" t="s">
        <v>8</v>
      </c>
      <c r="B58" s="3">
        <f>C58/C62</f>
        <v>0.3429128105211885</v>
      </c>
      <c r="C58" s="1">
        <v>2816</v>
      </c>
      <c r="E58" t="s">
        <v>8</v>
      </c>
      <c r="F58" s="3">
        <f>G58/G62</f>
        <v>0.3581117742810635</v>
      </c>
      <c r="G58" s="1">
        <v>660</v>
      </c>
      <c r="I58" t="s">
        <v>8</v>
      </c>
      <c r="J58" s="3">
        <f>K58/K62</f>
        <v>0.3701226309921962</v>
      </c>
      <c r="K58" s="1">
        <v>332</v>
      </c>
    </row>
    <row r="59" spans="1:11" ht="13.5">
      <c r="A59" t="s">
        <v>9</v>
      </c>
      <c r="B59" s="3">
        <f>C59/C62</f>
        <v>0.1889917194349732</v>
      </c>
      <c r="C59" s="1">
        <v>1552</v>
      </c>
      <c r="E59" t="s">
        <v>9</v>
      </c>
      <c r="F59" s="3">
        <f>G59/G62</f>
        <v>0.20727075420510038</v>
      </c>
      <c r="G59" s="1">
        <v>382</v>
      </c>
      <c r="I59" t="s">
        <v>9</v>
      </c>
      <c r="J59" s="3">
        <f>K59/K62</f>
        <v>0.20512820512820512</v>
      </c>
      <c r="K59" s="1">
        <v>184</v>
      </c>
    </row>
    <row r="60" spans="1:11" ht="13.5">
      <c r="A60" t="s">
        <v>10</v>
      </c>
      <c r="B60" s="3">
        <f>C60/C62</f>
        <v>0.028373112518265953</v>
      </c>
      <c r="C60" s="1">
        <v>233</v>
      </c>
      <c r="E60" t="s">
        <v>10</v>
      </c>
      <c r="F60" s="3">
        <f>G60/G62</f>
        <v>0.033640803038524146</v>
      </c>
      <c r="G60" s="1">
        <v>62</v>
      </c>
      <c r="I60" t="s">
        <v>10</v>
      </c>
      <c r="J60" s="3">
        <f>K60/K62</f>
        <v>0.027870680044593088</v>
      </c>
      <c r="K60" s="1">
        <v>25</v>
      </c>
    </row>
    <row r="61" spans="1:11" ht="13.5">
      <c r="A61" t="s">
        <v>11</v>
      </c>
      <c r="B61" s="3">
        <f>C61/C62</f>
        <v>0.0008524111056989771</v>
      </c>
      <c r="C61" s="1">
        <v>7</v>
      </c>
      <c r="E61" t="s">
        <v>11</v>
      </c>
      <c r="F61" s="3">
        <f>G61/G62</f>
        <v>0.0016277807921866521</v>
      </c>
      <c r="G61" s="1">
        <v>3</v>
      </c>
      <c r="I61" t="s">
        <v>11</v>
      </c>
      <c r="J61" s="3">
        <f>K61/K62</f>
        <v>0.002229654403567447</v>
      </c>
      <c r="K61" s="1">
        <v>2</v>
      </c>
    </row>
    <row r="62" spans="1:11" ht="13.5">
      <c r="A62" t="s">
        <v>1</v>
      </c>
      <c r="B62" s="3">
        <f>C62/C62</f>
        <v>1</v>
      </c>
      <c r="C62" s="1">
        <f>SUM(C55:C61)</f>
        <v>8212</v>
      </c>
      <c r="E62" t="s">
        <v>1</v>
      </c>
      <c r="F62" s="3">
        <f>G62/G62</f>
        <v>1</v>
      </c>
      <c r="G62" s="1">
        <f>SUM(G55:G61)</f>
        <v>1843</v>
      </c>
      <c r="I62" t="s">
        <v>1</v>
      </c>
      <c r="J62" s="3">
        <f>K62/K62</f>
        <v>1</v>
      </c>
      <c r="K62" s="1">
        <f>SUM(K55:K61)</f>
        <v>897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0.010279001468428781</v>
      </c>
      <c r="C67" s="1">
        <v>7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</v>
      </c>
      <c r="K67" s="1">
        <v>0</v>
      </c>
    </row>
    <row r="68" spans="1:11" ht="13.5">
      <c r="A68" t="s">
        <v>6</v>
      </c>
      <c r="B68" s="3">
        <f>C68/C74</f>
        <v>0.0763582966226138</v>
      </c>
      <c r="C68" s="1">
        <v>52</v>
      </c>
      <c r="E68" t="s">
        <v>6</v>
      </c>
      <c r="F68" s="3">
        <f>G68/G74</f>
        <v>0.05172413793103448</v>
      </c>
      <c r="G68" s="1">
        <v>3</v>
      </c>
      <c r="I68" t="s">
        <v>6</v>
      </c>
      <c r="J68" s="3">
        <f>K68/K74</f>
        <v>0.11188811188811189</v>
      </c>
      <c r="K68" s="1">
        <v>16</v>
      </c>
    </row>
    <row r="69" spans="1:11" ht="13.5">
      <c r="A69" t="s">
        <v>7</v>
      </c>
      <c r="B69" s="3">
        <f>C69/C74</f>
        <v>0.3010279001468429</v>
      </c>
      <c r="C69" s="1">
        <v>205</v>
      </c>
      <c r="E69" t="s">
        <v>48</v>
      </c>
      <c r="F69" s="3">
        <f>G69/G74</f>
        <v>0.43103448275862066</v>
      </c>
      <c r="G69" s="1">
        <v>25</v>
      </c>
      <c r="I69" t="s">
        <v>7</v>
      </c>
      <c r="J69" s="3">
        <f>K69/K74</f>
        <v>0.27972027972027974</v>
      </c>
      <c r="K69" s="1">
        <v>40</v>
      </c>
    </row>
    <row r="70" spans="1:11" ht="13.5">
      <c r="A70" t="s">
        <v>8</v>
      </c>
      <c r="B70" s="3">
        <f>C70/C74</f>
        <v>0.36123348017621143</v>
      </c>
      <c r="C70" s="1">
        <v>246</v>
      </c>
      <c r="E70" t="s">
        <v>8</v>
      </c>
      <c r="F70" s="3">
        <f>G70/G74</f>
        <v>0.3448275862068966</v>
      </c>
      <c r="G70" s="1">
        <v>20</v>
      </c>
      <c r="I70" t="s">
        <v>8</v>
      </c>
      <c r="J70" s="3">
        <f>K70/K74</f>
        <v>0.32167832167832167</v>
      </c>
      <c r="K70" s="1">
        <v>46</v>
      </c>
    </row>
    <row r="71" spans="1:11" ht="13.5">
      <c r="A71" t="s">
        <v>9</v>
      </c>
      <c r="B71" s="3">
        <f>C71/C74</f>
        <v>0.20704845814977973</v>
      </c>
      <c r="C71" s="1">
        <v>141</v>
      </c>
      <c r="E71" t="s">
        <v>9</v>
      </c>
      <c r="F71" s="3">
        <f>G71/G74</f>
        <v>0.15517241379310345</v>
      </c>
      <c r="G71" s="1">
        <v>9</v>
      </c>
      <c r="I71" t="s">
        <v>9</v>
      </c>
      <c r="J71" s="3">
        <f>K71/K74</f>
        <v>0.25874125874125875</v>
      </c>
      <c r="K71" s="1">
        <v>37</v>
      </c>
    </row>
    <row r="72" spans="1:11" ht="13.5">
      <c r="A72" t="s">
        <v>10</v>
      </c>
      <c r="B72" s="3">
        <f>C72/C74</f>
        <v>0.042584434654919234</v>
      </c>
      <c r="C72" s="1">
        <v>29</v>
      </c>
      <c r="E72" t="s">
        <v>10</v>
      </c>
      <c r="F72" s="3">
        <f>G72/G74</f>
        <v>0.017241379310344827</v>
      </c>
      <c r="G72" s="1">
        <v>1</v>
      </c>
      <c r="I72" t="s">
        <v>10</v>
      </c>
      <c r="J72" s="3">
        <f>K72/K74</f>
        <v>0.027972027972027972</v>
      </c>
      <c r="K72" s="1">
        <v>4</v>
      </c>
    </row>
    <row r="73" spans="1:11" ht="13.5">
      <c r="A73" t="s">
        <v>11</v>
      </c>
      <c r="B73" s="3">
        <f>C73/C74</f>
        <v>0.0014684287812041115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681</v>
      </c>
      <c r="E74" t="s">
        <v>1</v>
      </c>
      <c r="F74" s="3">
        <f>G74/G74</f>
        <v>1</v>
      </c>
      <c r="G74" s="1">
        <f>SUM(G67:G73)</f>
        <v>58</v>
      </c>
      <c r="I74" t="s">
        <v>1</v>
      </c>
      <c r="J74" s="3">
        <f>K74/K74</f>
        <v>1</v>
      </c>
      <c r="K74" s="1">
        <f>SUM(K67:K73)</f>
        <v>143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F79" s="3"/>
      <c r="G79" s="1"/>
      <c r="J79" s="3"/>
      <c r="K79" s="1"/>
    </row>
    <row r="80" spans="1:11" ht="13.5">
      <c r="A80" t="s">
        <v>6</v>
      </c>
      <c r="B80" s="3">
        <f>C80/C86</f>
        <v>0.09375</v>
      </c>
      <c r="C80" s="1">
        <v>6</v>
      </c>
      <c r="F80" s="3"/>
      <c r="G80" s="1"/>
      <c r="J80" s="3"/>
      <c r="K80" s="1"/>
    </row>
    <row r="81" spans="1:11" ht="13.5">
      <c r="A81" t="s">
        <v>48</v>
      </c>
      <c r="B81" s="3">
        <f>C81/C86</f>
        <v>0.4375</v>
      </c>
      <c r="C81" s="1">
        <v>28</v>
      </c>
      <c r="F81" s="3"/>
      <c r="G81" s="1"/>
      <c r="J81" s="3"/>
      <c r="K81" s="1"/>
    </row>
    <row r="82" spans="1:11" ht="13.5">
      <c r="A82" t="s">
        <v>8</v>
      </c>
      <c r="B82" s="3">
        <f>C82/C86</f>
        <v>0.25</v>
      </c>
      <c r="C82" s="1">
        <v>16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0.171875</v>
      </c>
      <c r="C83" s="1">
        <v>11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0.046875</v>
      </c>
      <c r="C84" s="1">
        <v>3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64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54</v>
      </c>
      <c r="G1" t="s">
        <v>13</v>
      </c>
    </row>
    <row r="17" spans="4:8" ht="13.5">
      <c r="D17" s="46">
        <f>'第三子割合'!O23</f>
        <v>0.1766147812231891</v>
      </c>
      <c r="H17" s="46">
        <f>'第三子割合'!O24</f>
        <v>0.19109947643979058</v>
      </c>
    </row>
    <row r="33" spans="4:17" ht="13.5">
      <c r="D33" s="46">
        <f>'第三子割合'!O25</f>
        <v>0.1850613154960981</v>
      </c>
      <c r="H33" s="46">
        <f>'第三子割合'!O26</f>
        <v>0.19346049046321526</v>
      </c>
      <c r="M33" s="46">
        <f>'第三子割合'!O27</f>
        <v>0.1</v>
      </c>
      <c r="Q33" s="46"/>
    </row>
    <row r="49" spans="4:17" ht="13.5">
      <c r="D49" s="46">
        <f>'第三子割合'!O28</f>
        <v>0.22535211267605634</v>
      </c>
      <c r="H49" s="46">
        <f>'第三子割合'!O29</f>
        <v>0.24675324675324675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0.00968255913714916</v>
      </c>
      <c r="C55" s="1">
        <v>79</v>
      </c>
      <c r="E55" t="s">
        <v>5</v>
      </c>
      <c r="F55" s="3">
        <f>G55/G62</f>
        <v>0.007329842931937173</v>
      </c>
      <c r="G55" s="1">
        <v>14</v>
      </c>
      <c r="I55" t="s">
        <v>5</v>
      </c>
      <c r="J55" s="3">
        <f>K55/K62</f>
        <v>0.008918617614269788</v>
      </c>
      <c r="K55" s="1">
        <v>8</v>
      </c>
    </row>
    <row r="56" spans="1:11" ht="13.5">
      <c r="A56" t="s">
        <v>6</v>
      </c>
      <c r="B56" s="3">
        <f>C56/C62</f>
        <v>0.09363892633901214</v>
      </c>
      <c r="C56" s="1">
        <v>764</v>
      </c>
      <c r="E56" t="s">
        <v>6</v>
      </c>
      <c r="F56" s="3">
        <f>G56/G62</f>
        <v>0.09424083769633508</v>
      </c>
      <c r="G56" s="1">
        <v>180</v>
      </c>
      <c r="I56" t="s">
        <v>6</v>
      </c>
      <c r="J56" s="3">
        <f>K56/K62</f>
        <v>0.09921962095875139</v>
      </c>
      <c r="K56" s="1">
        <v>89</v>
      </c>
    </row>
    <row r="57" spans="1:11" ht="13.5">
      <c r="A57" t="s">
        <v>7</v>
      </c>
      <c r="B57" s="3">
        <f>C57/C62</f>
        <v>0.31744086285083956</v>
      </c>
      <c r="C57" s="1">
        <v>2590</v>
      </c>
      <c r="E57" t="s">
        <v>7</v>
      </c>
      <c r="F57" s="3">
        <f>G57/G62</f>
        <v>0.31204188481675393</v>
      </c>
      <c r="G57" s="1">
        <v>596</v>
      </c>
      <c r="I57" t="s">
        <v>7</v>
      </c>
      <c r="J57" s="3">
        <f>K57/K62</f>
        <v>0.3232998885172798</v>
      </c>
      <c r="K57" s="1">
        <v>290</v>
      </c>
    </row>
    <row r="58" spans="1:11" ht="13.5">
      <c r="A58" t="s">
        <v>8</v>
      </c>
      <c r="B58" s="3">
        <f>C58/C62</f>
        <v>0.34795930873881603</v>
      </c>
      <c r="C58" s="1">
        <v>2839</v>
      </c>
      <c r="E58" t="s">
        <v>8</v>
      </c>
      <c r="F58" s="3">
        <f>G58/G62</f>
        <v>0.3345549738219895</v>
      </c>
      <c r="G58" s="1">
        <v>639</v>
      </c>
      <c r="I58" t="s">
        <v>8</v>
      </c>
      <c r="J58" s="3">
        <f>K58/K62</f>
        <v>0.32441471571906355</v>
      </c>
      <c r="K58" s="1">
        <v>291</v>
      </c>
    </row>
    <row r="59" spans="1:11" ht="13.5">
      <c r="A59" t="s">
        <v>9</v>
      </c>
      <c r="B59" s="3">
        <f>C59/C62</f>
        <v>0.19548964333864444</v>
      </c>
      <c r="C59" s="1">
        <v>1595</v>
      </c>
      <c r="E59" t="s">
        <v>9</v>
      </c>
      <c r="F59" s="3">
        <f>G59/G62</f>
        <v>0.2136125654450262</v>
      </c>
      <c r="G59" s="1">
        <v>408</v>
      </c>
      <c r="I59" t="s">
        <v>9</v>
      </c>
      <c r="J59" s="3">
        <f>K59/K62</f>
        <v>0.20958751393534003</v>
      </c>
      <c r="K59" s="1">
        <v>188</v>
      </c>
    </row>
    <row r="60" spans="1:11" ht="13.5">
      <c r="A60" t="s">
        <v>10</v>
      </c>
      <c r="B60" s="3">
        <f>C60/C62</f>
        <v>0.035175879396984924</v>
      </c>
      <c r="C60" s="1">
        <v>287</v>
      </c>
      <c r="E60" t="s">
        <v>10</v>
      </c>
      <c r="F60" s="3">
        <f>G60/G62</f>
        <v>0.03717277486910995</v>
      </c>
      <c r="G60" s="1">
        <v>71</v>
      </c>
      <c r="I60" t="s">
        <v>10</v>
      </c>
      <c r="J60" s="3">
        <f>K60/K62</f>
        <v>0.033444816053511704</v>
      </c>
      <c r="K60" s="1">
        <v>30</v>
      </c>
    </row>
    <row r="61" spans="1:11" ht="13.5">
      <c r="A61" t="s">
        <v>11</v>
      </c>
      <c r="B61" s="3">
        <f>C61/C62</f>
        <v>0.0006128201985537443</v>
      </c>
      <c r="C61" s="1">
        <v>5</v>
      </c>
      <c r="E61" t="s">
        <v>11</v>
      </c>
      <c r="F61" s="3">
        <f>G61/G62</f>
        <v>0.0010471204188481676</v>
      </c>
      <c r="G61" s="1">
        <v>2</v>
      </c>
      <c r="I61" t="s">
        <v>11</v>
      </c>
      <c r="J61" s="3">
        <f>K61/K62</f>
        <v>0.0011148272017837235</v>
      </c>
      <c r="K61" s="1">
        <v>1</v>
      </c>
    </row>
    <row r="62" spans="1:11" ht="13.5">
      <c r="A62" t="s">
        <v>1</v>
      </c>
      <c r="B62" s="3">
        <f>C62/C62</f>
        <v>1</v>
      </c>
      <c r="C62" s="1">
        <f>SUM(C55:C61)</f>
        <v>8159</v>
      </c>
      <c r="E62" t="s">
        <v>1</v>
      </c>
      <c r="F62" s="3">
        <f>G62/G62</f>
        <v>1</v>
      </c>
      <c r="G62" s="1">
        <f>SUM(G55:G61)</f>
        <v>1910</v>
      </c>
      <c r="I62" t="s">
        <v>1</v>
      </c>
      <c r="J62" s="3">
        <f>K62/K62</f>
        <v>1</v>
      </c>
      <c r="K62" s="1">
        <f>SUM(K55:K61)</f>
        <v>897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0.004087193460490463</v>
      </c>
      <c r="C67" s="1">
        <v>3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0.014084507042253521</v>
      </c>
      <c r="K67" s="1">
        <v>2</v>
      </c>
    </row>
    <row r="68" spans="1:11" ht="13.5">
      <c r="A68" t="s">
        <v>6</v>
      </c>
      <c r="B68" s="3">
        <f>C68/C74</f>
        <v>0.09128065395095368</v>
      </c>
      <c r="C68" s="1">
        <v>67</v>
      </c>
      <c r="E68" t="s">
        <v>6</v>
      </c>
      <c r="F68" s="3">
        <f>G68/G74</f>
        <v>0.06666666666666667</v>
      </c>
      <c r="G68" s="1">
        <v>4</v>
      </c>
      <c r="I68" t="s">
        <v>6</v>
      </c>
      <c r="J68" s="3">
        <f>K68/K74</f>
        <v>0.09154929577464789</v>
      </c>
      <c r="K68" s="1">
        <v>13</v>
      </c>
    </row>
    <row r="69" spans="1:11" ht="13.5">
      <c r="A69" t="s">
        <v>7</v>
      </c>
      <c r="B69" s="3">
        <f>C69/C74</f>
        <v>0.28610354223433243</v>
      </c>
      <c r="C69" s="1">
        <v>210</v>
      </c>
      <c r="E69" t="s">
        <v>48</v>
      </c>
      <c r="F69" s="3">
        <f>G69/G74</f>
        <v>0.35</v>
      </c>
      <c r="G69" s="1">
        <v>21</v>
      </c>
      <c r="I69" t="s">
        <v>7</v>
      </c>
      <c r="J69" s="3">
        <f>K69/K74</f>
        <v>0.36619718309859156</v>
      </c>
      <c r="K69" s="1">
        <v>52</v>
      </c>
    </row>
    <row r="70" spans="1:11" ht="13.5">
      <c r="A70" t="s">
        <v>8</v>
      </c>
      <c r="B70" s="3">
        <f>C70/C74</f>
        <v>0.3460490463215259</v>
      </c>
      <c r="C70" s="1">
        <v>254</v>
      </c>
      <c r="E70" t="s">
        <v>8</v>
      </c>
      <c r="F70" s="3">
        <f>G70/G74</f>
        <v>0.3333333333333333</v>
      </c>
      <c r="G70" s="1">
        <v>20</v>
      </c>
      <c r="I70" t="s">
        <v>8</v>
      </c>
      <c r="J70" s="3">
        <f>K70/K74</f>
        <v>0.31690140845070425</v>
      </c>
      <c r="K70" s="1">
        <v>45</v>
      </c>
    </row>
    <row r="71" spans="1:11" ht="13.5">
      <c r="A71" t="s">
        <v>9</v>
      </c>
      <c r="B71" s="3">
        <f>C71/C74</f>
        <v>0.22615803814713897</v>
      </c>
      <c r="C71" s="1">
        <v>166</v>
      </c>
      <c r="E71" t="s">
        <v>9</v>
      </c>
      <c r="F71" s="3">
        <f>G71/G74</f>
        <v>0.25</v>
      </c>
      <c r="G71" s="1">
        <v>15</v>
      </c>
      <c r="I71" t="s">
        <v>9</v>
      </c>
      <c r="J71" s="3">
        <f>K71/K74</f>
        <v>0.176056338028169</v>
      </c>
      <c r="K71" s="1">
        <v>25</v>
      </c>
    </row>
    <row r="72" spans="1:11" ht="13.5">
      <c r="A72" t="s">
        <v>10</v>
      </c>
      <c r="B72" s="3">
        <f>C72/C74</f>
        <v>0.04495912806539509</v>
      </c>
      <c r="C72" s="1">
        <v>33</v>
      </c>
      <c r="E72" t="s">
        <v>10</v>
      </c>
      <c r="F72" s="3">
        <f>G72/G74</f>
        <v>0</v>
      </c>
      <c r="G72" s="1">
        <v>0</v>
      </c>
      <c r="I72" t="s">
        <v>10</v>
      </c>
      <c r="J72" s="3">
        <f>K72/K74</f>
        <v>0.035211267605633804</v>
      </c>
      <c r="K72" s="1">
        <v>5</v>
      </c>
    </row>
    <row r="73" spans="1:11" ht="13.5">
      <c r="A73" t="s">
        <v>11</v>
      </c>
      <c r="B73" s="3">
        <f>C73/C74</f>
        <v>0.0013623978201634877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</v>
      </c>
      <c r="K73" s="1">
        <v>0</v>
      </c>
    </row>
    <row r="74" spans="1:11" ht="13.5">
      <c r="A74" t="s">
        <v>1</v>
      </c>
      <c r="B74" s="3">
        <f>C74/C74</f>
        <v>1</v>
      </c>
      <c r="C74" s="1">
        <f>SUM(C67:C73)</f>
        <v>734</v>
      </c>
      <c r="E74" t="s">
        <v>1</v>
      </c>
      <c r="F74" s="3">
        <f>G74/G74</f>
        <v>1</v>
      </c>
      <c r="G74" s="1">
        <f>SUM(G67:G73)</f>
        <v>60</v>
      </c>
      <c r="I74" t="s">
        <v>1</v>
      </c>
      <c r="J74" s="3">
        <f>K74/K74</f>
        <v>1</v>
      </c>
      <c r="K74" s="1">
        <f>SUM(K67:K73)</f>
        <v>142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0.012987012987012988</v>
      </c>
      <c r="C79" s="1">
        <v>1</v>
      </c>
      <c r="F79" s="3"/>
      <c r="G79" s="1"/>
      <c r="J79" s="3"/>
      <c r="K79" s="1"/>
    </row>
    <row r="80" spans="1:11" ht="13.5">
      <c r="A80" t="s">
        <v>6</v>
      </c>
      <c r="B80" s="3">
        <f>C80/C86</f>
        <v>0.09090909090909091</v>
      </c>
      <c r="C80" s="1">
        <v>7</v>
      </c>
      <c r="F80" s="3"/>
      <c r="G80" s="1"/>
      <c r="J80" s="3"/>
      <c r="K80" s="1"/>
    </row>
    <row r="81" spans="1:11" ht="13.5">
      <c r="A81" t="s">
        <v>48</v>
      </c>
      <c r="B81" s="3">
        <f>C81/C86</f>
        <v>0.2987012987012987</v>
      </c>
      <c r="C81" s="1">
        <v>23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0.37662337662337664</v>
      </c>
      <c r="C82" s="1">
        <v>29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0.18181818181818182</v>
      </c>
      <c r="C83" s="1">
        <v>14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0.03896103896103896</v>
      </c>
      <c r="C84" s="1">
        <v>3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77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56</v>
      </c>
      <c r="G1" t="s">
        <v>13</v>
      </c>
    </row>
    <row r="17" spans="4:8" ht="13.5">
      <c r="D17" s="46">
        <f>'第三子割合'!O13</f>
        <v>0.18014059753954306</v>
      </c>
      <c r="H17" s="46">
        <f>'第三子割合'!O14</f>
        <v>0.1946564885496183</v>
      </c>
    </row>
    <row r="33" spans="4:17" ht="13.5">
      <c r="D33" s="46">
        <f>'第三子割合'!O15</f>
        <v>0.19754464285714285</v>
      </c>
      <c r="H33" s="46">
        <f>'第三子割合'!O16</f>
        <v>0.18235294117647058</v>
      </c>
      <c r="M33" s="46">
        <f>'第三子割合'!O17</f>
        <v>0.140625</v>
      </c>
      <c r="Q33" s="46"/>
    </row>
    <row r="49" spans="4:17" ht="13.5">
      <c r="D49" s="46">
        <f>'第三子割合'!O18</f>
        <v>0.2556390977443609</v>
      </c>
      <c r="H49" s="46">
        <f>'第三子割合'!O19</f>
        <v>0.21311475409836064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0.008661812703991965</v>
      </c>
      <c r="C55" s="1">
        <v>69</v>
      </c>
      <c r="E55" t="s">
        <v>5</v>
      </c>
      <c r="F55" s="3">
        <f>G55/G62</f>
        <v>0.006543075245365322</v>
      </c>
      <c r="G55" s="1">
        <v>12</v>
      </c>
      <c r="I55" t="s">
        <v>5</v>
      </c>
      <c r="J55" s="3">
        <f>K55/K62</f>
        <v>0.006696428571428571</v>
      </c>
      <c r="K55" s="1">
        <v>6</v>
      </c>
    </row>
    <row r="56" spans="1:11" ht="13.5">
      <c r="A56" t="s">
        <v>6</v>
      </c>
      <c r="B56" s="3">
        <f>C56/C62</f>
        <v>0.10042681395932714</v>
      </c>
      <c r="C56" s="1">
        <v>800</v>
      </c>
      <c r="E56" t="s">
        <v>6</v>
      </c>
      <c r="F56" s="3">
        <f>G56/G62</f>
        <v>0.10087241003271538</v>
      </c>
      <c r="G56" s="1">
        <v>185</v>
      </c>
      <c r="I56" t="s">
        <v>6</v>
      </c>
      <c r="J56" s="3">
        <f>K56/K62</f>
        <v>0.10491071428571429</v>
      </c>
      <c r="K56" s="1">
        <v>94</v>
      </c>
    </row>
    <row r="57" spans="1:11" ht="13.5">
      <c r="A57" t="s">
        <v>7</v>
      </c>
      <c r="B57" s="3">
        <f>C57/C62</f>
        <v>0.2997740396685915</v>
      </c>
      <c r="C57" s="1">
        <v>2388</v>
      </c>
      <c r="E57" t="s">
        <v>7</v>
      </c>
      <c r="F57" s="3">
        <f>G57/G62</f>
        <v>0.2955288985823337</v>
      </c>
      <c r="G57" s="1">
        <v>542</v>
      </c>
      <c r="I57" t="s">
        <v>7</v>
      </c>
      <c r="J57" s="3">
        <f>K57/K62</f>
        <v>0.3013392857142857</v>
      </c>
      <c r="K57" s="1">
        <v>270</v>
      </c>
    </row>
    <row r="58" spans="1:11" ht="13.5">
      <c r="A58" t="s">
        <v>8</v>
      </c>
      <c r="B58" s="3">
        <f>C58/C62</f>
        <v>0.36090886266633193</v>
      </c>
      <c r="C58" s="1">
        <v>2875</v>
      </c>
      <c r="E58" t="s">
        <v>8</v>
      </c>
      <c r="F58" s="3">
        <f>G58/G62</f>
        <v>0.3653217011995638</v>
      </c>
      <c r="G58" s="1">
        <v>670</v>
      </c>
      <c r="I58" t="s">
        <v>8</v>
      </c>
      <c r="J58" s="3">
        <f>K58/K62</f>
        <v>0.3638392857142857</v>
      </c>
      <c r="K58" s="1">
        <v>326</v>
      </c>
    </row>
    <row r="59" spans="1:11" ht="13.5">
      <c r="A59" t="s">
        <v>9</v>
      </c>
      <c r="B59" s="3">
        <f>C59/C62</f>
        <v>0.19445141852874717</v>
      </c>
      <c r="C59" s="1">
        <v>1549</v>
      </c>
      <c r="E59" t="s">
        <v>9</v>
      </c>
      <c r="F59" s="3">
        <f>G59/G62</f>
        <v>0.19956379498364232</v>
      </c>
      <c r="G59" s="1">
        <v>366</v>
      </c>
      <c r="I59" t="s">
        <v>9</v>
      </c>
      <c r="J59" s="3">
        <f>K59/K62</f>
        <v>0.19977678571428573</v>
      </c>
      <c r="K59" s="1">
        <v>179</v>
      </c>
    </row>
    <row r="60" spans="1:11" ht="13.5">
      <c r="A60" t="s">
        <v>10</v>
      </c>
      <c r="B60" s="3">
        <f>C60/C62</f>
        <v>0.03489831785086618</v>
      </c>
      <c r="C60" s="1">
        <v>278</v>
      </c>
      <c r="E60" t="s">
        <v>10</v>
      </c>
      <c r="F60" s="3">
        <f>G60/G62</f>
        <v>0.031079607415485277</v>
      </c>
      <c r="G60" s="1">
        <v>57</v>
      </c>
      <c r="I60" t="s">
        <v>10</v>
      </c>
      <c r="J60" s="3">
        <f>K60/K62</f>
        <v>0.0234375</v>
      </c>
      <c r="K60" s="1">
        <v>21</v>
      </c>
    </row>
    <row r="61" spans="1:11" ht="13.5">
      <c r="A61" t="s">
        <v>11</v>
      </c>
      <c r="B61" s="3">
        <f>C61/C62</f>
        <v>0.0008787346221441124</v>
      </c>
      <c r="C61" s="1">
        <v>7</v>
      </c>
      <c r="E61" t="s">
        <v>11</v>
      </c>
      <c r="F61" s="3">
        <f>G61/G62</f>
        <v>0.0010905125408942203</v>
      </c>
      <c r="G61" s="1">
        <v>2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7966</v>
      </c>
      <c r="E62" t="s">
        <v>1</v>
      </c>
      <c r="F62" s="3">
        <f>G62/G62</f>
        <v>1</v>
      </c>
      <c r="G62" s="1">
        <f>SUM(G55:G61)</f>
        <v>1834</v>
      </c>
      <c r="I62" t="s">
        <v>1</v>
      </c>
      <c r="J62" s="3">
        <f>K62/K62</f>
        <v>1</v>
      </c>
      <c r="K62" s="1">
        <f>SUM(K55:K61)</f>
        <v>896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0.007352941176470588</v>
      </c>
      <c r="C67" s="1">
        <v>5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0.007518796992481203</v>
      </c>
      <c r="K67" s="1">
        <v>1</v>
      </c>
    </row>
    <row r="68" spans="1:11" ht="13.5">
      <c r="A68" t="s">
        <v>6</v>
      </c>
      <c r="B68" s="3">
        <f>C68/C74</f>
        <v>0.09705882352941177</v>
      </c>
      <c r="C68" s="1">
        <v>66</v>
      </c>
      <c r="E68" t="s">
        <v>6</v>
      </c>
      <c r="F68" s="3">
        <f>G68/G74</f>
        <v>0.15625</v>
      </c>
      <c r="G68" s="1">
        <v>10</v>
      </c>
      <c r="I68" t="s">
        <v>6</v>
      </c>
      <c r="J68" s="3">
        <f>K68/K74</f>
        <v>0.08270676691729323</v>
      </c>
      <c r="K68" s="1">
        <v>11</v>
      </c>
    </row>
    <row r="69" spans="1:11" ht="13.5">
      <c r="A69" t="s">
        <v>7</v>
      </c>
      <c r="B69" s="3">
        <f>C69/C74</f>
        <v>0.28088235294117647</v>
      </c>
      <c r="C69" s="1">
        <v>191</v>
      </c>
      <c r="E69" t="s">
        <v>48</v>
      </c>
      <c r="F69" s="3">
        <f>G69/G74</f>
        <v>0.359375</v>
      </c>
      <c r="G69" s="1">
        <v>23</v>
      </c>
      <c r="I69" t="s">
        <v>7</v>
      </c>
      <c r="J69" s="3">
        <f>K69/K74</f>
        <v>0.2932330827067669</v>
      </c>
      <c r="K69" s="1">
        <v>39</v>
      </c>
    </row>
    <row r="70" spans="1:11" ht="13.5">
      <c r="A70" t="s">
        <v>8</v>
      </c>
      <c r="B70" s="3">
        <f>C70/C74</f>
        <v>0.3764705882352941</v>
      </c>
      <c r="C70" s="1">
        <v>256</v>
      </c>
      <c r="E70" t="s">
        <v>8</v>
      </c>
      <c r="F70" s="3">
        <f>G70/G74</f>
        <v>0.328125</v>
      </c>
      <c r="G70" s="1">
        <v>21</v>
      </c>
      <c r="I70" t="s">
        <v>8</v>
      </c>
      <c r="J70" s="3">
        <f>K70/K74</f>
        <v>0.38345864661654133</v>
      </c>
      <c r="K70" s="1">
        <v>51</v>
      </c>
    </row>
    <row r="71" spans="1:11" ht="13.5">
      <c r="A71" t="s">
        <v>9</v>
      </c>
      <c r="B71" s="3">
        <f>C71/C74</f>
        <v>0.19558823529411765</v>
      </c>
      <c r="C71" s="1">
        <v>133</v>
      </c>
      <c r="E71" t="s">
        <v>9</v>
      </c>
      <c r="F71" s="3">
        <f>G71/G74</f>
        <v>0.109375</v>
      </c>
      <c r="G71" s="1">
        <v>7</v>
      </c>
      <c r="I71" t="s">
        <v>9</v>
      </c>
      <c r="J71" s="3">
        <f>K71/K74</f>
        <v>0.18796992481203006</v>
      </c>
      <c r="K71" s="1">
        <v>25</v>
      </c>
    </row>
    <row r="72" spans="1:11" ht="13.5">
      <c r="A72" t="s">
        <v>10</v>
      </c>
      <c r="B72" s="3">
        <f>C72/C74</f>
        <v>0.041176470588235294</v>
      </c>
      <c r="C72" s="1">
        <v>28</v>
      </c>
      <c r="E72" t="s">
        <v>10</v>
      </c>
      <c r="F72" s="3">
        <f>G72/G74</f>
        <v>0.046875</v>
      </c>
      <c r="G72" s="1">
        <v>3</v>
      </c>
      <c r="I72" t="s">
        <v>10</v>
      </c>
      <c r="J72" s="3">
        <f>K72/K74</f>
        <v>0.03759398496240601</v>
      </c>
      <c r="K72" s="1">
        <v>5</v>
      </c>
    </row>
    <row r="73" spans="1:11" ht="13.5">
      <c r="A73" t="s">
        <v>11</v>
      </c>
      <c r="B73" s="3">
        <f>C73/C74</f>
        <v>0.0014705882352941176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0.007518796992481203</v>
      </c>
      <c r="K73" s="1">
        <v>1</v>
      </c>
    </row>
    <row r="74" spans="1:11" ht="13.5">
      <c r="A74" t="s">
        <v>1</v>
      </c>
      <c r="B74" s="3">
        <f>C74/C74</f>
        <v>1</v>
      </c>
      <c r="C74" s="1">
        <f>SUM(C67:C73)</f>
        <v>680</v>
      </c>
      <c r="E74" t="s">
        <v>1</v>
      </c>
      <c r="F74" s="3">
        <f>G74/G74</f>
        <v>1</v>
      </c>
      <c r="G74" s="1">
        <f>SUM(G67:G73)</f>
        <v>64</v>
      </c>
      <c r="I74" t="s">
        <v>1</v>
      </c>
      <c r="J74" s="3">
        <f>K74/K74</f>
        <v>1</v>
      </c>
      <c r="K74" s="1">
        <f>SUM(K67:K73)</f>
        <v>133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</v>
      </c>
      <c r="C79" s="1">
        <v>0</v>
      </c>
      <c r="F79" s="3"/>
      <c r="G79" s="1"/>
      <c r="J79" s="3"/>
      <c r="K79" s="1"/>
    </row>
    <row r="80" spans="1:11" ht="13.5">
      <c r="A80" t="s">
        <v>6</v>
      </c>
      <c r="B80" s="3">
        <f>C80/C86</f>
        <v>0.06557377049180328</v>
      </c>
      <c r="C80" s="1">
        <v>4</v>
      </c>
      <c r="F80" s="3"/>
      <c r="G80" s="1"/>
      <c r="J80" s="3"/>
      <c r="K80" s="1"/>
    </row>
    <row r="81" spans="1:11" ht="13.5">
      <c r="A81" t="s">
        <v>48</v>
      </c>
      <c r="B81" s="3">
        <f>C81/C86</f>
        <v>0.3114754098360656</v>
      </c>
      <c r="C81" s="1">
        <v>19</v>
      </c>
      <c r="F81" s="3"/>
      <c r="G81" s="1"/>
      <c r="J81" s="3"/>
      <c r="K81" s="1"/>
    </row>
    <row r="82" spans="1:11" ht="13.5">
      <c r="A82" t="s">
        <v>8</v>
      </c>
      <c r="B82" s="3">
        <f>C82/C86</f>
        <v>0.26229508196721313</v>
      </c>
      <c r="C82" s="1">
        <v>16</v>
      </c>
      <c r="F82" s="3"/>
      <c r="G82" s="1"/>
      <c r="J82" s="3"/>
      <c r="K82" s="1"/>
    </row>
    <row r="83" spans="1:11" ht="13.5">
      <c r="A83" t="s">
        <v>9</v>
      </c>
      <c r="B83" s="3">
        <f>C83/C86</f>
        <v>0.36065573770491804</v>
      </c>
      <c r="C83" s="1">
        <v>22</v>
      </c>
      <c r="F83" s="3"/>
      <c r="G83" s="1"/>
      <c r="J83" s="3"/>
      <c r="K83" s="1"/>
    </row>
    <row r="84" spans="1:11" ht="13.5">
      <c r="A84" t="s">
        <v>10</v>
      </c>
      <c r="B84" s="3">
        <f>C84/C86</f>
        <v>0</v>
      </c>
      <c r="C84" s="1">
        <v>0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61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7" ht="18.75">
      <c r="A1" s="2" t="s">
        <v>59</v>
      </c>
      <c r="G1" t="s">
        <v>13</v>
      </c>
    </row>
    <row r="17" spans="4:8" ht="13.5">
      <c r="D17" s="46">
        <f>'第三子割合'!O3</f>
        <v>0.17839356404035245</v>
      </c>
      <c r="H17" s="46">
        <f>'第三子割合'!O4</f>
        <v>0.19374313940724477</v>
      </c>
    </row>
    <row r="33" spans="4:17" ht="13.5">
      <c r="D33" s="46">
        <f>'第三子割合'!O5</f>
        <v>0.21034870641169853</v>
      </c>
      <c r="H33" s="46">
        <f>'第三子割合'!O6</f>
        <v>0.17862371888726208</v>
      </c>
      <c r="M33" s="46">
        <f>'第三子割合'!O7</f>
        <v>0.2112676056338028</v>
      </c>
      <c r="Q33" s="46"/>
    </row>
    <row r="49" spans="4:17" ht="13.5">
      <c r="D49" s="46">
        <f>'第三子割合'!O8</f>
        <v>0.17647058823529413</v>
      </c>
      <c r="H49" s="46">
        <f>'第三子割合'!O9</f>
        <v>0.13333333333333333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0.007661856723279275</v>
      </c>
      <c r="C55" s="1">
        <v>60</v>
      </c>
      <c r="E55" t="s">
        <v>5</v>
      </c>
      <c r="F55" s="3">
        <f>G55/G62</f>
        <v>0.007135016465422613</v>
      </c>
      <c r="G55" s="1">
        <v>13</v>
      </c>
      <c r="I55" t="s">
        <v>5</v>
      </c>
      <c r="J55" s="3">
        <f>K55/K62</f>
        <v>0.007874015748031496</v>
      </c>
      <c r="K55" s="1">
        <v>7</v>
      </c>
    </row>
    <row r="56" spans="1:11" ht="13.5">
      <c r="A56" t="s">
        <v>6</v>
      </c>
      <c r="B56" s="3">
        <f>C56/C62</f>
        <v>0.09296386157578854</v>
      </c>
      <c r="C56" s="1">
        <v>728</v>
      </c>
      <c r="E56" t="s">
        <v>6</v>
      </c>
      <c r="F56" s="3">
        <f>G56/G62</f>
        <v>0.10318331503841932</v>
      </c>
      <c r="G56" s="1">
        <v>188</v>
      </c>
      <c r="I56" t="s">
        <v>6</v>
      </c>
      <c r="J56" s="3">
        <f>K56/K62</f>
        <v>0.1046119235095613</v>
      </c>
      <c r="K56" s="1">
        <v>93</v>
      </c>
    </row>
    <row r="57" spans="1:11" ht="13.5">
      <c r="A57" t="s">
        <v>7</v>
      </c>
      <c r="B57" s="3">
        <f>C57/C62</f>
        <v>0.29561997190652534</v>
      </c>
      <c r="C57" s="1">
        <v>2315</v>
      </c>
      <c r="E57" t="s">
        <v>7</v>
      </c>
      <c r="F57" s="3">
        <f>G57/G62</f>
        <v>0.27936333699231614</v>
      </c>
      <c r="G57" s="1">
        <v>509</v>
      </c>
      <c r="I57" t="s">
        <v>7</v>
      </c>
      <c r="J57" s="3">
        <f>K57/K62</f>
        <v>0.2992125984251969</v>
      </c>
      <c r="K57" s="1">
        <v>266</v>
      </c>
    </row>
    <row r="58" spans="1:11" ht="13.5">
      <c r="A58" t="s">
        <v>8</v>
      </c>
      <c r="B58" s="3">
        <f>C58/C62</f>
        <v>0.3578087089771421</v>
      </c>
      <c r="C58" s="1">
        <v>2802</v>
      </c>
      <c r="E58" t="s">
        <v>8</v>
      </c>
      <c r="F58" s="3">
        <f>G58/G62</f>
        <v>0.34906695938529086</v>
      </c>
      <c r="G58" s="1">
        <v>636</v>
      </c>
      <c r="I58" t="s">
        <v>8</v>
      </c>
      <c r="J58" s="3">
        <f>K58/K62</f>
        <v>0.3374578177727784</v>
      </c>
      <c r="K58" s="1">
        <v>300</v>
      </c>
    </row>
    <row r="59" spans="1:11" ht="13.5">
      <c r="A59" t="s">
        <v>9</v>
      </c>
      <c r="B59" s="3">
        <f>C59/C62</f>
        <v>0.20022985570169838</v>
      </c>
      <c r="C59" s="1">
        <v>1568</v>
      </c>
      <c r="E59" t="s">
        <v>9</v>
      </c>
      <c r="F59" s="3">
        <f>G59/G62</f>
        <v>0.21514818880351264</v>
      </c>
      <c r="G59" s="1">
        <v>392</v>
      </c>
      <c r="I59" t="s">
        <v>9</v>
      </c>
      <c r="J59" s="3">
        <f>K59/K62</f>
        <v>0.20247469066366705</v>
      </c>
      <c r="K59" s="1">
        <v>180</v>
      </c>
    </row>
    <row r="60" spans="1:11" ht="13.5">
      <c r="A60" t="s">
        <v>10</v>
      </c>
      <c r="B60" s="3">
        <f>C60/C62</f>
        <v>0.044694164219129105</v>
      </c>
      <c r="C60" s="1">
        <v>350</v>
      </c>
      <c r="E60" t="s">
        <v>10</v>
      </c>
      <c r="F60" s="3">
        <f>G60/G62</f>
        <v>0.04500548847420417</v>
      </c>
      <c r="G60" s="1">
        <v>82</v>
      </c>
      <c r="I60" t="s">
        <v>10</v>
      </c>
      <c r="J60" s="3">
        <f>K60/K62</f>
        <v>0.048368953880764905</v>
      </c>
      <c r="K60" s="1">
        <v>43</v>
      </c>
    </row>
    <row r="61" spans="1:11" ht="13.5">
      <c r="A61" t="s">
        <v>11</v>
      </c>
      <c r="B61" s="3">
        <f>C61/C62</f>
        <v>0.0010215808964372365</v>
      </c>
      <c r="C61" s="1">
        <v>8</v>
      </c>
      <c r="E61" t="s">
        <v>11</v>
      </c>
      <c r="F61" s="3">
        <f>G61/G62</f>
        <v>0.0010976948408342481</v>
      </c>
      <c r="G61" s="1">
        <v>2</v>
      </c>
      <c r="I61" t="s">
        <v>11</v>
      </c>
      <c r="J61" s="3">
        <f>K61/K62</f>
        <v>0</v>
      </c>
      <c r="K61" s="1">
        <v>0</v>
      </c>
    </row>
    <row r="62" spans="1:11" ht="13.5">
      <c r="A62" t="s">
        <v>1</v>
      </c>
      <c r="B62" s="3">
        <f>C62/C62</f>
        <v>1</v>
      </c>
      <c r="C62" s="1">
        <f>SUM(C55:C61)</f>
        <v>7831</v>
      </c>
      <c r="E62" t="s">
        <v>1</v>
      </c>
      <c r="F62" s="3">
        <f>G62/G62</f>
        <v>1</v>
      </c>
      <c r="G62" s="1">
        <f>SUM(G55:G61)</f>
        <v>1822</v>
      </c>
      <c r="I62" t="s">
        <v>1</v>
      </c>
      <c r="J62" s="3">
        <f>K62/K62</f>
        <v>1</v>
      </c>
      <c r="K62" s="1">
        <f>SUM(K55:K61)</f>
        <v>889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0.005856515373352855</v>
      </c>
      <c r="C67" s="1">
        <v>4</v>
      </c>
      <c r="E67" t="s">
        <v>5</v>
      </c>
      <c r="F67" s="3">
        <f>G67/G74</f>
        <v>0</v>
      </c>
      <c r="G67" s="1">
        <v>0</v>
      </c>
      <c r="I67" t="s">
        <v>5</v>
      </c>
      <c r="J67" s="3">
        <f>K67/K74</f>
        <v>0.008403361344537815</v>
      </c>
      <c r="K67" s="1">
        <v>1</v>
      </c>
    </row>
    <row r="68" spans="1:11" ht="13.5">
      <c r="A68" t="s">
        <v>6</v>
      </c>
      <c r="B68" s="3">
        <f>C68/C74</f>
        <v>0.0951683748169839</v>
      </c>
      <c r="C68" s="1">
        <v>65</v>
      </c>
      <c r="E68" t="s">
        <v>6</v>
      </c>
      <c r="F68" s="3">
        <f>G68/G74</f>
        <v>0.1267605633802817</v>
      </c>
      <c r="G68" s="1">
        <v>9</v>
      </c>
      <c r="I68" t="s">
        <v>6</v>
      </c>
      <c r="J68" s="3">
        <f>K68/K74</f>
        <v>0.13445378151260504</v>
      </c>
      <c r="K68" s="1">
        <v>16</v>
      </c>
    </row>
    <row r="69" spans="1:11" ht="13.5">
      <c r="A69" t="s">
        <v>7</v>
      </c>
      <c r="B69" s="3">
        <f>C69/C74</f>
        <v>0.2562225475841874</v>
      </c>
      <c r="C69" s="1">
        <v>175</v>
      </c>
      <c r="E69" t="s">
        <v>48</v>
      </c>
      <c r="F69" s="3">
        <f>G69/G74</f>
        <v>0.323943661971831</v>
      </c>
      <c r="G69" s="1">
        <v>23</v>
      </c>
      <c r="I69" t="s">
        <v>7</v>
      </c>
      <c r="J69" s="3">
        <f>K69/K74</f>
        <v>0.15966386554621848</v>
      </c>
      <c r="K69" s="1">
        <v>19</v>
      </c>
    </row>
    <row r="70" spans="1:11" ht="13.5">
      <c r="A70" t="s">
        <v>8</v>
      </c>
      <c r="B70" s="3">
        <f>C70/C74</f>
        <v>0.3762811127379209</v>
      </c>
      <c r="C70" s="1">
        <v>257</v>
      </c>
      <c r="E70" t="s">
        <v>8</v>
      </c>
      <c r="F70" s="3">
        <f>G70/G74</f>
        <v>0.29577464788732394</v>
      </c>
      <c r="G70" s="1">
        <v>21</v>
      </c>
      <c r="I70" t="s">
        <v>8</v>
      </c>
      <c r="J70" s="3">
        <f>K70/K74</f>
        <v>0.3697478991596639</v>
      </c>
      <c r="K70" s="1">
        <v>44</v>
      </c>
    </row>
    <row r="71" spans="1:11" ht="13.5">
      <c r="A71" t="s">
        <v>9</v>
      </c>
      <c r="B71" s="3">
        <f>C71/C74</f>
        <v>0.2240117130307467</v>
      </c>
      <c r="C71" s="1">
        <v>153</v>
      </c>
      <c r="E71" t="s">
        <v>9</v>
      </c>
      <c r="F71" s="3">
        <f>G71/G74</f>
        <v>0.23943661971830985</v>
      </c>
      <c r="G71" s="1">
        <v>17</v>
      </c>
      <c r="I71" t="s">
        <v>9</v>
      </c>
      <c r="J71" s="3">
        <f>K71/K74</f>
        <v>0.2689075630252101</v>
      </c>
      <c r="K71" s="1">
        <v>32</v>
      </c>
    </row>
    <row r="72" spans="1:11" ht="13.5">
      <c r="A72" t="s">
        <v>10</v>
      </c>
      <c r="B72" s="3">
        <f>C72/C74</f>
        <v>0.040995607613469986</v>
      </c>
      <c r="C72" s="1">
        <v>28</v>
      </c>
      <c r="E72" t="s">
        <v>10</v>
      </c>
      <c r="F72" s="3">
        <f>G72/G74</f>
        <v>0.014084507042253521</v>
      </c>
      <c r="G72" s="1">
        <v>1</v>
      </c>
      <c r="I72" t="s">
        <v>10</v>
      </c>
      <c r="J72" s="3">
        <f>K72/K74</f>
        <v>0.05042016806722689</v>
      </c>
      <c r="K72" s="1">
        <v>6</v>
      </c>
    </row>
    <row r="73" spans="1:11" ht="13.5">
      <c r="A73" t="s">
        <v>11</v>
      </c>
      <c r="B73" s="3">
        <f>C73/C74</f>
        <v>0.0014641288433382138</v>
      </c>
      <c r="C73" s="1">
        <v>1</v>
      </c>
      <c r="E73" t="s">
        <v>11</v>
      </c>
      <c r="F73" s="3">
        <f>G73/G74</f>
        <v>0</v>
      </c>
      <c r="G73" s="1">
        <v>0</v>
      </c>
      <c r="I73" t="s">
        <v>11</v>
      </c>
      <c r="J73" s="3">
        <f>K73/K74</f>
        <v>0.008403361344537815</v>
      </c>
      <c r="K73" s="1">
        <v>1</v>
      </c>
    </row>
    <row r="74" spans="1:11" ht="13.5">
      <c r="A74" t="s">
        <v>1</v>
      </c>
      <c r="B74" s="3">
        <f>C74/C74</f>
        <v>1</v>
      </c>
      <c r="C74" s="1">
        <f>SUM(C67:C73)</f>
        <v>683</v>
      </c>
      <c r="E74" t="s">
        <v>1</v>
      </c>
      <c r="F74" s="3">
        <f>G74/G74</f>
        <v>1</v>
      </c>
      <c r="G74" s="1">
        <f>SUM(G67:G73)</f>
        <v>71</v>
      </c>
      <c r="I74" t="s">
        <v>1</v>
      </c>
      <c r="J74" s="3">
        <f>K74/K74</f>
        <v>1</v>
      </c>
      <c r="K74" s="1">
        <f>SUM(K67:K73)</f>
        <v>119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0.016666666666666666</v>
      </c>
      <c r="C79" s="1">
        <v>1</v>
      </c>
      <c r="F79" s="3"/>
      <c r="G79" s="1"/>
      <c r="J79" s="3"/>
      <c r="K79" s="1"/>
    </row>
    <row r="80" spans="1:11" ht="13.5">
      <c r="A80" t="s">
        <v>6</v>
      </c>
      <c r="B80" s="3">
        <f>C80/C86</f>
        <v>0.08333333333333333</v>
      </c>
      <c r="C80" s="1">
        <v>5</v>
      </c>
      <c r="F80" s="3"/>
      <c r="G80" s="1"/>
      <c r="J80" s="3"/>
      <c r="K80" s="1"/>
    </row>
    <row r="81" spans="1:11" ht="13.5">
      <c r="A81" t="s">
        <v>48</v>
      </c>
      <c r="B81" s="3">
        <f>C81/C86</f>
        <v>0.43333333333333335</v>
      </c>
      <c r="C81" s="1">
        <v>26</v>
      </c>
      <c r="F81" s="3"/>
      <c r="G81" s="1"/>
      <c r="J81" s="3"/>
      <c r="K81" s="1"/>
    </row>
    <row r="82" spans="1:11" ht="13.5">
      <c r="A82" t="s">
        <v>8</v>
      </c>
      <c r="B82" s="3">
        <f>C82/C86</f>
        <v>0.23333333333333334</v>
      </c>
      <c r="C82" s="1">
        <v>14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0.16666666666666666</v>
      </c>
      <c r="C83" s="1">
        <v>10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0.06666666666666667</v>
      </c>
      <c r="C84" s="1">
        <v>4</v>
      </c>
      <c r="F84" s="3"/>
      <c r="G84" s="1"/>
      <c r="J84" s="3"/>
      <c r="K84" s="1"/>
    </row>
    <row r="85" spans="1:11" ht="13.5">
      <c r="A85" t="s">
        <v>11</v>
      </c>
      <c r="B85" s="3">
        <f>C85/C86</f>
        <v>0</v>
      </c>
      <c r="C85" s="1">
        <v>0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60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>
    <row r="1" spans="1:8" ht="18.75">
      <c r="A1" s="2" t="s">
        <v>62</v>
      </c>
      <c r="H1" t="s">
        <v>13</v>
      </c>
    </row>
    <row r="17" spans="4:8" ht="13.5">
      <c r="D17" s="46">
        <f>'第三子割合'!O83</f>
        <v>0.17090687404279362</v>
      </c>
      <c r="H17" s="46">
        <f>'第三子割合'!O84</f>
        <v>0.18695321414986688</v>
      </c>
    </row>
    <row r="33" spans="4:17" ht="13.5">
      <c r="D33" s="46">
        <f>'第三子割合'!O85</f>
        <v>0.1885999474651957</v>
      </c>
      <c r="H33" s="46">
        <f>'第三子割合'!O86</f>
        <v>0.18198715782358904</v>
      </c>
      <c r="M33" s="46">
        <f>'第三子割合'!O87</f>
        <v>0.145610278372591</v>
      </c>
      <c r="Q33" s="46"/>
    </row>
    <row r="49" spans="4:17" ht="13.5">
      <c r="D49" s="46">
        <f>'第三子割合'!O88</f>
        <v>0.20790378006872853</v>
      </c>
      <c r="H49" s="46">
        <f>'第三子割合'!O89</f>
        <v>0.20621931260229132</v>
      </c>
      <c r="M49" s="46"/>
      <c r="Q49" s="46"/>
    </row>
    <row r="51" ht="13.5">
      <c r="A51" t="s">
        <v>58</v>
      </c>
    </row>
    <row r="53" spans="1:9" ht="13.5">
      <c r="A53" t="s">
        <v>0</v>
      </c>
      <c r="E53" t="s">
        <v>41</v>
      </c>
      <c r="I53" t="s">
        <v>47</v>
      </c>
    </row>
    <row r="54" spans="1:11" ht="13.5">
      <c r="A54" t="s">
        <v>2</v>
      </c>
      <c r="B54" t="s">
        <v>4</v>
      </c>
      <c r="C54" t="s">
        <v>3</v>
      </c>
      <c r="E54" t="s">
        <v>2</v>
      </c>
      <c r="F54" t="s">
        <v>4</v>
      </c>
      <c r="G54" t="s">
        <v>3</v>
      </c>
      <c r="I54" t="s">
        <v>2</v>
      </c>
      <c r="J54" t="s">
        <v>4</v>
      </c>
      <c r="K54" t="s">
        <v>3</v>
      </c>
    </row>
    <row r="55" spans="1:11" ht="13.5">
      <c r="A55" t="s">
        <v>5</v>
      </c>
      <c r="B55" s="3">
        <f>C55/C62</f>
        <v>0.008951273549135354</v>
      </c>
      <c r="C55" s="1">
        <f>'平成20年'!C55+'平成21年'!C55+'平成22年'!C55+'平成23年'!C55+'平成24年'!C55+'平成25年'!C55+'平成26年'!C55+'平成27年'!C55</f>
        <v>602</v>
      </c>
      <c r="E55" t="s">
        <v>5</v>
      </c>
      <c r="F55" s="3">
        <f>G55/G62</f>
        <v>0.008178014454165081</v>
      </c>
      <c r="G55" s="1">
        <f>'平成20年'!G55+'平成21年'!G55+'平成22年'!G55+'平成23年'!G55+'平成24年'!G55+'平成25年'!G55+'平成26年'!G55+'平成27年'!G55</f>
        <v>129</v>
      </c>
      <c r="I55" t="s">
        <v>5</v>
      </c>
      <c r="J55" s="3">
        <f>K55/K62</f>
        <v>0.007880220646178092</v>
      </c>
      <c r="K55" s="1">
        <f>'平成20年'!K55+'平成21年'!K55+'平成22年'!K55+'平成23年'!K55+'平成24年'!K55+'平成25年'!K55+'平成26年'!K55+'平成27年'!K55</f>
        <v>60</v>
      </c>
    </row>
    <row r="56" spans="1:11" ht="13.5">
      <c r="A56" t="s">
        <v>6</v>
      </c>
      <c r="B56" s="3">
        <f>C56/C62</f>
        <v>0.11253029604627303</v>
      </c>
      <c r="C56" s="1">
        <f>'平成20年'!C56+'平成21年'!C56+'平成22年'!C56+'平成23年'!C56+'平成24年'!C56+'平成25年'!C56+'平成26年'!C56+'平成27年'!C56</f>
        <v>7568</v>
      </c>
      <c r="E56" t="s">
        <v>6</v>
      </c>
      <c r="F56" s="3">
        <f>G56/G62</f>
        <v>0.10713832889565107</v>
      </c>
      <c r="G56" s="1">
        <f>'平成20年'!G56+'平成21年'!G56+'平成22年'!G56+'平成23年'!G56+'平成24年'!G56+'平成25年'!G56+'平成26年'!G56+'平成27年'!G56</f>
        <v>1690</v>
      </c>
      <c r="I56" t="s">
        <v>6</v>
      </c>
      <c r="J56" s="3">
        <f>K56/K62</f>
        <v>0.11242448121880746</v>
      </c>
      <c r="K56" s="1">
        <f>'平成20年'!K56+'平成21年'!K56+'平成22年'!K56+'平成23年'!K56+'平成24年'!K56+'平成25年'!K56+'平成26年'!K56+'平成27年'!K56</f>
        <v>856</v>
      </c>
    </row>
    <row r="57" spans="1:11" ht="13.5">
      <c r="A57" t="s">
        <v>7</v>
      </c>
      <c r="B57" s="3">
        <f>C57/C62</f>
        <v>0.32339077810655287</v>
      </c>
      <c r="C57" s="1">
        <f>'平成20年'!C57+'平成21年'!C57+'平成22年'!C57+'平成23年'!C57+'平成24年'!C57+'平成25年'!C57+'平成26年'!C57+'平成27年'!C57</f>
        <v>21749</v>
      </c>
      <c r="E57" t="s">
        <v>7</v>
      </c>
      <c r="F57" s="3">
        <f>G57/G62</f>
        <v>0.3143780905287181</v>
      </c>
      <c r="G57" s="1">
        <f>'平成20年'!G57+'平成21年'!G57+'平成22年'!G57+'平成23年'!G57+'平成24年'!G57+'平成25年'!G57+'平成26年'!G57+'平成27年'!G57</f>
        <v>4959</v>
      </c>
      <c r="I57" t="s">
        <v>7</v>
      </c>
      <c r="J57" s="3">
        <f>K57/K62</f>
        <v>0.3199369582348306</v>
      </c>
      <c r="K57" s="1">
        <f>'平成20年'!K57+'平成21年'!K57+'平成22年'!K57+'平成23年'!K57+'平成24年'!K57+'平成25年'!K57+'平成26年'!K57+'平成27年'!K57</f>
        <v>2436</v>
      </c>
    </row>
    <row r="58" spans="1:11" ht="13.5">
      <c r="A58" t="s">
        <v>8</v>
      </c>
      <c r="B58" s="3">
        <f>C58/C62</f>
        <v>0.3471666691448709</v>
      </c>
      <c r="C58" s="1">
        <f>'平成20年'!C58+'平成21年'!C58+'平成22年'!C58+'平成23年'!C58+'平成24年'!C58+'平成25年'!C58+'平成26年'!C58+'平成27年'!C58</f>
        <v>23348</v>
      </c>
      <c r="E58" t="s">
        <v>8</v>
      </c>
      <c r="F58" s="3">
        <f>G58/G62</f>
        <v>0.3478508938759985</v>
      </c>
      <c r="G58" s="1">
        <f>'平成20年'!G58+'平成21年'!G58+'平成22年'!G58+'平成23年'!G58+'平成24年'!G58+'平成25年'!G58+'平成26年'!G58+'平成27年'!G58</f>
        <v>5487</v>
      </c>
      <c r="I58" t="s">
        <v>8</v>
      </c>
      <c r="J58" s="3">
        <f>K58/K62</f>
        <v>0.3468610454426057</v>
      </c>
      <c r="K58" s="1">
        <f>'平成20年'!K58+'平成21年'!K58+'平成22年'!K58+'平成23年'!K58+'平成24年'!K58+'平成25年'!K58+'平成26年'!K58+'平成27年'!K58</f>
        <v>2641</v>
      </c>
    </row>
    <row r="59" spans="1:11" ht="13.5">
      <c r="A59" t="s">
        <v>9</v>
      </c>
      <c r="B59" s="3">
        <f>C59/C62</f>
        <v>0.1773601177642633</v>
      </c>
      <c r="C59" s="1">
        <f>'平成20年'!C59+'平成21年'!C59+'平成22年'!C59+'平成23年'!C59+'平成24年'!C59+'平成25年'!C59+'平成26年'!C59+'平成27年'!C59</f>
        <v>11928</v>
      </c>
      <c r="E59" t="s">
        <v>9</v>
      </c>
      <c r="F59" s="3">
        <f>G59/G62</f>
        <v>0.1901229871941169</v>
      </c>
      <c r="G59" s="1">
        <f>'平成20年'!G59+'平成21年'!G59+'平成22年'!G59+'平成23年'!G59+'平成24年'!G59+'平成25年'!G59+'平成26年'!G59+'平成27年'!G59</f>
        <v>2999</v>
      </c>
      <c r="I59" t="s">
        <v>9</v>
      </c>
      <c r="J59" s="3">
        <f>K59/K62</f>
        <v>0.18308379301287103</v>
      </c>
      <c r="K59" s="1">
        <f>'平成20年'!K59+'平成21年'!K59+'平成22年'!K59+'平成23年'!K59+'平成24年'!K59+'平成25年'!K59+'平成26年'!K59+'平成27年'!K59</f>
        <v>1394</v>
      </c>
    </row>
    <row r="60" spans="1:11" ht="13.5">
      <c r="A60" t="s">
        <v>10</v>
      </c>
      <c r="B60" s="3">
        <f>C60/C62</f>
        <v>0.029827665680341398</v>
      </c>
      <c r="C60" s="1">
        <f>'平成20年'!C60+'平成21年'!C60+'平成22年'!C60+'平成23年'!C60+'平成24年'!C60+'平成25年'!C60+'平成26年'!C60+'平成27年'!C60</f>
        <v>2006</v>
      </c>
      <c r="E60" t="s">
        <v>10</v>
      </c>
      <c r="F60" s="3">
        <f>G60/G62</f>
        <v>0.031507544059845315</v>
      </c>
      <c r="G60" s="1">
        <f>'平成20年'!G60+'平成21年'!G60+'平成22年'!G60+'平成23年'!G60+'平成24年'!G60+'平成25年'!G60+'平成26年'!G60+'平成27年'!G60</f>
        <v>497</v>
      </c>
      <c r="I60" t="s">
        <v>10</v>
      </c>
      <c r="J60" s="3">
        <f>K60/K62</f>
        <v>0.029156816390858944</v>
      </c>
      <c r="K60" s="1">
        <f>'平成20年'!K60+'平成21年'!K60+'平成22年'!K60+'平成23年'!K60+'平成24年'!K60+'平成25年'!K60+'平成26年'!K60+'平成27年'!K60</f>
        <v>222</v>
      </c>
    </row>
    <row r="61" spans="1:11" ht="13.5">
      <c r="A61" t="s">
        <v>11</v>
      </c>
      <c r="B61" s="3">
        <f>C61/C62</f>
        <v>0.0007731997085631868</v>
      </c>
      <c r="C61" s="1">
        <f>'平成20年'!C61+'平成21年'!C61+'平成22年'!C61+'平成23年'!C61+'平成24年'!C61+'平成25年'!C61+'平成26年'!C61+'平成27年'!C61</f>
        <v>52</v>
      </c>
      <c r="E61" t="s">
        <v>11</v>
      </c>
      <c r="F61" s="3">
        <f>G61/G62</f>
        <v>0.0008241409915050082</v>
      </c>
      <c r="G61" s="1">
        <f>'平成20年'!G61+'平成21年'!G61+'平成22年'!G61+'平成23年'!G61+'平成24年'!G61+'平成25年'!G61+'平成26年'!G61+'平成27年'!G61</f>
        <v>13</v>
      </c>
      <c r="I61" t="s">
        <v>11</v>
      </c>
      <c r="J61" s="3">
        <f>K61/K62</f>
        <v>0.0006566850538481745</v>
      </c>
      <c r="K61" s="1">
        <f>'平成20年'!K61+'平成21年'!K61+'平成22年'!K61+'平成23年'!K61+'平成24年'!K61+'平成25年'!K61+'平成26年'!K61+'平成27年'!K61</f>
        <v>5</v>
      </c>
    </row>
    <row r="62" spans="1:11" ht="13.5">
      <c r="A62" t="s">
        <v>1</v>
      </c>
      <c r="B62" s="3">
        <f>C62/C62</f>
        <v>1</v>
      </c>
      <c r="C62" s="1">
        <f>SUM(C55:C61)</f>
        <v>67253</v>
      </c>
      <c r="E62" t="s">
        <v>1</v>
      </c>
      <c r="F62" s="3">
        <f>G62/G62</f>
        <v>1</v>
      </c>
      <c r="G62" s="1">
        <f>SUM(G55:G61)</f>
        <v>15774</v>
      </c>
      <c r="I62" t="s">
        <v>1</v>
      </c>
      <c r="J62" s="3">
        <f>K62/K62</f>
        <v>1</v>
      </c>
      <c r="K62" s="1">
        <f>SUM(K55:K61)</f>
        <v>7614</v>
      </c>
    </row>
    <row r="65" spans="1:9" ht="13.5">
      <c r="A65" t="s">
        <v>43</v>
      </c>
      <c r="E65" t="s">
        <v>44</v>
      </c>
      <c r="I65" t="s">
        <v>45</v>
      </c>
    </row>
    <row r="66" spans="1:11" ht="13.5">
      <c r="A66" t="s">
        <v>2</v>
      </c>
      <c r="B66" t="s">
        <v>4</v>
      </c>
      <c r="C66" t="s">
        <v>3</v>
      </c>
      <c r="E66" t="s">
        <v>2</v>
      </c>
      <c r="F66" t="s">
        <v>4</v>
      </c>
      <c r="G66" t="s">
        <v>3</v>
      </c>
      <c r="I66" t="s">
        <v>2</v>
      </c>
      <c r="J66" t="s">
        <v>4</v>
      </c>
      <c r="K66" t="s">
        <v>3</v>
      </c>
    </row>
    <row r="67" spans="1:11" ht="13.5">
      <c r="A67" t="s">
        <v>5</v>
      </c>
      <c r="B67" s="3">
        <f>C67/C74</f>
        <v>0.009124704291990537</v>
      </c>
      <c r="C67" s="1">
        <f>'平成20年'!C67+'平成21年'!C67+'平成22年'!C67+'平成23年'!C67+'平成24年'!C67+'平成25年'!C67+'平成26年'!C67+'平成27年'!C67</f>
        <v>54</v>
      </c>
      <c r="E67" t="s">
        <v>5</v>
      </c>
      <c r="F67" s="3">
        <f>G67/G74</f>
        <v>0.0021413276231263384</v>
      </c>
      <c r="G67" s="1">
        <f>'平成20年'!G67+'平成21年'!G67+'平成22年'!G67+'平成23年'!G67+'平成24年'!G67+'平成25年'!G67+'平成26年'!G67+'平成27年'!G67</f>
        <v>1</v>
      </c>
      <c r="I67" t="s">
        <v>5</v>
      </c>
      <c r="J67" s="3">
        <f>K67/K74</f>
        <v>0.006872852233676976</v>
      </c>
      <c r="K67" s="1">
        <f>'平成20年'!K67+'平成21年'!K67+'平成22年'!K67+'平成23年'!K67+'平成24年'!K67+'平成25年'!K67+'平成26年'!K67+'平成27年'!K67</f>
        <v>8</v>
      </c>
    </row>
    <row r="68" spans="1:11" ht="13.5">
      <c r="A68" t="s">
        <v>6</v>
      </c>
      <c r="B68" s="3">
        <f>C68/C74</f>
        <v>0.09969584319026699</v>
      </c>
      <c r="C68" s="1">
        <f>'平成20年'!C68+'平成21年'!C68+'平成22年'!C68+'平成23年'!C68+'平成24年'!C68+'平成25年'!C68+'平成26年'!C68+'平成27年'!C68</f>
        <v>590</v>
      </c>
      <c r="E68" t="s">
        <v>6</v>
      </c>
      <c r="F68" s="3">
        <f>G68/G74</f>
        <v>0.10492505353319058</v>
      </c>
      <c r="G68" s="1">
        <f>'平成20年'!G68+'平成21年'!G68+'平成22年'!G68+'平成23年'!G68+'平成24年'!G68+'平成25年'!G68+'平成26年'!G68+'平成27年'!G68</f>
        <v>49</v>
      </c>
      <c r="I68" t="s">
        <v>6</v>
      </c>
      <c r="J68" s="3">
        <f>K68/K74</f>
        <v>0.10652920962199312</v>
      </c>
      <c r="K68" s="1">
        <f>'平成20年'!K68+'平成21年'!K68+'平成22年'!K68+'平成23年'!K68+'平成24年'!K68+'平成25年'!K68+'平成26年'!K68+'平成27年'!K68</f>
        <v>124</v>
      </c>
    </row>
    <row r="69" spans="1:11" ht="13.5">
      <c r="A69" t="s">
        <v>7</v>
      </c>
      <c r="B69" s="3">
        <f>C69/C74</f>
        <v>0.30229807367353834</v>
      </c>
      <c r="C69" s="1">
        <f>'平成20年'!C69+'平成21年'!C69+'平成22年'!C69+'平成23年'!C69+'平成24年'!C69+'平成25年'!C69+'平成26年'!C69+'平成27年'!C69</f>
        <v>1789</v>
      </c>
      <c r="E69" t="s">
        <v>7</v>
      </c>
      <c r="F69" s="3">
        <f>G69/G74</f>
        <v>0.35974304068522484</v>
      </c>
      <c r="G69" s="1">
        <f>'平成20年'!G69+'平成21年'!G69+'平成22年'!G69+'平成23年'!G69+'平成24年'!G69+'平成25年'!G69+'平成26年'!G69+'平成27年'!G69</f>
        <v>168</v>
      </c>
      <c r="I69" t="s">
        <v>7</v>
      </c>
      <c r="J69" s="3">
        <f>K69/K74</f>
        <v>0.3118556701030928</v>
      </c>
      <c r="K69" s="1">
        <f>'平成20年'!K69+'平成21年'!K69+'平成22年'!K69+'平成23年'!K69+'平成24年'!K69+'平成25年'!K69+'平成26年'!K69+'平成27年'!K69</f>
        <v>363</v>
      </c>
    </row>
    <row r="70" spans="1:11" ht="13.5">
      <c r="A70" t="s">
        <v>8</v>
      </c>
      <c r="B70" s="3">
        <f>C70/C74</f>
        <v>0.3497803311929706</v>
      </c>
      <c r="C70" s="1">
        <f>'平成20年'!C70+'平成21年'!C70+'平成22年'!C70+'平成23年'!C70+'平成24年'!C70+'平成25年'!C70+'平成26年'!C70+'平成27年'!C70</f>
        <v>2070</v>
      </c>
      <c r="E70" t="s">
        <v>8</v>
      </c>
      <c r="F70" s="3">
        <f>G70/G74</f>
        <v>0.3404710920770878</v>
      </c>
      <c r="G70" s="1">
        <f>'平成20年'!G70+'平成21年'!G70+'平成22年'!G70+'平成23年'!G70+'平成24年'!G70+'平成25年'!G70+'平成26年'!G70+'平成27年'!G70</f>
        <v>159</v>
      </c>
      <c r="I70" t="s">
        <v>8</v>
      </c>
      <c r="J70" s="3">
        <f>K70/K74</f>
        <v>0.36168384879725085</v>
      </c>
      <c r="K70" s="1">
        <f>'平成20年'!K70+'平成21年'!K70+'平成22年'!K70+'平成23年'!K70+'平成24年'!K70+'平成25年'!K70+'平成26年'!K70+'平成27年'!K70</f>
        <v>421</v>
      </c>
    </row>
    <row r="71" spans="1:11" ht="13.5">
      <c r="A71" t="s">
        <v>9</v>
      </c>
      <c r="B71" s="3">
        <f>C71/C74</f>
        <v>0.2027712064886786</v>
      </c>
      <c r="C71" s="1">
        <f>'平成20年'!C71+'平成21年'!C71+'平成22年'!C71+'平成23年'!C71+'平成24年'!C71+'平成25年'!C71+'平成26年'!C71+'平成27年'!C71</f>
        <v>1200</v>
      </c>
      <c r="E71" t="s">
        <v>9</v>
      </c>
      <c r="F71" s="3">
        <f>G71/G74</f>
        <v>0.1734475374732334</v>
      </c>
      <c r="G71" s="1">
        <f>'平成20年'!G71+'平成21年'!G71+'平成22年'!G71+'平成23年'!G71+'平成24年'!G71+'平成25年'!G71+'平成26年'!G71+'平成27年'!G71</f>
        <v>81</v>
      </c>
      <c r="I71" t="s">
        <v>9</v>
      </c>
      <c r="J71" s="3">
        <f>K71/K74</f>
        <v>0.18470790378006874</v>
      </c>
      <c r="K71" s="1">
        <f>'平成20年'!K71+'平成21年'!K71+'平成22年'!K71+'平成23年'!K71+'平成24年'!K71+'平成25年'!K71+'平成26年'!K71+'平成27年'!K71</f>
        <v>215</v>
      </c>
    </row>
    <row r="72" spans="1:11" ht="13.5">
      <c r="A72" t="s">
        <v>10</v>
      </c>
      <c r="B72" s="3">
        <f>C72/C74</f>
        <v>0.03548496113551876</v>
      </c>
      <c r="C72" s="1">
        <f>'平成20年'!C72+'平成21年'!C72+'平成22年'!C72+'平成23年'!C72+'平成24年'!C72+'平成25年'!C72+'平成26年'!C72+'平成27年'!C72</f>
        <v>210</v>
      </c>
      <c r="E72" t="s">
        <v>10</v>
      </c>
      <c r="F72" s="3">
        <f>G72/G74</f>
        <v>0.019271948608137045</v>
      </c>
      <c r="G72" s="1">
        <f>'平成20年'!G72+'平成21年'!G72+'平成22年'!G72+'平成23年'!G72+'平成24年'!G72+'平成25年'!G72+'平成26年'!G72+'平成27年'!G72</f>
        <v>9</v>
      </c>
      <c r="I72" t="s">
        <v>10</v>
      </c>
      <c r="J72" s="3">
        <f>K72/K74</f>
        <v>0.02663230240549828</v>
      </c>
      <c r="K72" s="1">
        <f>'平成20年'!K72+'平成21年'!K72+'平成22年'!K72+'平成23年'!K72+'平成24年'!K72+'平成25年'!K72+'平成26年'!K72+'平成27年'!K72</f>
        <v>31</v>
      </c>
    </row>
    <row r="73" spans="1:11" ht="13.5">
      <c r="A73" t="s">
        <v>11</v>
      </c>
      <c r="B73" s="3">
        <f>C73/C74</f>
        <v>0.0008448800270361609</v>
      </c>
      <c r="C73" s="1">
        <f>'平成20年'!C73+'平成21年'!C73+'平成22年'!C73+'平成23年'!C73+'平成24年'!C73+'平成25年'!C73+'平成26年'!C73+'平成27年'!C73</f>
        <v>5</v>
      </c>
      <c r="E73" t="s">
        <v>11</v>
      </c>
      <c r="F73" s="3">
        <f>G73/G74</f>
        <v>0</v>
      </c>
      <c r="G73" s="1">
        <f>'平成20年'!G73+'平成21年'!G73+'平成22年'!G73+'平成23年'!G73+'平成24年'!G73+'平成25年'!G73+'平成26年'!G73+'平成27年'!G73</f>
        <v>0</v>
      </c>
      <c r="I73" t="s">
        <v>11</v>
      </c>
      <c r="J73" s="3">
        <f>K73/K74</f>
        <v>0.001718213058419244</v>
      </c>
      <c r="K73" s="1">
        <f>'平成20年'!K73+'平成21年'!K73+'平成22年'!K73+'平成23年'!K73+'平成24年'!K73+'平成25年'!K73+'平成26年'!K73+'平成27年'!K73</f>
        <v>2</v>
      </c>
    </row>
    <row r="74" spans="1:11" ht="13.5">
      <c r="A74" t="s">
        <v>1</v>
      </c>
      <c r="B74" s="3">
        <f>C74/C74</f>
        <v>1</v>
      </c>
      <c r="C74" s="1">
        <f>SUM(C67:C73)</f>
        <v>5918</v>
      </c>
      <c r="E74" t="s">
        <v>1</v>
      </c>
      <c r="F74" s="3">
        <f>G74/G74</f>
        <v>1</v>
      </c>
      <c r="G74" s="1">
        <f>SUM(G67:G73)</f>
        <v>467</v>
      </c>
      <c r="I74" t="s">
        <v>1</v>
      </c>
      <c r="J74" s="3">
        <f>K74/K74</f>
        <v>1</v>
      </c>
      <c r="K74" s="1">
        <f>SUM(K67:K73)</f>
        <v>1164</v>
      </c>
    </row>
    <row r="77" ht="13.5">
      <c r="A77" t="s">
        <v>46</v>
      </c>
    </row>
    <row r="78" spans="1:3" ht="13.5">
      <c r="A78" t="s">
        <v>2</v>
      </c>
      <c r="B78" t="s">
        <v>4</v>
      </c>
      <c r="C78" t="s">
        <v>3</v>
      </c>
    </row>
    <row r="79" spans="1:11" ht="13.5">
      <c r="A79" t="s">
        <v>5</v>
      </c>
      <c r="B79" s="3">
        <f>C79/C86</f>
        <v>0.009819967266775777</v>
      </c>
      <c r="C79" s="1">
        <f>'平成20年'!C79+'平成21年'!C79+'平成22年'!C79+'平成23年'!C79+'平成24年'!C79+'平成25年'!C79+'平成26年'!C79+'平成27年'!C79</f>
        <v>6</v>
      </c>
      <c r="F79" s="3"/>
      <c r="G79" s="1"/>
      <c r="J79" s="3"/>
      <c r="K79" s="1"/>
    </row>
    <row r="80" spans="1:11" ht="13.5">
      <c r="A80" t="s">
        <v>6</v>
      </c>
      <c r="B80" s="3">
        <f>C80/C86</f>
        <v>0.11620294599018004</v>
      </c>
      <c r="C80" s="1">
        <f>'平成20年'!C80+'平成21年'!C80+'平成22年'!C80+'平成23年'!C80+'平成24年'!C80+'平成25年'!C80+'平成26年'!C80+'平成27年'!C80</f>
        <v>71</v>
      </c>
      <c r="F80" s="3"/>
      <c r="G80" s="1"/>
      <c r="J80" s="3"/>
      <c r="K80" s="1"/>
    </row>
    <row r="81" spans="1:11" ht="13.5">
      <c r="A81" t="s">
        <v>12</v>
      </c>
      <c r="B81" s="3">
        <f>C81/C86</f>
        <v>0.3322422258592471</v>
      </c>
      <c r="C81" s="1">
        <f>'平成20年'!C81+'平成21年'!C81+'平成22年'!C81+'平成23年'!C81+'平成24年'!C81+'平成25年'!C81+'平成26年'!C81+'平成27年'!C81</f>
        <v>203</v>
      </c>
      <c r="F81" s="3"/>
      <c r="G81" s="1"/>
      <c r="J81" s="3"/>
      <c r="K81" s="1"/>
    </row>
    <row r="82" spans="1:11" ht="13.5">
      <c r="A82" t="s">
        <v>8</v>
      </c>
      <c r="B82" s="3">
        <f>C82/C86</f>
        <v>0.32078559738134205</v>
      </c>
      <c r="C82" s="1">
        <f>'平成20年'!C82+'平成21年'!C82+'平成22年'!C82+'平成23年'!C82+'平成24年'!C82+'平成25年'!C82+'平成26年'!C82+'平成27年'!C82</f>
        <v>196</v>
      </c>
      <c r="F82" s="3"/>
      <c r="G82" s="1"/>
      <c r="J82" s="3"/>
      <c r="K82" s="1"/>
    </row>
    <row r="83" spans="1:11" ht="13.5">
      <c r="A83" t="s">
        <v>9</v>
      </c>
      <c r="B83" s="3">
        <f>C83/C86</f>
        <v>0.1783960720130933</v>
      </c>
      <c r="C83" s="1">
        <f>'平成20年'!C83+'平成21年'!C83+'平成22年'!C83+'平成23年'!C83+'平成24年'!C83+'平成25年'!C83+'平成26年'!C83+'平成27年'!C83</f>
        <v>109</v>
      </c>
      <c r="F83" s="3"/>
      <c r="G83" s="1"/>
      <c r="J83" s="3"/>
      <c r="K83" s="1"/>
    </row>
    <row r="84" spans="1:11" ht="13.5">
      <c r="A84" t="s">
        <v>10</v>
      </c>
      <c r="B84" s="3">
        <f>C84/C86</f>
        <v>0.04091653027823241</v>
      </c>
      <c r="C84" s="1">
        <f>'平成20年'!C84+'平成21年'!C84+'平成22年'!C84+'平成23年'!C84+'平成24年'!C84+'平成25年'!C84+'平成26年'!C84+'平成27年'!C84</f>
        <v>25</v>
      </c>
      <c r="F84" s="3"/>
      <c r="G84" s="1"/>
      <c r="J84" s="3"/>
      <c r="K84" s="1"/>
    </row>
    <row r="85" spans="1:11" ht="13.5">
      <c r="A85" t="s">
        <v>11</v>
      </c>
      <c r="B85" s="3">
        <f>C85/C86</f>
        <v>0.0016366612111292963</v>
      </c>
      <c r="C85" s="1">
        <f>'平成20年'!C85+'平成21年'!C85+'平成22年'!C85+'平成23年'!C85+'平成24年'!C85+'平成25年'!C85+'平成26年'!C85+'平成27年'!C85</f>
        <v>1</v>
      </c>
      <c r="F85" s="3"/>
      <c r="G85" s="1"/>
      <c r="J85" s="3"/>
      <c r="K85" s="1"/>
    </row>
    <row r="86" spans="1:11" ht="13.5">
      <c r="A86" t="s">
        <v>1</v>
      </c>
      <c r="B86" s="3">
        <f>C86/C86</f>
        <v>1</v>
      </c>
      <c r="C86" s="1">
        <f>SUM(C79:C85)</f>
        <v>611</v>
      </c>
      <c r="F86" s="3"/>
      <c r="G86" s="1"/>
      <c r="J86" s="3"/>
      <c r="K86" s="1"/>
    </row>
    <row r="91" spans="2:3" ht="13.5">
      <c r="B91" s="3"/>
      <c r="C91" s="1"/>
    </row>
    <row r="92" spans="2:3" ht="13.5">
      <c r="B92" s="3"/>
      <c r="C92" s="1"/>
    </row>
    <row r="93" spans="2:3" ht="13.5">
      <c r="B93" s="3"/>
      <c r="C93" s="1"/>
    </row>
    <row r="94" spans="2:3" ht="13.5">
      <c r="B94" s="3"/>
      <c r="C94" s="1"/>
    </row>
    <row r="95" spans="2:3" ht="13.5">
      <c r="B95" s="3"/>
      <c r="C95" s="1"/>
    </row>
    <row r="96" spans="2:3" ht="13.5">
      <c r="B96" s="3"/>
      <c r="C96" s="1"/>
    </row>
    <row r="97" spans="2:3" ht="13.5">
      <c r="B97" s="3"/>
      <c r="C97" s="1"/>
    </row>
    <row r="98" spans="2:3" ht="13.5">
      <c r="B98" s="3"/>
      <c r="C98" s="1"/>
    </row>
  </sheetData>
  <sheetProtection/>
  <printOptions/>
  <pageMargins left="0.4724409448818898" right="0.7086614173228347" top="0.4724409448818898" bottom="0.7480314960629921" header="0.31496062992125984" footer="0.31496062992125984"/>
  <pageSetup horizontalDpi="600" verticalDpi="600" orientation="portrait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2014-09-10T06:47:26Z</cp:lastPrinted>
  <dcterms:created xsi:type="dcterms:W3CDTF">2014-08-06T02:49:48Z</dcterms:created>
  <dcterms:modified xsi:type="dcterms:W3CDTF">2017-02-17T05:10:04Z</dcterms:modified>
  <cp:category/>
  <cp:version/>
  <cp:contentType/>
  <cp:contentStatus/>
</cp:coreProperties>
</file>