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65" activeTab="0"/>
  </bookViews>
  <sheets>
    <sheet name="国民審査投票結果" sheetId="1" r:id="rId1"/>
  </sheets>
  <definedNames>
    <definedName name="_xlnm.Print_Area" localSheetId="0">'国民審査投票結果'!$A$1:$O$60</definedName>
  </definedNames>
  <calcPr fullCalcOnLoad="1"/>
</workbook>
</file>

<file path=xl/sharedStrings.xml><?xml version="1.0" encoding="utf-8"?>
<sst xmlns="http://schemas.openxmlformats.org/spreadsheetml/2006/main" count="131" uniqueCount="122">
  <si>
    <t xml:space="preserve"> </t>
  </si>
  <si>
    <t>投票者数</t>
  </si>
  <si>
    <t>棄権者数</t>
  </si>
  <si>
    <t>投 票 率</t>
  </si>
  <si>
    <t>確  定</t>
  </si>
  <si>
    <t>男</t>
  </si>
  <si>
    <t>女</t>
  </si>
  <si>
    <t>計</t>
  </si>
  <si>
    <t>時  刻</t>
  </si>
  <si>
    <t>山 形 市</t>
  </si>
  <si>
    <t>山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</si>
  <si>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</si>
  <si>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</si>
  <si>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</si>
  <si>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</si>
  <si>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</si>
  <si>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</si>
  <si>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</si>
  <si>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</si>
  <si>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</si>
  <si>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</si>
  <si>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</si>
  <si>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</si>
  <si>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</si>
  <si>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</si>
  <si>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</si>
  <si>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</si>
  <si>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</si>
  <si>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</si>
  <si>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</si>
  <si>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</si>
  <si>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</si>
  <si>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</si>
  <si>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</si>
  <si>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</si>
  <si>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  　計</t>
  </si>
  <si>
    <t>市計</t>
  </si>
  <si>
    <t>山 辺 町</t>
  </si>
  <si>
    <t>山辺</t>
  </si>
  <si>
    <t>中 山 町</t>
  </si>
  <si>
    <t>中</t>
  </si>
  <si>
    <t>東村山郡計</t>
  </si>
  <si>
    <t>東村</t>
  </si>
  <si>
    <t>河 北 町</t>
  </si>
  <si>
    <t>河</t>
  </si>
  <si>
    <t>西 川 町</t>
  </si>
  <si>
    <t>西</t>
  </si>
  <si>
    <t>朝 日 町</t>
  </si>
  <si>
    <t>朝町</t>
  </si>
  <si>
    <t>大 江 町</t>
  </si>
  <si>
    <t>大江</t>
  </si>
  <si>
    <t>西村山郡計</t>
  </si>
  <si>
    <t>西村</t>
  </si>
  <si>
    <t>大石田町</t>
  </si>
  <si>
    <t>大石</t>
  </si>
  <si>
    <t>北村山郡計</t>
  </si>
  <si>
    <t>北村</t>
  </si>
  <si>
    <t>金 山 町</t>
  </si>
  <si>
    <t>金</t>
  </si>
  <si>
    <t>最 上 町</t>
  </si>
  <si>
    <t>最</t>
  </si>
  <si>
    <t>舟 形 町</t>
  </si>
  <si>
    <t>舟</t>
  </si>
  <si>
    <t>真室川町</t>
  </si>
  <si>
    <t>真</t>
  </si>
  <si>
    <t>大 蔵 村</t>
  </si>
  <si>
    <t>大蔵</t>
  </si>
  <si>
    <t>鮭 川 村</t>
  </si>
  <si>
    <t>鮭</t>
  </si>
  <si>
    <t>戸 沢 村</t>
  </si>
  <si>
    <t>戸</t>
  </si>
  <si>
    <t>最上郡計</t>
  </si>
  <si>
    <t>最上</t>
  </si>
  <si>
    <t>高 畠 町</t>
  </si>
  <si>
    <t>高</t>
  </si>
  <si>
    <t>川 西 町</t>
  </si>
  <si>
    <t>川</t>
  </si>
  <si>
    <t>東置賜郡計</t>
  </si>
  <si>
    <t>東置</t>
  </si>
  <si>
    <t>小 国 町</t>
  </si>
  <si>
    <t>小</t>
  </si>
  <si>
    <t>白 鷹 町</t>
  </si>
  <si>
    <t>白</t>
  </si>
  <si>
    <t>飯 豊 町</t>
  </si>
  <si>
    <t>飯</t>
  </si>
  <si>
    <t>西置賜郡計</t>
  </si>
  <si>
    <t>西置</t>
  </si>
  <si>
    <t>藤 島 町</t>
  </si>
  <si>
    <t>藤</t>
  </si>
  <si>
    <t>羽 黒 町</t>
  </si>
  <si>
    <t>羽</t>
  </si>
  <si>
    <t>櫛 引 町</t>
  </si>
  <si>
    <t>櫛</t>
  </si>
  <si>
    <t>三 川 町</t>
  </si>
  <si>
    <t>三</t>
  </si>
  <si>
    <t>朝 日 村</t>
  </si>
  <si>
    <t>朝村</t>
  </si>
  <si>
    <t>東田川郡計</t>
  </si>
  <si>
    <t>東田</t>
  </si>
  <si>
    <t>温 海 町</t>
  </si>
  <si>
    <t>温</t>
  </si>
  <si>
    <t>西田川郡計</t>
  </si>
  <si>
    <t>西田</t>
  </si>
  <si>
    <t>遊 佐 町</t>
  </si>
  <si>
    <t>遊</t>
  </si>
  <si>
    <t>八 幡 町</t>
  </si>
  <si>
    <t>八</t>
  </si>
  <si>
    <t>松 山 町</t>
  </si>
  <si>
    <t>松</t>
  </si>
  <si>
    <t>平 田 町</t>
  </si>
  <si>
    <t>平</t>
  </si>
  <si>
    <t>飽海郡計</t>
  </si>
  <si>
    <t>飽海</t>
  </si>
  <si>
    <t>郡      計</t>
  </si>
  <si>
    <t>郡計</t>
  </si>
  <si>
    <t>県      計</t>
  </si>
  <si>
    <t>県計</t>
  </si>
  <si>
    <t>山形県選挙管理委員会</t>
  </si>
  <si>
    <t>庄 内 町</t>
  </si>
  <si>
    <t>庄</t>
  </si>
  <si>
    <t>最高裁判所裁判官国民審査投票結果</t>
  </si>
  <si>
    <t xml:space="preserve"> 　選挙当日有権者数（H17.9.11）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</si>
</sst>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7" fontId="4" fillId="0" borderId="1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3" xfId="0" applyNumberFormat="1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0" fontId="4" fillId="0" borderId="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 horizontal="center"/>
      <protection/>
    </xf>
    <xf numFmtId="10" fontId="4" fillId="0" borderId="7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center"/>
      <protection/>
    </xf>
    <xf numFmtId="37" fontId="4" fillId="0" borderId="2" xfId="0" applyNumberFormat="1" applyFont="1" applyBorder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/>
    </xf>
    <xf numFmtId="10" fontId="4" fillId="0" borderId="2" xfId="0" applyNumberFormat="1" applyFont="1" applyBorder="1" applyAlignment="1" applyProtection="1">
      <alignment/>
      <protection/>
    </xf>
    <xf numFmtId="10" fontId="4" fillId="0" borderId="9" xfId="0" applyNumberFormat="1" applyFont="1" applyBorder="1" applyAlignment="1" applyProtection="1">
      <alignment/>
      <protection/>
    </xf>
    <xf numFmtId="20" fontId="4" fillId="0" borderId="2" xfId="0" applyNumberFormat="1" applyFont="1" applyBorder="1" applyAlignment="1" applyProtection="1">
      <alignment horizontal="center"/>
      <protection locked="0"/>
    </xf>
    <xf numFmtId="37" fontId="4" fillId="0" borderId="10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/>
      <protection locked="0"/>
    </xf>
    <xf numFmtId="37" fontId="4" fillId="0" borderId="13" xfId="0" applyNumberFormat="1" applyFont="1" applyBorder="1" applyAlignment="1" applyProtection="1">
      <alignment/>
      <protection locked="0"/>
    </xf>
    <xf numFmtId="37" fontId="4" fillId="0" borderId="13" xfId="0" applyNumberFormat="1" applyFont="1" applyBorder="1" applyAlignment="1" applyProtection="1">
      <alignment/>
      <protection/>
    </xf>
    <xf numFmtId="10" fontId="4" fillId="0" borderId="12" xfId="0" applyNumberFormat="1" applyFont="1" applyBorder="1" applyAlignment="1" applyProtection="1">
      <alignment/>
      <protection/>
    </xf>
    <xf numFmtId="10" fontId="4" fillId="0" borderId="13" xfId="0" applyNumberFormat="1" applyFont="1" applyBorder="1" applyAlignment="1" applyProtection="1">
      <alignment/>
      <protection/>
    </xf>
    <xf numFmtId="20" fontId="4" fillId="0" borderId="12" xfId="0" applyNumberFormat="1" applyFont="1" applyBorder="1" applyAlignment="1" applyProtection="1">
      <alignment horizontal="center"/>
      <protection locked="0"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10" fontId="4" fillId="0" borderId="16" xfId="0" applyNumberFormat="1" applyFont="1" applyBorder="1" applyAlignment="1" applyProtection="1">
      <alignment/>
      <protection/>
    </xf>
    <xf numFmtId="10" fontId="4" fillId="0" borderId="17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 horizontal="center"/>
      <protection/>
    </xf>
    <xf numFmtId="37" fontId="4" fillId="0" borderId="20" xfId="0" applyNumberFormat="1" applyFont="1" applyBorder="1" applyAlignment="1" applyProtection="1">
      <alignment/>
      <protection locked="0"/>
    </xf>
    <xf numFmtId="37" fontId="4" fillId="0" borderId="21" xfId="0" applyNumberFormat="1" applyFont="1" applyBorder="1" applyAlignment="1" applyProtection="1">
      <alignment/>
      <protection locked="0"/>
    </xf>
    <xf numFmtId="37" fontId="4" fillId="0" borderId="21" xfId="0" applyNumberFormat="1" applyFont="1" applyBorder="1" applyAlignment="1" applyProtection="1">
      <alignment/>
      <protection/>
    </xf>
    <xf numFmtId="10" fontId="4" fillId="0" borderId="20" xfId="0" applyNumberFormat="1" applyFont="1" applyBorder="1" applyAlignment="1" applyProtection="1">
      <alignment/>
      <protection/>
    </xf>
    <xf numFmtId="10" fontId="4" fillId="0" borderId="21" xfId="0" applyNumberFormat="1" applyFont="1" applyBorder="1" applyAlignment="1" applyProtection="1">
      <alignment/>
      <protection/>
    </xf>
    <xf numFmtId="20" fontId="4" fillId="0" borderId="20" xfId="0" applyNumberFormat="1" applyFont="1" applyBorder="1" applyAlignment="1" applyProtection="1">
      <alignment horizontal="center"/>
      <protection locked="0"/>
    </xf>
    <xf numFmtId="37" fontId="4" fillId="0" borderId="22" xfId="0" applyNumberFormat="1" applyFont="1" applyBorder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 horizontal="center" vertical="center"/>
      <protection/>
    </xf>
    <xf numFmtId="37" fontId="4" fillId="0" borderId="24" xfId="0" applyNumberFormat="1" applyFont="1" applyBorder="1" applyAlignment="1" applyProtection="1">
      <alignment horizontal="center" vertical="center"/>
      <protection/>
    </xf>
    <xf numFmtId="37" fontId="4" fillId="0" borderId="23" xfId="0" applyNumberFormat="1" applyFont="1" applyBorder="1" applyAlignment="1" applyProtection="1">
      <alignment vertical="center"/>
      <protection/>
    </xf>
    <xf numFmtId="37" fontId="4" fillId="0" borderId="24" xfId="0" applyNumberFormat="1" applyFont="1" applyBorder="1" applyAlignment="1" applyProtection="1">
      <alignment vertical="center"/>
      <protection/>
    </xf>
    <xf numFmtId="37" fontId="4" fillId="0" borderId="25" xfId="0" applyNumberFormat="1" applyFont="1" applyBorder="1" applyAlignment="1" applyProtection="1">
      <alignment vertical="center"/>
      <protection/>
    </xf>
    <xf numFmtId="20" fontId="4" fillId="0" borderId="26" xfId="0" applyNumberFormat="1" applyFont="1" applyBorder="1" applyAlignment="1" applyProtection="1">
      <alignment horizontal="center"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20" fontId="4" fillId="0" borderId="4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0" fontId="4" fillId="0" borderId="0" xfId="0" applyNumberFormat="1" applyFont="1" applyAlignment="1" applyProtection="1">
      <alignment/>
      <protection/>
    </xf>
    <xf numFmtId="20" fontId="2" fillId="0" borderId="0" xfId="0" applyNumberFormat="1" applyFont="1" applyAlignment="1" applyProtection="1">
      <alignment/>
      <protection/>
    </xf>
    <xf numFmtId="20" fontId="4" fillId="0" borderId="16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/>
    </xf>
    <xf numFmtId="20" fontId="4" fillId="0" borderId="28" xfId="0" applyNumberFormat="1" applyFont="1" applyBorder="1" applyAlignment="1" applyProtection="1">
      <alignment/>
      <protection locked="0"/>
    </xf>
    <xf numFmtId="20" fontId="4" fillId="0" borderId="7" xfId="0" applyNumberFormat="1" applyFont="1" applyBorder="1" applyAlignment="1" applyProtection="1">
      <alignment/>
      <protection locked="0"/>
    </xf>
    <xf numFmtId="20" fontId="4" fillId="0" borderId="7" xfId="0" applyNumberFormat="1" applyFont="1" applyBorder="1" applyAlignment="1" applyProtection="1">
      <alignment horizontal="center"/>
      <protection locked="0"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25" xfId="0" applyNumberFormat="1" applyFont="1" applyBorder="1" applyAlignment="1" applyProtection="1">
      <alignment horizontal="center" vertical="center"/>
      <protection/>
    </xf>
    <xf numFmtId="37" fontId="4" fillId="0" borderId="23" xfId="0" applyNumberFormat="1" applyFont="1" applyBorder="1" applyAlignment="1" applyProtection="1">
      <alignment horizontal="center" vertical="center"/>
      <protection/>
    </xf>
    <xf numFmtId="37" fontId="4" fillId="0" borderId="29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140" zoomScaleNormal="14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13.375" defaultRowHeight="13.5"/>
  <cols>
    <col min="1" max="1" width="11.375" style="54" customWidth="1"/>
    <col min="2" max="4" width="10.125" style="54" customWidth="1"/>
    <col min="5" max="10" width="9.50390625" style="54" customWidth="1"/>
    <col min="11" max="13" width="8.875" style="54" customWidth="1"/>
    <col min="14" max="14" width="6.875" style="56" customWidth="1"/>
    <col min="15" max="15" width="3.875" style="54" customWidth="1"/>
    <col min="16" max="16384" width="13.375" style="54" customWidth="1"/>
  </cols>
  <sheetData>
    <row r="1" spans="1:15" ht="18.75" customHeight="1" thickBot="1">
      <c r="A1" s="53" t="s">
        <v>120</v>
      </c>
      <c r="I1" s="58"/>
      <c r="M1" s="66" t="s">
        <v>117</v>
      </c>
      <c r="N1" s="66"/>
      <c r="O1" s="66"/>
    </row>
    <row r="2" spans="1:16" s="4" customFormat="1" ht="9" customHeight="1">
      <c r="A2" s="1"/>
      <c r="B2" s="63" t="s">
        <v>121</v>
      </c>
      <c r="C2" s="64"/>
      <c r="D2" s="65"/>
      <c r="E2" s="43" t="s">
        <v>0</v>
      </c>
      <c r="F2" s="42" t="s">
        <v>1</v>
      </c>
      <c r="G2" s="44"/>
      <c r="H2" s="45"/>
      <c r="I2" s="42" t="s">
        <v>2</v>
      </c>
      <c r="J2" s="44"/>
      <c r="K2" s="46"/>
      <c r="L2" s="42" t="s">
        <v>3</v>
      </c>
      <c r="M2" s="44"/>
      <c r="N2" s="47" t="s">
        <v>4</v>
      </c>
      <c r="O2" s="48"/>
      <c r="P2" s="2"/>
    </row>
    <row r="3" spans="1:16" s="4" customFormat="1" ht="9" customHeight="1" thickBot="1">
      <c r="A3" s="3"/>
      <c r="B3" s="49" t="s">
        <v>5</v>
      </c>
      <c r="C3" s="50" t="s">
        <v>6</v>
      </c>
      <c r="D3" s="50" t="s">
        <v>7</v>
      </c>
      <c r="E3" s="50" t="s">
        <v>5</v>
      </c>
      <c r="F3" s="50" t="s">
        <v>6</v>
      </c>
      <c r="G3" s="50" t="s">
        <v>7</v>
      </c>
      <c r="H3" s="50" t="s">
        <v>5</v>
      </c>
      <c r="I3" s="50" t="s">
        <v>6</v>
      </c>
      <c r="J3" s="50" t="s">
        <v>7</v>
      </c>
      <c r="K3" s="49" t="s">
        <v>5</v>
      </c>
      <c r="L3" s="50" t="s">
        <v>6</v>
      </c>
      <c r="M3" s="50" t="s">
        <v>7</v>
      </c>
      <c r="N3" s="51" t="s">
        <v>8</v>
      </c>
      <c r="O3" s="52"/>
      <c r="P3" s="2"/>
    </row>
    <row r="4" spans="1:16" s="4" customFormat="1" ht="11.25" customHeight="1">
      <c r="A4" s="12" t="s">
        <v>9</v>
      </c>
      <c r="B4" s="13">
        <v>95873</v>
      </c>
      <c r="C4" s="14">
        <v>106652</v>
      </c>
      <c r="D4" s="15">
        <f aca="true" t="shared" si="0" ref="D4:D58">B4+C4</f>
        <v>202525</v>
      </c>
      <c r="E4" s="14">
        <v>67977</v>
      </c>
      <c r="F4" s="14">
        <v>74354</v>
      </c>
      <c r="G4" s="15">
        <f aca="true" t="shared" si="1" ref="G4:G58">E4+F4</f>
        <v>142331</v>
      </c>
      <c r="H4" s="15">
        <f aca="true" t="shared" si="2" ref="H4:J35">B4-E4</f>
        <v>27896</v>
      </c>
      <c r="I4" s="15">
        <f t="shared" si="2"/>
        <v>32298</v>
      </c>
      <c r="J4" s="15">
        <f t="shared" si="2"/>
        <v>60194</v>
      </c>
      <c r="K4" s="16">
        <f aca="true" t="shared" si="3" ref="K4:M35">E4/+B4</f>
        <v>0.7090317399059172</v>
      </c>
      <c r="L4" s="17">
        <f t="shared" si="3"/>
        <v>0.6971646101338934</v>
      </c>
      <c r="M4" s="17">
        <f t="shared" si="3"/>
        <v>0.7027823725465991</v>
      </c>
      <c r="N4" s="18">
        <v>0.9027777777777778</v>
      </c>
      <c r="O4" s="19" t="s">
        <v>10</v>
      </c>
      <c r="P4" s="2"/>
    </row>
    <row r="5" spans="1:16" s="4" customFormat="1" ht="9.75">
      <c r="A5" s="20" t="s">
        <v>11</v>
      </c>
      <c r="B5" s="21">
        <v>35352</v>
      </c>
      <c r="C5" s="22">
        <v>37822</v>
      </c>
      <c r="D5" s="23">
        <f t="shared" si="0"/>
        <v>73174</v>
      </c>
      <c r="E5" s="22">
        <v>25155</v>
      </c>
      <c r="F5" s="22">
        <v>27081</v>
      </c>
      <c r="G5" s="23">
        <f t="shared" si="1"/>
        <v>52236</v>
      </c>
      <c r="H5" s="23">
        <f t="shared" si="2"/>
        <v>10197</v>
      </c>
      <c r="I5" s="23">
        <f t="shared" si="2"/>
        <v>10741</v>
      </c>
      <c r="J5" s="23">
        <f t="shared" si="2"/>
        <v>20938</v>
      </c>
      <c r="K5" s="24">
        <f t="shared" si="3"/>
        <v>0.7115580448065173</v>
      </c>
      <c r="L5" s="25">
        <f t="shared" si="3"/>
        <v>0.716011844957961</v>
      </c>
      <c r="M5" s="25">
        <f t="shared" si="3"/>
        <v>0.7138601142482303</v>
      </c>
      <c r="N5" s="26">
        <v>0.9236111111111112</v>
      </c>
      <c r="O5" s="27" t="s">
        <v>12</v>
      </c>
      <c r="P5" s="2"/>
    </row>
    <row r="6" spans="1:16" s="4" customFormat="1" ht="9.75">
      <c r="A6" s="20" t="s">
        <v>13</v>
      </c>
      <c r="B6" s="21">
        <v>36986</v>
      </c>
      <c r="C6" s="22">
        <v>42014</v>
      </c>
      <c r="D6" s="23">
        <f t="shared" si="0"/>
        <v>79000</v>
      </c>
      <c r="E6" s="22">
        <v>25626</v>
      </c>
      <c r="F6" s="22">
        <v>29105</v>
      </c>
      <c r="G6" s="23">
        <f t="shared" si="1"/>
        <v>54731</v>
      </c>
      <c r="H6" s="23">
        <f t="shared" si="2"/>
        <v>11360</v>
      </c>
      <c r="I6" s="23">
        <f t="shared" si="2"/>
        <v>12909</v>
      </c>
      <c r="J6" s="23">
        <f t="shared" si="2"/>
        <v>24269</v>
      </c>
      <c r="K6" s="24">
        <f t="shared" si="3"/>
        <v>0.6928567566106094</v>
      </c>
      <c r="L6" s="25">
        <f t="shared" si="3"/>
        <v>0.6927452753843957</v>
      </c>
      <c r="M6" s="25">
        <f t="shared" si="3"/>
        <v>0.6927974683544303</v>
      </c>
      <c r="N6" s="26">
        <v>0.8847222222222223</v>
      </c>
      <c r="O6" s="27" t="s">
        <v>14</v>
      </c>
      <c r="P6" s="2"/>
    </row>
    <row r="7" spans="1:16" s="4" customFormat="1" ht="9.75">
      <c r="A7" s="20" t="s">
        <v>15</v>
      </c>
      <c r="B7" s="21">
        <v>37766</v>
      </c>
      <c r="C7" s="22">
        <v>42395</v>
      </c>
      <c r="D7" s="23">
        <f t="shared" si="0"/>
        <v>80161</v>
      </c>
      <c r="E7" s="22">
        <v>24821</v>
      </c>
      <c r="F7" s="22">
        <v>27452</v>
      </c>
      <c r="G7" s="23">
        <f t="shared" si="1"/>
        <v>52273</v>
      </c>
      <c r="H7" s="23">
        <f t="shared" si="2"/>
        <v>12945</v>
      </c>
      <c r="I7" s="23">
        <f t="shared" si="2"/>
        <v>14943</v>
      </c>
      <c r="J7" s="23">
        <f t="shared" si="2"/>
        <v>27888</v>
      </c>
      <c r="K7" s="24">
        <f t="shared" si="3"/>
        <v>0.6572313721336652</v>
      </c>
      <c r="L7" s="25">
        <f t="shared" si="3"/>
        <v>0.6475291897629437</v>
      </c>
      <c r="M7" s="25">
        <f t="shared" si="3"/>
        <v>0.6521001484512419</v>
      </c>
      <c r="N7" s="26">
        <v>0.9166666666666666</v>
      </c>
      <c r="O7" s="27" t="s">
        <v>16</v>
      </c>
      <c r="P7" s="2"/>
    </row>
    <row r="8" spans="1:16" s="4" customFormat="1" ht="9.75">
      <c r="A8" s="20" t="s">
        <v>17</v>
      </c>
      <c r="B8" s="21">
        <v>15378</v>
      </c>
      <c r="C8" s="22">
        <v>17220</v>
      </c>
      <c r="D8" s="23">
        <f t="shared" si="0"/>
        <v>32598</v>
      </c>
      <c r="E8" s="22">
        <v>10618</v>
      </c>
      <c r="F8" s="22">
        <v>11669</v>
      </c>
      <c r="G8" s="23">
        <f t="shared" si="1"/>
        <v>22287</v>
      </c>
      <c r="H8" s="23">
        <f t="shared" si="2"/>
        <v>4760</v>
      </c>
      <c r="I8" s="23">
        <f t="shared" si="2"/>
        <v>5551</v>
      </c>
      <c r="J8" s="23">
        <f t="shared" si="2"/>
        <v>10311</v>
      </c>
      <c r="K8" s="24">
        <f t="shared" si="3"/>
        <v>0.69046690076733</v>
      </c>
      <c r="L8" s="25">
        <f t="shared" si="3"/>
        <v>0.6776422764227642</v>
      </c>
      <c r="M8" s="25">
        <f t="shared" si="3"/>
        <v>0.6836922510583472</v>
      </c>
      <c r="N8" s="26">
        <v>0.8923611111111112</v>
      </c>
      <c r="O8" s="27" t="s">
        <v>18</v>
      </c>
      <c r="P8" s="2"/>
    </row>
    <row r="9" spans="1:16" s="4" customFormat="1" ht="9.75">
      <c r="A9" s="20" t="s">
        <v>19</v>
      </c>
      <c r="B9" s="21">
        <v>16727</v>
      </c>
      <c r="C9" s="22">
        <v>18149</v>
      </c>
      <c r="D9" s="23">
        <f t="shared" si="0"/>
        <v>34876</v>
      </c>
      <c r="E9" s="22">
        <v>12087</v>
      </c>
      <c r="F9" s="22">
        <v>13054</v>
      </c>
      <c r="G9" s="23">
        <f t="shared" si="1"/>
        <v>25141</v>
      </c>
      <c r="H9" s="23">
        <f t="shared" si="2"/>
        <v>4640</v>
      </c>
      <c r="I9" s="23">
        <f t="shared" si="2"/>
        <v>5095</v>
      </c>
      <c r="J9" s="23">
        <f t="shared" si="2"/>
        <v>9735</v>
      </c>
      <c r="K9" s="24">
        <f t="shared" si="3"/>
        <v>0.7226041728941233</v>
      </c>
      <c r="L9" s="25">
        <f t="shared" si="3"/>
        <v>0.7192682792440355</v>
      </c>
      <c r="M9" s="25">
        <f t="shared" si="3"/>
        <v>0.7208682188324349</v>
      </c>
      <c r="N9" s="26">
        <v>0.8888888888888888</v>
      </c>
      <c r="O9" s="27" t="s">
        <v>20</v>
      </c>
      <c r="P9" s="2"/>
    </row>
    <row r="10" spans="1:16" s="4" customFormat="1" ht="9.75">
      <c r="A10" s="20" t="s">
        <v>21</v>
      </c>
      <c r="B10" s="21">
        <v>14085</v>
      </c>
      <c r="C10" s="22">
        <v>15772</v>
      </c>
      <c r="D10" s="23">
        <f t="shared" si="0"/>
        <v>29857</v>
      </c>
      <c r="E10" s="22">
        <v>10736</v>
      </c>
      <c r="F10" s="22">
        <v>11908</v>
      </c>
      <c r="G10" s="23">
        <f t="shared" si="1"/>
        <v>22644</v>
      </c>
      <c r="H10" s="23">
        <f t="shared" si="2"/>
        <v>3349</v>
      </c>
      <c r="I10" s="23">
        <f t="shared" si="2"/>
        <v>3864</v>
      </c>
      <c r="J10" s="23">
        <f t="shared" si="2"/>
        <v>7213</v>
      </c>
      <c r="K10" s="24">
        <f t="shared" si="3"/>
        <v>0.7622293219737309</v>
      </c>
      <c r="L10" s="25">
        <f t="shared" si="3"/>
        <v>0.7550088764899823</v>
      </c>
      <c r="M10" s="25">
        <f t="shared" si="3"/>
        <v>0.7584151120340289</v>
      </c>
      <c r="N10" s="26">
        <v>0.873611111111111</v>
      </c>
      <c r="O10" s="27" t="s">
        <v>22</v>
      </c>
      <c r="P10" s="2"/>
    </row>
    <row r="11" spans="1:16" s="4" customFormat="1" ht="9.75">
      <c r="A11" s="20" t="s">
        <v>23</v>
      </c>
      <c r="B11" s="21">
        <v>11183</v>
      </c>
      <c r="C11" s="22">
        <v>12318</v>
      </c>
      <c r="D11" s="23">
        <f t="shared" si="0"/>
        <v>23501</v>
      </c>
      <c r="E11" s="22">
        <v>8957</v>
      </c>
      <c r="F11" s="22">
        <v>9816</v>
      </c>
      <c r="G11" s="23">
        <f t="shared" si="1"/>
        <v>18773</v>
      </c>
      <c r="H11" s="23">
        <f t="shared" si="2"/>
        <v>2226</v>
      </c>
      <c r="I11" s="23">
        <f t="shared" si="2"/>
        <v>2502</v>
      </c>
      <c r="J11" s="23">
        <f t="shared" si="2"/>
        <v>4728</v>
      </c>
      <c r="K11" s="24">
        <f t="shared" si="3"/>
        <v>0.8009478672985783</v>
      </c>
      <c r="L11" s="25">
        <f t="shared" si="3"/>
        <v>0.7968826108134437</v>
      </c>
      <c r="M11" s="25">
        <f t="shared" si="3"/>
        <v>0.7988170716139739</v>
      </c>
      <c r="N11" s="26">
        <v>0.8784722222222222</v>
      </c>
      <c r="O11" s="27" t="s">
        <v>24</v>
      </c>
      <c r="P11" s="2"/>
    </row>
    <row r="12" spans="1:16" s="4" customFormat="1" ht="9.75">
      <c r="A12" s="20" t="s">
        <v>25</v>
      </c>
      <c r="B12" s="21">
        <v>11996</v>
      </c>
      <c r="C12" s="22">
        <v>13106</v>
      </c>
      <c r="D12" s="23">
        <f t="shared" si="0"/>
        <v>25102</v>
      </c>
      <c r="E12" s="22">
        <v>8922</v>
      </c>
      <c r="F12" s="22">
        <v>9665</v>
      </c>
      <c r="G12" s="23">
        <f t="shared" si="1"/>
        <v>18587</v>
      </c>
      <c r="H12" s="23">
        <f t="shared" si="2"/>
        <v>3074</v>
      </c>
      <c r="I12" s="23">
        <f t="shared" si="2"/>
        <v>3441</v>
      </c>
      <c r="J12" s="23">
        <f t="shared" si="2"/>
        <v>6515</v>
      </c>
      <c r="K12" s="24">
        <f t="shared" si="3"/>
        <v>0.7437479159719906</v>
      </c>
      <c r="L12" s="25">
        <f t="shared" si="3"/>
        <v>0.7374484968716618</v>
      </c>
      <c r="M12" s="25">
        <f t="shared" si="3"/>
        <v>0.740458927575492</v>
      </c>
      <c r="N12" s="26">
        <v>0.873611111111111</v>
      </c>
      <c r="O12" s="27" t="s">
        <v>26</v>
      </c>
      <c r="P12" s="2"/>
    </row>
    <row r="13" spans="1:16" s="4" customFormat="1" ht="9.75">
      <c r="A13" s="20" t="s">
        <v>27</v>
      </c>
      <c r="B13" s="21">
        <v>24323</v>
      </c>
      <c r="C13" s="22">
        <v>26214</v>
      </c>
      <c r="D13" s="23">
        <f t="shared" si="0"/>
        <v>50537</v>
      </c>
      <c r="E13" s="22">
        <v>17530</v>
      </c>
      <c r="F13" s="22">
        <v>18850</v>
      </c>
      <c r="G13" s="23">
        <f t="shared" si="1"/>
        <v>36380</v>
      </c>
      <c r="H13" s="23">
        <f t="shared" si="2"/>
        <v>6793</v>
      </c>
      <c r="I13" s="23">
        <f t="shared" si="2"/>
        <v>7364</v>
      </c>
      <c r="J13" s="23">
        <f t="shared" si="2"/>
        <v>14157</v>
      </c>
      <c r="K13" s="24">
        <f t="shared" si="3"/>
        <v>0.7207170168153599</v>
      </c>
      <c r="L13" s="25">
        <f t="shared" si="3"/>
        <v>0.7190814068818189</v>
      </c>
      <c r="M13" s="25">
        <f t="shared" si="3"/>
        <v>0.7198686111166076</v>
      </c>
      <c r="N13" s="26">
        <v>0.8819444444444445</v>
      </c>
      <c r="O13" s="27" t="s">
        <v>28</v>
      </c>
      <c r="P13" s="2"/>
    </row>
    <row r="14" spans="1:16" s="4" customFormat="1" ht="9.75">
      <c r="A14" s="20" t="s">
        <v>29</v>
      </c>
      <c r="B14" s="21">
        <v>18218</v>
      </c>
      <c r="C14" s="22">
        <v>18552</v>
      </c>
      <c r="D14" s="23">
        <f t="shared" si="0"/>
        <v>36770</v>
      </c>
      <c r="E14" s="22">
        <v>13033</v>
      </c>
      <c r="F14" s="22">
        <v>12836</v>
      </c>
      <c r="G14" s="23">
        <f t="shared" si="1"/>
        <v>25869</v>
      </c>
      <c r="H14" s="23">
        <f t="shared" si="2"/>
        <v>5185</v>
      </c>
      <c r="I14" s="23">
        <f t="shared" si="2"/>
        <v>5716</v>
      </c>
      <c r="J14" s="23">
        <f t="shared" si="2"/>
        <v>10901</v>
      </c>
      <c r="K14" s="24">
        <f t="shared" si="3"/>
        <v>0.715391371171369</v>
      </c>
      <c r="L14" s="25">
        <f t="shared" si="3"/>
        <v>0.691893057352307</v>
      </c>
      <c r="M14" s="25">
        <f t="shared" si="3"/>
        <v>0.7035354908893119</v>
      </c>
      <c r="N14" s="26">
        <v>0.8854166666666666</v>
      </c>
      <c r="O14" s="27" t="s">
        <v>30</v>
      </c>
      <c r="P14" s="2"/>
    </row>
    <row r="15" spans="1:16" s="4" customFormat="1" ht="9.75">
      <c r="A15" s="20" t="s">
        <v>31</v>
      </c>
      <c r="B15" s="21">
        <v>8408</v>
      </c>
      <c r="C15" s="22">
        <v>9001</v>
      </c>
      <c r="D15" s="23">
        <f t="shared" si="0"/>
        <v>17409</v>
      </c>
      <c r="E15" s="22">
        <v>6370</v>
      </c>
      <c r="F15" s="22">
        <v>6512</v>
      </c>
      <c r="G15" s="23">
        <f t="shared" si="1"/>
        <v>12882</v>
      </c>
      <c r="H15" s="23">
        <f t="shared" si="2"/>
        <v>2038</v>
      </c>
      <c r="I15" s="23">
        <f t="shared" si="2"/>
        <v>2489</v>
      </c>
      <c r="J15" s="23">
        <f t="shared" si="2"/>
        <v>4527</v>
      </c>
      <c r="K15" s="24">
        <f t="shared" si="3"/>
        <v>0.7576117982873454</v>
      </c>
      <c r="L15" s="25">
        <f t="shared" si="3"/>
        <v>0.7234751694256194</v>
      </c>
      <c r="M15" s="25">
        <f t="shared" si="3"/>
        <v>0.7399620885748751</v>
      </c>
      <c r="N15" s="26">
        <v>0.8819444444444445</v>
      </c>
      <c r="O15" s="27" t="s">
        <v>32</v>
      </c>
      <c r="P15" s="2"/>
    </row>
    <row r="16" spans="1:16" s="4" customFormat="1" ht="9.75">
      <c r="A16" s="12" t="s">
        <v>33</v>
      </c>
      <c r="B16" s="13">
        <v>13451</v>
      </c>
      <c r="C16" s="14">
        <v>15088</v>
      </c>
      <c r="D16" s="15">
        <f t="shared" si="0"/>
        <v>28539</v>
      </c>
      <c r="E16" s="14">
        <v>9674</v>
      </c>
      <c r="F16" s="14">
        <v>10516</v>
      </c>
      <c r="G16" s="15">
        <f t="shared" si="1"/>
        <v>20190</v>
      </c>
      <c r="H16" s="15">
        <f t="shared" si="2"/>
        <v>3777</v>
      </c>
      <c r="I16" s="15">
        <f t="shared" si="2"/>
        <v>4572</v>
      </c>
      <c r="J16" s="15">
        <f t="shared" si="2"/>
        <v>8349</v>
      </c>
      <c r="K16" s="16">
        <f t="shared" si="3"/>
        <v>0.71920303323173</v>
      </c>
      <c r="L16" s="17">
        <f t="shared" si="3"/>
        <v>0.6969777306468717</v>
      </c>
      <c r="M16" s="17">
        <f t="shared" si="3"/>
        <v>0.7074529591085883</v>
      </c>
      <c r="N16" s="18">
        <v>0.873611111111111</v>
      </c>
      <c r="O16" s="19" t="s">
        <v>34</v>
      </c>
      <c r="P16" s="2"/>
    </row>
    <row r="17" spans="1:16" s="4" customFormat="1" ht="9.75">
      <c r="A17" s="28" t="s">
        <v>35</v>
      </c>
      <c r="B17" s="29">
        <f>SUM(B4:B16)</f>
        <v>339746</v>
      </c>
      <c r="C17" s="30">
        <f>SUM(C4:C16)</f>
        <v>374303</v>
      </c>
      <c r="D17" s="30">
        <f t="shared" si="0"/>
        <v>714049</v>
      </c>
      <c r="E17" s="30">
        <f>SUM(E4:E16)</f>
        <v>241506</v>
      </c>
      <c r="F17" s="30">
        <f>SUM(F4:F16)</f>
        <v>262818</v>
      </c>
      <c r="G17" s="30">
        <f t="shared" si="1"/>
        <v>504324</v>
      </c>
      <c r="H17" s="30">
        <f t="shared" si="2"/>
        <v>98240</v>
      </c>
      <c r="I17" s="30">
        <f t="shared" si="2"/>
        <v>111485</v>
      </c>
      <c r="J17" s="30">
        <f t="shared" si="2"/>
        <v>209725</v>
      </c>
      <c r="K17" s="31">
        <f t="shared" si="3"/>
        <v>0.710842806096319</v>
      </c>
      <c r="L17" s="32">
        <f t="shared" si="3"/>
        <v>0.7021530685033248</v>
      </c>
      <c r="M17" s="32">
        <f t="shared" si="3"/>
        <v>0.7062876637317607</v>
      </c>
      <c r="N17" s="57"/>
      <c r="O17" s="33" t="s">
        <v>36</v>
      </c>
      <c r="P17" s="2"/>
    </row>
    <row r="18" spans="1:16" s="4" customFormat="1" ht="9.75">
      <c r="A18" s="12" t="s">
        <v>37</v>
      </c>
      <c r="B18" s="13">
        <v>6086</v>
      </c>
      <c r="C18" s="14">
        <v>6537</v>
      </c>
      <c r="D18" s="15">
        <f t="shared" si="0"/>
        <v>12623</v>
      </c>
      <c r="E18" s="14">
        <v>4605</v>
      </c>
      <c r="F18" s="14">
        <v>4949</v>
      </c>
      <c r="G18" s="15">
        <f t="shared" si="1"/>
        <v>9554</v>
      </c>
      <c r="H18" s="15">
        <f t="shared" si="2"/>
        <v>1481</v>
      </c>
      <c r="I18" s="15">
        <f t="shared" si="2"/>
        <v>1588</v>
      </c>
      <c r="J18" s="15">
        <f t="shared" si="2"/>
        <v>3069</v>
      </c>
      <c r="K18" s="16">
        <f t="shared" si="3"/>
        <v>0.7566546171541242</v>
      </c>
      <c r="L18" s="17">
        <f t="shared" si="3"/>
        <v>0.757075110907144</v>
      </c>
      <c r="M18" s="17">
        <f t="shared" si="3"/>
        <v>0.7568723758219124</v>
      </c>
      <c r="N18" s="18">
        <v>0.8819444444444445</v>
      </c>
      <c r="O18" s="19" t="s">
        <v>38</v>
      </c>
      <c r="P18" s="2"/>
    </row>
    <row r="19" spans="1:16" s="4" customFormat="1" ht="9.75">
      <c r="A19" s="34" t="s">
        <v>39</v>
      </c>
      <c r="B19" s="35">
        <v>4963</v>
      </c>
      <c r="C19" s="36">
        <v>5373</v>
      </c>
      <c r="D19" s="37">
        <f t="shared" si="0"/>
        <v>10336</v>
      </c>
      <c r="E19" s="36">
        <v>3799</v>
      </c>
      <c r="F19" s="36">
        <v>4054</v>
      </c>
      <c r="G19" s="37">
        <f t="shared" si="1"/>
        <v>7853</v>
      </c>
      <c r="H19" s="37">
        <f t="shared" si="2"/>
        <v>1164</v>
      </c>
      <c r="I19" s="37">
        <f t="shared" si="2"/>
        <v>1319</v>
      </c>
      <c r="J19" s="37">
        <f t="shared" si="2"/>
        <v>2483</v>
      </c>
      <c r="K19" s="38">
        <f t="shared" si="3"/>
        <v>0.7654644368325609</v>
      </c>
      <c r="L19" s="39">
        <f t="shared" si="3"/>
        <v>0.7545133072771264</v>
      </c>
      <c r="M19" s="39">
        <f t="shared" si="3"/>
        <v>0.7597716718266254</v>
      </c>
      <c r="N19" s="40">
        <v>0.8694444444444445</v>
      </c>
      <c r="O19" s="41" t="s">
        <v>40</v>
      </c>
      <c r="P19" s="2"/>
    </row>
    <row r="20" spans="1:16" s="4" customFormat="1" ht="9.75">
      <c r="A20" s="28" t="s">
        <v>41</v>
      </c>
      <c r="B20" s="29">
        <f>B18+B19</f>
        <v>11049</v>
      </c>
      <c r="C20" s="30">
        <f>C18+C19</f>
        <v>11910</v>
      </c>
      <c r="D20" s="30">
        <f t="shared" si="0"/>
        <v>22959</v>
      </c>
      <c r="E20" s="30">
        <f>E18+E19</f>
        <v>8404</v>
      </c>
      <c r="F20" s="30">
        <f>F18+F19</f>
        <v>9003</v>
      </c>
      <c r="G20" s="30">
        <f t="shared" si="1"/>
        <v>17407</v>
      </c>
      <c r="H20" s="30">
        <f t="shared" si="2"/>
        <v>2645</v>
      </c>
      <c r="I20" s="30">
        <f t="shared" si="2"/>
        <v>2907</v>
      </c>
      <c r="J20" s="30">
        <f t="shared" si="2"/>
        <v>5552</v>
      </c>
      <c r="K20" s="31">
        <f t="shared" si="3"/>
        <v>0.7606118200742149</v>
      </c>
      <c r="L20" s="32">
        <f t="shared" si="3"/>
        <v>0.755919395465995</v>
      </c>
      <c r="M20" s="32">
        <f t="shared" si="3"/>
        <v>0.7581776209765234</v>
      </c>
      <c r="N20" s="57"/>
      <c r="O20" s="33" t="s">
        <v>42</v>
      </c>
      <c r="P20" s="2"/>
    </row>
    <row r="21" spans="1:16" s="4" customFormat="1" ht="9.75">
      <c r="A21" s="12" t="s">
        <v>43</v>
      </c>
      <c r="B21" s="13">
        <v>8252</v>
      </c>
      <c r="C21" s="14">
        <v>8972</v>
      </c>
      <c r="D21" s="15">
        <f t="shared" si="0"/>
        <v>17224</v>
      </c>
      <c r="E21" s="14">
        <v>6214</v>
      </c>
      <c r="F21" s="14">
        <v>6680</v>
      </c>
      <c r="G21" s="15">
        <f t="shared" si="1"/>
        <v>12894</v>
      </c>
      <c r="H21" s="15">
        <f t="shared" si="2"/>
        <v>2038</v>
      </c>
      <c r="I21" s="15">
        <f t="shared" si="2"/>
        <v>2292</v>
      </c>
      <c r="J21" s="15">
        <f t="shared" si="2"/>
        <v>4330</v>
      </c>
      <c r="K21" s="16">
        <f t="shared" si="3"/>
        <v>0.7530295685894328</v>
      </c>
      <c r="L21" s="17">
        <f t="shared" si="3"/>
        <v>0.7445385644226482</v>
      </c>
      <c r="M21" s="17">
        <f t="shared" si="3"/>
        <v>0.7486065954482118</v>
      </c>
      <c r="N21" s="18">
        <v>0.8784722222222222</v>
      </c>
      <c r="O21" s="19" t="s">
        <v>44</v>
      </c>
      <c r="P21" s="2"/>
    </row>
    <row r="22" spans="1:16" s="4" customFormat="1" ht="9.75">
      <c r="A22" s="20" t="s">
        <v>45</v>
      </c>
      <c r="B22" s="21">
        <v>2883</v>
      </c>
      <c r="C22" s="22">
        <v>3065</v>
      </c>
      <c r="D22" s="23">
        <f t="shared" si="0"/>
        <v>5948</v>
      </c>
      <c r="E22" s="22">
        <v>2338</v>
      </c>
      <c r="F22" s="22">
        <v>2452</v>
      </c>
      <c r="G22" s="23">
        <f t="shared" si="1"/>
        <v>4790</v>
      </c>
      <c r="H22" s="23">
        <f t="shared" si="2"/>
        <v>545</v>
      </c>
      <c r="I22" s="23">
        <f t="shared" si="2"/>
        <v>613</v>
      </c>
      <c r="J22" s="23">
        <f t="shared" si="2"/>
        <v>1158</v>
      </c>
      <c r="K22" s="24">
        <f t="shared" si="3"/>
        <v>0.8109608047173084</v>
      </c>
      <c r="L22" s="25">
        <f t="shared" si="3"/>
        <v>0.8</v>
      </c>
      <c r="M22" s="25">
        <f t="shared" si="3"/>
        <v>0.8053127101546739</v>
      </c>
      <c r="N22" s="26">
        <v>0.875</v>
      </c>
      <c r="O22" s="27" t="s">
        <v>46</v>
      </c>
      <c r="P22" s="2"/>
    </row>
    <row r="23" spans="1:16" s="4" customFormat="1" ht="9.75">
      <c r="A23" s="20" t="s">
        <v>47</v>
      </c>
      <c r="B23" s="21">
        <v>3573</v>
      </c>
      <c r="C23" s="22">
        <v>3763</v>
      </c>
      <c r="D23" s="23">
        <f t="shared" si="0"/>
        <v>7336</v>
      </c>
      <c r="E23" s="22">
        <v>2920</v>
      </c>
      <c r="F23" s="22">
        <v>3006</v>
      </c>
      <c r="G23" s="23">
        <f t="shared" si="1"/>
        <v>5926</v>
      </c>
      <c r="H23" s="23">
        <f t="shared" si="2"/>
        <v>653</v>
      </c>
      <c r="I23" s="23">
        <f t="shared" si="2"/>
        <v>757</v>
      </c>
      <c r="J23" s="23">
        <f t="shared" si="2"/>
        <v>1410</v>
      </c>
      <c r="K23" s="24">
        <f t="shared" si="3"/>
        <v>0.8172404142177442</v>
      </c>
      <c r="L23" s="25">
        <f t="shared" si="3"/>
        <v>0.7988307201700771</v>
      </c>
      <c r="M23" s="25">
        <f t="shared" si="3"/>
        <v>0.8077971646673937</v>
      </c>
      <c r="N23" s="26">
        <v>0.8715277777777778</v>
      </c>
      <c r="O23" s="27" t="s">
        <v>48</v>
      </c>
      <c r="P23" s="2"/>
    </row>
    <row r="24" spans="1:16" s="4" customFormat="1" ht="9.75">
      <c r="A24" s="12" t="s">
        <v>49</v>
      </c>
      <c r="B24" s="13">
        <v>3911</v>
      </c>
      <c r="C24" s="14">
        <v>4256</v>
      </c>
      <c r="D24" s="15">
        <f t="shared" si="0"/>
        <v>8167</v>
      </c>
      <c r="E24" s="14">
        <v>3126</v>
      </c>
      <c r="F24" s="14">
        <v>3299</v>
      </c>
      <c r="G24" s="15">
        <f t="shared" si="1"/>
        <v>6425</v>
      </c>
      <c r="H24" s="15">
        <f t="shared" si="2"/>
        <v>785</v>
      </c>
      <c r="I24" s="15">
        <f t="shared" si="2"/>
        <v>957</v>
      </c>
      <c r="J24" s="15">
        <f t="shared" si="2"/>
        <v>1742</v>
      </c>
      <c r="K24" s="16">
        <f t="shared" si="3"/>
        <v>0.7992840705701867</v>
      </c>
      <c r="L24" s="17">
        <f t="shared" si="3"/>
        <v>0.775140977443609</v>
      </c>
      <c r="M24" s="17">
        <f t="shared" si="3"/>
        <v>0.7867025835680176</v>
      </c>
      <c r="N24" s="18">
        <v>0.875</v>
      </c>
      <c r="O24" s="19" t="s">
        <v>50</v>
      </c>
      <c r="P24" s="2"/>
    </row>
    <row r="25" spans="1:16" s="4" customFormat="1" ht="9.75">
      <c r="A25" s="28" t="s">
        <v>51</v>
      </c>
      <c r="B25" s="29">
        <f>SUM(B21:B24)</f>
        <v>18619</v>
      </c>
      <c r="C25" s="30">
        <f>SUM(C21:C24)</f>
        <v>20056</v>
      </c>
      <c r="D25" s="30">
        <f t="shared" si="0"/>
        <v>38675</v>
      </c>
      <c r="E25" s="30">
        <f>SUM(E21:E24)</f>
        <v>14598</v>
      </c>
      <c r="F25" s="30">
        <f>SUM(F21:F24)</f>
        <v>15437</v>
      </c>
      <c r="G25" s="30">
        <f t="shared" si="1"/>
        <v>30035</v>
      </c>
      <c r="H25" s="30">
        <f t="shared" si="2"/>
        <v>4021</v>
      </c>
      <c r="I25" s="30">
        <f t="shared" si="2"/>
        <v>4619</v>
      </c>
      <c r="J25" s="30">
        <f t="shared" si="2"/>
        <v>8640</v>
      </c>
      <c r="K25" s="31">
        <f t="shared" si="3"/>
        <v>0.7840378108383909</v>
      </c>
      <c r="L25" s="32">
        <f t="shared" si="3"/>
        <v>0.7696948544076585</v>
      </c>
      <c r="M25" s="32">
        <f t="shared" si="3"/>
        <v>0.7765998707175178</v>
      </c>
      <c r="N25" s="57"/>
      <c r="O25" s="33" t="s">
        <v>52</v>
      </c>
      <c r="P25" s="2"/>
    </row>
    <row r="26" spans="1:16" s="4" customFormat="1" ht="9.75">
      <c r="A26" s="12" t="s">
        <v>53</v>
      </c>
      <c r="B26" s="13">
        <v>3640</v>
      </c>
      <c r="C26" s="14">
        <v>3881</v>
      </c>
      <c r="D26" s="15">
        <f t="shared" si="0"/>
        <v>7521</v>
      </c>
      <c r="E26" s="14">
        <v>2837</v>
      </c>
      <c r="F26" s="14">
        <v>2995</v>
      </c>
      <c r="G26" s="15">
        <f t="shared" si="1"/>
        <v>5832</v>
      </c>
      <c r="H26" s="15">
        <f t="shared" si="2"/>
        <v>803</v>
      </c>
      <c r="I26" s="15">
        <f t="shared" si="2"/>
        <v>886</v>
      </c>
      <c r="J26" s="15">
        <f t="shared" si="2"/>
        <v>1689</v>
      </c>
      <c r="K26" s="16">
        <f t="shared" si="3"/>
        <v>0.7793956043956044</v>
      </c>
      <c r="L26" s="17">
        <f t="shared" si="3"/>
        <v>0.7717083225972687</v>
      </c>
      <c r="M26" s="17">
        <f t="shared" si="3"/>
        <v>0.775428799361787</v>
      </c>
      <c r="N26" s="18">
        <v>0.8715277777777778</v>
      </c>
      <c r="O26" s="19" t="s">
        <v>54</v>
      </c>
      <c r="P26" s="2"/>
    </row>
    <row r="27" spans="1:16" s="4" customFormat="1" ht="9.75">
      <c r="A27" s="28" t="s">
        <v>55</v>
      </c>
      <c r="B27" s="29">
        <f>B26</f>
        <v>3640</v>
      </c>
      <c r="C27" s="30">
        <f>C26</f>
        <v>3881</v>
      </c>
      <c r="D27" s="30">
        <f t="shared" si="0"/>
        <v>7521</v>
      </c>
      <c r="E27" s="30">
        <f>E26</f>
        <v>2837</v>
      </c>
      <c r="F27" s="30">
        <f>F26</f>
        <v>2995</v>
      </c>
      <c r="G27" s="30">
        <f t="shared" si="1"/>
        <v>5832</v>
      </c>
      <c r="H27" s="30">
        <f t="shared" si="2"/>
        <v>803</v>
      </c>
      <c r="I27" s="30">
        <f t="shared" si="2"/>
        <v>886</v>
      </c>
      <c r="J27" s="30">
        <f t="shared" si="2"/>
        <v>1689</v>
      </c>
      <c r="K27" s="31">
        <f t="shared" si="3"/>
        <v>0.7793956043956044</v>
      </c>
      <c r="L27" s="32">
        <f t="shared" si="3"/>
        <v>0.7717083225972687</v>
      </c>
      <c r="M27" s="32">
        <f t="shared" si="3"/>
        <v>0.775428799361787</v>
      </c>
      <c r="N27" s="57"/>
      <c r="O27" s="33" t="s">
        <v>56</v>
      </c>
      <c r="P27" s="2"/>
    </row>
    <row r="28" spans="1:16" s="4" customFormat="1" ht="9.75">
      <c r="A28" s="12" t="s">
        <v>57</v>
      </c>
      <c r="B28" s="13">
        <v>2698</v>
      </c>
      <c r="C28" s="14">
        <v>2927</v>
      </c>
      <c r="D28" s="15">
        <f t="shared" si="0"/>
        <v>5625</v>
      </c>
      <c r="E28" s="14">
        <v>2159</v>
      </c>
      <c r="F28" s="14">
        <v>2354</v>
      </c>
      <c r="G28" s="15">
        <f t="shared" si="1"/>
        <v>4513</v>
      </c>
      <c r="H28" s="15">
        <f t="shared" si="2"/>
        <v>539</v>
      </c>
      <c r="I28" s="15">
        <f t="shared" si="2"/>
        <v>573</v>
      </c>
      <c r="J28" s="15">
        <f t="shared" si="2"/>
        <v>1112</v>
      </c>
      <c r="K28" s="16">
        <f t="shared" si="3"/>
        <v>0.8002223869532987</v>
      </c>
      <c r="L28" s="17">
        <f t="shared" si="3"/>
        <v>0.8042364195421934</v>
      </c>
      <c r="M28" s="17">
        <f t="shared" si="3"/>
        <v>0.8023111111111111</v>
      </c>
      <c r="N28" s="18">
        <v>0.8680555555555555</v>
      </c>
      <c r="O28" s="19" t="s">
        <v>58</v>
      </c>
      <c r="P28" s="2"/>
    </row>
    <row r="29" spans="1:16" s="4" customFormat="1" ht="9.75">
      <c r="A29" s="20" t="s">
        <v>59</v>
      </c>
      <c r="B29" s="21">
        <v>4361</v>
      </c>
      <c r="C29" s="22">
        <v>4663</v>
      </c>
      <c r="D29" s="23">
        <f t="shared" si="0"/>
        <v>9024</v>
      </c>
      <c r="E29" s="22">
        <v>3372</v>
      </c>
      <c r="F29" s="22">
        <v>3618</v>
      </c>
      <c r="G29" s="23">
        <f t="shared" si="1"/>
        <v>6990</v>
      </c>
      <c r="H29" s="23">
        <f t="shared" si="2"/>
        <v>989</v>
      </c>
      <c r="I29" s="23">
        <f t="shared" si="2"/>
        <v>1045</v>
      </c>
      <c r="J29" s="23">
        <f t="shared" si="2"/>
        <v>2034</v>
      </c>
      <c r="K29" s="24">
        <f t="shared" si="3"/>
        <v>0.773217152029351</v>
      </c>
      <c r="L29" s="25">
        <f t="shared" si="3"/>
        <v>0.7758953463435556</v>
      </c>
      <c r="M29" s="25">
        <f t="shared" si="3"/>
        <v>0.7746010638297872</v>
      </c>
      <c r="N29" s="26">
        <v>0.8625</v>
      </c>
      <c r="O29" s="27" t="s">
        <v>60</v>
      </c>
      <c r="P29" s="2"/>
    </row>
    <row r="30" spans="1:16" s="4" customFormat="1" ht="9.75">
      <c r="A30" s="20" t="s">
        <v>61</v>
      </c>
      <c r="B30" s="21">
        <v>2632</v>
      </c>
      <c r="C30" s="22">
        <v>2817</v>
      </c>
      <c r="D30" s="23">
        <f t="shared" si="0"/>
        <v>5449</v>
      </c>
      <c r="E30" s="22">
        <v>2142</v>
      </c>
      <c r="F30" s="22">
        <v>2295</v>
      </c>
      <c r="G30" s="23">
        <f t="shared" si="1"/>
        <v>4437</v>
      </c>
      <c r="H30" s="23">
        <f t="shared" si="2"/>
        <v>490</v>
      </c>
      <c r="I30" s="23">
        <f t="shared" si="2"/>
        <v>522</v>
      </c>
      <c r="J30" s="23">
        <f t="shared" si="2"/>
        <v>1012</v>
      </c>
      <c r="K30" s="24">
        <f t="shared" si="3"/>
        <v>0.8138297872340425</v>
      </c>
      <c r="L30" s="25">
        <f t="shared" si="3"/>
        <v>0.8146964856230032</v>
      </c>
      <c r="M30" s="25">
        <f t="shared" si="3"/>
        <v>0.8142778491466324</v>
      </c>
      <c r="N30" s="26">
        <v>0.9479166666666666</v>
      </c>
      <c r="O30" s="27" t="s">
        <v>62</v>
      </c>
      <c r="P30" s="2"/>
    </row>
    <row r="31" spans="1:16" s="4" customFormat="1" ht="9.75">
      <c r="A31" s="20" t="s">
        <v>63</v>
      </c>
      <c r="B31" s="21">
        <v>3966</v>
      </c>
      <c r="C31" s="22">
        <v>4387</v>
      </c>
      <c r="D31" s="23">
        <f t="shared" si="0"/>
        <v>8353</v>
      </c>
      <c r="E31" s="22">
        <v>2976</v>
      </c>
      <c r="F31" s="22">
        <v>3255</v>
      </c>
      <c r="G31" s="23">
        <f t="shared" si="1"/>
        <v>6231</v>
      </c>
      <c r="H31" s="23">
        <f t="shared" si="2"/>
        <v>990</v>
      </c>
      <c r="I31" s="23">
        <f t="shared" si="2"/>
        <v>1132</v>
      </c>
      <c r="J31" s="23">
        <f t="shared" si="2"/>
        <v>2122</v>
      </c>
      <c r="K31" s="24">
        <f t="shared" si="3"/>
        <v>0.7503782148260212</v>
      </c>
      <c r="L31" s="25">
        <f t="shared" si="3"/>
        <v>0.7419648962844768</v>
      </c>
      <c r="M31" s="25">
        <f t="shared" si="3"/>
        <v>0.745959535496229</v>
      </c>
      <c r="N31" s="26">
        <v>0.8638888888888889</v>
      </c>
      <c r="O31" s="27" t="s">
        <v>64</v>
      </c>
      <c r="P31" s="2"/>
    </row>
    <row r="32" spans="1:16" s="4" customFormat="1" ht="9.75">
      <c r="A32" s="20" t="s">
        <v>65</v>
      </c>
      <c r="B32" s="21">
        <v>1675</v>
      </c>
      <c r="C32" s="22">
        <v>1798</v>
      </c>
      <c r="D32" s="23">
        <f t="shared" si="0"/>
        <v>3473</v>
      </c>
      <c r="E32" s="22">
        <v>1390</v>
      </c>
      <c r="F32" s="22">
        <v>1438</v>
      </c>
      <c r="G32" s="23">
        <f t="shared" si="1"/>
        <v>2828</v>
      </c>
      <c r="H32" s="23">
        <f t="shared" si="2"/>
        <v>285</v>
      </c>
      <c r="I32" s="23">
        <f t="shared" si="2"/>
        <v>360</v>
      </c>
      <c r="J32" s="23">
        <f t="shared" si="2"/>
        <v>645</v>
      </c>
      <c r="K32" s="24">
        <f t="shared" si="3"/>
        <v>0.8298507462686567</v>
      </c>
      <c r="L32" s="25">
        <f t="shared" si="3"/>
        <v>0.7997775305895439</v>
      </c>
      <c r="M32" s="25">
        <f t="shared" si="3"/>
        <v>0.8142816009213936</v>
      </c>
      <c r="N32" s="26">
        <v>0.8638888888888889</v>
      </c>
      <c r="O32" s="27" t="s">
        <v>66</v>
      </c>
      <c r="P32" s="2"/>
    </row>
    <row r="33" spans="1:16" s="4" customFormat="1" ht="9.75">
      <c r="A33" s="20" t="s">
        <v>67</v>
      </c>
      <c r="B33" s="21">
        <v>2170</v>
      </c>
      <c r="C33" s="22">
        <v>2378</v>
      </c>
      <c r="D33" s="23">
        <f t="shared" si="0"/>
        <v>4548</v>
      </c>
      <c r="E33" s="22">
        <v>1722</v>
      </c>
      <c r="F33" s="22">
        <v>1833</v>
      </c>
      <c r="G33" s="23">
        <f t="shared" si="1"/>
        <v>3555</v>
      </c>
      <c r="H33" s="23">
        <f t="shared" si="2"/>
        <v>448</v>
      </c>
      <c r="I33" s="23">
        <f t="shared" si="2"/>
        <v>545</v>
      </c>
      <c r="J33" s="23">
        <f t="shared" si="2"/>
        <v>993</v>
      </c>
      <c r="K33" s="24">
        <f t="shared" si="3"/>
        <v>0.7935483870967742</v>
      </c>
      <c r="L33" s="25">
        <f t="shared" si="3"/>
        <v>0.7708158116063919</v>
      </c>
      <c r="M33" s="25">
        <f t="shared" si="3"/>
        <v>0.7816622691292876</v>
      </c>
      <c r="N33" s="26">
        <v>0.8590277777777778</v>
      </c>
      <c r="O33" s="27" t="s">
        <v>68</v>
      </c>
      <c r="P33" s="2"/>
    </row>
    <row r="34" spans="1:16" s="4" customFormat="1" ht="9.75">
      <c r="A34" s="12" t="s">
        <v>69</v>
      </c>
      <c r="B34" s="13">
        <v>2404</v>
      </c>
      <c r="C34" s="14">
        <v>2587</v>
      </c>
      <c r="D34" s="15">
        <f t="shared" si="0"/>
        <v>4991</v>
      </c>
      <c r="E34" s="14">
        <v>1873</v>
      </c>
      <c r="F34" s="14">
        <v>1991</v>
      </c>
      <c r="G34" s="15">
        <f t="shared" si="1"/>
        <v>3864</v>
      </c>
      <c r="H34" s="15">
        <f t="shared" si="2"/>
        <v>531</v>
      </c>
      <c r="I34" s="15">
        <f t="shared" si="2"/>
        <v>596</v>
      </c>
      <c r="J34" s="15">
        <f t="shared" si="2"/>
        <v>1127</v>
      </c>
      <c r="K34" s="16">
        <f t="shared" si="3"/>
        <v>0.7791181364392679</v>
      </c>
      <c r="L34" s="17">
        <f t="shared" si="3"/>
        <v>0.7696173173560108</v>
      </c>
      <c r="M34" s="17">
        <f t="shared" si="3"/>
        <v>0.7741935483870968</v>
      </c>
      <c r="N34" s="18">
        <v>0.8645833333333334</v>
      </c>
      <c r="O34" s="19" t="s">
        <v>70</v>
      </c>
      <c r="P34" s="2"/>
    </row>
    <row r="35" spans="1:16" s="4" customFormat="1" ht="9.75">
      <c r="A35" s="28" t="s">
        <v>71</v>
      </c>
      <c r="B35" s="29">
        <f>SUM(B28:B34)</f>
        <v>19906</v>
      </c>
      <c r="C35" s="30">
        <f>SUM(C28:C34)</f>
        <v>21557</v>
      </c>
      <c r="D35" s="30">
        <f t="shared" si="0"/>
        <v>41463</v>
      </c>
      <c r="E35" s="30">
        <f>SUM(E28:E34)</f>
        <v>15634</v>
      </c>
      <c r="F35" s="30">
        <f>SUM(F28:F34)</f>
        <v>16784</v>
      </c>
      <c r="G35" s="30">
        <f t="shared" si="1"/>
        <v>32418</v>
      </c>
      <c r="H35" s="30">
        <f t="shared" si="2"/>
        <v>4272</v>
      </c>
      <c r="I35" s="30">
        <f t="shared" si="2"/>
        <v>4773</v>
      </c>
      <c r="J35" s="30">
        <f t="shared" si="2"/>
        <v>9045</v>
      </c>
      <c r="K35" s="31">
        <f t="shared" si="3"/>
        <v>0.785391339294685</v>
      </c>
      <c r="L35" s="32">
        <f t="shared" si="3"/>
        <v>0.7785870019019344</v>
      </c>
      <c r="M35" s="32">
        <f t="shared" si="3"/>
        <v>0.7818537008899501</v>
      </c>
      <c r="N35" s="57"/>
      <c r="O35" s="33" t="s">
        <v>72</v>
      </c>
      <c r="P35" s="2"/>
    </row>
    <row r="36" spans="1:16" s="4" customFormat="1" ht="9.75">
      <c r="A36" s="12" t="s">
        <v>73</v>
      </c>
      <c r="B36" s="13">
        <v>10216</v>
      </c>
      <c r="C36" s="14">
        <v>11016</v>
      </c>
      <c r="D36" s="15">
        <f t="shared" si="0"/>
        <v>21232</v>
      </c>
      <c r="E36" s="14">
        <v>7458</v>
      </c>
      <c r="F36" s="14">
        <v>7977</v>
      </c>
      <c r="G36" s="15">
        <f t="shared" si="1"/>
        <v>15435</v>
      </c>
      <c r="H36" s="15">
        <f aca="true" t="shared" si="4" ref="H36:J58">B36-E36</f>
        <v>2758</v>
      </c>
      <c r="I36" s="15">
        <f t="shared" si="4"/>
        <v>3039</v>
      </c>
      <c r="J36" s="15">
        <f t="shared" si="4"/>
        <v>5797</v>
      </c>
      <c r="K36" s="16">
        <f aca="true" t="shared" si="5" ref="K36:M58">E36/+B36</f>
        <v>0.7300313234142521</v>
      </c>
      <c r="L36" s="17">
        <f t="shared" si="5"/>
        <v>0.724128540305011</v>
      </c>
      <c r="M36" s="17">
        <f t="shared" si="5"/>
        <v>0.7269687264506406</v>
      </c>
      <c r="N36" s="18">
        <v>0.8784722222222222</v>
      </c>
      <c r="O36" s="19" t="s">
        <v>74</v>
      </c>
      <c r="P36" s="2"/>
    </row>
    <row r="37" spans="1:16" s="4" customFormat="1" ht="9.75">
      <c r="A37" s="34" t="s">
        <v>75</v>
      </c>
      <c r="B37" s="35">
        <v>7589</v>
      </c>
      <c r="C37" s="36">
        <v>8116</v>
      </c>
      <c r="D37" s="37">
        <f t="shared" si="0"/>
        <v>15705</v>
      </c>
      <c r="E37" s="36">
        <v>5599</v>
      </c>
      <c r="F37" s="36">
        <v>5929</v>
      </c>
      <c r="G37" s="37">
        <f t="shared" si="1"/>
        <v>11528</v>
      </c>
      <c r="H37" s="37">
        <f t="shared" si="4"/>
        <v>1990</v>
      </c>
      <c r="I37" s="37">
        <f t="shared" si="4"/>
        <v>2187</v>
      </c>
      <c r="J37" s="37">
        <f t="shared" si="4"/>
        <v>4177</v>
      </c>
      <c r="K37" s="38">
        <f t="shared" si="5"/>
        <v>0.7377783634207405</v>
      </c>
      <c r="L37" s="39">
        <f t="shared" si="5"/>
        <v>0.730532281912272</v>
      </c>
      <c r="M37" s="39">
        <f t="shared" si="5"/>
        <v>0.734033747214263</v>
      </c>
      <c r="N37" s="40">
        <v>0.9166666666666666</v>
      </c>
      <c r="O37" s="41" t="s">
        <v>76</v>
      </c>
      <c r="P37" s="2"/>
    </row>
    <row r="38" spans="1:16" s="4" customFormat="1" ht="9.75">
      <c r="A38" s="28" t="s">
        <v>77</v>
      </c>
      <c r="B38" s="29">
        <f>B36+B37</f>
        <v>17805</v>
      </c>
      <c r="C38" s="30">
        <f>C36+C37</f>
        <v>19132</v>
      </c>
      <c r="D38" s="30">
        <f t="shared" si="0"/>
        <v>36937</v>
      </c>
      <c r="E38" s="30">
        <f>E36+E37</f>
        <v>13057</v>
      </c>
      <c r="F38" s="30">
        <f>F36+F37</f>
        <v>13906</v>
      </c>
      <c r="G38" s="30">
        <f t="shared" si="1"/>
        <v>26963</v>
      </c>
      <c r="H38" s="30">
        <f t="shared" si="4"/>
        <v>4748</v>
      </c>
      <c r="I38" s="30">
        <f t="shared" si="4"/>
        <v>5226</v>
      </c>
      <c r="J38" s="30">
        <f t="shared" si="4"/>
        <v>9974</v>
      </c>
      <c r="K38" s="31">
        <f t="shared" si="5"/>
        <v>0.7333333333333333</v>
      </c>
      <c r="L38" s="32">
        <f t="shared" si="5"/>
        <v>0.7268450763119381</v>
      </c>
      <c r="M38" s="32">
        <f t="shared" si="5"/>
        <v>0.7299726561442456</v>
      </c>
      <c r="N38" s="57"/>
      <c r="O38" s="33" t="s">
        <v>78</v>
      </c>
      <c r="P38" s="2"/>
    </row>
    <row r="39" spans="1:16" s="4" customFormat="1" ht="9.75">
      <c r="A39" s="12" t="s">
        <v>79</v>
      </c>
      <c r="B39" s="13">
        <v>3883</v>
      </c>
      <c r="C39" s="14">
        <v>4177</v>
      </c>
      <c r="D39" s="15">
        <f t="shared" si="0"/>
        <v>8060</v>
      </c>
      <c r="E39" s="14">
        <v>3105</v>
      </c>
      <c r="F39" s="14">
        <v>3269</v>
      </c>
      <c r="G39" s="15">
        <f t="shared" si="1"/>
        <v>6374</v>
      </c>
      <c r="H39" s="15">
        <f t="shared" si="4"/>
        <v>778</v>
      </c>
      <c r="I39" s="15">
        <f t="shared" si="4"/>
        <v>908</v>
      </c>
      <c r="J39" s="15">
        <f t="shared" si="4"/>
        <v>1686</v>
      </c>
      <c r="K39" s="16">
        <f t="shared" si="5"/>
        <v>0.7996394540303888</v>
      </c>
      <c r="L39" s="17">
        <f t="shared" si="5"/>
        <v>0.7826191046205411</v>
      </c>
      <c r="M39" s="17">
        <f t="shared" si="5"/>
        <v>0.790818858560794</v>
      </c>
      <c r="N39" s="18">
        <v>0.8680555555555555</v>
      </c>
      <c r="O39" s="19" t="s">
        <v>80</v>
      </c>
      <c r="P39" s="2"/>
    </row>
    <row r="40" spans="1:16" s="4" customFormat="1" ht="9.75">
      <c r="A40" s="20" t="s">
        <v>81</v>
      </c>
      <c r="B40" s="21">
        <v>6556</v>
      </c>
      <c r="C40" s="22">
        <v>6989</v>
      </c>
      <c r="D40" s="23">
        <f t="shared" si="0"/>
        <v>13545</v>
      </c>
      <c r="E40" s="22">
        <v>5061</v>
      </c>
      <c r="F40" s="22">
        <v>5347</v>
      </c>
      <c r="G40" s="23">
        <f t="shared" si="1"/>
        <v>10408</v>
      </c>
      <c r="H40" s="23">
        <f t="shared" si="4"/>
        <v>1495</v>
      </c>
      <c r="I40" s="23">
        <f t="shared" si="4"/>
        <v>1642</v>
      </c>
      <c r="J40" s="23">
        <f t="shared" si="4"/>
        <v>3137</v>
      </c>
      <c r="K40" s="24">
        <f t="shared" si="5"/>
        <v>0.7719646125686395</v>
      </c>
      <c r="L40" s="25">
        <f t="shared" si="5"/>
        <v>0.7650593790241809</v>
      </c>
      <c r="M40" s="25">
        <f t="shared" si="5"/>
        <v>0.7684016242155777</v>
      </c>
      <c r="N40" s="26">
        <v>0.8645833333333334</v>
      </c>
      <c r="O40" s="27" t="s">
        <v>82</v>
      </c>
      <c r="P40" s="2"/>
    </row>
    <row r="41" spans="1:16" s="4" customFormat="1" ht="9.75">
      <c r="A41" s="12" t="s">
        <v>83</v>
      </c>
      <c r="B41" s="13">
        <v>3514</v>
      </c>
      <c r="C41" s="14">
        <v>3797</v>
      </c>
      <c r="D41" s="15">
        <f t="shared" si="0"/>
        <v>7311</v>
      </c>
      <c r="E41" s="14">
        <v>2792</v>
      </c>
      <c r="F41" s="14">
        <v>2921</v>
      </c>
      <c r="G41" s="15">
        <f t="shared" si="1"/>
        <v>5713</v>
      </c>
      <c r="H41" s="15">
        <f t="shared" si="4"/>
        <v>722</v>
      </c>
      <c r="I41" s="15">
        <f t="shared" si="4"/>
        <v>876</v>
      </c>
      <c r="J41" s="15">
        <f t="shared" si="4"/>
        <v>1598</v>
      </c>
      <c r="K41" s="16">
        <f t="shared" si="5"/>
        <v>0.794536141149687</v>
      </c>
      <c r="L41" s="17">
        <f t="shared" si="5"/>
        <v>0.7692915459573347</v>
      </c>
      <c r="M41" s="17">
        <f t="shared" si="5"/>
        <v>0.7814252496238545</v>
      </c>
      <c r="N41" s="18">
        <v>0.8645833333333334</v>
      </c>
      <c r="O41" s="19" t="s">
        <v>84</v>
      </c>
      <c r="P41" s="2"/>
    </row>
    <row r="42" spans="1:16" s="4" customFormat="1" ht="9.75">
      <c r="A42" s="28" t="s">
        <v>85</v>
      </c>
      <c r="B42" s="29">
        <f>SUM(B39:B41)</f>
        <v>13953</v>
      </c>
      <c r="C42" s="30">
        <f>SUM(C39:C41)</f>
        <v>14963</v>
      </c>
      <c r="D42" s="30">
        <f t="shared" si="0"/>
        <v>28916</v>
      </c>
      <c r="E42" s="30">
        <f>SUM(E39:E41)</f>
        <v>10958</v>
      </c>
      <c r="F42" s="30">
        <f>SUM(F39:F41)</f>
        <v>11537</v>
      </c>
      <c r="G42" s="30">
        <f t="shared" si="1"/>
        <v>22495</v>
      </c>
      <c r="H42" s="30">
        <f t="shared" si="4"/>
        <v>2995</v>
      </c>
      <c r="I42" s="30">
        <f t="shared" si="4"/>
        <v>3426</v>
      </c>
      <c r="J42" s="30">
        <f t="shared" si="4"/>
        <v>6421</v>
      </c>
      <c r="K42" s="31">
        <f t="shared" si="5"/>
        <v>0.7853508206120547</v>
      </c>
      <c r="L42" s="32">
        <f t="shared" si="5"/>
        <v>0.7710352202098509</v>
      </c>
      <c r="M42" s="32">
        <f t="shared" si="5"/>
        <v>0.7779430073315812</v>
      </c>
      <c r="N42" s="57"/>
      <c r="O42" s="33" t="s">
        <v>86</v>
      </c>
      <c r="P42" s="2"/>
    </row>
    <row r="43" spans="1:16" s="4" customFormat="1" ht="9.75">
      <c r="A43" s="20" t="s">
        <v>87</v>
      </c>
      <c r="B43" s="21">
        <v>4590</v>
      </c>
      <c r="C43" s="22">
        <v>5122</v>
      </c>
      <c r="D43" s="23">
        <f t="shared" si="0"/>
        <v>9712</v>
      </c>
      <c r="E43" s="22">
        <v>3341</v>
      </c>
      <c r="F43" s="22">
        <v>3546</v>
      </c>
      <c r="G43" s="23">
        <f t="shared" si="1"/>
        <v>6887</v>
      </c>
      <c r="H43" s="23">
        <f t="shared" si="4"/>
        <v>1249</v>
      </c>
      <c r="I43" s="23">
        <f t="shared" si="4"/>
        <v>1576</v>
      </c>
      <c r="J43" s="23">
        <f t="shared" si="4"/>
        <v>2825</v>
      </c>
      <c r="K43" s="24">
        <f t="shared" si="5"/>
        <v>0.7278867102396515</v>
      </c>
      <c r="L43" s="25">
        <f t="shared" si="5"/>
        <v>0.6923076923076923</v>
      </c>
      <c r="M43" s="25">
        <f t="shared" si="5"/>
        <v>0.7091227347611203</v>
      </c>
      <c r="N43" s="26">
        <v>0.8673611111111111</v>
      </c>
      <c r="O43" s="27" t="s">
        <v>88</v>
      </c>
      <c r="P43" s="2"/>
    </row>
    <row r="44" spans="1:16" s="4" customFormat="1" ht="9.75">
      <c r="A44" s="20" t="s">
        <v>89</v>
      </c>
      <c r="B44" s="21">
        <v>3658</v>
      </c>
      <c r="C44" s="22">
        <v>4081</v>
      </c>
      <c r="D44" s="23">
        <f t="shared" si="0"/>
        <v>7739</v>
      </c>
      <c r="E44" s="22">
        <v>2614</v>
      </c>
      <c r="F44" s="22">
        <v>2840</v>
      </c>
      <c r="G44" s="23">
        <f t="shared" si="1"/>
        <v>5454</v>
      </c>
      <c r="H44" s="23">
        <f t="shared" si="4"/>
        <v>1044</v>
      </c>
      <c r="I44" s="23">
        <f t="shared" si="4"/>
        <v>1241</v>
      </c>
      <c r="J44" s="23">
        <f t="shared" si="4"/>
        <v>2285</v>
      </c>
      <c r="K44" s="24">
        <f t="shared" si="5"/>
        <v>0.7145981410606889</v>
      </c>
      <c r="L44" s="25">
        <f t="shared" si="5"/>
        <v>0.6959078657191865</v>
      </c>
      <c r="M44" s="25">
        <f t="shared" si="5"/>
        <v>0.7047422147564285</v>
      </c>
      <c r="N44" s="26">
        <v>0.8555555555555556</v>
      </c>
      <c r="O44" s="27" t="s">
        <v>90</v>
      </c>
      <c r="P44" s="2"/>
    </row>
    <row r="45" spans="1:16" s="4" customFormat="1" ht="9.75">
      <c r="A45" s="20" t="s">
        <v>91</v>
      </c>
      <c r="B45" s="21">
        <v>3159</v>
      </c>
      <c r="C45" s="22">
        <v>3559</v>
      </c>
      <c r="D45" s="23">
        <f t="shared" si="0"/>
        <v>6718</v>
      </c>
      <c r="E45" s="22">
        <v>2366</v>
      </c>
      <c r="F45" s="22">
        <v>2674</v>
      </c>
      <c r="G45" s="23">
        <f t="shared" si="1"/>
        <v>5040</v>
      </c>
      <c r="H45" s="23">
        <f t="shared" si="4"/>
        <v>793</v>
      </c>
      <c r="I45" s="23">
        <f t="shared" si="4"/>
        <v>885</v>
      </c>
      <c r="J45" s="23">
        <f t="shared" si="4"/>
        <v>1678</v>
      </c>
      <c r="K45" s="24">
        <f t="shared" si="5"/>
        <v>0.7489711934156379</v>
      </c>
      <c r="L45" s="25">
        <f t="shared" si="5"/>
        <v>0.7513346445630795</v>
      </c>
      <c r="M45" s="25">
        <f t="shared" si="5"/>
        <v>0.750223280738315</v>
      </c>
      <c r="N45" s="26">
        <v>0.8680555555555555</v>
      </c>
      <c r="O45" s="27" t="s">
        <v>92</v>
      </c>
      <c r="P45" s="2"/>
    </row>
    <row r="46" spans="1:16" s="4" customFormat="1" ht="9.75">
      <c r="A46" s="20" t="s">
        <v>93</v>
      </c>
      <c r="B46" s="21">
        <v>3014</v>
      </c>
      <c r="C46" s="22">
        <v>3323</v>
      </c>
      <c r="D46" s="23">
        <f t="shared" si="0"/>
        <v>6337</v>
      </c>
      <c r="E46" s="22">
        <v>2258</v>
      </c>
      <c r="F46" s="22">
        <v>2410</v>
      </c>
      <c r="G46" s="23">
        <f t="shared" si="1"/>
        <v>4668</v>
      </c>
      <c r="H46" s="23">
        <f t="shared" si="4"/>
        <v>756</v>
      </c>
      <c r="I46" s="23">
        <f t="shared" si="4"/>
        <v>913</v>
      </c>
      <c r="J46" s="23">
        <f t="shared" si="4"/>
        <v>1669</v>
      </c>
      <c r="K46" s="24">
        <f t="shared" si="5"/>
        <v>0.7491705374917054</v>
      </c>
      <c r="L46" s="25">
        <f t="shared" si="5"/>
        <v>0.7252482696358712</v>
      </c>
      <c r="M46" s="25">
        <f t="shared" si="5"/>
        <v>0.7366261637999053</v>
      </c>
      <c r="N46" s="26">
        <v>0.8590277777777778</v>
      </c>
      <c r="O46" s="27" t="s">
        <v>94</v>
      </c>
      <c r="P46" s="2"/>
    </row>
    <row r="47" spans="1:16" s="4" customFormat="1" ht="9.75">
      <c r="A47" s="12" t="s">
        <v>95</v>
      </c>
      <c r="B47" s="13">
        <v>2157</v>
      </c>
      <c r="C47" s="14">
        <v>2385</v>
      </c>
      <c r="D47" s="15">
        <f t="shared" si="0"/>
        <v>4542</v>
      </c>
      <c r="E47" s="14">
        <v>1678</v>
      </c>
      <c r="F47" s="14">
        <v>1841</v>
      </c>
      <c r="G47" s="15">
        <f t="shared" si="1"/>
        <v>3519</v>
      </c>
      <c r="H47" s="15">
        <f t="shared" si="4"/>
        <v>479</v>
      </c>
      <c r="I47" s="15">
        <f t="shared" si="4"/>
        <v>544</v>
      </c>
      <c r="J47" s="15">
        <f t="shared" si="4"/>
        <v>1023</v>
      </c>
      <c r="K47" s="16">
        <f t="shared" si="5"/>
        <v>0.7779323133982383</v>
      </c>
      <c r="L47" s="17">
        <f t="shared" si="5"/>
        <v>0.7719077568134172</v>
      </c>
      <c r="M47" s="17">
        <f t="shared" si="5"/>
        <v>0.7747688243064729</v>
      </c>
      <c r="N47" s="18">
        <v>0.8847222222222223</v>
      </c>
      <c r="O47" s="19" t="s">
        <v>96</v>
      </c>
      <c r="P47" s="2"/>
    </row>
    <row r="48" spans="1:16" s="4" customFormat="1" ht="9.75">
      <c r="A48" s="20" t="s">
        <v>118</v>
      </c>
      <c r="B48" s="21">
        <v>9602</v>
      </c>
      <c r="C48" s="22">
        <v>10663</v>
      </c>
      <c r="D48" s="23">
        <f t="shared" si="0"/>
        <v>20265</v>
      </c>
      <c r="E48" s="22">
        <v>6924</v>
      </c>
      <c r="F48" s="22">
        <v>7413</v>
      </c>
      <c r="G48" s="23">
        <f t="shared" si="1"/>
        <v>14337</v>
      </c>
      <c r="H48" s="23">
        <f t="shared" si="4"/>
        <v>2678</v>
      </c>
      <c r="I48" s="23">
        <f t="shared" si="4"/>
        <v>3250</v>
      </c>
      <c r="J48" s="23">
        <f t="shared" si="4"/>
        <v>5928</v>
      </c>
      <c r="K48" s="24">
        <f t="shared" si="5"/>
        <v>0.7210997708810665</v>
      </c>
      <c r="L48" s="25">
        <f t="shared" si="5"/>
        <v>0.6952077276563818</v>
      </c>
      <c r="M48" s="25">
        <f t="shared" si="5"/>
        <v>0.7074759437453738</v>
      </c>
      <c r="N48" s="26">
        <v>0.9097222222222222</v>
      </c>
      <c r="O48" s="27" t="s">
        <v>119</v>
      </c>
      <c r="P48" s="2"/>
    </row>
    <row r="49" spans="1:16" s="4" customFormat="1" ht="9.75">
      <c r="A49" s="28" t="s">
        <v>97</v>
      </c>
      <c r="B49" s="29">
        <f>SUM(B43:B48)</f>
        <v>26180</v>
      </c>
      <c r="C49" s="30">
        <f>SUM(C43:C48)</f>
        <v>29133</v>
      </c>
      <c r="D49" s="30">
        <f t="shared" si="0"/>
        <v>55313</v>
      </c>
      <c r="E49" s="30">
        <f>SUM(E43:E48)</f>
        <v>19181</v>
      </c>
      <c r="F49" s="30">
        <f>SUM(F43:F48)</f>
        <v>20724</v>
      </c>
      <c r="G49" s="30">
        <f t="shared" si="1"/>
        <v>39905</v>
      </c>
      <c r="H49" s="30">
        <f t="shared" si="4"/>
        <v>6999</v>
      </c>
      <c r="I49" s="30">
        <f t="shared" si="4"/>
        <v>8409</v>
      </c>
      <c r="J49" s="30">
        <f t="shared" si="4"/>
        <v>15408</v>
      </c>
      <c r="K49" s="31">
        <f t="shared" si="5"/>
        <v>0.7326585179526356</v>
      </c>
      <c r="L49" s="32">
        <f t="shared" si="5"/>
        <v>0.7113582535269283</v>
      </c>
      <c r="M49" s="32">
        <f t="shared" si="5"/>
        <v>0.7214398061938423</v>
      </c>
      <c r="N49" s="57"/>
      <c r="O49" s="33" t="s">
        <v>98</v>
      </c>
      <c r="P49" s="2"/>
    </row>
    <row r="50" spans="1:16" s="4" customFormat="1" ht="9.75">
      <c r="A50" s="12" t="s">
        <v>99</v>
      </c>
      <c r="B50" s="13">
        <v>3940</v>
      </c>
      <c r="C50" s="14">
        <v>4494</v>
      </c>
      <c r="D50" s="15">
        <f t="shared" si="0"/>
        <v>8434</v>
      </c>
      <c r="E50" s="14">
        <v>2907</v>
      </c>
      <c r="F50" s="14">
        <v>3416</v>
      </c>
      <c r="G50" s="15">
        <f t="shared" si="1"/>
        <v>6323</v>
      </c>
      <c r="H50" s="15">
        <f t="shared" si="4"/>
        <v>1033</v>
      </c>
      <c r="I50" s="15">
        <f t="shared" si="4"/>
        <v>1078</v>
      </c>
      <c r="J50" s="15">
        <f t="shared" si="4"/>
        <v>2111</v>
      </c>
      <c r="K50" s="16">
        <f t="shared" si="5"/>
        <v>0.7378172588832488</v>
      </c>
      <c r="L50" s="17">
        <f t="shared" si="5"/>
        <v>0.7601246105919003</v>
      </c>
      <c r="M50" s="17">
        <f t="shared" si="5"/>
        <v>0.7497035807446052</v>
      </c>
      <c r="N50" s="18">
        <v>0.8805555555555555</v>
      </c>
      <c r="O50" s="19" t="s">
        <v>100</v>
      </c>
      <c r="P50" s="2"/>
    </row>
    <row r="51" spans="1:16" s="4" customFormat="1" ht="9.75">
      <c r="A51" s="28" t="s">
        <v>101</v>
      </c>
      <c r="B51" s="29">
        <f>B50</f>
        <v>3940</v>
      </c>
      <c r="C51" s="30">
        <f>C50</f>
        <v>4494</v>
      </c>
      <c r="D51" s="30">
        <f t="shared" si="0"/>
        <v>8434</v>
      </c>
      <c r="E51" s="30">
        <f>E50</f>
        <v>2907</v>
      </c>
      <c r="F51" s="30">
        <f>F50</f>
        <v>3416</v>
      </c>
      <c r="G51" s="30">
        <f t="shared" si="1"/>
        <v>6323</v>
      </c>
      <c r="H51" s="30">
        <f t="shared" si="4"/>
        <v>1033</v>
      </c>
      <c r="I51" s="30">
        <f t="shared" si="4"/>
        <v>1078</v>
      </c>
      <c r="J51" s="30">
        <f t="shared" si="4"/>
        <v>2111</v>
      </c>
      <c r="K51" s="31">
        <f t="shared" si="5"/>
        <v>0.7378172588832488</v>
      </c>
      <c r="L51" s="32">
        <f t="shared" si="5"/>
        <v>0.7601246105919003</v>
      </c>
      <c r="M51" s="32">
        <f t="shared" si="5"/>
        <v>0.7497035807446052</v>
      </c>
      <c r="N51" s="57"/>
      <c r="O51" s="33" t="s">
        <v>102</v>
      </c>
      <c r="P51" s="2"/>
    </row>
    <row r="52" spans="1:16" s="4" customFormat="1" ht="9.75">
      <c r="A52" s="12" t="s">
        <v>103</v>
      </c>
      <c r="B52" s="13">
        <v>6760</v>
      </c>
      <c r="C52" s="14">
        <v>7638</v>
      </c>
      <c r="D52" s="15">
        <f t="shared" si="0"/>
        <v>14398</v>
      </c>
      <c r="E52" s="14">
        <v>4797</v>
      </c>
      <c r="F52" s="14">
        <v>5388</v>
      </c>
      <c r="G52" s="15">
        <f t="shared" si="1"/>
        <v>10185</v>
      </c>
      <c r="H52" s="15">
        <f t="shared" si="4"/>
        <v>1963</v>
      </c>
      <c r="I52" s="15">
        <f t="shared" si="4"/>
        <v>2250</v>
      </c>
      <c r="J52" s="15">
        <f t="shared" si="4"/>
        <v>4213</v>
      </c>
      <c r="K52" s="16">
        <f t="shared" si="5"/>
        <v>0.7096153846153846</v>
      </c>
      <c r="L52" s="17">
        <f t="shared" si="5"/>
        <v>0.7054202670856246</v>
      </c>
      <c r="M52" s="17">
        <f t="shared" si="5"/>
        <v>0.7073899152660091</v>
      </c>
      <c r="N52" s="18">
        <v>0.8798611111111111</v>
      </c>
      <c r="O52" s="19" t="s">
        <v>104</v>
      </c>
      <c r="P52" s="2"/>
    </row>
    <row r="53" spans="1:16" s="4" customFormat="1" ht="9.75">
      <c r="A53" s="20" t="s">
        <v>105</v>
      </c>
      <c r="B53" s="21">
        <v>2762</v>
      </c>
      <c r="C53" s="22">
        <v>3091</v>
      </c>
      <c r="D53" s="23">
        <f t="shared" si="0"/>
        <v>5853</v>
      </c>
      <c r="E53" s="22">
        <v>2216</v>
      </c>
      <c r="F53" s="22">
        <v>2438</v>
      </c>
      <c r="G53" s="23">
        <f t="shared" si="1"/>
        <v>4654</v>
      </c>
      <c r="H53" s="23">
        <f t="shared" si="4"/>
        <v>546</v>
      </c>
      <c r="I53" s="23">
        <f t="shared" si="4"/>
        <v>653</v>
      </c>
      <c r="J53" s="23">
        <f t="shared" si="4"/>
        <v>1199</v>
      </c>
      <c r="K53" s="24">
        <f t="shared" si="5"/>
        <v>0.8023171614771905</v>
      </c>
      <c r="L53" s="25">
        <f t="shared" si="5"/>
        <v>0.7887415076027176</v>
      </c>
      <c r="M53" s="25">
        <f t="shared" si="5"/>
        <v>0.7951477874594225</v>
      </c>
      <c r="N53" s="26">
        <v>0.8680555555555555</v>
      </c>
      <c r="O53" s="27" t="s">
        <v>106</v>
      </c>
      <c r="P53" s="2"/>
    </row>
    <row r="54" spans="1:16" s="4" customFormat="1" ht="9.75">
      <c r="A54" s="20" t="s">
        <v>107</v>
      </c>
      <c r="B54" s="21">
        <v>2106</v>
      </c>
      <c r="C54" s="22">
        <v>2342</v>
      </c>
      <c r="D54" s="23">
        <f t="shared" si="0"/>
        <v>4448</v>
      </c>
      <c r="E54" s="22">
        <v>1621</v>
      </c>
      <c r="F54" s="22">
        <v>1824</v>
      </c>
      <c r="G54" s="23">
        <f t="shared" si="1"/>
        <v>3445</v>
      </c>
      <c r="H54" s="23">
        <f t="shared" si="4"/>
        <v>485</v>
      </c>
      <c r="I54" s="23">
        <f t="shared" si="4"/>
        <v>518</v>
      </c>
      <c r="J54" s="23">
        <f t="shared" si="4"/>
        <v>1003</v>
      </c>
      <c r="K54" s="24">
        <f t="shared" si="5"/>
        <v>0.7697056030389364</v>
      </c>
      <c r="L54" s="25">
        <f t="shared" si="5"/>
        <v>0.7788215200683177</v>
      </c>
      <c r="M54" s="25">
        <f t="shared" si="5"/>
        <v>0.7745053956834532</v>
      </c>
      <c r="N54" s="26">
        <v>0.8534722222222223</v>
      </c>
      <c r="O54" s="27" t="s">
        <v>108</v>
      </c>
      <c r="P54" s="2"/>
    </row>
    <row r="55" spans="1:16" s="4" customFormat="1" ht="9.75">
      <c r="A55" s="12" t="s">
        <v>109</v>
      </c>
      <c r="B55" s="13">
        <v>2748</v>
      </c>
      <c r="C55" s="14">
        <v>3095</v>
      </c>
      <c r="D55" s="15">
        <f t="shared" si="0"/>
        <v>5843</v>
      </c>
      <c r="E55" s="14">
        <v>2000</v>
      </c>
      <c r="F55" s="14">
        <v>2217</v>
      </c>
      <c r="G55" s="15">
        <f t="shared" si="1"/>
        <v>4217</v>
      </c>
      <c r="H55" s="15">
        <f t="shared" si="4"/>
        <v>748</v>
      </c>
      <c r="I55" s="15">
        <f t="shared" si="4"/>
        <v>878</v>
      </c>
      <c r="J55" s="15">
        <f t="shared" si="4"/>
        <v>1626</v>
      </c>
      <c r="K55" s="16">
        <f t="shared" si="5"/>
        <v>0.727802037845706</v>
      </c>
      <c r="L55" s="17">
        <f t="shared" si="5"/>
        <v>0.7163166397415186</v>
      </c>
      <c r="M55" s="17">
        <f t="shared" si="5"/>
        <v>0.7217182953962006</v>
      </c>
      <c r="N55" s="18">
        <v>0.8618055555555556</v>
      </c>
      <c r="O55" s="19" t="s">
        <v>110</v>
      </c>
      <c r="P55" s="2"/>
    </row>
    <row r="56" spans="1:16" s="4" customFormat="1" ht="9.75">
      <c r="A56" s="28" t="s">
        <v>111</v>
      </c>
      <c r="B56" s="29">
        <f>SUM(B52:B55)</f>
        <v>14376</v>
      </c>
      <c r="C56" s="30">
        <f>SUM(C52:C55)</f>
        <v>16166</v>
      </c>
      <c r="D56" s="30">
        <f t="shared" si="0"/>
        <v>30542</v>
      </c>
      <c r="E56" s="30">
        <f>SUM(E52:E55)</f>
        <v>10634</v>
      </c>
      <c r="F56" s="30">
        <f>SUM(F52:F55)</f>
        <v>11867</v>
      </c>
      <c r="G56" s="30">
        <f t="shared" si="1"/>
        <v>22501</v>
      </c>
      <c r="H56" s="30">
        <f t="shared" si="4"/>
        <v>3742</v>
      </c>
      <c r="I56" s="30">
        <f t="shared" si="4"/>
        <v>4299</v>
      </c>
      <c r="J56" s="30">
        <f t="shared" si="4"/>
        <v>8041</v>
      </c>
      <c r="K56" s="31">
        <f t="shared" si="5"/>
        <v>0.7397050639955481</v>
      </c>
      <c r="L56" s="32">
        <f t="shared" si="5"/>
        <v>0.7340715081034269</v>
      </c>
      <c r="M56" s="32">
        <f t="shared" si="5"/>
        <v>0.73672320083819</v>
      </c>
      <c r="N56" s="59"/>
      <c r="O56" s="33" t="s">
        <v>112</v>
      </c>
      <c r="P56" s="2"/>
    </row>
    <row r="57" spans="1:16" s="4" customFormat="1" ht="10.5" thickBot="1">
      <c r="A57" s="5" t="s">
        <v>113</v>
      </c>
      <c r="B57" s="6">
        <f>B20+B25+B27+B35+B38+B42+B49+B51+B56</f>
        <v>129468</v>
      </c>
      <c r="C57" s="7">
        <f>C20+C25+C27+C35+C38+C42+C49+C51+C56</f>
        <v>141292</v>
      </c>
      <c r="D57" s="7">
        <f t="shared" si="0"/>
        <v>270760</v>
      </c>
      <c r="E57" s="7">
        <f>E20+E25+E27+E35+E38+E42+E49+E51+E56</f>
        <v>98210</v>
      </c>
      <c r="F57" s="7">
        <f>F20+F25+F27+F35+F38+F42+F49+F51+F56</f>
        <v>105669</v>
      </c>
      <c r="G57" s="7">
        <f t="shared" si="1"/>
        <v>203879</v>
      </c>
      <c r="H57" s="7">
        <f t="shared" si="4"/>
        <v>31258</v>
      </c>
      <c r="I57" s="7">
        <f t="shared" si="4"/>
        <v>35623</v>
      </c>
      <c r="J57" s="7">
        <f t="shared" si="4"/>
        <v>66881</v>
      </c>
      <c r="K57" s="10">
        <f t="shared" si="5"/>
        <v>0.758565823215003</v>
      </c>
      <c r="L57" s="8">
        <f t="shared" si="5"/>
        <v>0.7478767375364493</v>
      </c>
      <c r="M57" s="8">
        <f t="shared" si="5"/>
        <v>0.7529878859506574</v>
      </c>
      <c r="N57" s="60"/>
      <c r="O57" s="9" t="s">
        <v>114</v>
      </c>
      <c r="P57" s="2"/>
    </row>
    <row r="58" spans="1:16" s="4" customFormat="1" ht="10.5" thickBot="1">
      <c r="A58" s="5" t="s">
        <v>115</v>
      </c>
      <c r="B58" s="6">
        <f>B17+B57</f>
        <v>469214</v>
      </c>
      <c r="C58" s="7">
        <f>C17+C57</f>
        <v>515595</v>
      </c>
      <c r="D58" s="7">
        <f t="shared" si="0"/>
        <v>984809</v>
      </c>
      <c r="E58" s="7">
        <f>E17+E57</f>
        <v>339716</v>
      </c>
      <c r="F58" s="7">
        <f>F17+F57</f>
        <v>368487</v>
      </c>
      <c r="G58" s="7">
        <f t="shared" si="1"/>
        <v>708203</v>
      </c>
      <c r="H58" s="7">
        <f t="shared" si="4"/>
        <v>129498</v>
      </c>
      <c r="I58" s="7">
        <f t="shared" si="4"/>
        <v>147108</v>
      </c>
      <c r="J58" s="7">
        <f t="shared" si="4"/>
        <v>276606</v>
      </c>
      <c r="K58" s="10">
        <f t="shared" si="5"/>
        <v>0.7240107925168473</v>
      </c>
      <c r="L58" s="8">
        <f t="shared" si="5"/>
        <v>0.7146830361039188</v>
      </c>
      <c r="M58" s="8">
        <f t="shared" si="5"/>
        <v>0.7191272622406985</v>
      </c>
      <c r="N58" s="61">
        <v>0.96875</v>
      </c>
      <c r="O58" s="9" t="s">
        <v>116</v>
      </c>
      <c r="P58" s="2"/>
    </row>
    <row r="59" spans="2:14" s="4" customFormat="1" ht="9.75">
      <c r="B59" s="11"/>
      <c r="C59" s="11"/>
      <c r="D59" s="11"/>
      <c r="N59" s="55"/>
    </row>
    <row r="60" spans="2:14" s="4" customFormat="1" ht="9.75">
      <c r="B60" s="62"/>
      <c r="C60" s="62"/>
      <c r="D60" s="11"/>
      <c r="E60" s="11"/>
      <c r="N60" s="55"/>
    </row>
    <row r="61" s="4" customFormat="1" ht="9.75">
      <c r="N61" s="55"/>
    </row>
    <row r="62" s="4" customFormat="1" ht="9.75">
      <c r="N62" s="55"/>
    </row>
    <row r="63" s="4" customFormat="1" ht="9.75">
      <c r="N63" s="55"/>
    </row>
    <row r="64" s="4" customFormat="1" ht="9.75">
      <c r="N64" s="55"/>
    </row>
    <row r="65" s="4" customFormat="1" ht="9.75">
      <c r="N65" s="55"/>
    </row>
    <row r="66" s="4" customFormat="1" ht="9.75">
      <c r="N66" s="55"/>
    </row>
    <row r="67" s="4" customFormat="1" ht="9.75">
      <c r="N67" s="55"/>
    </row>
    <row r="68" s="4" customFormat="1" ht="9.75">
      <c r="N68" s="55"/>
    </row>
    <row r="69" s="4" customFormat="1" ht="9.75">
      <c r="N69" s="55"/>
    </row>
    <row r="70" s="4" customFormat="1" ht="9.75">
      <c r="N70" s="55"/>
    </row>
    <row r="71" s="4" customFormat="1" ht="9.75">
      <c r="N71" s="55"/>
    </row>
    <row r="72" s="4" customFormat="1" ht="9.75">
      <c r="N72" s="55"/>
    </row>
    <row r="73" s="4" customFormat="1" ht="9.75">
      <c r="N73" s="55"/>
    </row>
    <row r="74" s="4" customFormat="1" ht="9.75">
      <c r="N74" s="55"/>
    </row>
    <row r="75" s="4" customFormat="1" ht="9.75">
      <c r="N75" s="55"/>
    </row>
    <row r="76" s="4" customFormat="1" ht="9.75">
      <c r="N76" s="55"/>
    </row>
    <row r="77" s="4" customFormat="1" ht="9.75">
      <c r="N77" s="55"/>
    </row>
    <row r="78" s="4" customFormat="1" ht="9.75">
      <c r="N78" s="55"/>
    </row>
    <row r="79" s="4" customFormat="1" ht="9.75">
      <c r="N79" s="55"/>
    </row>
    <row r="80" s="4" customFormat="1" ht="9.75">
      <c r="N80" s="55"/>
    </row>
    <row r="81" s="4" customFormat="1" ht="9.75">
      <c r="N81" s="55"/>
    </row>
    <row r="82" s="4" customFormat="1" ht="9.75">
      <c r="N82" s="55"/>
    </row>
    <row r="83" s="4" customFormat="1" ht="9.75">
      <c r="N83" s="55"/>
    </row>
    <row r="84" s="4" customFormat="1" ht="9.75">
      <c r="N84" s="55"/>
    </row>
    <row r="85" s="4" customFormat="1" ht="9.75">
      <c r="N85" s="55"/>
    </row>
    <row r="86" s="4" customFormat="1" ht="9.75">
      <c r="N86" s="55"/>
    </row>
    <row r="87" s="4" customFormat="1" ht="9.75">
      <c r="N87" s="55"/>
    </row>
  </sheetData>
  <sheetProtection/>
  <mergeCells count="3">
    <mergeCell ref="B60:C60"/>
    <mergeCell ref="B2:D2"/>
    <mergeCell ref="M1:O1"/>
  </mergeCells>
  <printOptions/>
  <pageMargins left="0.6299212598425197" right="0.3937007874015748" top="0.35433070866141736" bottom="0.15748031496062992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選挙係　渡会</dc:creator>
  <cp:keywords/>
  <dc:description/>
  <cp:lastModifiedBy>User</cp:lastModifiedBy>
  <cp:lastPrinted>2005-09-06T13:35:11Z</cp:lastPrinted>
  <dcterms:created xsi:type="dcterms:W3CDTF">2000-06-16T17:21:14Z</dcterms:created>
  <dcterms:modified xsi:type="dcterms:W3CDTF">2006-03-15T06:00:08Z</dcterms:modified>
  <cp:category/>
  <cp:version/>
  <cp:contentType/>
  <cp:contentStatus/>
</cp:coreProperties>
</file>