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１時５５分確定" sheetId="1" r:id="rId1"/>
  </sheets>
  <definedNames>
    <definedName name="_xlnm.Print_Area" localSheetId="0">'１時５５分確定'!$A$1:$N$63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<sst xmlns="http://schemas.openxmlformats.org/spreadsheetml/2006/main" count="82" uniqueCount="79">
  <si>
    <t xml:space="preserve">  山形県選挙管理委員会</t>
  </si>
  <si>
    <t>市町村名</t>
  </si>
  <si>
    <t>　   名　　簿　　届　　出　　政　　党　　等</t>
  </si>
  <si>
    <t>寒河江市</t>
  </si>
  <si>
    <t>尾花沢市</t>
  </si>
  <si>
    <t>東村山郡計</t>
  </si>
  <si>
    <t>西村山郡計</t>
  </si>
  <si>
    <t>大石田町</t>
  </si>
  <si>
    <t>北村山郡計</t>
  </si>
  <si>
    <t>真室川町</t>
  </si>
  <si>
    <t>最上郡計</t>
  </si>
  <si>
    <t>東置賜郡計</t>
  </si>
  <si>
    <t>西置賜郡計</t>
  </si>
  <si>
    <t>東田川郡計</t>
  </si>
  <si>
    <t>西田川郡計</t>
  </si>
  <si>
    <t>飽海郡計</t>
  </si>
  <si>
    <t>開 票 率</t>
  </si>
  <si>
    <t>自由民主党</t>
  </si>
  <si>
    <t>日本共産党</t>
  </si>
  <si>
    <t>民主党</t>
  </si>
  <si>
    <t>公明党</t>
  </si>
  <si>
    <t>社会民主党</t>
  </si>
  <si>
    <t>庄内町</t>
  </si>
  <si>
    <t>温海町</t>
  </si>
  <si>
    <t>遊佐町</t>
  </si>
  <si>
    <t>八幡町</t>
  </si>
  <si>
    <t>松山町</t>
  </si>
  <si>
    <t>平田町</t>
  </si>
  <si>
    <t>郡計</t>
  </si>
  <si>
    <t>県計</t>
  </si>
  <si>
    <t>得票率</t>
  </si>
  <si>
    <t>平成１７年９月１１日執行 衆議院比例代表選出議員選挙開票速報</t>
  </si>
  <si>
    <t>国民新党</t>
  </si>
  <si>
    <t>１時５５分確定</t>
  </si>
  <si>
    <t>得票</t>
  </si>
  <si>
    <t>有効</t>
  </si>
  <si>
    <t>無効</t>
  </si>
  <si>
    <t>投票</t>
  </si>
  <si>
    <t>持帰り</t>
  </si>
  <si>
    <t>投票者</t>
  </si>
  <si>
    <t>確定</t>
  </si>
  <si>
    <t>総数</t>
  </si>
  <si>
    <t>投票数</t>
  </si>
  <si>
    <t>その他</t>
  </si>
  <si>
    <t>時刻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</si>
  <si>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</si>
  <si>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</si>
  <si>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</si>
  <si>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</si>
  <si>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</si>
  <si>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</si>
  <si>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</si>
  <si>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</si>
  <si>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</si>
  <si>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</si>
  <si>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</si>
  <si>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市計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</si>
  <si>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</si>
  <si>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</si>
  <si>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</si>
  <si>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</si>
  <si>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</si>
  <si>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</si>
  <si>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</si>
  <si>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</si>
  <si>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</si>
  <si>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</si>
  <si>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</si>
  <si>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</si>
  <si>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</si>
  <si>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</si>
  <si>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</si>
  <si>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</si>
  <si>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</si>
  <si>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藤島町</t>
  </si>
  <si>
    <t>羽黒町</t>
  </si>
  <si>
    <t>櫛引町</t>
  </si>
  <si>
    <t>三川町</t>
  </si>
  <si>
    <t>朝日村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</si>
</sst>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h:mm;@"/>
    <numFmt numFmtId="180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5" fillId="0" borderId="1" xfId="16" applyFont="1" applyBorder="1" applyAlignment="1" applyProtection="1">
      <alignment vertical="center"/>
      <protection locked="0"/>
    </xf>
    <xf numFmtId="38" fontId="5" fillId="0" borderId="2" xfId="16" applyFont="1" applyBorder="1" applyAlignment="1" applyProtection="1">
      <alignment vertical="center"/>
      <protection locked="0"/>
    </xf>
    <xf numFmtId="38" fontId="5" fillId="0" borderId="3" xfId="16" applyFont="1" applyBorder="1" applyAlignment="1" applyProtection="1">
      <alignment horizontal="center" vertical="center"/>
      <protection/>
    </xf>
    <xf numFmtId="38" fontId="5" fillId="0" borderId="0" xfId="16" applyFont="1" applyAlignment="1" applyProtection="1">
      <alignment vertical="center"/>
      <protection/>
    </xf>
    <xf numFmtId="10" fontId="5" fillId="0" borderId="4" xfId="16" applyNumberFormat="1" applyFont="1" applyBorder="1" applyAlignment="1" applyProtection="1">
      <alignment vertical="center"/>
      <protection/>
    </xf>
    <xf numFmtId="10" fontId="5" fillId="0" borderId="5" xfId="15" applyNumberFormat="1" applyFont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38" fontId="2" fillId="0" borderId="0" xfId="16" applyFont="1" applyAlignment="1" applyProtection="1">
      <alignment/>
      <protection/>
    </xf>
    <xf numFmtId="38" fontId="5" fillId="0" borderId="6" xfId="16" applyFont="1" applyBorder="1" applyAlignment="1" applyProtection="1">
      <alignment horizontal="center" vertical="center"/>
      <protection/>
    </xf>
    <xf numFmtId="38" fontId="5" fillId="0" borderId="7" xfId="16" applyFont="1" applyBorder="1" applyAlignment="1" applyProtection="1">
      <alignment horizontal="center" vertical="center"/>
      <protection/>
    </xf>
    <xf numFmtId="38" fontId="5" fillId="0" borderId="8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horizontal="center" vertical="center"/>
      <protection/>
    </xf>
    <xf numFmtId="38" fontId="5" fillId="0" borderId="9" xfId="16" applyFont="1" applyBorder="1" applyAlignment="1" applyProtection="1">
      <alignment horizontal="center" vertical="center"/>
      <protection/>
    </xf>
    <xf numFmtId="38" fontId="5" fillId="0" borderId="0" xfId="16" applyFont="1" applyAlignment="1" applyProtection="1">
      <alignment/>
      <protection/>
    </xf>
    <xf numFmtId="38" fontId="5" fillId="0" borderId="10" xfId="16" applyFont="1" applyBorder="1" applyAlignment="1" applyProtection="1">
      <alignment vertical="center"/>
      <protection/>
    </xf>
    <xf numFmtId="38" fontId="5" fillId="0" borderId="11" xfId="16" applyFont="1" applyBorder="1" applyAlignment="1" applyProtection="1">
      <alignment horizontal="center" vertical="center"/>
      <protection/>
    </xf>
    <xf numFmtId="38" fontId="5" fillId="0" borderId="12" xfId="16" applyFont="1" applyBorder="1" applyAlignment="1" applyProtection="1">
      <alignment horizontal="center" vertical="center"/>
      <protection/>
    </xf>
    <xf numFmtId="38" fontId="6" fillId="0" borderId="12" xfId="16" applyFont="1" applyBorder="1" applyAlignment="1" applyProtection="1">
      <alignment horizontal="center" vertical="center"/>
      <protection/>
    </xf>
    <xf numFmtId="38" fontId="5" fillId="0" borderId="13" xfId="16" applyFont="1" applyBorder="1" applyAlignment="1" applyProtection="1">
      <alignment horizontal="center" vertical="center"/>
      <protection/>
    </xf>
    <xf numFmtId="38" fontId="5" fillId="0" borderId="14" xfId="16" applyFont="1" applyBorder="1" applyAlignment="1" applyProtection="1">
      <alignment horizontal="center" vertical="center"/>
      <protection/>
    </xf>
    <xf numFmtId="38" fontId="5" fillId="0" borderId="1" xfId="16" applyFont="1" applyBorder="1" applyAlignment="1" applyProtection="1">
      <alignment vertical="center"/>
      <protection/>
    </xf>
    <xf numFmtId="38" fontId="5" fillId="0" borderId="15" xfId="16" applyFont="1" applyBorder="1" applyAlignment="1" applyProtection="1">
      <alignment vertical="center"/>
      <protection/>
    </xf>
    <xf numFmtId="38" fontId="5" fillId="0" borderId="16" xfId="16" applyFont="1" applyBorder="1" applyAlignment="1" applyProtection="1">
      <alignment horizontal="center" vertical="center"/>
      <protection/>
    </xf>
    <xf numFmtId="38" fontId="5" fillId="0" borderId="2" xfId="16" applyFont="1" applyBorder="1" applyAlignment="1" applyProtection="1">
      <alignment vertical="center"/>
      <protection/>
    </xf>
    <xf numFmtId="38" fontId="5" fillId="0" borderId="17" xfId="16" applyFont="1" applyBorder="1" applyAlignment="1" applyProtection="1">
      <alignment vertical="center"/>
      <protection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/>
      <protection/>
    </xf>
    <xf numFmtId="38" fontId="6" fillId="0" borderId="18" xfId="16" applyFont="1" applyBorder="1" applyAlignment="1" applyProtection="1">
      <alignment horizontal="center" vertical="center"/>
      <protection/>
    </xf>
    <xf numFmtId="38" fontId="6" fillId="0" borderId="19" xfId="16" applyFont="1" applyBorder="1" applyAlignment="1" applyProtection="1">
      <alignment horizontal="center" vertical="center"/>
      <protection/>
    </xf>
    <xf numFmtId="38" fontId="6" fillId="0" borderId="19" xfId="16" applyFont="1" applyFill="1" applyBorder="1" applyAlignment="1" applyProtection="1">
      <alignment horizontal="center" vertical="center"/>
      <protection/>
    </xf>
    <xf numFmtId="179" fontId="5" fillId="0" borderId="15" xfId="16" applyNumberFormat="1" applyFont="1" applyBorder="1" applyAlignment="1" applyProtection="1">
      <alignment horizontal="center" vertical="center"/>
      <protection locked="0"/>
    </xf>
    <xf numFmtId="179" fontId="5" fillId="0" borderId="17" xfId="16" applyNumberFormat="1" applyFont="1" applyBorder="1" applyAlignment="1" applyProtection="1">
      <alignment horizontal="center" vertical="center"/>
      <protection locked="0"/>
    </xf>
    <xf numFmtId="179" fontId="5" fillId="0" borderId="17" xfId="16" applyNumberFormat="1" applyFont="1" applyBorder="1" applyAlignment="1" applyProtection="1">
      <alignment vertical="center"/>
      <protection locked="0"/>
    </xf>
    <xf numFmtId="38" fontId="5" fillId="0" borderId="20" xfId="16" applyFont="1" applyBorder="1" applyAlignment="1" applyProtection="1">
      <alignment horizontal="center" vertical="center"/>
      <protection/>
    </xf>
    <xf numFmtId="38" fontId="5" fillId="0" borderId="21" xfId="16" applyFont="1" applyBorder="1" applyAlignment="1" applyProtection="1">
      <alignment vertical="center"/>
      <protection locked="0"/>
    </xf>
    <xf numFmtId="38" fontId="5" fillId="0" borderId="22" xfId="16" applyFont="1" applyBorder="1" applyAlignment="1" applyProtection="1">
      <alignment vertical="center"/>
      <protection/>
    </xf>
    <xf numFmtId="38" fontId="5" fillId="0" borderId="21" xfId="16" applyFont="1" applyBorder="1" applyAlignment="1" applyProtection="1">
      <alignment vertical="center"/>
      <protection/>
    </xf>
    <xf numFmtId="179" fontId="5" fillId="0" borderId="22" xfId="16" applyNumberFormat="1" applyFont="1" applyBorder="1" applyAlignment="1" applyProtection="1">
      <alignment horizontal="center" vertical="center"/>
      <protection locked="0"/>
    </xf>
    <xf numFmtId="38" fontId="5" fillId="0" borderId="23" xfId="16" applyFont="1" applyBorder="1" applyAlignment="1" applyProtection="1">
      <alignment horizontal="center" vertical="center"/>
      <protection/>
    </xf>
    <xf numFmtId="38" fontId="5" fillId="0" borderId="24" xfId="16" applyFont="1" applyBorder="1" applyAlignment="1" applyProtection="1">
      <alignment vertical="center"/>
      <protection locked="0"/>
    </xf>
    <xf numFmtId="38" fontId="5" fillId="0" borderId="25" xfId="16" applyFont="1" applyBorder="1" applyAlignment="1" applyProtection="1">
      <alignment vertical="center"/>
      <protection/>
    </xf>
    <xf numFmtId="38" fontId="5" fillId="0" borderId="24" xfId="16" applyFont="1" applyBorder="1" applyAlignment="1" applyProtection="1">
      <alignment vertical="center"/>
      <protection/>
    </xf>
    <xf numFmtId="179" fontId="5" fillId="0" borderId="25" xfId="16" applyNumberFormat="1" applyFont="1" applyBorder="1" applyAlignment="1" applyProtection="1">
      <alignment horizontal="center" vertical="center"/>
      <protection locked="0"/>
    </xf>
    <xf numFmtId="38" fontId="5" fillId="0" borderId="5" xfId="16" applyFont="1" applyBorder="1" applyAlignment="1" applyProtection="1">
      <alignment vertical="center"/>
      <protection/>
    </xf>
    <xf numFmtId="38" fontId="5" fillId="0" borderId="4" xfId="16" applyFont="1" applyBorder="1" applyAlignment="1" applyProtection="1">
      <alignment vertical="center"/>
      <protection/>
    </xf>
    <xf numFmtId="179" fontId="5" fillId="0" borderId="4" xfId="16" applyNumberFormat="1" applyFont="1" applyBorder="1" applyAlignment="1" applyProtection="1">
      <alignment vertical="center"/>
      <protection locked="0"/>
    </xf>
    <xf numFmtId="38" fontId="5" fillId="0" borderId="26" xfId="16" applyFont="1" applyBorder="1" applyAlignment="1" applyProtection="1">
      <alignment horizontal="center" vertical="center"/>
      <protection/>
    </xf>
    <xf numFmtId="38" fontId="5" fillId="0" borderId="27" xfId="16" applyFont="1" applyBorder="1" applyAlignment="1" applyProtection="1">
      <alignment horizontal="center" vertical="center"/>
      <protection/>
    </xf>
    <xf numFmtId="38" fontId="3" fillId="0" borderId="0" xfId="16" applyFont="1" applyAlignment="1" applyProtection="1">
      <alignment horizontal="center"/>
      <protection/>
    </xf>
    <xf numFmtId="38" fontId="2" fillId="0" borderId="0" xfId="16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64"/>
  <sheetViews>
    <sheetView tabSelected="1" workbookViewId="0" topLeftCell="A1">
      <pane xSplit="1" ySplit="6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0" sqref="O60"/>
    </sheetView>
  </sheetViews>
  <sheetFormatPr defaultColWidth="10.625" defaultRowHeight="13.5"/>
  <cols>
    <col min="1" max="8" width="7.50390625" style="8" customWidth="1"/>
    <col min="9" max="9" width="7.625" style="8" customWidth="1"/>
    <col min="10" max="10" width="5.625" style="8" customWidth="1"/>
    <col min="11" max="11" width="7.625" style="8" customWidth="1"/>
    <col min="12" max="12" width="4.375" style="8" customWidth="1"/>
    <col min="13" max="13" width="7.625" style="8" customWidth="1"/>
    <col min="14" max="14" width="6.375" style="8" customWidth="1"/>
    <col min="15" max="16384" width="10.625" style="8" customWidth="1"/>
  </cols>
  <sheetData>
    <row r="1" spans="1:198" ht="19.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ht="8.25" customHeight="1">
      <c r="A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ht="19.5" customHeight="1">
      <c r="A3" s="7"/>
      <c r="B3" s="7"/>
      <c r="C3" s="7"/>
      <c r="E3" s="7"/>
      <c r="F3" s="7"/>
      <c r="G3" s="7" t="s">
        <v>33</v>
      </c>
      <c r="H3" s="7"/>
      <c r="I3" s="7"/>
      <c r="J3" s="50" t="s">
        <v>0</v>
      </c>
      <c r="K3" s="50"/>
      <c r="L3" s="50"/>
      <c r="M3" s="5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14" customFormat="1" ht="13.5" customHeight="1">
      <c r="A5" s="9" t="s">
        <v>1</v>
      </c>
      <c r="B5" s="47" t="s">
        <v>2</v>
      </c>
      <c r="C5" s="48"/>
      <c r="D5" s="48"/>
      <c r="E5" s="48"/>
      <c r="F5" s="48"/>
      <c r="G5" s="48"/>
      <c r="H5" s="10" t="s">
        <v>34</v>
      </c>
      <c r="I5" s="11" t="s">
        <v>35</v>
      </c>
      <c r="J5" s="12" t="s">
        <v>36</v>
      </c>
      <c r="K5" s="11" t="s">
        <v>37</v>
      </c>
      <c r="L5" s="12" t="s">
        <v>38</v>
      </c>
      <c r="M5" s="11" t="s">
        <v>39</v>
      </c>
      <c r="N5" s="13" t="s">
        <v>40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</row>
    <row r="6" spans="1:198" s="14" customFormat="1" ht="13.5" customHeight="1" thickBot="1">
      <c r="A6" s="15"/>
      <c r="B6" s="28" t="s">
        <v>21</v>
      </c>
      <c r="C6" s="29" t="s">
        <v>17</v>
      </c>
      <c r="D6" s="29" t="s">
        <v>32</v>
      </c>
      <c r="E6" s="29" t="s">
        <v>18</v>
      </c>
      <c r="F6" s="29" t="s">
        <v>20</v>
      </c>
      <c r="G6" s="30" t="s">
        <v>19</v>
      </c>
      <c r="H6" s="16" t="s">
        <v>41</v>
      </c>
      <c r="I6" s="17" t="s">
        <v>42</v>
      </c>
      <c r="J6" s="18" t="s">
        <v>42</v>
      </c>
      <c r="K6" s="17" t="s">
        <v>41</v>
      </c>
      <c r="L6" s="18" t="s">
        <v>43</v>
      </c>
      <c r="M6" s="17" t="s">
        <v>41</v>
      </c>
      <c r="N6" s="19" t="s">
        <v>44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</row>
    <row r="7" spans="1:198" s="14" customFormat="1" ht="13.5" customHeight="1" thickTop="1">
      <c r="A7" s="20" t="s">
        <v>45</v>
      </c>
      <c r="B7" s="1">
        <v>11849</v>
      </c>
      <c r="C7" s="1">
        <v>55958</v>
      </c>
      <c r="D7" s="1">
        <v>5353</v>
      </c>
      <c r="E7" s="1">
        <v>7162</v>
      </c>
      <c r="F7" s="1">
        <v>17751</v>
      </c>
      <c r="G7" s="1">
        <v>45589</v>
      </c>
      <c r="H7" s="22">
        <f aca="true" t="shared" si="0" ref="H7:H19">SUM(B7:G7)</f>
        <v>143662</v>
      </c>
      <c r="I7" s="21">
        <f aca="true" t="shared" si="1" ref="I7:I19">H7</f>
        <v>143662</v>
      </c>
      <c r="J7" s="1">
        <v>3753</v>
      </c>
      <c r="K7" s="21">
        <f aca="true" t="shared" si="2" ref="K7:K19">I7+J7</f>
        <v>147415</v>
      </c>
      <c r="L7" s="1">
        <v>10</v>
      </c>
      <c r="M7" s="21">
        <f aca="true" t="shared" si="3" ref="M7:M19">K7+L7</f>
        <v>147425</v>
      </c>
      <c r="N7" s="31">
        <v>0.06875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</row>
    <row r="8" spans="1:198" s="14" customFormat="1" ht="13.5" customHeight="1">
      <c r="A8" s="20" t="s">
        <v>46</v>
      </c>
      <c r="B8" s="1">
        <v>3343</v>
      </c>
      <c r="C8" s="1">
        <v>20484</v>
      </c>
      <c r="D8" s="1">
        <v>1852</v>
      </c>
      <c r="E8" s="1">
        <v>2655</v>
      </c>
      <c r="F8" s="1">
        <v>7422</v>
      </c>
      <c r="G8" s="1">
        <v>15682</v>
      </c>
      <c r="H8" s="22">
        <f t="shared" si="0"/>
        <v>51438</v>
      </c>
      <c r="I8" s="21">
        <f t="shared" si="1"/>
        <v>51438</v>
      </c>
      <c r="J8" s="1">
        <v>2112</v>
      </c>
      <c r="K8" s="21">
        <f t="shared" si="2"/>
        <v>53550</v>
      </c>
      <c r="L8" s="1">
        <v>2</v>
      </c>
      <c r="M8" s="21">
        <f t="shared" si="3"/>
        <v>53552</v>
      </c>
      <c r="N8" s="31">
        <v>0.041666666666666664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</row>
    <row r="9" spans="1:198" s="14" customFormat="1" ht="13.5" customHeight="1">
      <c r="A9" s="20" t="s">
        <v>47</v>
      </c>
      <c r="B9" s="1">
        <v>5969</v>
      </c>
      <c r="C9" s="1">
        <v>22973</v>
      </c>
      <c r="D9" s="1">
        <v>2167</v>
      </c>
      <c r="E9" s="1">
        <v>4620</v>
      </c>
      <c r="F9" s="1">
        <v>6878</v>
      </c>
      <c r="G9" s="1">
        <v>11451</v>
      </c>
      <c r="H9" s="22">
        <f t="shared" si="0"/>
        <v>54058</v>
      </c>
      <c r="I9" s="21">
        <f t="shared" si="1"/>
        <v>54058</v>
      </c>
      <c r="J9" s="1">
        <v>2134</v>
      </c>
      <c r="K9" s="21">
        <f t="shared" si="2"/>
        <v>56192</v>
      </c>
      <c r="L9" s="1">
        <v>5</v>
      </c>
      <c r="M9" s="21">
        <f t="shared" si="3"/>
        <v>56197</v>
      </c>
      <c r="N9" s="31">
        <v>0.017361111111111112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</row>
    <row r="10" spans="1:198" s="14" customFormat="1" ht="13.5" customHeight="1">
      <c r="A10" s="20" t="s">
        <v>48</v>
      </c>
      <c r="B10" s="1">
        <v>5191</v>
      </c>
      <c r="C10" s="1">
        <v>21139</v>
      </c>
      <c r="D10" s="1">
        <v>2323</v>
      </c>
      <c r="E10" s="1">
        <v>3633</v>
      </c>
      <c r="F10" s="1">
        <v>5282</v>
      </c>
      <c r="G10" s="1">
        <v>14165</v>
      </c>
      <c r="H10" s="22">
        <f t="shared" si="0"/>
        <v>51733</v>
      </c>
      <c r="I10" s="21">
        <f t="shared" si="1"/>
        <v>51733</v>
      </c>
      <c r="J10" s="1">
        <v>2005</v>
      </c>
      <c r="K10" s="21">
        <f t="shared" si="2"/>
        <v>53738</v>
      </c>
      <c r="L10" s="1">
        <v>5</v>
      </c>
      <c r="M10" s="21">
        <f t="shared" si="3"/>
        <v>53743</v>
      </c>
      <c r="N10" s="31">
        <v>0.9756944444444445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</row>
    <row r="11" spans="1:198" s="14" customFormat="1" ht="13.5" customHeight="1">
      <c r="A11" s="20" t="s">
        <v>49</v>
      </c>
      <c r="B11" s="1">
        <v>2755</v>
      </c>
      <c r="C11" s="1">
        <v>8990</v>
      </c>
      <c r="D11" s="1">
        <v>1174</v>
      </c>
      <c r="E11" s="1">
        <v>1222</v>
      </c>
      <c r="F11" s="1">
        <v>2808</v>
      </c>
      <c r="G11" s="1">
        <v>5011</v>
      </c>
      <c r="H11" s="22">
        <f t="shared" si="0"/>
        <v>21960</v>
      </c>
      <c r="I11" s="21">
        <f t="shared" si="1"/>
        <v>21960</v>
      </c>
      <c r="J11" s="1">
        <v>1044</v>
      </c>
      <c r="K11" s="21">
        <f t="shared" si="2"/>
        <v>23004</v>
      </c>
      <c r="L11" s="1">
        <v>2</v>
      </c>
      <c r="M11" s="21">
        <f t="shared" si="3"/>
        <v>23006</v>
      </c>
      <c r="N11" s="31">
        <v>0.013194444444444444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</row>
    <row r="12" spans="1:198" s="14" customFormat="1" ht="13.5" customHeight="1">
      <c r="A12" s="20" t="s">
        <v>3</v>
      </c>
      <c r="B12" s="1">
        <v>1837</v>
      </c>
      <c r="C12" s="1">
        <v>10859</v>
      </c>
      <c r="D12" s="1">
        <v>926</v>
      </c>
      <c r="E12" s="1">
        <v>954</v>
      </c>
      <c r="F12" s="1">
        <v>3124</v>
      </c>
      <c r="G12" s="1">
        <v>6840</v>
      </c>
      <c r="H12" s="22">
        <f t="shared" si="0"/>
        <v>24540</v>
      </c>
      <c r="I12" s="21">
        <f t="shared" si="1"/>
        <v>24540</v>
      </c>
      <c r="J12" s="1">
        <v>1053</v>
      </c>
      <c r="K12" s="21">
        <f t="shared" si="2"/>
        <v>25593</v>
      </c>
      <c r="L12" s="1">
        <v>0</v>
      </c>
      <c r="M12" s="21">
        <f t="shared" si="3"/>
        <v>25593</v>
      </c>
      <c r="N12" s="31">
        <v>0.9965277777777778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</row>
    <row r="13" spans="1:198" s="14" customFormat="1" ht="13.5" customHeight="1">
      <c r="A13" s="20" t="s">
        <v>50</v>
      </c>
      <c r="B13" s="1">
        <v>1606</v>
      </c>
      <c r="C13" s="1">
        <v>8442</v>
      </c>
      <c r="D13" s="1">
        <v>716</v>
      </c>
      <c r="E13" s="1">
        <v>1206</v>
      </c>
      <c r="F13" s="1">
        <v>4122</v>
      </c>
      <c r="G13" s="1">
        <v>6271</v>
      </c>
      <c r="H13" s="22">
        <f t="shared" si="0"/>
        <v>22363</v>
      </c>
      <c r="I13" s="21">
        <f t="shared" si="1"/>
        <v>22363</v>
      </c>
      <c r="J13" s="1">
        <v>823</v>
      </c>
      <c r="K13" s="21">
        <f t="shared" si="2"/>
        <v>23186</v>
      </c>
      <c r="L13" s="1">
        <v>1</v>
      </c>
      <c r="M13" s="21">
        <f t="shared" si="3"/>
        <v>23187</v>
      </c>
      <c r="N13" s="31">
        <v>0.9965277777777778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</row>
    <row r="14" spans="1:198" s="14" customFormat="1" ht="13.5" customHeight="1">
      <c r="A14" s="20" t="s">
        <v>51</v>
      </c>
      <c r="B14" s="1">
        <v>1392</v>
      </c>
      <c r="C14" s="1">
        <v>8512</v>
      </c>
      <c r="D14" s="1">
        <v>605</v>
      </c>
      <c r="E14" s="1">
        <v>853</v>
      </c>
      <c r="F14" s="1">
        <v>2130</v>
      </c>
      <c r="G14" s="1">
        <v>4485</v>
      </c>
      <c r="H14" s="22">
        <f t="shared" si="0"/>
        <v>17977</v>
      </c>
      <c r="I14" s="21">
        <f t="shared" si="1"/>
        <v>17977</v>
      </c>
      <c r="J14" s="1">
        <v>1041</v>
      </c>
      <c r="K14" s="21">
        <f t="shared" si="2"/>
        <v>19018</v>
      </c>
      <c r="L14" s="1">
        <v>0</v>
      </c>
      <c r="M14" s="21">
        <f t="shared" si="3"/>
        <v>19018</v>
      </c>
      <c r="N14" s="31">
        <v>0.9993055555555556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</row>
    <row r="15" spans="1:198" s="14" customFormat="1" ht="13.5" customHeight="1">
      <c r="A15" s="20" t="s">
        <v>52</v>
      </c>
      <c r="B15" s="1">
        <v>1463</v>
      </c>
      <c r="C15" s="1">
        <v>7448</v>
      </c>
      <c r="D15" s="1">
        <v>744</v>
      </c>
      <c r="E15" s="1">
        <v>634</v>
      </c>
      <c r="F15" s="1">
        <v>2931</v>
      </c>
      <c r="G15" s="1">
        <v>5262</v>
      </c>
      <c r="H15" s="22">
        <f t="shared" si="0"/>
        <v>18482</v>
      </c>
      <c r="I15" s="21">
        <f t="shared" si="1"/>
        <v>18482</v>
      </c>
      <c r="J15" s="1">
        <v>584</v>
      </c>
      <c r="K15" s="21">
        <f t="shared" si="2"/>
        <v>19066</v>
      </c>
      <c r="L15" s="1">
        <v>0</v>
      </c>
      <c r="M15" s="21">
        <f t="shared" si="3"/>
        <v>19066</v>
      </c>
      <c r="N15" s="31">
        <v>0.03194444444444445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</row>
    <row r="16" spans="1:198" s="14" customFormat="1" ht="13.5" customHeight="1">
      <c r="A16" s="20" t="s">
        <v>53</v>
      </c>
      <c r="B16" s="1">
        <v>2138</v>
      </c>
      <c r="C16" s="1">
        <v>15766</v>
      </c>
      <c r="D16" s="1">
        <v>1288</v>
      </c>
      <c r="E16" s="1">
        <v>1250</v>
      </c>
      <c r="F16" s="1">
        <v>4906</v>
      </c>
      <c r="G16" s="1">
        <v>10395</v>
      </c>
      <c r="H16" s="22">
        <f t="shared" si="0"/>
        <v>35743</v>
      </c>
      <c r="I16" s="21">
        <f t="shared" si="1"/>
        <v>35743</v>
      </c>
      <c r="J16" s="1">
        <v>1437</v>
      </c>
      <c r="K16" s="21">
        <f t="shared" si="2"/>
        <v>37180</v>
      </c>
      <c r="L16" s="1">
        <v>2</v>
      </c>
      <c r="M16" s="21">
        <f t="shared" si="3"/>
        <v>37182</v>
      </c>
      <c r="N16" s="31">
        <v>0.07152777777777779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</row>
    <row r="17" spans="1:198" s="14" customFormat="1" ht="13.5" customHeight="1">
      <c r="A17" s="20" t="s">
        <v>54</v>
      </c>
      <c r="B17" s="1">
        <v>1544</v>
      </c>
      <c r="C17" s="1">
        <v>11972</v>
      </c>
      <c r="D17" s="1">
        <v>1005</v>
      </c>
      <c r="E17" s="1">
        <v>868</v>
      </c>
      <c r="F17" s="1">
        <v>4001</v>
      </c>
      <c r="G17" s="1">
        <v>6457</v>
      </c>
      <c r="H17" s="22">
        <f t="shared" si="0"/>
        <v>25847</v>
      </c>
      <c r="I17" s="21">
        <f t="shared" si="1"/>
        <v>25847</v>
      </c>
      <c r="J17" s="1">
        <v>854</v>
      </c>
      <c r="K17" s="21">
        <f t="shared" si="2"/>
        <v>26701</v>
      </c>
      <c r="L17" s="1">
        <v>1</v>
      </c>
      <c r="M17" s="21">
        <f t="shared" si="3"/>
        <v>26702</v>
      </c>
      <c r="N17" s="31">
        <v>0.006944444444444444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</row>
    <row r="18" spans="1:198" s="14" customFormat="1" ht="13.5" customHeight="1">
      <c r="A18" s="20" t="s">
        <v>4</v>
      </c>
      <c r="B18" s="1">
        <v>1037</v>
      </c>
      <c r="C18" s="1">
        <v>5231</v>
      </c>
      <c r="D18" s="1">
        <v>474</v>
      </c>
      <c r="E18" s="1">
        <v>590</v>
      </c>
      <c r="F18" s="1">
        <v>1686</v>
      </c>
      <c r="G18" s="1">
        <v>3321</v>
      </c>
      <c r="H18" s="22">
        <f t="shared" si="0"/>
        <v>12339</v>
      </c>
      <c r="I18" s="21">
        <f t="shared" si="1"/>
        <v>12339</v>
      </c>
      <c r="J18" s="1">
        <v>700</v>
      </c>
      <c r="K18" s="21">
        <f t="shared" si="2"/>
        <v>13039</v>
      </c>
      <c r="L18" s="1">
        <v>0</v>
      </c>
      <c r="M18" s="21">
        <f t="shared" si="3"/>
        <v>13039</v>
      </c>
      <c r="N18" s="31">
        <v>0.9756944444444445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</row>
    <row r="19" spans="1:198" s="14" customFormat="1" ht="13.5" customHeight="1" thickBot="1">
      <c r="A19" s="23" t="s">
        <v>55</v>
      </c>
      <c r="B19" s="2">
        <v>1593</v>
      </c>
      <c r="C19" s="2">
        <v>8966</v>
      </c>
      <c r="D19" s="2">
        <v>803</v>
      </c>
      <c r="E19" s="2">
        <v>932</v>
      </c>
      <c r="F19" s="2">
        <v>2479</v>
      </c>
      <c r="G19" s="2">
        <v>5158</v>
      </c>
      <c r="H19" s="25">
        <f t="shared" si="0"/>
        <v>19931</v>
      </c>
      <c r="I19" s="24">
        <f t="shared" si="1"/>
        <v>19931</v>
      </c>
      <c r="J19" s="2">
        <v>700</v>
      </c>
      <c r="K19" s="24">
        <f t="shared" si="2"/>
        <v>20631</v>
      </c>
      <c r="L19" s="2">
        <v>0</v>
      </c>
      <c r="M19" s="24">
        <f t="shared" si="3"/>
        <v>20631</v>
      </c>
      <c r="N19" s="32">
        <v>0.9756944444444445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</row>
    <row r="20" spans="1:198" s="14" customFormat="1" ht="13.5" customHeight="1" thickBot="1">
      <c r="A20" s="23" t="s">
        <v>56</v>
      </c>
      <c r="B20" s="24">
        <f aca="true" t="shared" si="4" ref="B20:M20">SUM(B7:B19)</f>
        <v>41717</v>
      </c>
      <c r="C20" s="24">
        <f t="shared" si="4"/>
        <v>206740</v>
      </c>
      <c r="D20" s="24">
        <f t="shared" si="4"/>
        <v>19430</v>
      </c>
      <c r="E20" s="24">
        <f t="shared" si="4"/>
        <v>26579</v>
      </c>
      <c r="F20" s="24">
        <f t="shared" si="4"/>
        <v>65520</v>
      </c>
      <c r="G20" s="24">
        <f t="shared" si="4"/>
        <v>140087</v>
      </c>
      <c r="H20" s="25">
        <f t="shared" si="4"/>
        <v>500073</v>
      </c>
      <c r="I20" s="24">
        <f t="shared" si="4"/>
        <v>500073</v>
      </c>
      <c r="J20" s="24">
        <f t="shared" si="4"/>
        <v>18240</v>
      </c>
      <c r="K20" s="24">
        <f t="shared" si="4"/>
        <v>518313</v>
      </c>
      <c r="L20" s="24">
        <f t="shared" si="4"/>
        <v>28</v>
      </c>
      <c r="M20" s="24">
        <f t="shared" si="4"/>
        <v>518341</v>
      </c>
      <c r="N20" s="3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</row>
    <row r="21" spans="1:198" s="14" customFormat="1" ht="13.5" customHeight="1">
      <c r="A21" s="20" t="s">
        <v>57</v>
      </c>
      <c r="B21" s="1">
        <v>584</v>
      </c>
      <c r="C21" s="1">
        <v>3635</v>
      </c>
      <c r="D21" s="1">
        <v>388</v>
      </c>
      <c r="E21" s="1">
        <v>463</v>
      </c>
      <c r="F21" s="1">
        <v>1716</v>
      </c>
      <c r="G21" s="1">
        <v>2756</v>
      </c>
      <c r="H21" s="22">
        <f>SUM(B21:G21)</f>
        <v>9542</v>
      </c>
      <c r="I21" s="21">
        <f>H21</f>
        <v>9542</v>
      </c>
      <c r="J21" s="1">
        <v>329</v>
      </c>
      <c r="K21" s="21">
        <f>I21+J21</f>
        <v>9871</v>
      </c>
      <c r="L21" s="1">
        <v>0</v>
      </c>
      <c r="M21" s="21">
        <f>K21+L21</f>
        <v>9871</v>
      </c>
      <c r="N21" s="31">
        <v>0.9861111111111112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</row>
    <row r="22" spans="1:198" s="14" customFormat="1" ht="13.5" customHeight="1" thickBot="1">
      <c r="A22" s="23" t="s">
        <v>58</v>
      </c>
      <c r="B22" s="2">
        <v>497</v>
      </c>
      <c r="C22" s="2">
        <v>3146</v>
      </c>
      <c r="D22" s="2">
        <v>254</v>
      </c>
      <c r="E22" s="2">
        <v>304</v>
      </c>
      <c r="F22" s="2">
        <v>1224</v>
      </c>
      <c r="G22" s="2">
        <v>2374</v>
      </c>
      <c r="H22" s="25">
        <f>SUM(B22:G22)</f>
        <v>7799</v>
      </c>
      <c r="I22" s="24">
        <f>H22</f>
        <v>7799</v>
      </c>
      <c r="J22" s="2">
        <v>217</v>
      </c>
      <c r="K22" s="24">
        <f>I22+J22</f>
        <v>8016</v>
      </c>
      <c r="L22" s="2">
        <v>1</v>
      </c>
      <c r="M22" s="24">
        <f>K22+L22</f>
        <v>8017</v>
      </c>
      <c r="N22" s="32">
        <v>0.9645833333333332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</row>
    <row r="23" spans="1:198" s="14" customFormat="1" ht="13.5" customHeight="1" thickBot="1">
      <c r="A23" s="23" t="s">
        <v>5</v>
      </c>
      <c r="B23" s="24">
        <f aca="true" t="shared" si="5" ref="B23:M23">SUM(B21:B22)</f>
        <v>1081</v>
      </c>
      <c r="C23" s="24">
        <f t="shared" si="5"/>
        <v>6781</v>
      </c>
      <c r="D23" s="24">
        <f t="shared" si="5"/>
        <v>642</v>
      </c>
      <c r="E23" s="24">
        <f t="shared" si="5"/>
        <v>767</v>
      </c>
      <c r="F23" s="24">
        <f t="shared" si="5"/>
        <v>2940</v>
      </c>
      <c r="G23" s="24">
        <f t="shared" si="5"/>
        <v>5130</v>
      </c>
      <c r="H23" s="25">
        <f t="shared" si="5"/>
        <v>17341</v>
      </c>
      <c r="I23" s="24">
        <f t="shared" si="5"/>
        <v>17341</v>
      </c>
      <c r="J23" s="24">
        <f t="shared" si="5"/>
        <v>546</v>
      </c>
      <c r="K23" s="24">
        <f t="shared" si="5"/>
        <v>17887</v>
      </c>
      <c r="L23" s="24">
        <f t="shared" si="5"/>
        <v>1</v>
      </c>
      <c r="M23" s="24">
        <f t="shared" si="5"/>
        <v>17888</v>
      </c>
      <c r="N23" s="3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</row>
    <row r="24" spans="1:198" s="14" customFormat="1" ht="13.5" customHeight="1">
      <c r="A24" s="20" t="s">
        <v>59</v>
      </c>
      <c r="B24" s="1">
        <v>862</v>
      </c>
      <c r="C24" s="1">
        <v>5615</v>
      </c>
      <c r="D24" s="1">
        <v>457</v>
      </c>
      <c r="E24" s="1">
        <v>547</v>
      </c>
      <c r="F24" s="1">
        <v>1617</v>
      </c>
      <c r="G24" s="1">
        <v>3520</v>
      </c>
      <c r="H24" s="22">
        <f>SUM(B24:G24)</f>
        <v>12618</v>
      </c>
      <c r="I24" s="21">
        <f>H24</f>
        <v>12618</v>
      </c>
      <c r="J24" s="1">
        <v>632</v>
      </c>
      <c r="K24" s="21">
        <f>I24+J24</f>
        <v>13250</v>
      </c>
      <c r="L24" s="1">
        <v>0</v>
      </c>
      <c r="M24" s="21">
        <f>K24+L24</f>
        <v>13250</v>
      </c>
      <c r="N24" s="31">
        <v>0.9965277777777778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</row>
    <row r="25" spans="1:198" s="14" customFormat="1" ht="13.5" customHeight="1">
      <c r="A25" s="20" t="s">
        <v>60</v>
      </c>
      <c r="B25" s="1">
        <v>262</v>
      </c>
      <c r="C25" s="1">
        <v>1907</v>
      </c>
      <c r="D25" s="1">
        <v>217</v>
      </c>
      <c r="E25" s="1">
        <v>236</v>
      </c>
      <c r="F25" s="1">
        <v>889</v>
      </c>
      <c r="G25" s="1">
        <v>1253</v>
      </c>
      <c r="H25" s="22">
        <f>SUM(B25:G25)</f>
        <v>4764</v>
      </c>
      <c r="I25" s="21">
        <f>H25</f>
        <v>4764</v>
      </c>
      <c r="J25" s="1">
        <v>144</v>
      </c>
      <c r="K25" s="21">
        <f>I25+J25</f>
        <v>4908</v>
      </c>
      <c r="L25" s="1">
        <v>0</v>
      </c>
      <c r="M25" s="21">
        <f>K25+L25</f>
        <v>4908</v>
      </c>
      <c r="N25" s="31">
        <v>0.9618055555555555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</row>
    <row r="26" spans="1:198" s="14" customFormat="1" ht="13.5" customHeight="1">
      <c r="A26" s="20" t="s">
        <v>61</v>
      </c>
      <c r="B26" s="1">
        <v>383</v>
      </c>
      <c r="C26" s="1">
        <v>2209</v>
      </c>
      <c r="D26" s="1">
        <v>245</v>
      </c>
      <c r="E26" s="1">
        <v>211</v>
      </c>
      <c r="F26" s="1">
        <v>1301</v>
      </c>
      <c r="G26" s="1">
        <v>1610</v>
      </c>
      <c r="H26" s="22">
        <f>SUM(B26:G26)</f>
        <v>5959</v>
      </c>
      <c r="I26" s="21">
        <f>H26</f>
        <v>5959</v>
      </c>
      <c r="J26" s="1">
        <v>149</v>
      </c>
      <c r="K26" s="21">
        <f>I26+J26</f>
        <v>6108</v>
      </c>
      <c r="L26" s="1">
        <v>0</v>
      </c>
      <c r="M26" s="21">
        <f>K26+L26</f>
        <v>6108</v>
      </c>
      <c r="N26" s="31">
        <v>0.96875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</row>
    <row r="27" spans="1:198" s="14" customFormat="1" ht="13.5" customHeight="1" thickBot="1">
      <c r="A27" s="23" t="s">
        <v>62</v>
      </c>
      <c r="B27" s="2">
        <v>540</v>
      </c>
      <c r="C27" s="2">
        <v>2795</v>
      </c>
      <c r="D27" s="2">
        <v>203</v>
      </c>
      <c r="E27" s="2">
        <v>215</v>
      </c>
      <c r="F27" s="2">
        <v>926</v>
      </c>
      <c r="G27" s="2">
        <v>1676</v>
      </c>
      <c r="H27" s="25">
        <f>SUM(B27:G27)</f>
        <v>6355</v>
      </c>
      <c r="I27" s="24">
        <f>H27</f>
        <v>6355</v>
      </c>
      <c r="J27" s="2">
        <v>233</v>
      </c>
      <c r="K27" s="24">
        <f>I27+J27</f>
        <v>6588</v>
      </c>
      <c r="L27" s="2">
        <v>2</v>
      </c>
      <c r="M27" s="24">
        <f>K27+L27</f>
        <v>6590</v>
      </c>
      <c r="N27" s="32">
        <v>0.9583333333333334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</row>
    <row r="28" spans="1:198" s="14" customFormat="1" ht="13.5" customHeight="1" thickBot="1">
      <c r="A28" s="23" t="s">
        <v>6</v>
      </c>
      <c r="B28" s="24">
        <f aca="true" t="shared" si="6" ref="B28:M28">SUM(B24:B27)</f>
        <v>2047</v>
      </c>
      <c r="C28" s="24">
        <f t="shared" si="6"/>
        <v>12526</v>
      </c>
      <c r="D28" s="24">
        <f t="shared" si="6"/>
        <v>1122</v>
      </c>
      <c r="E28" s="24">
        <f t="shared" si="6"/>
        <v>1209</v>
      </c>
      <c r="F28" s="24">
        <f t="shared" si="6"/>
        <v>4733</v>
      </c>
      <c r="G28" s="24">
        <f t="shared" si="6"/>
        <v>8059</v>
      </c>
      <c r="H28" s="25">
        <f t="shared" si="6"/>
        <v>29696</v>
      </c>
      <c r="I28" s="24">
        <f t="shared" si="6"/>
        <v>29696</v>
      </c>
      <c r="J28" s="24">
        <f t="shared" si="6"/>
        <v>1158</v>
      </c>
      <c r="K28" s="24">
        <f t="shared" si="6"/>
        <v>30854</v>
      </c>
      <c r="L28" s="24">
        <f t="shared" si="6"/>
        <v>2</v>
      </c>
      <c r="M28" s="24">
        <f t="shared" si="6"/>
        <v>30856</v>
      </c>
      <c r="N28" s="3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</row>
    <row r="29" spans="1:198" s="14" customFormat="1" ht="13.5" customHeight="1" thickBot="1">
      <c r="A29" s="23" t="s">
        <v>7</v>
      </c>
      <c r="B29" s="2">
        <v>453</v>
      </c>
      <c r="C29" s="2">
        <v>2186</v>
      </c>
      <c r="D29" s="2">
        <v>183</v>
      </c>
      <c r="E29" s="2">
        <v>251</v>
      </c>
      <c r="F29" s="2">
        <v>1015</v>
      </c>
      <c r="G29" s="2">
        <v>1462</v>
      </c>
      <c r="H29" s="25">
        <f>SUM(B29:G29)</f>
        <v>5550</v>
      </c>
      <c r="I29" s="24">
        <f>H29</f>
        <v>5550</v>
      </c>
      <c r="J29" s="2">
        <v>358</v>
      </c>
      <c r="K29" s="24">
        <f>I29+J29</f>
        <v>5908</v>
      </c>
      <c r="L29" s="2">
        <v>0</v>
      </c>
      <c r="M29" s="24">
        <f>K29+L29</f>
        <v>5908</v>
      </c>
      <c r="N29" s="32">
        <v>0.98125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</row>
    <row r="30" spans="1:198" s="14" customFormat="1" ht="13.5" customHeight="1" thickBot="1">
      <c r="A30" s="23" t="s">
        <v>8</v>
      </c>
      <c r="B30" s="24">
        <f aca="true" t="shared" si="7" ref="B30:M30">B29</f>
        <v>453</v>
      </c>
      <c r="C30" s="24">
        <f t="shared" si="7"/>
        <v>2186</v>
      </c>
      <c r="D30" s="24">
        <f t="shared" si="7"/>
        <v>183</v>
      </c>
      <c r="E30" s="24">
        <f t="shared" si="7"/>
        <v>251</v>
      </c>
      <c r="F30" s="24">
        <f t="shared" si="7"/>
        <v>1015</v>
      </c>
      <c r="G30" s="24">
        <f t="shared" si="7"/>
        <v>1462</v>
      </c>
      <c r="H30" s="25">
        <f t="shared" si="7"/>
        <v>5550</v>
      </c>
      <c r="I30" s="24">
        <f t="shared" si="7"/>
        <v>5550</v>
      </c>
      <c r="J30" s="24">
        <f t="shared" si="7"/>
        <v>358</v>
      </c>
      <c r="K30" s="24">
        <f t="shared" si="7"/>
        <v>5908</v>
      </c>
      <c r="L30" s="24">
        <f t="shared" si="7"/>
        <v>0</v>
      </c>
      <c r="M30" s="24">
        <f t="shared" si="7"/>
        <v>5908</v>
      </c>
      <c r="N30" s="3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</row>
    <row r="31" spans="1:198" s="14" customFormat="1" ht="13.5" customHeight="1">
      <c r="A31" s="20" t="s">
        <v>63</v>
      </c>
      <c r="B31" s="1">
        <v>432</v>
      </c>
      <c r="C31" s="1">
        <v>1693</v>
      </c>
      <c r="D31" s="1">
        <v>228</v>
      </c>
      <c r="E31" s="1">
        <v>122</v>
      </c>
      <c r="F31" s="1">
        <v>971</v>
      </c>
      <c r="G31" s="1">
        <v>808</v>
      </c>
      <c r="H31" s="22">
        <f aca="true" t="shared" si="8" ref="H31:H37">SUM(B31:G31)</f>
        <v>4254</v>
      </c>
      <c r="I31" s="21">
        <f aca="true" t="shared" si="9" ref="I31:I37">H31</f>
        <v>4254</v>
      </c>
      <c r="J31" s="1">
        <v>346</v>
      </c>
      <c r="K31" s="21">
        <f aca="true" t="shared" si="10" ref="K31:K37">I31+J31</f>
        <v>4600</v>
      </c>
      <c r="L31" s="1">
        <v>6</v>
      </c>
      <c r="M31" s="21">
        <f aca="true" t="shared" si="11" ref="M31:M37">K31+L31</f>
        <v>4606</v>
      </c>
      <c r="N31" s="31">
        <v>0.9354166666666667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</row>
    <row r="32" spans="1:198" s="14" customFormat="1" ht="13.5" customHeight="1">
      <c r="A32" s="20" t="s">
        <v>64</v>
      </c>
      <c r="B32" s="1">
        <v>881</v>
      </c>
      <c r="C32" s="1">
        <v>2657</v>
      </c>
      <c r="D32" s="1">
        <v>340</v>
      </c>
      <c r="E32" s="1">
        <v>361</v>
      </c>
      <c r="F32" s="1">
        <v>1132</v>
      </c>
      <c r="G32" s="1">
        <v>1412</v>
      </c>
      <c r="H32" s="22">
        <f t="shared" si="8"/>
        <v>6783</v>
      </c>
      <c r="I32" s="21">
        <f t="shared" si="9"/>
        <v>6783</v>
      </c>
      <c r="J32" s="1">
        <v>394</v>
      </c>
      <c r="K32" s="21">
        <f t="shared" si="10"/>
        <v>7177</v>
      </c>
      <c r="L32" s="1">
        <v>0</v>
      </c>
      <c r="M32" s="21">
        <f t="shared" si="11"/>
        <v>7177</v>
      </c>
      <c r="N32" s="31">
        <v>0.9479166666666666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</row>
    <row r="33" spans="1:198" s="14" customFormat="1" ht="13.5" customHeight="1">
      <c r="A33" s="20" t="s">
        <v>65</v>
      </c>
      <c r="B33" s="1">
        <v>472</v>
      </c>
      <c r="C33" s="1">
        <v>1882</v>
      </c>
      <c r="D33" s="1">
        <v>188</v>
      </c>
      <c r="E33" s="1">
        <v>167</v>
      </c>
      <c r="F33" s="1">
        <v>683</v>
      </c>
      <c r="G33" s="1">
        <v>809</v>
      </c>
      <c r="H33" s="22">
        <f t="shared" si="8"/>
        <v>4201</v>
      </c>
      <c r="I33" s="21">
        <f t="shared" si="9"/>
        <v>4201</v>
      </c>
      <c r="J33" s="1">
        <v>286</v>
      </c>
      <c r="K33" s="21">
        <f t="shared" si="10"/>
        <v>4487</v>
      </c>
      <c r="L33" s="1">
        <v>0</v>
      </c>
      <c r="M33" s="21">
        <f t="shared" si="11"/>
        <v>4487</v>
      </c>
      <c r="N33" s="31">
        <v>0.91875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</row>
    <row r="34" spans="1:198" s="14" customFormat="1" ht="13.5" customHeight="1">
      <c r="A34" s="20" t="s">
        <v>9</v>
      </c>
      <c r="B34" s="1">
        <v>826</v>
      </c>
      <c r="C34" s="1">
        <v>2454</v>
      </c>
      <c r="D34" s="1">
        <v>347</v>
      </c>
      <c r="E34" s="1">
        <v>170</v>
      </c>
      <c r="F34" s="1">
        <v>913</v>
      </c>
      <c r="G34" s="1">
        <v>1200</v>
      </c>
      <c r="H34" s="22">
        <f t="shared" si="8"/>
        <v>5910</v>
      </c>
      <c r="I34" s="21">
        <f t="shared" si="9"/>
        <v>5910</v>
      </c>
      <c r="J34" s="1">
        <v>515</v>
      </c>
      <c r="K34" s="21">
        <f t="shared" si="10"/>
        <v>6425</v>
      </c>
      <c r="L34" s="1">
        <v>0</v>
      </c>
      <c r="M34" s="21">
        <f t="shared" si="11"/>
        <v>6425</v>
      </c>
      <c r="N34" s="31">
        <v>0.9854166666666666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</row>
    <row r="35" spans="1:198" s="14" customFormat="1" ht="13.5" customHeight="1">
      <c r="A35" s="20" t="s">
        <v>66</v>
      </c>
      <c r="B35" s="1">
        <v>301</v>
      </c>
      <c r="C35" s="1">
        <v>1188</v>
      </c>
      <c r="D35" s="1">
        <v>122</v>
      </c>
      <c r="E35" s="1">
        <v>166</v>
      </c>
      <c r="F35" s="1">
        <v>328</v>
      </c>
      <c r="G35" s="1">
        <v>506</v>
      </c>
      <c r="H35" s="22">
        <f t="shared" si="8"/>
        <v>2611</v>
      </c>
      <c r="I35" s="21">
        <f t="shared" si="9"/>
        <v>2611</v>
      </c>
      <c r="J35" s="1">
        <v>235</v>
      </c>
      <c r="K35" s="21">
        <f t="shared" si="10"/>
        <v>2846</v>
      </c>
      <c r="L35" s="1">
        <v>0</v>
      </c>
      <c r="M35" s="21">
        <f t="shared" si="11"/>
        <v>2846</v>
      </c>
      <c r="N35" s="31">
        <v>0.9305555555555555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</row>
    <row r="36" spans="1:198" s="14" customFormat="1" ht="13.5" customHeight="1">
      <c r="A36" s="20" t="s">
        <v>67</v>
      </c>
      <c r="B36" s="1">
        <v>387</v>
      </c>
      <c r="C36" s="1">
        <v>1542</v>
      </c>
      <c r="D36" s="1">
        <v>152</v>
      </c>
      <c r="E36" s="1">
        <v>98</v>
      </c>
      <c r="F36" s="1">
        <v>511</v>
      </c>
      <c r="G36" s="1">
        <v>696</v>
      </c>
      <c r="H36" s="22">
        <f t="shared" si="8"/>
        <v>3386</v>
      </c>
      <c r="I36" s="21">
        <f t="shared" si="9"/>
        <v>3386</v>
      </c>
      <c r="J36" s="1">
        <v>209</v>
      </c>
      <c r="K36" s="21">
        <f t="shared" si="10"/>
        <v>3595</v>
      </c>
      <c r="L36" s="1">
        <v>0</v>
      </c>
      <c r="M36" s="21">
        <f t="shared" si="11"/>
        <v>3595</v>
      </c>
      <c r="N36" s="31">
        <v>0.9479166666666666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</row>
    <row r="37" spans="1:198" s="14" customFormat="1" ht="13.5" customHeight="1" thickBot="1">
      <c r="A37" s="23" t="s">
        <v>68</v>
      </c>
      <c r="B37" s="2">
        <v>499</v>
      </c>
      <c r="C37" s="2">
        <v>1489</v>
      </c>
      <c r="D37" s="2">
        <v>195</v>
      </c>
      <c r="E37" s="2">
        <v>132</v>
      </c>
      <c r="F37" s="2">
        <v>714</v>
      </c>
      <c r="G37" s="2">
        <v>677</v>
      </c>
      <c r="H37" s="25">
        <f t="shared" si="8"/>
        <v>3706</v>
      </c>
      <c r="I37" s="24">
        <f t="shared" si="9"/>
        <v>3706</v>
      </c>
      <c r="J37" s="2">
        <v>281</v>
      </c>
      <c r="K37" s="24">
        <f t="shared" si="10"/>
        <v>3987</v>
      </c>
      <c r="L37" s="2">
        <v>0</v>
      </c>
      <c r="M37" s="24">
        <f t="shared" si="11"/>
        <v>3987</v>
      </c>
      <c r="N37" s="32">
        <v>0.9340277777777778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</row>
    <row r="38" spans="1:198" s="14" customFormat="1" ht="13.5" customHeight="1" thickBot="1">
      <c r="A38" s="23" t="s">
        <v>10</v>
      </c>
      <c r="B38" s="24">
        <f aca="true" t="shared" si="12" ref="B38:M38">SUM(B31:B37)</f>
        <v>3798</v>
      </c>
      <c r="C38" s="24">
        <f t="shared" si="12"/>
        <v>12905</v>
      </c>
      <c r="D38" s="24">
        <f t="shared" si="12"/>
        <v>1572</v>
      </c>
      <c r="E38" s="24">
        <f t="shared" si="12"/>
        <v>1216</v>
      </c>
      <c r="F38" s="24">
        <f t="shared" si="12"/>
        <v>5252</v>
      </c>
      <c r="G38" s="24">
        <f t="shared" si="12"/>
        <v>6108</v>
      </c>
      <c r="H38" s="25">
        <f t="shared" si="12"/>
        <v>30851</v>
      </c>
      <c r="I38" s="24">
        <f t="shared" si="12"/>
        <v>30851</v>
      </c>
      <c r="J38" s="24">
        <f t="shared" si="12"/>
        <v>2266</v>
      </c>
      <c r="K38" s="24">
        <f t="shared" si="12"/>
        <v>33117</v>
      </c>
      <c r="L38" s="24">
        <f t="shared" si="12"/>
        <v>6</v>
      </c>
      <c r="M38" s="24">
        <f t="shared" si="12"/>
        <v>33123</v>
      </c>
      <c r="N38" s="3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</row>
    <row r="39" spans="1:198" s="14" customFormat="1" ht="13.5" customHeight="1">
      <c r="A39" s="20" t="s">
        <v>69</v>
      </c>
      <c r="B39" s="1">
        <v>1032</v>
      </c>
      <c r="C39" s="1">
        <v>6247</v>
      </c>
      <c r="D39" s="1">
        <v>558</v>
      </c>
      <c r="E39" s="1">
        <v>681</v>
      </c>
      <c r="F39" s="1">
        <v>2213</v>
      </c>
      <c r="G39" s="1">
        <v>4387</v>
      </c>
      <c r="H39" s="22">
        <f>SUM(B39:G39)</f>
        <v>15118</v>
      </c>
      <c r="I39" s="21">
        <f>H39</f>
        <v>15118</v>
      </c>
      <c r="J39" s="1">
        <v>664</v>
      </c>
      <c r="K39" s="21">
        <f>I39+J39</f>
        <v>15782</v>
      </c>
      <c r="L39" s="1">
        <v>1</v>
      </c>
      <c r="M39" s="21">
        <f>K39+L39</f>
        <v>15783</v>
      </c>
      <c r="N39" s="31">
        <v>0.9743055555555555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</row>
    <row r="40" spans="1:198" s="14" customFormat="1" ht="13.5" customHeight="1" thickBot="1">
      <c r="A40" s="23" t="s">
        <v>70</v>
      </c>
      <c r="B40" s="2">
        <v>888</v>
      </c>
      <c r="C40" s="2">
        <v>4801</v>
      </c>
      <c r="D40" s="2">
        <v>397</v>
      </c>
      <c r="E40" s="2">
        <v>430</v>
      </c>
      <c r="F40" s="2">
        <v>1409</v>
      </c>
      <c r="G40" s="2">
        <v>3241</v>
      </c>
      <c r="H40" s="25">
        <f>SUM(B40:G40)</f>
        <v>11166</v>
      </c>
      <c r="I40" s="24">
        <f>H40</f>
        <v>11166</v>
      </c>
      <c r="J40" s="2">
        <v>550</v>
      </c>
      <c r="K40" s="24">
        <f>I40+J40</f>
        <v>11716</v>
      </c>
      <c r="L40" s="2">
        <v>1</v>
      </c>
      <c r="M40" s="24">
        <f>K40+L40</f>
        <v>11717</v>
      </c>
      <c r="N40" s="32">
        <v>0.9479166666666666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</row>
    <row r="41" spans="1:198" s="14" customFormat="1" ht="13.5" customHeight="1" thickBot="1">
      <c r="A41" s="23" t="s">
        <v>11</v>
      </c>
      <c r="B41" s="24">
        <f aca="true" t="shared" si="13" ref="B41:M41">SUM(B39:B40)</f>
        <v>1920</v>
      </c>
      <c r="C41" s="24">
        <f t="shared" si="13"/>
        <v>11048</v>
      </c>
      <c r="D41" s="24">
        <f t="shared" si="13"/>
        <v>955</v>
      </c>
      <c r="E41" s="24">
        <f t="shared" si="13"/>
        <v>1111</v>
      </c>
      <c r="F41" s="24">
        <f t="shared" si="13"/>
        <v>3622</v>
      </c>
      <c r="G41" s="24">
        <f t="shared" si="13"/>
        <v>7628</v>
      </c>
      <c r="H41" s="25">
        <f t="shared" si="13"/>
        <v>26284</v>
      </c>
      <c r="I41" s="24">
        <f t="shared" si="13"/>
        <v>26284</v>
      </c>
      <c r="J41" s="24">
        <f t="shared" si="13"/>
        <v>1214</v>
      </c>
      <c r="K41" s="24">
        <f t="shared" si="13"/>
        <v>27498</v>
      </c>
      <c r="L41" s="24">
        <f t="shared" si="13"/>
        <v>2</v>
      </c>
      <c r="M41" s="24">
        <f t="shared" si="13"/>
        <v>27500</v>
      </c>
      <c r="N41" s="3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</row>
    <row r="42" spans="1:198" s="14" customFormat="1" ht="13.5" customHeight="1">
      <c r="A42" s="20" t="s">
        <v>71</v>
      </c>
      <c r="B42" s="1">
        <v>427</v>
      </c>
      <c r="C42" s="1">
        <v>2331</v>
      </c>
      <c r="D42" s="1">
        <v>230</v>
      </c>
      <c r="E42" s="1">
        <v>243</v>
      </c>
      <c r="F42" s="1">
        <v>909</v>
      </c>
      <c r="G42" s="1">
        <v>2126</v>
      </c>
      <c r="H42" s="22">
        <f>SUM(B42:G42)</f>
        <v>6266</v>
      </c>
      <c r="I42" s="21">
        <f>H42</f>
        <v>6266</v>
      </c>
      <c r="J42" s="1">
        <v>330</v>
      </c>
      <c r="K42" s="21">
        <f>I42+J42</f>
        <v>6596</v>
      </c>
      <c r="L42" s="1">
        <v>0</v>
      </c>
      <c r="M42" s="21">
        <f>K42+L42</f>
        <v>6596</v>
      </c>
      <c r="N42" s="31">
        <v>0.96875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</row>
    <row r="43" spans="1:198" s="14" customFormat="1" ht="13.5" customHeight="1">
      <c r="A43" s="20" t="s">
        <v>72</v>
      </c>
      <c r="B43" s="1">
        <v>729</v>
      </c>
      <c r="C43" s="1">
        <v>4170</v>
      </c>
      <c r="D43" s="1">
        <v>392</v>
      </c>
      <c r="E43" s="1">
        <v>563</v>
      </c>
      <c r="F43" s="1">
        <v>1887</v>
      </c>
      <c r="G43" s="1">
        <v>2597</v>
      </c>
      <c r="H43" s="22">
        <f>SUM(B43:G43)</f>
        <v>10338</v>
      </c>
      <c r="I43" s="21">
        <f>H43</f>
        <v>10338</v>
      </c>
      <c r="J43" s="1">
        <v>353</v>
      </c>
      <c r="K43" s="21">
        <f>I43+J43</f>
        <v>10691</v>
      </c>
      <c r="L43" s="1">
        <v>0</v>
      </c>
      <c r="M43" s="21">
        <f>K43+L43</f>
        <v>10691</v>
      </c>
      <c r="N43" s="31">
        <v>0.9618055555555555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</row>
    <row r="44" spans="1:198" s="14" customFormat="1" ht="13.5" customHeight="1" thickBot="1">
      <c r="A44" s="23" t="s">
        <v>73</v>
      </c>
      <c r="B44" s="2">
        <v>403</v>
      </c>
      <c r="C44" s="2">
        <v>2055</v>
      </c>
      <c r="D44" s="2">
        <v>206</v>
      </c>
      <c r="E44" s="2">
        <v>142</v>
      </c>
      <c r="F44" s="2">
        <v>975</v>
      </c>
      <c r="G44" s="2">
        <v>1774</v>
      </c>
      <c r="H44" s="25">
        <f>SUM(B44:G44)</f>
        <v>5555</v>
      </c>
      <c r="I44" s="24">
        <f>H44</f>
        <v>5555</v>
      </c>
      <c r="J44" s="2">
        <v>257</v>
      </c>
      <c r="K44" s="24">
        <f>I44+J44</f>
        <v>5812</v>
      </c>
      <c r="L44" s="2">
        <v>0</v>
      </c>
      <c r="M44" s="24">
        <f>K44+L44</f>
        <v>5812</v>
      </c>
      <c r="N44" s="32">
        <v>0.9444444444444445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</row>
    <row r="45" spans="1:198" s="14" customFormat="1" ht="13.5" customHeight="1" thickBot="1">
      <c r="A45" s="23" t="s">
        <v>12</v>
      </c>
      <c r="B45" s="24">
        <f aca="true" t="shared" si="14" ref="B45:M45">SUM(B42:B44)</f>
        <v>1559</v>
      </c>
      <c r="C45" s="24">
        <f t="shared" si="14"/>
        <v>8556</v>
      </c>
      <c r="D45" s="24">
        <f t="shared" si="14"/>
        <v>828</v>
      </c>
      <c r="E45" s="24">
        <f t="shared" si="14"/>
        <v>948</v>
      </c>
      <c r="F45" s="24">
        <f t="shared" si="14"/>
        <v>3771</v>
      </c>
      <c r="G45" s="24">
        <f t="shared" si="14"/>
        <v>6497</v>
      </c>
      <c r="H45" s="25">
        <f t="shared" si="14"/>
        <v>22159</v>
      </c>
      <c r="I45" s="24">
        <f t="shared" si="14"/>
        <v>22159</v>
      </c>
      <c r="J45" s="24">
        <f t="shared" si="14"/>
        <v>940</v>
      </c>
      <c r="K45" s="24">
        <f t="shared" si="14"/>
        <v>23099</v>
      </c>
      <c r="L45" s="24">
        <f t="shared" si="14"/>
        <v>0</v>
      </c>
      <c r="M45" s="24">
        <f t="shared" si="14"/>
        <v>23099</v>
      </c>
      <c r="N45" s="3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</row>
    <row r="46" spans="1:198" s="14" customFormat="1" ht="13.5" customHeight="1">
      <c r="A46" s="20" t="s">
        <v>74</v>
      </c>
      <c r="B46" s="1">
        <v>663</v>
      </c>
      <c r="C46" s="1">
        <v>2726</v>
      </c>
      <c r="D46" s="1">
        <v>283</v>
      </c>
      <c r="E46" s="1">
        <v>493</v>
      </c>
      <c r="F46" s="1">
        <v>1022</v>
      </c>
      <c r="G46" s="1">
        <v>1530</v>
      </c>
      <c r="H46" s="22">
        <f aca="true" t="shared" si="15" ref="H46:H51">SUM(B46:G46)</f>
        <v>6717</v>
      </c>
      <c r="I46" s="21">
        <f aca="true" t="shared" si="16" ref="I46:I51">H46</f>
        <v>6717</v>
      </c>
      <c r="J46" s="1">
        <v>323</v>
      </c>
      <c r="K46" s="21">
        <f aca="true" t="shared" si="17" ref="K46:K51">I46+J46</f>
        <v>7040</v>
      </c>
      <c r="L46" s="1">
        <v>2</v>
      </c>
      <c r="M46" s="21">
        <f aca="true" t="shared" si="18" ref="M46:M51">K46+L46</f>
        <v>7042</v>
      </c>
      <c r="N46" s="31">
        <v>0.013194444444444444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</row>
    <row r="47" spans="1:198" s="14" customFormat="1" ht="13.5" customHeight="1">
      <c r="A47" s="20" t="s">
        <v>75</v>
      </c>
      <c r="B47" s="1">
        <v>562</v>
      </c>
      <c r="C47" s="1">
        <v>2454</v>
      </c>
      <c r="D47" s="1">
        <v>230</v>
      </c>
      <c r="E47" s="1">
        <v>354</v>
      </c>
      <c r="F47" s="1">
        <v>629</v>
      </c>
      <c r="G47" s="1">
        <v>1160</v>
      </c>
      <c r="H47" s="22">
        <f t="shared" si="15"/>
        <v>5389</v>
      </c>
      <c r="I47" s="21">
        <f t="shared" si="16"/>
        <v>5389</v>
      </c>
      <c r="J47" s="1">
        <v>261</v>
      </c>
      <c r="K47" s="21">
        <f t="shared" si="17"/>
        <v>5650</v>
      </c>
      <c r="L47" s="1">
        <v>0</v>
      </c>
      <c r="M47" s="21">
        <f t="shared" si="18"/>
        <v>5650</v>
      </c>
      <c r="N47" s="31">
        <v>0.9534722222222222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</row>
    <row r="48" spans="1:198" s="14" customFormat="1" ht="13.5" customHeight="1">
      <c r="A48" s="20" t="s">
        <v>76</v>
      </c>
      <c r="B48" s="1">
        <v>388</v>
      </c>
      <c r="C48" s="1">
        <v>2201</v>
      </c>
      <c r="D48" s="1">
        <v>216</v>
      </c>
      <c r="E48" s="1">
        <v>288</v>
      </c>
      <c r="F48" s="1">
        <v>877</v>
      </c>
      <c r="G48" s="1">
        <v>967</v>
      </c>
      <c r="H48" s="22">
        <f t="shared" si="15"/>
        <v>4937</v>
      </c>
      <c r="I48" s="21">
        <f t="shared" si="16"/>
        <v>4937</v>
      </c>
      <c r="J48" s="1">
        <v>258</v>
      </c>
      <c r="K48" s="21">
        <f t="shared" si="17"/>
        <v>5195</v>
      </c>
      <c r="L48" s="1">
        <v>0</v>
      </c>
      <c r="M48" s="21">
        <f t="shared" si="18"/>
        <v>5195</v>
      </c>
      <c r="N48" s="31">
        <v>0.9597222222222223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</row>
    <row r="49" spans="1:198" s="14" customFormat="1" ht="13.5" customHeight="1">
      <c r="A49" s="20" t="s">
        <v>77</v>
      </c>
      <c r="B49" s="1">
        <v>410</v>
      </c>
      <c r="C49" s="1">
        <v>2055</v>
      </c>
      <c r="D49" s="1">
        <v>177</v>
      </c>
      <c r="E49" s="1">
        <v>323</v>
      </c>
      <c r="F49" s="1">
        <v>687</v>
      </c>
      <c r="G49" s="1">
        <v>972</v>
      </c>
      <c r="H49" s="22">
        <f t="shared" si="15"/>
        <v>4624</v>
      </c>
      <c r="I49" s="21">
        <f t="shared" si="16"/>
        <v>4624</v>
      </c>
      <c r="J49" s="1">
        <v>162</v>
      </c>
      <c r="K49" s="21">
        <f t="shared" si="17"/>
        <v>4786</v>
      </c>
      <c r="L49" s="1">
        <v>0</v>
      </c>
      <c r="M49" s="21">
        <f t="shared" si="18"/>
        <v>4786</v>
      </c>
      <c r="N49" s="31">
        <v>0.925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</row>
    <row r="50" spans="1:198" s="14" customFormat="1" ht="13.5" customHeight="1">
      <c r="A50" s="34" t="s">
        <v>78</v>
      </c>
      <c r="B50" s="35">
        <v>338</v>
      </c>
      <c r="C50" s="35">
        <v>1495</v>
      </c>
      <c r="D50" s="35">
        <v>167</v>
      </c>
      <c r="E50" s="35">
        <v>217</v>
      </c>
      <c r="F50" s="35">
        <v>619</v>
      </c>
      <c r="G50" s="35">
        <v>612</v>
      </c>
      <c r="H50" s="36">
        <f t="shared" si="15"/>
        <v>3448</v>
      </c>
      <c r="I50" s="37">
        <f t="shared" si="16"/>
        <v>3448</v>
      </c>
      <c r="J50" s="35">
        <v>155</v>
      </c>
      <c r="K50" s="37">
        <f t="shared" si="17"/>
        <v>3603</v>
      </c>
      <c r="L50" s="35">
        <v>0</v>
      </c>
      <c r="M50" s="37">
        <f t="shared" si="18"/>
        <v>3603</v>
      </c>
      <c r="N50" s="38">
        <v>0.9458333333333333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</row>
    <row r="51" spans="1:198" s="14" customFormat="1" ht="13.5" customHeight="1" thickBot="1">
      <c r="A51" s="39" t="s">
        <v>22</v>
      </c>
      <c r="B51" s="40">
        <v>1577</v>
      </c>
      <c r="C51" s="40">
        <v>5921</v>
      </c>
      <c r="D51" s="40">
        <v>661</v>
      </c>
      <c r="E51" s="40">
        <v>811</v>
      </c>
      <c r="F51" s="40">
        <v>1885</v>
      </c>
      <c r="G51" s="40">
        <v>3232</v>
      </c>
      <c r="H51" s="41">
        <f t="shared" si="15"/>
        <v>14087</v>
      </c>
      <c r="I51" s="42">
        <f t="shared" si="16"/>
        <v>14087</v>
      </c>
      <c r="J51" s="40">
        <v>590</v>
      </c>
      <c r="K51" s="42">
        <f t="shared" si="17"/>
        <v>14677</v>
      </c>
      <c r="L51" s="40">
        <v>0</v>
      </c>
      <c r="M51" s="42">
        <f t="shared" si="18"/>
        <v>14677</v>
      </c>
      <c r="N51" s="43">
        <v>0.99375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</row>
    <row r="52" spans="1:198" s="14" customFormat="1" ht="13.5" customHeight="1" thickBot="1">
      <c r="A52" s="3" t="s">
        <v>13</v>
      </c>
      <c r="B52" s="44">
        <f aca="true" t="shared" si="19" ref="B52:M52">SUM(B46:B51)</f>
        <v>3938</v>
      </c>
      <c r="C52" s="44">
        <f t="shared" si="19"/>
        <v>16852</v>
      </c>
      <c r="D52" s="44">
        <f t="shared" si="19"/>
        <v>1734</v>
      </c>
      <c r="E52" s="44">
        <f t="shared" si="19"/>
        <v>2486</v>
      </c>
      <c r="F52" s="44">
        <f t="shared" si="19"/>
        <v>5719</v>
      </c>
      <c r="G52" s="44">
        <f t="shared" si="19"/>
        <v>8473</v>
      </c>
      <c r="H52" s="45">
        <f t="shared" si="19"/>
        <v>39202</v>
      </c>
      <c r="I52" s="44">
        <f t="shared" si="19"/>
        <v>39202</v>
      </c>
      <c r="J52" s="44">
        <f t="shared" si="19"/>
        <v>1749</v>
      </c>
      <c r="K52" s="44">
        <f t="shared" si="19"/>
        <v>40951</v>
      </c>
      <c r="L52" s="44">
        <f t="shared" si="19"/>
        <v>2</v>
      </c>
      <c r="M52" s="44">
        <f t="shared" si="19"/>
        <v>40953</v>
      </c>
      <c r="N52" s="46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</row>
    <row r="53" spans="1:198" s="14" customFormat="1" ht="13.5" customHeight="1" thickBot="1">
      <c r="A53" s="23" t="s">
        <v>23</v>
      </c>
      <c r="B53" s="2">
        <v>498</v>
      </c>
      <c r="C53" s="2">
        <v>2974</v>
      </c>
      <c r="D53" s="2">
        <v>261</v>
      </c>
      <c r="E53" s="2">
        <v>306</v>
      </c>
      <c r="F53" s="2">
        <v>1038</v>
      </c>
      <c r="G53" s="2">
        <v>1170</v>
      </c>
      <c r="H53" s="25">
        <f>SUM(B53:G53)</f>
        <v>6247</v>
      </c>
      <c r="I53" s="24">
        <f>H53</f>
        <v>6247</v>
      </c>
      <c r="J53" s="2">
        <v>272</v>
      </c>
      <c r="K53" s="24">
        <f>I53+J53</f>
        <v>6519</v>
      </c>
      <c r="L53" s="2">
        <v>1</v>
      </c>
      <c r="M53" s="24">
        <f>K53+L53</f>
        <v>6520</v>
      </c>
      <c r="N53" s="32">
        <v>0.9847222222222222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</row>
    <row r="54" spans="1:198" s="14" customFormat="1" ht="13.5" customHeight="1" thickBot="1">
      <c r="A54" s="23" t="s">
        <v>14</v>
      </c>
      <c r="B54" s="24">
        <f aca="true" t="shared" si="20" ref="B54:M54">B53</f>
        <v>498</v>
      </c>
      <c r="C54" s="24">
        <f t="shared" si="20"/>
        <v>2974</v>
      </c>
      <c r="D54" s="24">
        <f t="shared" si="20"/>
        <v>261</v>
      </c>
      <c r="E54" s="24">
        <f t="shared" si="20"/>
        <v>306</v>
      </c>
      <c r="F54" s="24">
        <f t="shared" si="20"/>
        <v>1038</v>
      </c>
      <c r="G54" s="24">
        <f t="shared" si="20"/>
        <v>1170</v>
      </c>
      <c r="H54" s="25">
        <f t="shared" si="20"/>
        <v>6247</v>
      </c>
      <c r="I54" s="24">
        <f t="shared" si="20"/>
        <v>6247</v>
      </c>
      <c r="J54" s="24">
        <f t="shared" si="20"/>
        <v>272</v>
      </c>
      <c r="K54" s="24">
        <f t="shared" si="20"/>
        <v>6519</v>
      </c>
      <c r="L54" s="24">
        <f t="shared" si="20"/>
        <v>1</v>
      </c>
      <c r="M54" s="24">
        <f t="shared" si="20"/>
        <v>6520</v>
      </c>
      <c r="N54" s="3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</row>
    <row r="55" spans="1:198" s="14" customFormat="1" ht="13.5" customHeight="1">
      <c r="A55" s="20" t="s">
        <v>24</v>
      </c>
      <c r="B55" s="1">
        <v>915</v>
      </c>
      <c r="C55" s="1">
        <v>4670</v>
      </c>
      <c r="D55" s="1">
        <v>468</v>
      </c>
      <c r="E55" s="1">
        <v>465</v>
      </c>
      <c r="F55" s="1">
        <v>1021</v>
      </c>
      <c r="G55" s="1">
        <v>2369</v>
      </c>
      <c r="H55" s="22">
        <f>SUM(B55:G55)</f>
        <v>9908</v>
      </c>
      <c r="I55" s="21">
        <f>H55</f>
        <v>9908</v>
      </c>
      <c r="J55" s="1">
        <v>499</v>
      </c>
      <c r="K55" s="21">
        <f>I55+J55</f>
        <v>10407</v>
      </c>
      <c r="L55" s="1">
        <v>1</v>
      </c>
      <c r="M55" s="21">
        <f>K55+L55</f>
        <v>10408</v>
      </c>
      <c r="N55" s="31">
        <v>0.9756944444444445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</row>
    <row r="56" spans="1:198" s="14" customFormat="1" ht="13.5" customHeight="1">
      <c r="A56" s="20" t="s">
        <v>25</v>
      </c>
      <c r="B56" s="1">
        <v>362</v>
      </c>
      <c r="C56" s="1">
        <v>1890</v>
      </c>
      <c r="D56" s="1">
        <v>202</v>
      </c>
      <c r="E56" s="1">
        <v>262</v>
      </c>
      <c r="F56" s="1">
        <v>647</v>
      </c>
      <c r="G56" s="1">
        <v>1050</v>
      </c>
      <c r="H56" s="22">
        <f>SUM(B56:G56)</f>
        <v>4413</v>
      </c>
      <c r="I56" s="21">
        <f>H56</f>
        <v>4413</v>
      </c>
      <c r="J56" s="1">
        <v>314</v>
      </c>
      <c r="K56" s="21">
        <f>I56+J56</f>
        <v>4727</v>
      </c>
      <c r="L56" s="1">
        <v>1</v>
      </c>
      <c r="M56" s="21">
        <f>K56+L56</f>
        <v>4728</v>
      </c>
      <c r="N56" s="31">
        <v>0.9451388888888889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</row>
    <row r="57" spans="1:198" s="14" customFormat="1" ht="13.5" customHeight="1">
      <c r="A57" s="20" t="s">
        <v>26</v>
      </c>
      <c r="B57" s="1">
        <v>316</v>
      </c>
      <c r="C57" s="1">
        <v>1557</v>
      </c>
      <c r="D57" s="1">
        <v>140</v>
      </c>
      <c r="E57" s="1">
        <v>128</v>
      </c>
      <c r="F57" s="1">
        <v>326</v>
      </c>
      <c r="G57" s="1">
        <v>813</v>
      </c>
      <c r="H57" s="22">
        <f>SUM(B57:G57)</f>
        <v>3280</v>
      </c>
      <c r="I57" s="21">
        <f>H57</f>
        <v>3280</v>
      </c>
      <c r="J57" s="1">
        <v>192</v>
      </c>
      <c r="K57" s="21">
        <f>I57+J57</f>
        <v>3472</v>
      </c>
      <c r="L57" s="1">
        <v>0</v>
      </c>
      <c r="M57" s="21">
        <f>K57+L57</f>
        <v>3472</v>
      </c>
      <c r="N57" s="31">
        <v>0.9416666666666668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</row>
    <row r="58" spans="1:198" s="14" customFormat="1" ht="13.5" customHeight="1" thickBot="1">
      <c r="A58" s="23" t="s">
        <v>27</v>
      </c>
      <c r="B58" s="2">
        <v>377</v>
      </c>
      <c r="C58" s="2">
        <v>1792</v>
      </c>
      <c r="D58" s="2">
        <v>178</v>
      </c>
      <c r="E58" s="2">
        <v>184</v>
      </c>
      <c r="F58" s="2">
        <v>431</v>
      </c>
      <c r="G58" s="2">
        <v>1082</v>
      </c>
      <c r="H58" s="25">
        <f>SUM(B58:G58)</f>
        <v>4044</v>
      </c>
      <c r="I58" s="24">
        <f>H58</f>
        <v>4044</v>
      </c>
      <c r="J58" s="2">
        <v>264</v>
      </c>
      <c r="K58" s="24">
        <f>I58+J58</f>
        <v>4308</v>
      </c>
      <c r="L58" s="2">
        <v>0</v>
      </c>
      <c r="M58" s="24">
        <f>K58+L58</f>
        <v>4308</v>
      </c>
      <c r="N58" s="32">
        <v>0.95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</row>
    <row r="59" spans="1:198" s="14" customFormat="1" ht="13.5" customHeight="1" thickBot="1">
      <c r="A59" s="23" t="s">
        <v>15</v>
      </c>
      <c r="B59" s="24">
        <f aca="true" t="shared" si="21" ref="B59:M59">SUM(B55:B58)</f>
        <v>1970</v>
      </c>
      <c r="C59" s="24">
        <f t="shared" si="21"/>
        <v>9909</v>
      </c>
      <c r="D59" s="24">
        <f t="shared" si="21"/>
        <v>988</v>
      </c>
      <c r="E59" s="24">
        <f t="shared" si="21"/>
        <v>1039</v>
      </c>
      <c r="F59" s="24">
        <f t="shared" si="21"/>
        <v>2425</v>
      </c>
      <c r="G59" s="24">
        <f t="shared" si="21"/>
        <v>5314</v>
      </c>
      <c r="H59" s="25">
        <f t="shared" si="21"/>
        <v>21645</v>
      </c>
      <c r="I59" s="24">
        <f t="shared" si="21"/>
        <v>21645</v>
      </c>
      <c r="J59" s="24">
        <f t="shared" si="21"/>
        <v>1269</v>
      </c>
      <c r="K59" s="24">
        <f t="shared" si="21"/>
        <v>22914</v>
      </c>
      <c r="L59" s="24">
        <f t="shared" si="21"/>
        <v>2</v>
      </c>
      <c r="M59" s="24">
        <f t="shared" si="21"/>
        <v>22916</v>
      </c>
      <c r="N59" s="3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</row>
    <row r="60" spans="1:198" s="14" customFormat="1" ht="13.5" customHeight="1" thickBot="1">
      <c r="A60" s="23" t="s">
        <v>28</v>
      </c>
      <c r="B60" s="24">
        <f aca="true" t="shared" si="22" ref="B60:M60">B23+B28+B30+B38+B41+B45+B52+B54+B59</f>
        <v>17264</v>
      </c>
      <c r="C60" s="24">
        <f t="shared" si="22"/>
        <v>83737</v>
      </c>
      <c r="D60" s="24">
        <f t="shared" si="22"/>
        <v>8285</v>
      </c>
      <c r="E60" s="24">
        <f t="shared" si="22"/>
        <v>9333</v>
      </c>
      <c r="F60" s="24">
        <f t="shared" si="22"/>
        <v>30515</v>
      </c>
      <c r="G60" s="24">
        <f t="shared" si="22"/>
        <v>49841</v>
      </c>
      <c r="H60" s="25">
        <f t="shared" si="22"/>
        <v>198975</v>
      </c>
      <c r="I60" s="24">
        <f t="shared" si="22"/>
        <v>198975</v>
      </c>
      <c r="J60" s="24">
        <f t="shared" si="22"/>
        <v>9772</v>
      </c>
      <c r="K60" s="24">
        <f t="shared" si="22"/>
        <v>208747</v>
      </c>
      <c r="L60" s="24">
        <f t="shared" si="22"/>
        <v>16</v>
      </c>
      <c r="M60" s="24">
        <f t="shared" si="22"/>
        <v>208763</v>
      </c>
      <c r="N60" s="3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</row>
    <row r="61" spans="1:198" s="14" customFormat="1" ht="13.5" customHeight="1" thickBot="1">
      <c r="A61" s="23" t="s">
        <v>29</v>
      </c>
      <c r="B61" s="24">
        <f aca="true" t="shared" si="23" ref="B61:M61">B20+B60</f>
        <v>58981</v>
      </c>
      <c r="C61" s="24">
        <f t="shared" si="23"/>
        <v>290477</v>
      </c>
      <c r="D61" s="24">
        <f t="shared" si="23"/>
        <v>27715</v>
      </c>
      <c r="E61" s="24">
        <f t="shared" si="23"/>
        <v>35912</v>
      </c>
      <c r="F61" s="24">
        <f t="shared" si="23"/>
        <v>96035</v>
      </c>
      <c r="G61" s="24">
        <f t="shared" si="23"/>
        <v>189928</v>
      </c>
      <c r="H61" s="25">
        <f t="shared" si="23"/>
        <v>699048</v>
      </c>
      <c r="I61" s="24">
        <f t="shared" si="23"/>
        <v>699048</v>
      </c>
      <c r="J61" s="24">
        <f t="shared" si="23"/>
        <v>28012</v>
      </c>
      <c r="K61" s="24">
        <f t="shared" si="23"/>
        <v>727060</v>
      </c>
      <c r="L61" s="24">
        <f t="shared" si="23"/>
        <v>44</v>
      </c>
      <c r="M61" s="24">
        <f t="shared" si="23"/>
        <v>727104</v>
      </c>
      <c r="N61" s="3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</row>
    <row r="62" spans="1:226" s="14" customFormat="1" ht="13.5" customHeight="1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</row>
    <row r="63" spans="1:226" s="14" customFormat="1" ht="13.5" customHeight="1" thickBot="1">
      <c r="A63" s="3" t="s">
        <v>30</v>
      </c>
      <c r="B63" s="6">
        <f aca="true" t="shared" si="24" ref="B63:G63">B61/$H$61</f>
        <v>0.08437331914260537</v>
      </c>
      <c r="C63" s="6">
        <f t="shared" si="24"/>
        <v>0.4155322667399091</v>
      </c>
      <c r="D63" s="6">
        <f t="shared" si="24"/>
        <v>0.03964677675924972</v>
      </c>
      <c r="E63" s="6">
        <f t="shared" si="24"/>
        <v>0.051372724047561824</v>
      </c>
      <c r="F63" s="6">
        <f t="shared" si="24"/>
        <v>0.1373796935260526</v>
      </c>
      <c r="G63" s="6">
        <f t="shared" si="24"/>
        <v>0.27169521978462136</v>
      </c>
      <c r="H63" s="4"/>
      <c r="I63" s="4"/>
      <c r="J63" s="4"/>
      <c r="K63" s="4"/>
      <c r="L63" s="4"/>
      <c r="M63" s="3" t="s">
        <v>16</v>
      </c>
      <c r="N63" s="5">
        <v>1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</row>
    <row r="64" spans="1:226" s="27" customFormat="1" ht="19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</row>
  </sheetData>
  <sheetProtection/>
  <mergeCells count="3">
    <mergeCell ref="B5:G5"/>
    <mergeCell ref="A1:N1"/>
    <mergeCell ref="J3:M3"/>
  </mergeCells>
  <printOptions/>
  <pageMargins left="0.41" right="0.23" top="0.35433070866141736" bottom="0.15748031496062992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選挙係　渡会</dc:creator>
  <cp:keywords/>
  <dc:description/>
  <cp:lastModifiedBy>User</cp:lastModifiedBy>
  <cp:lastPrinted>2005-09-03T00:34:01Z</cp:lastPrinted>
  <dcterms:created xsi:type="dcterms:W3CDTF">2000-06-17T08:08:35Z</dcterms:created>
  <dcterms:modified xsi:type="dcterms:W3CDTF">2006-03-15T06:01:42Z</dcterms:modified>
  <cp:category/>
  <cp:version/>
  <cp:contentType/>
  <cp:contentStatus/>
</cp:coreProperties>
</file>