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H30経営比較分析表\★提出用（作業中）\"/>
    </mc:Choice>
  </mc:AlternateContent>
  <workbookProtection workbookAlgorithmName="SHA-512" workbookHashValue="UlAyT0cZLbt9x17BBUzSy+nvOYxodNHqtE4qdct3MCAqsOvMP3yYuIfd+NB5UGHvQwr43Sq4EV35RgrKOEIEmg==" workbookSaltValue="24qzkTsn8HWJz7gkTgvxzA==" workbookSpinCount="100000" lockStructure="1"/>
  <bookViews>
    <workbookView xWindow="0" yWindow="0" windowWidth="19200" windowHeight="116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H85" i="4"/>
  <c r="G85" i="4"/>
  <c r="BB10" i="4"/>
  <c r="AT10" i="4"/>
  <c r="W10" i="4"/>
  <c r="P10" i="4"/>
  <c r="BB8" i="4"/>
  <c r="AT8" i="4"/>
  <c r="AD8" i="4"/>
  <c r="W8" i="4"/>
  <c r="P8" i="4"/>
  <c r="B8" i="4"/>
  <c r="B6" i="4"/>
  <c r="C10" i="5" l="1"/>
  <c r="D10" i="5"/>
  <c r="E10" i="5"/>
  <c r="B10" i="5"/>
</calcChain>
</file>

<file path=xl/sharedStrings.xml><?xml version="1.0" encoding="utf-8"?>
<sst xmlns="http://schemas.openxmlformats.org/spreadsheetml/2006/main" count="293" uniqueCount="111">
  <si>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</si>
  <si>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</si>
  <si>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</si>
  <si>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</si>
  <si>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</si>
  <si>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</si>
  <si>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</si>
  <si>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</si>
  <si>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</si>
  <si>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</si>
  <si>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</si>
  <si>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</si>
  <si>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</si>
  <si>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</si>
  <si>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</si>
  <si>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</si>
  <si>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</si>
  <si>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</si>
  <si>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</si>
  <si>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</si>
  <si>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</si>
  <si>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</si>
  <si>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</si>
  <si>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</si>
  <si>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</si>
  <si>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</si>
  <si>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</si>
  <si>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</si>
  <si>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</si>
  <si>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</si>
  <si>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</si>
  <si>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</si>
  <si>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</si>
  <si>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</si>
  <si>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</si>
  <si>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</si>
  <si>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</si>
  <si>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</si>
  <si>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</si>
  <si>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</si>
  <si>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</si>
  <si>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</si>
  <si>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</si>
  <si>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</si>
  <si>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</si>
  <si>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</si>
  <si>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</si>
  <si>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</si>
  <si>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</si>
  <si>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</si>
  <si>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</si>
  <si>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</si>
  <si>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</si>
  <si>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</si>
  <si>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</si>
  <si>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</si>
  <si>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</si>
  <si>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</si>
  <si>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</si>
  <si>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</si>
  <si>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</si>
  <si>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</si>
  <si>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</si>
  <si>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</si>
  <si>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</si>
  <si>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</si>
  <si>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</si>
  <si>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</si>
  <si>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</si>
  <si>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</si>
  <si>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</si>
  <si>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</si>
  <si>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</si>
  <si>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</si>
  <si>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</si>
  <si>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</si>
  <si>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</si>
  <si>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</si>
  <si>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</si>
  <si>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</si>
  <si>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</si>
  <si>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</si>
  <si>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</si>
  <si>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</si>
  <si>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</si>
  <si>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</si>
  <si>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</si>
  <si>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</si>
  <si>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</si>
  <si>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</si>
  <si>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</si>
  <si>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</si>
  <si>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</si>
  <si>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</si>
  <si>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</si>
  <si>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</si>
  <si>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</si>
  <si>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</si>
  <si>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</si>
  <si>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</si>
  <si>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</si>
  <si>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</si>
  <si>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</si>
  <si>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</si>
  <si>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</si>
  <si>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</si>
  <si>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</si>
  <si>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</si>
  <si>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xml:space="preserve">　平成29年度から下水道事業に地方公営企業法を適用したため、2か年のみの数値となる。
</t>
    </r>
    <r>
      <rPr>
        <b/>
        <sz val="11"/>
        <rFont val="ＭＳ ゴシック"/>
        <family val="3"/>
        <charset val="128"/>
      </rPr>
      <t>「①経常収支比率」</t>
    </r>
    <r>
      <rPr>
        <sz val="11"/>
        <rFont val="ＭＳ ゴシック"/>
        <family val="3"/>
        <charset val="128"/>
      </rPr>
      <t>は、</t>
    </r>
    <r>
      <rPr>
        <sz val="11"/>
        <color theme="1"/>
        <rFont val="ＭＳ ゴシック"/>
        <family val="3"/>
        <charset val="128"/>
      </rPr>
      <t>処理区域内人口が14人と少ないが、使用料体系は他事業と同様と</t>
    </r>
    <r>
      <rPr>
        <sz val="11"/>
        <rFont val="ＭＳ ゴシック"/>
        <family val="3"/>
        <charset val="128"/>
      </rPr>
      <t>なっているため</t>
    </r>
    <r>
      <rPr>
        <sz val="11"/>
        <color theme="1"/>
        <rFont val="ＭＳ ゴシック"/>
        <family val="3"/>
        <charset val="128"/>
      </rPr>
      <t xml:space="preserve">、平均値を大きく下回っている。
</t>
    </r>
    <r>
      <rPr>
        <b/>
        <sz val="11"/>
        <rFont val="ＭＳ ゴシック"/>
        <family val="3"/>
        <charset val="128"/>
      </rPr>
      <t>「②累積欠損金比率」</t>
    </r>
    <r>
      <rPr>
        <sz val="11"/>
        <rFont val="ＭＳ ゴシック"/>
        <family val="3"/>
        <charset val="128"/>
      </rPr>
      <t>は、使用料</t>
    </r>
    <r>
      <rPr>
        <sz val="11"/>
        <color theme="1"/>
        <rFont val="ＭＳ ゴシック"/>
        <family val="3"/>
        <charset val="128"/>
      </rPr>
      <t xml:space="preserve">等で経費を賄えていない状態のため、前年度から更に数値が悪化し、厳しい経営状況となっている。
</t>
    </r>
    <r>
      <rPr>
        <b/>
        <sz val="11"/>
        <rFont val="ＭＳ ゴシック"/>
        <family val="3"/>
        <charset val="128"/>
      </rPr>
      <t>「③流動比率」</t>
    </r>
    <r>
      <rPr>
        <sz val="11"/>
        <rFont val="ＭＳ ゴシック"/>
        <family val="3"/>
        <charset val="128"/>
      </rPr>
      <t>は、</t>
    </r>
    <r>
      <rPr>
        <sz val="11"/>
        <color theme="1"/>
        <rFont val="ＭＳ ゴシック"/>
        <family val="3"/>
        <charset val="128"/>
      </rPr>
      <t>建設改良費に充てた企業債償還金の割合が大きいため短期での支払能力が乏しく、平均値を大きく下回った。</t>
    </r>
    <r>
      <rPr>
        <sz val="11"/>
        <rFont val="ＭＳ ゴシック"/>
        <family val="3"/>
        <charset val="128"/>
      </rPr>
      <t xml:space="preserve">
</t>
    </r>
    <r>
      <rPr>
        <b/>
        <sz val="11"/>
        <rFont val="ＭＳ ゴシック"/>
        <family val="3"/>
        <charset val="128"/>
      </rPr>
      <t>「④企業債残高対事業規模比率」</t>
    </r>
    <r>
      <rPr>
        <sz val="11"/>
        <rFont val="ＭＳ ゴシック"/>
        <family val="3"/>
        <charset val="128"/>
      </rPr>
      <t xml:space="preserve">は、流動比率と同様に平均値とかけ離れており、抜本的な対策が必要となっている。
</t>
    </r>
    <r>
      <rPr>
        <b/>
        <sz val="11"/>
        <rFont val="ＭＳ ゴシック"/>
        <family val="3"/>
        <charset val="128"/>
      </rPr>
      <t>「⑤経費回収率」</t>
    </r>
    <r>
      <rPr>
        <sz val="11"/>
        <rFont val="ＭＳ ゴシック"/>
        <family val="3"/>
        <charset val="128"/>
      </rPr>
      <t xml:space="preserve">は、人口規模が非常に小さいため、汚水処理費を収入で賄えていない状況となっている。
</t>
    </r>
    <r>
      <rPr>
        <b/>
        <sz val="11"/>
        <rFont val="ＭＳ ゴシック"/>
        <family val="3"/>
        <charset val="128"/>
      </rPr>
      <t>「⑥汚水処理原価」</t>
    </r>
    <r>
      <rPr>
        <sz val="11"/>
        <rFont val="ＭＳ ゴシック"/>
        <family val="3"/>
        <charset val="128"/>
      </rPr>
      <t xml:space="preserve">は、人口規模が非常に小さいため有収水量が少なく、修繕により維持管理費が膨らみ数値が悪化した。
</t>
    </r>
    <r>
      <rPr>
        <b/>
        <sz val="11"/>
        <rFont val="ＭＳ ゴシック"/>
        <family val="3"/>
        <charset val="128"/>
      </rPr>
      <t>「⑦施設利用率」</t>
    </r>
    <r>
      <rPr>
        <sz val="11"/>
        <rFont val="ＭＳ ゴシック"/>
        <family val="3"/>
        <charset val="128"/>
      </rPr>
      <t xml:space="preserve">は、人口規模が小さく、これ以上の増加は見込めない状況となっており、事業の最適化によって適正化を図る必要がある。
</t>
    </r>
    <r>
      <rPr>
        <b/>
        <sz val="11"/>
        <rFont val="ＭＳ ゴシック"/>
        <family val="3"/>
        <charset val="128"/>
      </rPr>
      <t>「⑧水洗化率」</t>
    </r>
    <r>
      <rPr>
        <sz val="11"/>
        <rFont val="ＭＳ ゴシック"/>
        <family val="3"/>
        <charset val="128"/>
      </rPr>
      <t>は、平均値を下回っているが、未接続は１世帯のみであり、例え値が100％になったとしても、経営状況が大きく改善されることはない。</t>
    </r>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4" eb="56">
      <t>ショリ</t>
    </rPh>
    <rPh sb="56" eb="59">
      <t>クイキナイ</t>
    </rPh>
    <rPh sb="59" eb="61">
      <t>ジンコウ</t>
    </rPh>
    <rPh sb="64" eb="65">
      <t>ニン</t>
    </rPh>
    <rPh sb="66" eb="67">
      <t>スク</t>
    </rPh>
    <rPh sb="71" eb="73">
      <t>シヨウ</t>
    </rPh>
    <rPh sb="74" eb="76">
      <t>タイケイ</t>
    </rPh>
    <rPh sb="77" eb="78">
      <t>タ</t>
    </rPh>
    <rPh sb="78" eb="80">
      <t>ジギョウ</t>
    </rPh>
    <rPh sb="81" eb="83">
      <t>ドウヨウ</t>
    </rPh>
    <rPh sb="92" eb="94">
      <t>ヘイキン</t>
    </rPh>
    <rPh sb="94" eb="95">
      <t>アタイ</t>
    </rPh>
    <rPh sb="96" eb="97">
      <t>オオ</t>
    </rPh>
    <rPh sb="99" eb="101">
      <t>シタマワ</t>
    </rPh>
    <rPh sb="109" eb="111">
      <t>ルイセキ</t>
    </rPh>
    <rPh sb="111" eb="113">
      <t>ケッソン</t>
    </rPh>
    <rPh sb="113" eb="114">
      <t>キン</t>
    </rPh>
    <rPh sb="114" eb="116">
      <t>ヒリツ</t>
    </rPh>
    <rPh sb="119" eb="122">
      <t>シヨウリョウ</t>
    </rPh>
    <rPh sb="122" eb="123">
      <t>トウ</t>
    </rPh>
    <rPh sb="124" eb="126">
      <t>ケイヒ</t>
    </rPh>
    <rPh sb="127" eb="128">
      <t>マカナ</t>
    </rPh>
    <rPh sb="133" eb="135">
      <t>ジョウタイ</t>
    </rPh>
    <rPh sb="139" eb="142">
      <t>ゼンネンド</t>
    </rPh>
    <rPh sb="144" eb="145">
      <t>サラ</t>
    </rPh>
    <rPh sb="146" eb="148">
      <t>スウチ</t>
    </rPh>
    <rPh sb="149" eb="151">
      <t>アッカ</t>
    </rPh>
    <rPh sb="153" eb="154">
      <t>キビ</t>
    </rPh>
    <rPh sb="156" eb="158">
      <t>ケイエイ</t>
    </rPh>
    <rPh sb="158" eb="160">
      <t>ジョウキョウ</t>
    </rPh>
    <rPh sb="170" eb="172">
      <t>リュウドウ</t>
    </rPh>
    <rPh sb="172" eb="174">
      <t>ヒリツ</t>
    </rPh>
    <rPh sb="186" eb="188">
      <t>キギョウ</t>
    </rPh>
    <rPh sb="188" eb="189">
      <t>サイ</t>
    </rPh>
    <rPh sb="189" eb="191">
      <t>ショウカン</t>
    </rPh>
    <rPh sb="191" eb="192">
      <t>キン</t>
    </rPh>
    <rPh sb="193" eb="195">
      <t>ワリアイ</t>
    </rPh>
    <rPh sb="229" eb="231">
      <t>キギョウ</t>
    </rPh>
    <rPh sb="231" eb="232">
      <t>サイ</t>
    </rPh>
    <rPh sb="232" eb="234">
      <t>ザンダカ</t>
    </rPh>
    <rPh sb="234" eb="235">
      <t>タイ</t>
    </rPh>
    <rPh sb="235" eb="237">
      <t>ジギョウ</t>
    </rPh>
    <rPh sb="237" eb="239">
      <t>キボ</t>
    </rPh>
    <rPh sb="239" eb="241">
      <t>ヒリツ</t>
    </rPh>
    <rPh sb="244" eb="246">
      <t>リュウドウ</t>
    </rPh>
    <rPh sb="246" eb="248">
      <t>ヒリツ</t>
    </rPh>
    <rPh sb="249" eb="251">
      <t>ドウヨウ</t>
    </rPh>
    <rPh sb="252" eb="255">
      <t>ヘイキンチ</t>
    </rPh>
    <rPh sb="258" eb="259">
      <t>ハナ</t>
    </rPh>
    <rPh sb="264" eb="267">
      <t>バッポンテキ</t>
    </rPh>
    <rPh sb="268" eb="270">
      <t>タイサク</t>
    </rPh>
    <rPh sb="271" eb="273">
      <t>ヒツヨウ</t>
    </rPh>
    <rPh sb="291" eb="293">
      <t>ジンコウ</t>
    </rPh>
    <rPh sb="293" eb="295">
      <t>キボ</t>
    </rPh>
    <rPh sb="296" eb="298">
      <t>ヒジョウ</t>
    </rPh>
    <rPh sb="299" eb="300">
      <t>チイ</t>
    </rPh>
    <rPh sb="305" eb="307">
      <t>オスイ</t>
    </rPh>
    <rPh sb="307" eb="309">
      <t>ショリ</t>
    </rPh>
    <rPh sb="311" eb="313">
      <t>シュウニュウ</t>
    </rPh>
    <rPh sb="314" eb="315">
      <t>マカナ</t>
    </rPh>
    <rPh sb="320" eb="322">
      <t>ジョウキョウ</t>
    </rPh>
    <rPh sb="332" eb="334">
      <t>オスイ</t>
    </rPh>
    <rPh sb="334" eb="336">
      <t>ショリ</t>
    </rPh>
    <rPh sb="336" eb="338">
      <t>ゲンカ</t>
    </rPh>
    <rPh sb="341" eb="343">
      <t>ジンコウ</t>
    </rPh>
    <rPh sb="343" eb="345">
      <t>キボ</t>
    </rPh>
    <rPh sb="346" eb="348">
      <t>ヒジョウ</t>
    </rPh>
    <rPh sb="349" eb="350">
      <t>チイ</t>
    </rPh>
    <rPh sb="354" eb="356">
      <t>ユウシュウ</t>
    </rPh>
    <rPh sb="356" eb="358">
      <t>スイリョウ</t>
    </rPh>
    <rPh sb="359" eb="360">
      <t>スク</t>
    </rPh>
    <rPh sb="372" eb="373">
      <t>ヒ</t>
    </rPh>
    <rPh sb="374" eb="375">
      <t>フク</t>
    </rPh>
    <rPh sb="377" eb="379">
      <t>スウチ</t>
    </rPh>
    <rPh sb="380" eb="382">
      <t>アッカ</t>
    </rPh>
    <rPh sb="388" eb="390">
      <t>シセツ</t>
    </rPh>
    <rPh sb="390" eb="392">
      <t>リヨウ</t>
    </rPh>
    <rPh sb="392" eb="393">
      <t>リツ</t>
    </rPh>
    <rPh sb="396" eb="398">
      <t>ジンコウ</t>
    </rPh>
    <rPh sb="398" eb="400">
      <t>キボ</t>
    </rPh>
    <rPh sb="401" eb="402">
      <t>チイ</t>
    </rPh>
    <rPh sb="407" eb="409">
      <t>イジョウ</t>
    </rPh>
    <rPh sb="410" eb="412">
      <t>ゾウカ</t>
    </rPh>
    <rPh sb="413" eb="415">
      <t>ミコ</t>
    </rPh>
    <rPh sb="418" eb="420">
      <t>ジョウキョウ</t>
    </rPh>
    <rPh sb="427" eb="429">
      <t>ジギョウ</t>
    </rPh>
    <rPh sb="430" eb="433">
      <t>サイテキカ</t>
    </rPh>
    <rPh sb="437" eb="440">
      <t>テキセイカ</t>
    </rPh>
    <rPh sb="441" eb="442">
      <t>ハカ</t>
    </rPh>
    <rPh sb="443" eb="445">
      <t>ヒツヨウ</t>
    </rPh>
    <rPh sb="452" eb="455">
      <t>スイセンカ</t>
    </rPh>
    <rPh sb="455" eb="456">
      <t>リツ</t>
    </rPh>
    <rPh sb="459" eb="462">
      <t>ヘイキンチ</t>
    </rPh>
    <rPh sb="463" eb="465">
      <t>シタマワ</t>
    </rPh>
    <rPh sb="471" eb="474">
      <t>ミセツゾク</t>
    </rPh>
    <rPh sb="476" eb="478">
      <t>セタイ</t>
    </rPh>
    <rPh sb="484" eb="485">
      <t>タト</t>
    </rPh>
    <rPh sb="486" eb="487">
      <t>アタイ</t>
    </rPh>
    <rPh sb="501" eb="503">
      <t>ケイエイ</t>
    </rPh>
    <rPh sb="503" eb="505">
      <t>ジョウキョウ</t>
    </rPh>
    <rPh sb="506" eb="507">
      <t>オオ</t>
    </rPh>
    <rPh sb="509" eb="511">
      <t>カイゼン</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</si>
  <si>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によるもので、正しくは「5.51」となる。）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平成29年度末時点で、法定耐用年数を超えている管渠が無いため、低い値となっているが、今後、施設の老朽化による更新費用や維持管理費の増加が想定される。「ストックマネジメント」の考え方に基づき、計画的かつ効率的な施設の管理を行うとともに、事業の最適化による個別処理への転換等、抜本的な対策が必要となる。</t>
    </r>
    <rPh sb="2" eb="4">
      <t>ユウケイ</t>
    </rPh>
    <rPh sb="4" eb="6">
      <t>コテイ</t>
    </rPh>
    <rPh sb="6" eb="8">
      <t>シサン</t>
    </rPh>
    <rPh sb="8" eb="10">
      <t>ゲンカ</t>
    </rPh>
    <rPh sb="10" eb="12">
      <t>ショウキャク</t>
    </rPh>
    <rPh sb="12" eb="13">
      <t>リツ</t>
    </rPh>
    <rPh sb="145" eb="147">
      <t>カンキョ</t>
    </rPh>
    <rPh sb="147" eb="150">
      <t>ロウキュウカ</t>
    </rPh>
    <rPh sb="150" eb="151">
      <t>リツ</t>
    </rPh>
    <rPh sb="152" eb="153">
      <t>オヨ</t>
    </rPh>
    <rPh sb="156" eb="157">
      <t>カン</t>
    </rPh>
    <rPh sb="157" eb="158">
      <t>キョ</t>
    </rPh>
    <rPh sb="158" eb="160">
      <t>カイゼン</t>
    </rPh>
    <rPh sb="160" eb="161">
      <t>リツ</t>
    </rPh>
    <rPh sb="304" eb="306">
      <t>タイサク</t>
    </rPh>
    <phoneticPr fontId="4"/>
  </si>
  <si>
    <t>　下水道事業に地方公営企業法を適用して2年目の決算となる。
　簡易排水事業は事業規模が非常に小さいため、使用料収入の増加や維持管理費の削減も大きく見込めない。効率性が非常に悪い事業となっており、今後も一般会計繰入金に依存しなければならない状況が続くことが見込まれる。
　今後、更に使用料収入の減少や施設の老朽化による費用の増加が見込まれる中で、下水道事業の持続と安定した経営が求められている。そのためには、『酒田市下水道事業経営戦略』による中長期的な財政マネジメントや、事業の最適化による経営基盤の強化を図っていく必要がある。</t>
    <rPh sb="23" eb="24">
      <t>ケツ</t>
    </rPh>
    <rPh sb="24" eb="25">
      <t>サン</t>
    </rPh>
    <rPh sb="31" eb="33">
      <t>カンイ</t>
    </rPh>
    <rPh sb="33" eb="35">
      <t>ハイスイ</t>
    </rPh>
    <rPh sb="38" eb="40">
      <t>ジギョウ</t>
    </rPh>
    <rPh sb="43" eb="45">
      <t>ヒジョウ</t>
    </rPh>
    <rPh sb="52" eb="55">
      <t>シヨウリョウ</t>
    </rPh>
    <rPh sb="55" eb="57">
      <t>シュウニュウ</t>
    </rPh>
    <rPh sb="58" eb="60">
      <t>ゾウカ</t>
    </rPh>
    <rPh sb="61" eb="63">
      <t>イジ</t>
    </rPh>
    <rPh sb="63" eb="65">
      <t>カンリ</t>
    </rPh>
    <rPh sb="65" eb="66">
      <t>ヒ</t>
    </rPh>
    <rPh sb="67" eb="69">
      <t>サクゲン</t>
    </rPh>
    <rPh sb="70" eb="71">
      <t>タイ</t>
    </rPh>
    <rPh sb="73" eb="75">
      <t>ミコ</t>
    </rPh>
    <rPh sb="79" eb="82">
      <t>コウリツセイ</t>
    </rPh>
    <rPh sb="83" eb="85">
      <t>ヒジョウ</t>
    </rPh>
    <rPh sb="86" eb="87">
      <t>ワル</t>
    </rPh>
    <rPh sb="88" eb="90">
      <t>ジギョウ</t>
    </rPh>
    <rPh sb="97" eb="99">
      <t>コンゴ</t>
    </rPh>
    <rPh sb="100" eb="102">
      <t>イッパン</t>
    </rPh>
    <rPh sb="102" eb="104">
      <t>カイケイ</t>
    </rPh>
    <rPh sb="104" eb="106">
      <t>クリイレ</t>
    </rPh>
    <rPh sb="106" eb="107">
      <t>キン</t>
    </rPh>
    <rPh sb="108" eb="110">
      <t>イゾン</t>
    </rPh>
    <rPh sb="119" eb="121">
      <t>ジョウキョウ</t>
    </rPh>
    <rPh sb="122" eb="123">
      <t>ツヅ</t>
    </rPh>
    <rPh sb="127" eb="129">
      <t>ミコ</t>
    </rPh>
    <rPh sb="138" eb="139">
      <t>サラ</t>
    </rPh>
    <rPh sb="188" eb="189">
      <t>モト</t>
    </rPh>
    <rPh sb="235" eb="237">
      <t>ジギョウ</t>
    </rPh>
    <rPh sb="238" eb="241">
      <t>サイテキカ</t>
    </rPh>
    <rPh sb="252" eb="253">
      <t>ハカ</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</si>
</sst>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b/>
      <sz val="1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7"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F7-42CB-AF39-CBBF6EFDAEF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4BF7-42CB-AF39-CBBF6EFDAEF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20</c:v>
                </c:pt>
                <c:pt idx="4">
                  <c:v>20</c:v>
                </c:pt>
              </c:numCache>
            </c:numRef>
          </c:val>
          <c:extLst>
            <c:ext xmlns:c16="http://schemas.microsoft.com/office/drawing/2014/chart" uri="{C3380CC4-5D6E-409C-BE32-E72D297353CC}">
              <c16:uniqueId val="{00000000-9989-41BD-B35F-220AB7EFDF9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27.26</c:v>
                </c:pt>
                <c:pt idx="4">
                  <c:v>27.09</c:v>
                </c:pt>
              </c:numCache>
            </c:numRef>
          </c:val>
          <c:smooth val="0"/>
          <c:extLst>
            <c:ext xmlns:c16="http://schemas.microsoft.com/office/drawing/2014/chart" uri="{C3380CC4-5D6E-409C-BE32-E72D297353CC}">
              <c16:uniqueId val="{00000001-9989-41BD-B35F-220AB7EFDF9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86.67</c:v>
                </c:pt>
                <c:pt idx="4">
                  <c:v>85.71</c:v>
                </c:pt>
              </c:numCache>
            </c:numRef>
          </c:val>
          <c:extLst>
            <c:ext xmlns:c16="http://schemas.microsoft.com/office/drawing/2014/chart" uri="{C3380CC4-5D6E-409C-BE32-E72D297353CC}">
              <c16:uniqueId val="{00000000-059B-4461-939F-CB26B2948D5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94.93</c:v>
                </c:pt>
                <c:pt idx="4">
                  <c:v>95.1</c:v>
                </c:pt>
              </c:numCache>
            </c:numRef>
          </c:val>
          <c:smooth val="0"/>
          <c:extLst>
            <c:ext xmlns:c16="http://schemas.microsoft.com/office/drawing/2014/chart" uri="{C3380CC4-5D6E-409C-BE32-E72D297353CC}">
              <c16:uniqueId val="{00000001-059B-4461-939F-CB26B2948D5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5.54</c:v>
                </c:pt>
                <c:pt idx="4">
                  <c:v>5.49</c:v>
                </c:pt>
              </c:numCache>
            </c:numRef>
          </c:val>
          <c:extLst>
            <c:ext xmlns:c16="http://schemas.microsoft.com/office/drawing/2014/chart" uri="{C3380CC4-5D6E-409C-BE32-E72D297353CC}">
              <c16:uniqueId val="{00000000-98B7-4C05-B505-25ADE8C38A5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40.090000000000003</c:v>
                </c:pt>
                <c:pt idx="4">
                  <c:v>41.09</c:v>
                </c:pt>
              </c:numCache>
            </c:numRef>
          </c:val>
          <c:smooth val="0"/>
          <c:extLst>
            <c:ext xmlns:c16="http://schemas.microsoft.com/office/drawing/2014/chart" uri="{C3380CC4-5D6E-409C-BE32-E72D297353CC}">
              <c16:uniqueId val="{00000001-98B7-4C05-B505-25ADE8C38A5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formatCode="#,##0.00;&quot;△&quot;#,##0.00">
                  <c:v>0</c:v>
                </c:pt>
                <c:pt idx="4">
                  <c:v>10.5</c:v>
                </c:pt>
              </c:numCache>
            </c:numRef>
          </c:val>
          <c:extLst>
            <c:ext xmlns:c16="http://schemas.microsoft.com/office/drawing/2014/chart" uri="{C3380CC4-5D6E-409C-BE32-E72D297353CC}">
              <c16:uniqueId val="{00000000-F439-4A5E-A45F-28BA98C0877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34.700000000000003</c:v>
                </c:pt>
                <c:pt idx="4">
                  <c:v>37.5</c:v>
                </c:pt>
              </c:numCache>
            </c:numRef>
          </c:val>
          <c:smooth val="0"/>
          <c:extLst>
            <c:ext xmlns:c16="http://schemas.microsoft.com/office/drawing/2014/chart" uri="{C3380CC4-5D6E-409C-BE32-E72D297353CC}">
              <c16:uniqueId val="{00000001-F439-4A5E-A45F-28BA98C0877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FF-4A41-89B4-9228452EEFA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3BFF-4A41-89B4-9228452EEFA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1705.19</c:v>
                </c:pt>
                <c:pt idx="4">
                  <c:v>3428.15</c:v>
                </c:pt>
              </c:numCache>
            </c:numRef>
          </c:val>
          <c:extLst>
            <c:ext xmlns:c16="http://schemas.microsoft.com/office/drawing/2014/chart" uri="{C3380CC4-5D6E-409C-BE32-E72D297353CC}">
              <c16:uniqueId val="{00000000-3585-448B-9CD7-D706CC03DE1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4044.84</c:v>
                </c:pt>
                <c:pt idx="4">
                  <c:v>4451.38</c:v>
                </c:pt>
              </c:numCache>
            </c:numRef>
          </c:val>
          <c:smooth val="0"/>
          <c:extLst>
            <c:ext xmlns:c16="http://schemas.microsoft.com/office/drawing/2014/chart" uri="{C3380CC4-5D6E-409C-BE32-E72D297353CC}">
              <c16:uniqueId val="{00000001-3585-448B-9CD7-D706CC03DE1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2.94</c:v>
                </c:pt>
                <c:pt idx="4">
                  <c:v>3.34</c:v>
                </c:pt>
              </c:numCache>
            </c:numRef>
          </c:val>
          <c:extLst>
            <c:ext xmlns:c16="http://schemas.microsoft.com/office/drawing/2014/chart" uri="{C3380CC4-5D6E-409C-BE32-E72D297353CC}">
              <c16:uniqueId val="{00000000-32D5-4944-937E-81FD857331C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686.41</c:v>
                </c:pt>
                <c:pt idx="4">
                  <c:v>827.8</c:v>
                </c:pt>
              </c:numCache>
            </c:numRef>
          </c:val>
          <c:smooth val="0"/>
          <c:extLst>
            <c:ext xmlns:c16="http://schemas.microsoft.com/office/drawing/2014/chart" uri="{C3380CC4-5D6E-409C-BE32-E72D297353CC}">
              <c16:uniqueId val="{00000001-32D5-4944-937E-81FD857331C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7208.89</c:v>
                </c:pt>
                <c:pt idx="4">
                  <c:v>6597.78</c:v>
                </c:pt>
              </c:numCache>
            </c:numRef>
          </c:val>
          <c:extLst>
            <c:ext xmlns:c16="http://schemas.microsoft.com/office/drawing/2014/chart" uri="{C3380CC4-5D6E-409C-BE32-E72D297353CC}">
              <c16:uniqueId val="{00000000-D324-4C99-858C-F294C3EF0C5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243.02</c:v>
                </c:pt>
                <c:pt idx="4">
                  <c:v>196.19</c:v>
                </c:pt>
              </c:numCache>
            </c:numRef>
          </c:val>
          <c:smooth val="0"/>
          <c:extLst>
            <c:ext xmlns:c16="http://schemas.microsoft.com/office/drawing/2014/chart" uri="{C3380CC4-5D6E-409C-BE32-E72D297353CC}">
              <c16:uniqueId val="{00000001-D324-4C99-858C-F294C3EF0C5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35.81</c:v>
                </c:pt>
                <c:pt idx="4">
                  <c:v>22.65</c:v>
                </c:pt>
              </c:numCache>
            </c:numRef>
          </c:val>
          <c:extLst>
            <c:ext xmlns:c16="http://schemas.microsoft.com/office/drawing/2014/chart" uri="{C3380CC4-5D6E-409C-BE32-E72D297353CC}">
              <c16:uniqueId val="{00000000-0108-42E5-A452-56B810614DD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41.35</c:v>
                </c:pt>
                <c:pt idx="4">
                  <c:v>39.07</c:v>
                </c:pt>
              </c:numCache>
            </c:numRef>
          </c:val>
          <c:smooth val="0"/>
          <c:extLst>
            <c:ext xmlns:c16="http://schemas.microsoft.com/office/drawing/2014/chart" uri="{C3380CC4-5D6E-409C-BE32-E72D297353CC}">
              <c16:uniqueId val="{00000001-0108-42E5-A452-56B810614DD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621.09</c:v>
                </c:pt>
                <c:pt idx="4">
                  <c:v>985.12</c:v>
                </c:pt>
              </c:numCache>
            </c:numRef>
          </c:val>
          <c:extLst>
            <c:ext xmlns:c16="http://schemas.microsoft.com/office/drawing/2014/chart" uri="{C3380CC4-5D6E-409C-BE32-E72D297353CC}">
              <c16:uniqueId val="{00000000-B4EC-40EE-9A0C-3FC8FA9B07E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456.7</c:v>
                </c:pt>
                <c:pt idx="4">
                  <c:v>485</c:v>
                </c:pt>
              </c:numCache>
            </c:numRef>
          </c:val>
          <c:smooth val="0"/>
          <c:extLst>
            <c:ext xmlns:c16="http://schemas.microsoft.com/office/drawing/2014/chart" uri="{C3380CC4-5D6E-409C-BE32-E72D297353CC}">
              <c16:uniqueId val="{00000001-B4EC-40EE-9A0C-3FC8FA9B07E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【4,451.38】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【827.80】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【196.19】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【485.00】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【39.07】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【37.50】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65"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酒田市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簡易排水</v>
      </c>
      <c r="Q8" s="48"/>
      <c r="R8" s="48"/>
      <c r="S8" s="48"/>
      <c r="T8" s="48"/>
      <c r="U8" s="48"/>
      <c r="V8" s="48"/>
      <c r="W8" s="48" t="str">
        <f>データ!L6</f>
        <v>J2</v>
      </c>
      <c r="X8" s="48"/>
      <c r="Y8" s="48"/>
      <c r="Z8" s="48"/>
      <c r="AA8" s="48"/>
      <c r="AB8" s="48"/>
      <c r="AC8" s="48"/>
      <c r="AD8" s="49" t="str">
        <f>データ!$M$6</f>
        <v>自治体職員</v>
      </c>
      <c r="AE8" s="49"/>
      <c r="AF8" s="49"/>
      <c r="AG8" s="49"/>
      <c r="AH8" s="49"/>
      <c r="AI8" s="49"/>
      <c r="AJ8" s="49"/>
      <c r="AK8" s="3"/>
      <c r="AL8" s="50">
        <f>データ!S6</f>
        <v>102789</v>
      </c>
      <c r="AM8" s="50"/>
      <c r="AN8" s="50"/>
      <c r="AO8" s="50"/>
      <c r="AP8" s="50"/>
      <c r="AQ8" s="50"/>
      <c r="AR8" s="50"/>
      <c r="AS8" s="50"/>
      <c r="AT8" s="45">
        <f>データ!T6</f>
        <v>602.97</v>
      </c>
      <c r="AU8" s="45"/>
      <c r="AV8" s="45"/>
      <c r="AW8" s="45"/>
      <c r="AX8" s="45"/>
      <c r="AY8" s="45"/>
      <c r="AZ8" s="45"/>
      <c r="BA8" s="45"/>
      <c r="BB8" s="45">
        <f>データ!U6</f>
        <v>170.47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62.64</v>
      </c>
      <c r="J10" s="45"/>
      <c r="K10" s="45"/>
      <c r="L10" s="45"/>
      <c r="M10" s="45"/>
      <c r="N10" s="45"/>
      <c r="O10" s="45"/>
      <c r="P10" s="45">
        <f>データ!P6</f>
        <v>0.01</v>
      </c>
      <c r="Q10" s="45"/>
      <c r="R10" s="45"/>
      <c r="S10" s="45"/>
      <c r="T10" s="45"/>
      <c r="U10" s="45"/>
      <c r="V10" s="45"/>
      <c r="W10" s="45">
        <f>データ!Q6</f>
        <v>100</v>
      </c>
      <c r="X10" s="45"/>
      <c r="Y10" s="45"/>
      <c r="Z10" s="45"/>
      <c r="AA10" s="45"/>
      <c r="AB10" s="45"/>
      <c r="AC10" s="45"/>
      <c r="AD10" s="50">
        <f>データ!R6</f>
        <v>4050</v>
      </c>
      <c r="AE10" s="50"/>
      <c r="AF10" s="50"/>
      <c r="AG10" s="50"/>
      <c r="AH10" s="50"/>
      <c r="AI10" s="50"/>
      <c r="AJ10" s="50"/>
      <c r="AK10" s="2"/>
      <c r="AL10" s="50">
        <f>データ!V6</f>
        <v>14</v>
      </c>
      <c r="AM10" s="50"/>
      <c r="AN10" s="50"/>
      <c r="AO10" s="50"/>
      <c r="AP10" s="50"/>
      <c r="AQ10" s="50"/>
      <c r="AR10" s="50"/>
      <c r="AS10" s="50"/>
      <c r="AT10" s="45">
        <f>データ!W6</f>
        <v>0.01</v>
      </c>
      <c r="AU10" s="45"/>
      <c r="AV10" s="45"/>
      <c r="AW10" s="45"/>
      <c r="AX10" s="45"/>
      <c r="AY10" s="45"/>
      <c r="AZ10" s="45"/>
      <c r="BA10" s="45"/>
      <c r="BB10" s="45">
        <f>データ!X6</f>
        <v>1400</v>
      </c>
      <c r="BC10" s="45"/>
      <c r="BD10" s="45"/>
      <c r="BE10" s="45"/>
      <c r="BF10" s="45"/>
      <c r="BG10" s="45"/>
      <c r="BH10" s="45"/>
      <c r="BI10" s="45"/>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6" t="s">
        <v>108</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6"/>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6"/>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6"/>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6"/>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6"/>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6"/>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6"/>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6"/>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6"/>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6"/>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6"/>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6"/>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6"/>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6"/>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6"/>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6"/>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6"/>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6"/>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6"/>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6"/>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6"/>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6"/>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6"/>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6"/>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6"/>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6"/>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6"/>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6"/>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6"/>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6"/>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6"/>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6"/>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6"/>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6"/>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6"/>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6"/>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6"/>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6"/>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6"/>
      <c r="BM59" s="54"/>
      <c r="BN59" s="54"/>
      <c r="BO59" s="54"/>
      <c r="BP59" s="54"/>
      <c r="BQ59" s="54"/>
      <c r="BR59" s="54"/>
      <c r="BS59" s="54"/>
      <c r="BT59" s="54"/>
      <c r="BU59" s="54"/>
      <c r="BV59" s="54"/>
      <c r="BW59" s="54"/>
      <c r="BX59" s="54"/>
      <c r="BY59" s="54"/>
      <c r="BZ59" s="55"/>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6"/>
      <c r="BM60" s="54"/>
      <c r="BN60" s="54"/>
      <c r="BO60" s="54"/>
      <c r="BP60" s="54"/>
      <c r="BQ60" s="54"/>
      <c r="BR60" s="54"/>
      <c r="BS60" s="54"/>
      <c r="BT60" s="54"/>
      <c r="BU60" s="54"/>
      <c r="BV60" s="54"/>
      <c r="BW60" s="54"/>
      <c r="BX60" s="54"/>
      <c r="BY60" s="54"/>
      <c r="BZ60" s="55"/>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6"/>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6"/>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6"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6"/>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6"/>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6"/>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6"/>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6"/>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6"/>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6"/>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6"/>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6"/>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6"/>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6"/>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6"/>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6"/>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6"/>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6"/>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【41.09】</v>
      </c>
      <c r="F85" s="26" t="str">
        <f>データ!AT6</f>
        <v>【4,451.38】</v>
      </c>
      <c r="G85" s="26" t="str">
        <f>データ!BE6</f>
        <v>【827.80】</v>
      </c>
      <c r="H85" s="26" t="str">
        <f>データ!BP6</f>
        <v>【196.19】</v>
      </c>
      <c r="I85" s="26" t="str">
        <f>データ!CA6</f>
        <v>【39.07】</v>
      </c>
      <c r="J85" s="26" t="str">
        <f>データ!CL6</f>
        <v>【485.00】</v>
      </c>
      <c r="K85" s="26" t="str">
        <f>データ!CW6</f>
        <v>【27.09】</v>
      </c>
      <c r="L85" s="26" t="str">
        <f>データ!DH6</f>
        <v>【95.10】</v>
      </c>
      <c r="M85" s="26" t="str">
        <f>データ!DS6</f>
        <v>【37.50】</v>
      </c>
      <c r="N85" s="26" t="str">
        <f>データ!ED6</f>
        <v>【0.00】</v>
      </c>
      <c r="O85" s="26" t="str">
        <f>データ!EO6</f>
        <v>【0.00】</v>
      </c>
    </row>
  </sheetData>
  <sheetProtection algorithmName="SHA-512" hashValue="SgcEowod+C2BLoZ9SUCM5g+JGiiKA6crHs14EaJsAdOMoUH0L4G6EThgA0gwYge1XdApZtLat0NHMsN4oduVHA==" saltValue="UFN2SkAeqRa2bb/yRJfWO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62049</v>
      </c>
      <c r="D6" s="33">
        <f t="shared" si="3"/>
        <v>46</v>
      </c>
      <c r="E6" s="33">
        <f t="shared" si="3"/>
        <v>17</v>
      </c>
      <c r="F6" s="33">
        <f t="shared" si="3"/>
        <v>8</v>
      </c>
      <c r="G6" s="33">
        <f t="shared" si="3"/>
        <v>0</v>
      </c>
      <c r="H6" s="33" t="str">
        <f t="shared" si="3"/>
        <v>山形県　酒田市</v>
      </c>
      <c r="I6" s="33" t="str">
        <f t="shared" si="3"/>
        <v>法適用</v>
      </c>
      <c r="J6" s="33" t="str">
        <f t="shared" si="3"/>
        <v>下水道事業</v>
      </c>
      <c r="K6" s="33" t="str">
        <f t="shared" si="3"/>
        <v>簡易排水</v>
      </c>
      <c r="L6" s="33" t="str">
        <f t="shared" si="3"/>
        <v>J2</v>
      </c>
      <c r="M6" s="33" t="str">
        <f t="shared" si="3"/>
        <v>自治体職員</v>
      </c>
      <c r="N6" s="34" t="str">
        <f t="shared" si="3"/>
        <v>-</v>
      </c>
      <c r="O6" s="34">
        <f t="shared" si="3"/>
        <v>62.64</v>
      </c>
      <c r="P6" s="34">
        <f t="shared" si="3"/>
        <v>0.01</v>
      </c>
      <c r="Q6" s="34">
        <f t="shared" si="3"/>
        <v>100</v>
      </c>
      <c r="R6" s="34">
        <f t="shared" si="3"/>
        <v>4050</v>
      </c>
      <c r="S6" s="34">
        <f t="shared" si="3"/>
        <v>102789</v>
      </c>
      <c r="T6" s="34">
        <f t="shared" si="3"/>
        <v>602.97</v>
      </c>
      <c r="U6" s="34">
        <f t="shared" si="3"/>
        <v>170.47</v>
      </c>
      <c r="V6" s="34">
        <f t="shared" si="3"/>
        <v>14</v>
      </c>
      <c r="W6" s="34">
        <f t="shared" si="3"/>
        <v>0.01</v>
      </c>
      <c r="X6" s="34">
        <f t="shared" si="3"/>
        <v>1400</v>
      </c>
      <c r="Y6" s="35" t="str">
        <f>IF(Y7="",NA(),Y7)</f>
        <v>-</v>
      </c>
      <c r="Z6" s="35" t="str">
        <f t="shared" ref="Z6:AH6" si="4">IF(Z7="",NA(),Z7)</f>
        <v>-</v>
      </c>
      <c r="AA6" s="35" t="str">
        <f t="shared" si="4"/>
        <v>-</v>
      </c>
      <c r="AB6" s="35">
        <f t="shared" si="4"/>
        <v>5.54</v>
      </c>
      <c r="AC6" s="35">
        <f t="shared" si="4"/>
        <v>5.49</v>
      </c>
      <c r="AD6" s="35" t="str">
        <f t="shared" si="4"/>
        <v>-</v>
      </c>
      <c r="AE6" s="35" t="str">
        <f t="shared" si="4"/>
        <v>-</v>
      </c>
      <c r="AF6" s="35" t="str">
        <f t="shared" si="4"/>
        <v>-</v>
      </c>
      <c r="AG6" s="35">
        <f t="shared" si="4"/>
        <v>40.090000000000003</v>
      </c>
      <c r="AH6" s="35">
        <f t="shared" si="4"/>
        <v>41.09</v>
      </c>
      <c r="AI6" s="34" t="str">
        <f>IF(AI7="","",IF(AI7="-","【-】","【"&amp;SUBSTITUTE(TEXT(AI7,"#,##0.00"),"-","△")&amp;"】"))</f>
        <v>【41.09】</v>
      </c>
      <c r="AJ6" s="35" t="str">
        <f>IF(AJ7="",NA(),AJ7)</f>
        <v>-</v>
      </c>
      <c r="AK6" s="35" t="str">
        <f t="shared" ref="AK6:AS6" si="5">IF(AK7="",NA(),AK7)</f>
        <v>-</v>
      </c>
      <c r="AL6" s="35" t="str">
        <f t="shared" si="5"/>
        <v>-</v>
      </c>
      <c r="AM6" s="35">
        <f t="shared" si="5"/>
        <v>1705.19</v>
      </c>
      <c r="AN6" s="35">
        <f t="shared" si="5"/>
        <v>3428.15</v>
      </c>
      <c r="AO6" s="35" t="str">
        <f t="shared" si="5"/>
        <v>-</v>
      </c>
      <c r="AP6" s="35" t="str">
        <f t="shared" si="5"/>
        <v>-</v>
      </c>
      <c r="AQ6" s="35" t="str">
        <f t="shared" si="5"/>
        <v>-</v>
      </c>
      <c r="AR6" s="35">
        <f t="shared" si="5"/>
        <v>4044.84</v>
      </c>
      <c r="AS6" s="35">
        <f t="shared" si="5"/>
        <v>4451.38</v>
      </c>
      <c r="AT6" s="34" t="str">
        <f>IF(AT7="","",IF(AT7="-","【-】","【"&amp;SUBSTITUTE(TEXT(AT7,"#,##0.00"),"-","△")&amp;"】"))</f>
        <v>【4,451.38】</v>
      </c>
      <c r="AU6" s="35" t="str">
        <f>IF(AU7="",NA(),AU7)</f>
        <v>-</v>
      </c>
      <c r="AV6" s="35" t="str">
        <f t="shared" ref="AV6:BD6" si="6">IF(AV7="",NA(),AV7)</f>
        <v>-</v>
      </c>
      <c r="AW6" s="35" t="str">
        <f t="shared" si="6"/>
        <v>-</v>
      </c>
      <c r="AX6" s="35">
        <f t="shared" si="6"/>
        <v>2.94</v>
      </c>
      <c r="AY6" s="35">
        <f t="shared" si="6"/>
        <v>3.34</v>
      </c>
      <c r="AZ6" s="35" t="str">
        <f t="shared" si="6"/>
        <v>-</v>
      </c>
      <c r="BA6" s="35" t="str">
        <f t="shared" si="6"/>
        <v>-</v>
      </c>
      <c r="BB6" s="35" t="str">
        <f t="shared" si="6"/>
        <v>-</v>
      </c>
      <c r="BC6" s="35">
        <f t="shared" si="6"/>
        <v>686.41</v>
      </c>
      <c r="BD6" s="35">
        <f t="shared" si="6"/>
        <v>827.8</v>
      </c>
      <c r="BE6" s="34" t="str">
        <f>IF(BE7="","",IF(BE7="-","【-】","【"&amp;SUBSTITUTE(TEXT(BE7,"#,##0.00"),"-","△")&amp;"】"))</f>
        <v>【827.80】</v>
      </c>
      <c r="BF6" s="35" t="str">
        <f>IF(BF7="",NA(),BF7)</f>
        <v>-</v>
      </c>
      <c r="BG6" s="35" t="str">
        <f t="shared" ref="BG6:BO6" si="7">IF(BG7="",NA(),BG7)</f>
        <v>-</v>
      </c>
      <c r="BH6" s="35" t="str">
        <f t="shared" si="7"/>
        <v>-</v>
      </c>
      <c r="BI6" s="35">
        <f t="shared" si="7"/>
        <v>7208.89</v>
      </c>
      <c r="BJ6" s="35">
        <f t="shared" si="7"/>
        <v>6597.78</v>
      </c>
      <c r="BK6" s="35" t="str">
        <f t="shared" si="7"/>
        <v>-</v>
      </c>
      <c r="BL6" s="35" t="str">
        <f t="shared" si="7"/>
        <v>-</v>
      </c>
      <c r="BM6" s="35" t="str">
        <f t="shared" si="7"/>
        <v>-</v>
      </c>
      <c r="BN6" s="35">
        <f t="shared" si="7"/>
        <v>243.02</v>
      </c>
      <c r="BO6" s="35">
        <f t="shared" si="7"/>
        <v>196.19</v>
      </c>
      <c r="BP6" s="34" t="str">
        <f>IF(BP7="","",IF(BP7="-","【-】","【"&amp;SUBSTITUTE(TEXT(BP7,"#,##0.00"),"-","△")&amp;"】"))</f>
        <v>【196.19】</v>
      </c>
      <c r="BQ6" s="35" t="str">
        <f>IF(BQ7="",NA(),BQ7)</f>
        <v>-</v>
      </c>
      <c r="BR6" s="35" t="str">
        <f t="shared" ref="BR6:BZ6" si="8">IF(BR7="",NA(),BR7)</f>
        <v>-</v>
      </c>
      <c r="BS6" s="35" t="str">
        <f t="shared" si="8"/>
        <v>-</v>
      </c>
      <c r="BT6" s="35">
        <f t="shared" si="8"/>
        <v>35.81</v>
      </c>
      <c r="BU6" s="35">
        <f t="shared" si="8"/>
        <v>22.65</v>
      </c>
      <c r="BV6" s="35" t="str">
        <f t="shared" si="8"/>
        <v>-</v>
      </c>
      <c r="BW6" s="35" t="str">
        <f t="shared" si="8"/>
        <v>-</v>
      </c>
      <c r="BX6" s="35" t="str">
        <f t="shared" si="8"/>
        <v>-</v>
      </c>
      <c r="BY6" s="35">
        <f t="shared" si="8"/>
        <v>41.35</v>
      </c>
      <c r="BZ6" s="35">
        <f t="shared" si="8"/>
        <v>39.07</v>
      </c>
      <c r="CA6" s="34" t="str">
        <f>IF(CA7="","",IF(CA7="-","【-】","【"&amp;SUBSTITUTE(TEXT(CA7,"#,##0.00"),"-","△")&amp;"】"))</f>
        <v>【39.07】</v>
      </c>
      <c r="CB6" s="35" t="str">
        <f>IF(CB7="",NA(),CB7)</f>
        <v>-</v>
      </c>
      <c r="CC6" s="35" t="str">
        <f t="shared" ref="CC6:CK6" si="9">IF(CC7="",NA(),CC7)</f>
        <v>-</v>
      </c>
      <c r="CD6" s="35" t="str">
        <f t="shared" si="9"/>
        <v>-</v>
      </c>
      <c r="CE6" s="35">
        <f t="shared" si="9"/>
        <v>621.09</v>
      </c>
      <c r="CF6" s="35">
        <f t="shared" si="9"/>
        <v>985.12</v>
      </c>
      <c r="CG6" s="35" t="str">
        <f t="shared" si="9"/>
        <v>-</v>
      </c>
      <c r="CH6" s="35" t="str">
        <f t="shared" si="9"/>
        <v>-</v>
      </c>
      <c r="CI6" s="35" t="str">
        <f t="shared" si="9"/>
        <v>-</v>
      </c>
      <c r="CJ6" s="35">
        <f t="shared" si="9"/>
        <v>456.7</v>
      </c>
      <c r="CK6" s="35">
        <f t="shared" si="9"/>
        <v>485</v>
      </c>
      <c r="CL6" s="34" t="str">
        <f>IF(CL7="","",IF(CL7="-","【-】","【"&amp;SUBSTITUTE(TEXT(CL7,"#,##0.00"),"-","△")&amp;"】"))</f>
        <v>【485.00】</v>
      </c>
      <c r="CM6" s="35" t="str">
        <f>IF(CM7="",NA(),CM7)</f>
        <v>-</v>
      </c>
      <c r="CN6" s="35" t="str">
        <f t="shared" ref="CN6:CV6" si="10">IF(CN7="",NA(),CN7)</f>
        <v>-</v>
      </c>
      <c r="CO6" s="35" t="str">
        <f t="shared" si="10"/>
        <v>-</v>
      </c>
      <c r="CP6" s="35">
        <f t="shared" si="10"/>
        <v>20</v>
      </c>
      <c r="CQ6" s="35">
        <f t="shared" si="10"/>
        <v>20</v>
      </c>
      <c r="CR6" s="35" t="str">
        <f t="shared" si="10"/>
        <v>-</v>
      </c>
      <c r="CS6" s="35" t="str">
        <f t="shared" si="10"/>
        <v>-</v>
      </c>
      <c r="CT6" s="35" t="str">
        <f t="shared" si="10"/>
        <v>-</v>
      </c>
      <c r="CU6" s="35">
        <f t="shared" si="10"/>
        <v>27.26</v>
      </c>
      <c r="CV6" s="35">
        <f t="shared" si="10"/>
        <v>27.09</v>
      </c>
      <c r="CW6" s="34" t="str">
        <f>IF(CW7="","",IF(CW7="-","【-】","【"&amp;SUBSTITUTE(TEXT(CW7,"#,##0.00"),"-","△")&amp;"】"))</f>
        <v>【27.09】</v>
      </c>
      <c r="CX6" s="35" t="str">
        <f>IF(CX7="",NA(),CX7)</f>
        <v>-</v>
      </c>
      <c r="CY6" s="35" t="str">
        <f t="shared" ref="CY6:DG6" si="11">IF(CY7="",NA(),CY7)</f>
        <v>-</v>
      </c>
      <c r="CZ6" s="35" t="str">
        <f t="shared" si="11"/>
        <v>-</v>
      </c>
      <c r="DA6" s="35">
        <f t="shared" si="11"/>
        <v>86.67</v>
      </c>
      <c r="DB6" s="35">
        <f t="shared" si="11"/>
        <v>85.71</v>
      </c>
      <c r="DC6" s="35" t="str">
        <f t="shared" si="11"/>
        <v>-</v>
      </c>
      <c r="DD6" s="35" t="str">
        <f t="shared" si="11"/>
        <v>-</v>
      </c>
      <c r="DE6" s="35" t="str">
        <f t="shared" si="11"/>
        <v>-</v>
      </c>
      <c r="DF6" s="35">
        <f t="shared" si="11"/>
        <v>94.93</v>
      </c>
      <c r="DG6" s="35">
        <f t="shared" si="11"/>
        <v>95.1</v>
      </c>
      <c r="DH6" s="34" t="str">
        <f>IF(DH7="","",IF(DH7="-","【-】","【"&amp;SUBSTITUTE(TEXT(DH7,"#,##0.00"),"-","△")&amp;"】"))</f>
        <v>【95.10】</v>
      </c>
      <c r="DI6" s="35" t="str">
        <f>IF(DI7="",NA(),DI7)</f>
        <v>-</v>
      </c>
      <c r="DJ6" s="35" t="str">
        <f t="shared" ref="DJ6:DR6" si="12">IF(DJ7="",NA(),DJ7)</f>
        <v>-</v>
      </c>
      <c r="DK6" s="35" t="str">
        <f t="shared" si="12"/>
        <v>-</v>
      </c>
      <c r="DL6" s="34">
        <f t="shared" si="12"/>
        <v>0</v>
      </c>
      <c r="DM6" s="35">
        <f t="shared" si="12"/>
        <v>10.5</v>
      </c>
      <c r="DN6" s="35" t="str">
        <f t="shared" si="12"/>
        <v>-</v>
      </c>
      <c r="DO6" s="35" t="str">
        <f t="shared" si="12"/>
        <v>-</v>
      </c>
      <c r="DP6" s="35" t="str">
        <f t="shared" si="12"/>
        <v>-</v>
      </c>
      <c r="DQ6" s="35">
        <f t="shared" si="12"/>
        <v>34.700000000000003</v>
      </c>
      <c r="DR6" s="35">
        <f t="shared" si="12"/>
        <v>37.5</v>
      </c>
      <c r="DS6" s="34" t="str">
        <f>IF(DS7="","",IF(DS7="-","【-】","【"&amp;SUBSTITUTE(TEXT(DS7,"#,##0.00"),"-","△")&amp;"】"))</f>
        <v>【37.50】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4">
        <f t="shared" si="14"/>
        <v>0</v>
      </c>
      <c r="EN6" s="34">
        <f t="shared" si="14"/>
        <v>0</v>
      </c>
      <c r="EO6" s="34" t="str">
        <f>IF(EO7="","",IF(EO7="-","【-】","【"&amp;SUBSTITUTE(TEXT(EO7,"#,##0.00"),"-","△")&amp;"】"))</f>
        <v>【0.00】</v>
      </c>
    </row>
    <row r="7" spans="1:148" s="36" customFormat="1" x14ac:dyDescent="0.15">
      <c r="A7" s="28"/>
      <c r="B7" s="37">
        <v>2018</v>
      </c>
      <c r="C7" s="37">
        <v>62049</v>
      </c>
      <c r="D7" s="37">
        <v>46</v>
      </c>
      <c r="E7" s="37">
        <v>17</v>
      </c>
      <c r="F7" s="37">
        <v>8</v>
      </c>
      <c r="G7" s="37">
        <v>0</v>
      </c>
      <c r="H7" s="37" t="s">
        <v>96</v>
      </c>
      <c r="I7" s="37" t="s">
        <v>97</v>
      </c>
      <c r="J7" s="37" t="s">
        <v>98</v>
      </c>
      <c r="K7" s="37" t="s">
        <v>99</v>
      </c>
      <c r="L7" s="37" t="s">
        <v>100</v>
      </c>
      <c r="M7" s="37" t="s">
        <v>101</v>
      </c>
      <c r="N7" s="38" t="s">
        <v>102</v>
      </c>
      <c r="O7" s="38">
        <v>62.64</v>
      </c>
      <c r="P7" s="38">
        <v>0.01</v>
      </c>
      <c r="Q7" s="38">
        <v>100</v>
      </c>
      <c r="R7" s="38">
        <v>4050</v>
      </c>
      <c r="S7" s="38">
        <v>102789</v>
      </c>
      <c r="T7" s="38">
        <v>602.97</v>
      </c>
      <c r="U7" s="38">
        <v>170.47</v>
      </c>
      <c r="V7" s="38">
        <v>14</v>
      </c>
      <c r="W7" s="38">
        <v>0.01</v>
      </c>
      <c r="X7" s="38">
        <v>1400</v>
      </c>
      <c r="Y7" s="38" t="s">
        <v>102</v>
      </c>
      <c r="Z7" s="38" t="s">
        <v>102</v>
      </c>
      <c r="AA7" s="38" t="s">
        <v>102</v>
      </c>
      <c r="AB7" s="38">
        <v>5.54</v>
      </c>
      <c r="AC7" s="38">
        <v>5.49</v>
      </c>
      <c r="AD7" s="38" t="s">
        <v>102</v>
      </c>
      <c r="AE7" s="38" t="s">
        <v>102</v>
      </c>
      <c r="AF7" s="38" t="s">
        <v>102</v>
      </c>
      <c r="AG7" s="38">
        <v>40.090000000000003</v>
      </c>
      <c r="AH7" s="38">
        <v>41.09</v>
      </c>
      <c r="AI7" s="38">
        <v>41.09</v>
      </c>
      <c r="AJ7" s="38" t="s">
        <v>102</v>
      </c>
      <c r="AK7" s="38" t="s">
        <v>102</v>
      </c>
      <c r="AL7" s="38" t="s">
        <v>102</v>
      </c>
      <c r="AM7" s="38">
        <v>1705.19</v>
      </c>
      <c r="AN7" s="38">
        <v>3428.15</v>
      </c>
      <c r="AO7" s="38" t="s">
        <v>102</v>
      </c>
      <c r="AP7" s="38" t="s">
        <v>102</v>
      </c>
      <c r="AQ7" s="38" t="s">
        <v>102</v>
      </c>
      <c r="AR7" s="38">
        <v>4044.84</v>
      </c>
      <c r="AS7" s="38">
        <v>4451.38</v>
      </c>
      <c r="AT7" s="38">
        <v>4451.38</v>
      </c>
      <c r="AU7" s="38" t="s">
        <v>102</v>
      </c>
      <c r="AV7" s="38" t="s">
        <v>102</v>
      </c>
      <c r="AW7" s="38" t="s">
        <v>102</v>
      </c>
      <c r="AX7" s="38">
        <v>2.94</v>
      </c>
      <c r="AY7" s="38">
        <v>3.34</v>
      </c>
      <c r="AZ7" s="38" t="s">
        <v>102</v>
      </c>
      <c r="BA7" s="38" t="s">
        <v>102</v>
      </c>
      <c r="BB7" s="38" t="s">
        <v>102</v>
      </c>
      <c r="BC7" s="38">
        <v>686.41</v>
      </c>
      <c r="BD7" s="38">
        <v>827.8</v>
      </c>
      <c r="BE7" s="38">
        <v>827.8</v>
      </c>
      <c r="BF7" s="38" t="s">
        <v>102</v>
      </c>
      <c r="BG7" s="38" t="s">
        <v>102</v>
      </c>
      <c r="BH7" s="38" t="s">
        <v>102</v>
      </c>
      <c r="BI7" s="38">
        <v>7208.89</v>
      </c>
      <c r="BJ7" s="38">
        <v>6597.78</v>
      </c>
      <c r="BK7" s="38" t="s">
        <v>102</v>
      </c>
      <c r="BL7" s="38" t="s">
        <v>102</v>
      </c>
      <c r="BM7" s="38" t="s">
        <v>102</v>
      </c>
      <c r="BN7" s="38">
        <v>243.02</v>
      </c>
      <c r="BO7" s="38">
        <v>196.19</v>
      </c>
      <c r="BP7" s="38">
        <v>196.19</v>
      </c>
      <c r="BQ7" s="38" t="s">
        <v>102</v>
      </c>
      <c r="BR7" s="38" t="s">
        <v>102</v>
      </c>
      <c r="BS7" s="38" t="s">
        <v>102</v>
      </c>
      <c r="BT7" s="38">
        <v>35.81</v>
      </c>
      <c r="BU7" s="38">
        <v>22.65</v>
      </c>
      <c r="BV7" s="38" t="s">
        <v>102</v>
      </c>
      <c r="BW7" s="38" t="s">
        <v>102</v>
      </c>
      <c r="BX7" s="38" t="s">
        <v>102</v>
      </c>
      <c r="BY7" s="38">
        <v>41.35</v>
      </c>
      <c r="BZ7" s="38">
        <v>39.07</v>
      </c>
      <c r="CA7" s="38">
        <v>39.07</v>
      </c>
      <c r="CB7" s="38" t="s">
        <v>102</v>
      </c>
      <c r="CC7" s="38" t="s">
        <v>102</v>
      </c>
      <c r="CD7" s="38" t="s">
        <v>102</v>
      </c>
      <c r="CE7" s="38">
        <v>621.09</v>
      </c>
      <c r="CF7" s="38">
        <v>985.12</v>
      </c>
      <c r="CG7" s="38" t="s">
        <v>102</v>
      </c>
      <c r="CH7" s="38" t="s">
        <v>102</v>
      </c>
      <c r="CI7" s="38" t="s">
        <v>102</v>
      </c>
      <c r="CJ7" s="38">
        <v>456.7</v>
      </c>
      <c r="CK7" s="38">
        <v>485</v>
      </c>
      <c r="CL7" s="38">
        <v>485</v>
      </c>
      <c r="CM7" s="38" t="s">
        <v>102</v>
      </c>
      <c r="CN7" s="38" t="s">
        <v>102</v>
      </c>
      <c r="CO7" s="38" t="s">
        <v>102</v>
      </c>
      <c r="CP7" s="38">
        <v>20</v>
      </c>
      <c r="CQ7" s="38">
        <v>20</v>
      </c>
      <c r="CR7" s="38" t="s">
        <v>102</v>
      </c>
      <c r="CS7" s="38" t="s">
        <v>102</v>
      </c>
      <c r="CT7" s="38" t="s">
        <v>102</v>
      </c>
      <c r="CU7" s="38">
        <v>27.26</v>
      </c>
      <c r="CV7" s="38">
        <v>27.09</v>
      </c>
      <c r="CW7" s="38">
        <v>27.09</v>
      </c>
      <c r="CX7" s="38" t="s">
        <v>102</v>
      </c>
      <c r="CY7" s="38" t="s">
        <v>102</v>
      </c>
      <c r="CZ7" s="38" t="s">
        <v>102</v>
      </c>
      <c r="DA7" s="38">
        <v>86.67</v>
      </c>
      <c r="DB7" s="38">
        <v>85.71</v>
      </c>
      <c r="DC7" s="38" t="s">
        <v>102</v>
      </c>
      <c r="DD7" s="38" t="s">
        <v>102</v>
      </c>
      <c r="DE7" s="38" t="s">
        <v>102</v>
      </c>
      <c r="DF7" s="38">
        <v>94.93</v>
      </c>
      <c r="DG7" s="38">
        <v>95.1</v>
      </c>
      <c r="DH7" s="38">
        <v>95.1</v>
      </c>
      <c r="DI7" s="38" t="s">
        <v>102</v>
      </c>
      <c r="DJ7" s="38" t="s">
        <v>102</v>
      </c>
      <c r="DK7" s="38" t="s">
        <v>102</v>
      </c>
      <c r="DL7" s="38">
        <v>0</v>
      </c>
      <c r="DM7" s="38">
        <v>10.5</v>
      </c>
      <c r="DN7" s="38" t="s">
        <v>102</v>
      </c>
      <c r="DO7" s="38" t="s">
        <v>102</v>
      </c>
      <c r="DP7" s="38" t="s">
        <v>102</v>
      </c>
      <c r="DQ7" s="38">
        <v>34.700000000000003</v>
      </c>
      <c r="DR7" s="38">
        <v>37.5</v>
      </c>
      <c r="DS7" s="38">
        <v>37.5</v>
      </c>
      <c r="DT7" s="38" t="s">
        <v>102</v>
      </c>
      <c r="DU7" s="38" t="s">
        <v>102</v>
      </c>
      <c r="DV7" s="38" t="s">
        <v>102</v>
      </c>
      <c r="DW7" s="38" t="s">
        <v>102</v>
      </c>
      <c r="DX7" s="38" t="s">
        <v>102</v>
      </c>
      <c r="DY7" s="38" t="s">
        <v>102</v>
      </c>
      <c r="DZ7" s="38" t="s">
        <v>102</v>
      </c>
      <c r="EA7" s="38" t="s">
        <v>102</v>
      </c>
      <c r="EB7" s="38">
        <v>0</v>
      </c>
      <c r="EC7" s="38">
        <v>0</v>
      </c>
      <c r="ED7" s="38">
        <v>0</v>
      </c>
      <c r="EE7" s="38" t="s">
        <v>102</v>
      </c>
      <c r="EF7" s="38" t="s">
        <v>102</v>
      </c>
      <c r="EG7" s="38" t="s">
        <v>102</v>
      </c>
      <c r="EH7" s="38" t="s">
        <v>102</v>
      </c>
      <c r="EI7" s="38" t="s">
        <v>102</v>
      </c>
      <c r="EJ7" s="38" t="s">
        <v>102</v>
      </c>
      <c r="EK7" s="38" t="s">
        <v>102</v>
      </c>
      <c r="EL7" s="38" t="s">
        <v>102</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