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H30経営比較分析表\★提出用（作業中）\"/>
    </mc:Choice>
  </mc:AlternateContent>
  <workbookProtection workbookAlgorithmName="SHA-512" workbookHashValue="86CQ33rTzy8jUUdciyTRRSn0mh1DW2o4GbFJKacGRbNNy/R8BlSSzm6pODpPnAVE1pa7xZCaPtqvimqae0AXYg==" workbookSaltValue="zzd4DieIyxu0rIEKwn5KxQ==" workbookSpinCount="100000" lockStructure="1"/>
  <bookViews>
    <workbookView xWindow="0" yWindow="0" windowWidth="19200" windowHeight="116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AD10" i="4" s="1"/>
  <c r="Q6" i="5"/>
  <c r="P6" i="5"/>
  <c r="O6" i="5"/>
  <c r="I10" i="4" s="1"/>
  <c r="N6" i="5"/>
  <c r="B10" i="4" s="1"/>
  <c r="M6" i="5"/>
  <c r="AD8" i="4" s="1"/>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BB10" i="4"/>
  <c r="AT10" i="4"/>
  <c r="W10" i="4"/>
  <c r="P10" i="4"/>
  <c r="BB8" i="4"/>
  <c r="AT8" i="4"/>
  <c r="W8" i="4"/>
  <c r="P8" i="4"/>
  <c r="B8" i="4"/>
  <c r="B6" i="4"/>
  <c r="C10" i="5" l="1"/>
  <c r="D10" i="5"/>
  <c r="E10" i="5"/>
  <c r="B10" i="5"/>
</calcChain>
</file>

<file path=xl/sharedStrings.xml><?xml version="1.0" encoding="utf-8"?>
<sst xmlns="http://schemas.openxmlformats.org/spreadsheetml/2006/main" count="289" uniqueCount="110">
  <si>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</si>
  <si>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</si>
  <si>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</si>
  <si>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</si>
  <si>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</si>
  <si>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</si>
  <si>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</si>
  <si>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</si>
  <si>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</si>
  <si>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</si>
  <si>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</si>
  <si>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</si>
  <si>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</si>
  <si>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</si>
  <si>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</si>
  <si>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</si>
  <si>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</si>
  <si>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</si>
  <si>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</si>
  <si>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</si>
  <si>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</si>
  <si>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</si>
  <si>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</si>
  <si>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</si>
  <si>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</si>
  <si>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</si>
  <si>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</si>
  <si>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</si>
  <si>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</si>
  <si>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</si>
  <si>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</si>
  <si>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</si>
  <si>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</si>
  <si>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</si>
  <si>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</si>
  <si>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</si>
  <si>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</si>
  <si>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</si>
  <si>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</si>
  <si>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</si>
  <si>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</si>
  <si>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</si>
  <si>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</si>
  <si>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</si>
  <si>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</si>
  <si>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</si>
  <si>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</si>
  <si>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</si>
  <si>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</si>
  <si>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</si>
  <si>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</si>
  <si>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</si>
  <si>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</si>
  <si>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</si>
  <si>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</si>
  <si>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</si>
  <si>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</si>
  <si>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</si>
  <si>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</si>
  <si>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</si>
  <si>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</si>
  <si>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</si>
  <si>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</si>
  <si>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</si>
  <si>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</si>
  <si>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</si>
  <si>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</si>
  <si>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</si>
  <si>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</si>
  <si>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</si>
  <si>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</si>
  <si>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</si>
  <si>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</si>
  <si>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</si>
  <si>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</si>
  <si>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</si>
  <si>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</si>
  <si>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</si>
  <si>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</si>
  <si>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</si>
  <si>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</si>
  <si>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</si>
  <si>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</si>
  <si>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</si>
  <si>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</si>
  <si>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</si>
  <si>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</si>
  <si>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</si>
  <si>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</si>
  <si>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</si>
  <si>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</si>
  <si>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</si>
  <si>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</si>
  <si>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</si>
  <si>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</si>
  <si>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</si>
  <si>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</si>
  <si>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</si>
  <si>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</si>
  <si>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</si>
  <si>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</si>
  <si>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</si>
  <si>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</si>
  <si>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</si>
  <si>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</si>
  <si>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</si>
  <si>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</si>
  <si>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下水道事業に地方公営企業法を適用して2年目の決算となる。
　農業集落排水事業は処理場22箇所を抱えるが、農村部のため人口密度が低いことから「汚水処理原価」が高く、「施設利用率」が低い効率性の悪い事業となっている。また、「水洗化率」もまだまだ向上の余地があり、農業集落排水施設への接続促進活動を強化する必要がある。
　今後、更に人口減少による使用料収入の減少や施設の老朽化による費用の増加が見込まれる中で、下水道事業の持続と安定した経営が求められている。そのためには、『酒田市下水道事業経営戦略』による中長期的な財政マネジメントや、処理区の統合をはじめとした「広域化・共同化」による経営基盤の強化など、実効性のある施策をより強力に遂行していく必要がある。</t>
    <rPh sb="23" eb="25">
      <t>ケッサン</t>
    </rPh>
    <rPh sb="31" eb="33">
      <t>ノウギョウ</t>
    </rPh>
    <rPh sb="33" eb="35">
      <t>シュウラク</t>
    </rPh>
    <rPh sb="35" eb="37">
      <t>ハイスイ</t>
    </rPh>
    <rPh sb="37" eb="39">
      <t>ジギョウ</t>
    </rPh>
    <rPh sb="40" eb="43">
      <t>ショリジョウ</t>
    </rPh>
    <rPh sb="45" eb="47">
      <t>カショ</t>
    </rPh>
    <rPh sb="48" eb="49">
      <t>カカ</t>
    </rPh>
    <rPh sb="53" eb="55">
      <t>ノウソン</t>
    </rPh>
    <rPh sb="55" eb="56">
      <t>ブ</t>
    </rPh>
    <rPh sb="59" eb="61">
      <t>ジンコウ</t>
    </rPh>
    <rPh sb="61" eb="63">
      <t>ミツド</t>
    </rPh>
    <rPh sb="64" eb="65">
      <t>ヒク</t>
    </rPh>
    <rPh sb="71" eb="73">
      <t>オスイ</t>
    </rPh>
    <rPh sb="73" eb="75">
      <t>ショリ</t>
    </rPh>
    <rPh sb="75" eb="77">
      <t>ゲンカ</t>
    </rPh>
    <rPh sb="79" eb="80">
      <t>タカ</t>
    </rPh>
    <rPh sb="83" eb="85">
      <t>シセツ</t>
    </rPh>
    <rPh sb="85" eb="87">
      <t>リヨウ</t>
    </rPh>
    <rPh sb="87" eb="88">
      <t>リツ</t>
    </rPh>
    <rPh sb="90" eb="91">
      <t>ヒク</t>
    </rPh>
    <rPh sb="92" eb="95">
      <t>コウリツセイ</t>
    </rPh>
    <rPh sb="96" eb="97">
      <t>ワル</t>
    </rPh>
    <rPh sb="98" eb="100">
      <t>ジギョウ</t>
    </rPh>
    <rPh sb="111" eb="114">
      <t>スイセンカ</t>
    </rPh>
    <rPh sb="114" eb="115">
      <t>リツ</t>
    </rPh>
    <rPh sb="121" eb="123">
      <t>コウジョウ</t>
    </rPh>
    <rPh sb="124" eb="126">
      <t>ヨチ</t>
    </rPh>
    <rPh sb="130" eb="132">
      <t>ノウギョウ</t>
    </rPh>
    <rPh sb="132" eb="134">
      <t>シュウラク</t>
    </rPh>
    <rPh sb="134" eb="136">
      <t>ハイスイ</t>
    </rPh>
    <rPh sb="136" eb="138">
      <t>シセツ</t>
    </rPh>
    <rPh sb="140" eb="142">
      <t>セツゾク</t>
    </rPh>
    <rPh sb="142" eb="144">
      <t>ソクシン</t>
    </rPh>
    <rPh sb="144" eb="146">
      <t>カツドウ</t>
    </rPh>
    <rPh sb="147" eb="149">
      <t>キョウカ</t>
    </rPh>
    <rPh sb="151" eb="153">
      <t>ヒツヨウ</t>
    </rPh>
    <rPh sb="159" eb="161">
      <t>コンゴ</t>
    </rPh>
    <rPh sb="162" eb="163">
      <t>サラ</t>
    </rPh>
    <rPh sb="164" eb="166">
      <t>ジンコウ</t>
    </rPh>
    <rPh sb="166" eb="168">
      <t>ゲンショウ</t>
    </rPh>
    <rPh sb="171" eb="174">
      <t>シヨウリョウ</t>
    </rPh>
    <rPh sb="174" eb="176">
      <t>シュウニュウ</t>
    </rPh>
    <rPh sb="177" eb="179">
      <t>ゲンショウ</t>
    </rPh>
    <rPh sb="180" eb="182">
      <t>シセツ</t>
    </rPh>
    <rPh sb="183" eb="186">
      <t>ロウキュウカ</t>
    </rPh>
    <rPh sb="189" eb="191">
      <t>ヒヨウ</t>
    </rPh>
    <rPh sb="192" eb="194">
      <t>ゾウカ</t>
    </rPh>
    <rPh sb="195" eb="197">
      <t>ミコ</t>
    </rPh>
    <rPh sb="200" eb="201">
      <t>ナカ</t>
    </rPh>
    <rPh sb="203" eb="206">
      <t>ゲスイドウ</t>
    </rPh>
    <rPh sb="206" eb="208">
      <t>ジギョウ</t>
    </rPh>
    <rPh sb="209" eb="211">
      <t>ジゾク</t>
    </rPh>
    <rPh sb="216" eb="218">
      <t>ケイエイ</t>
    </rPh>
    <rPh sb="219" eb="220">
      <t>モト</t>
    </rPh>
    <rPh sb="235" eb="238">
      <t>サカタシ</t>
    </rPh>
    <rPh sb="238" eb="241">
      <t>ゲスイドウ</t>
    </rPh>
    <rPh sb="241" eb="243">
      <t>ジギョウ</t>
    </rPh>
    <rPh sb="243" eb="245">
      <t>ケイエイ</t>
    </rPh>
    <rPh sb="245" eb="247">
      <t>センリャク</t>
    </rPh>
    <rPh sb="251" eb="255">
      <t>チュウチョウキテキ</t>
    </rPh>
    <rPh sb="256" eb="258">
      <t>ザイセイ</t>
    </rPh>
    <rPh sb="266" eb="268">
      <t>ショリ</t>
    </rPh>
    <rPh sb="268" eb="269">
      <t>ク</t>
    </rPh>
    <rPh sb="280" eb="283">
      <t>コウイキカ</t>
    </rPh>
    <rPh sb="284" eb="287">
      <t>キョウドウカ</t>
    </rPh>
    <rPh sb="291" eb="293">
      <t>ケイエイ</t>
    </rPh>
    <rPh sb="293" eb="295">
      <t>キバン</t>
    </rPh>
    <rPh sb="296" eb="298">
      <t>キョウカ</t>
    </rPh>
    <rPh sb="301" eb="304">
      <t>ジッコウセイ</t>
    </rPh>
    <rPh sb="307" eb="309">
      <t>シサク</t>
    </rPh>
    <rPh sb="312" eb="314">
      <t>キョウリョク</t>
    </rPh>
    <rPh sb="315" eb="317">
      <t>スイコウ</t>
    </rPh>
    <rPh sb="321" eb="323">
      <t>ヒツヨウ</t>
    </rPh>
    <phoneticPr fontId="4"/>
  </si>
  <si>
    <r>
      <t xml:space="preserve">　平成29年度から下水道事業に地方公営企業法を適用したため、2か年のみの数値となる。
</t>
    </r>
    <r>
      <rPr>
        <b/>
        <sz val="10"/>
        <rFont val="ＭＳ ゴシック"/>
        <family val="3"/>
        <charset val="128"/>
      </rPr>
      <t>「①経常収支比率」</t>
    </r>
    <r>
      <rPr>
        <sz val="10"/>
        <rFont val="ＭＳ ゴシック"/>
        <family val="3"/>
        <charset val="128"/>
      </rPr>
      <t xml:space="preserve">は、使用料や一般会計繰入金で維持管理費や企業債利息等の費用を賄えていないため平均値を下回った。これは繰入基準額に対し、一般会計からの繰入額が不足していることが要因である。
</t>
    </r>
    <r>
      <rPr>
        <b/>
        <sz val="10"/>
        <rFont val="ＭＳ ゴシック"/>
        <family val="3"/>
        <charset val="128"/>
      </rPr>
      <t>「②累積欠損金比率」</t>
    </r>
    <r>
      <rPr>
        <sz val="10"/>
        <rFont val="ＭＳ ゴシック"/>
        <family val="3"/>
        <charset val="128"/>
      </rPr>
      <t xml:space="preserve">は、基準内繰入金が不足したことで、前年度から更に数値が悪化した。
</t>
    </r>
    <r>
      <rPr>
        <b/>
        <sz val="10"/>
        <rFont val="ＭＳ ゴシック"/>
        <family val="3"/>
        <charset val="128"/>
      </rPr>
      <t>「③流動比率」</t>
    </r>
    <r>
      <rPr>
        <sz val="10"/>
        <rFont val="ＭＳ ゴシック"/>
        <family val="3"/>
        <charset val="128"/>
      </rPr>
      <t xml:space="preserve">は、建設改良費に充てた企業債償還金が大きいため、短期での支払能力が乏しく、やや改善したものの、平均値を大きく下回った。
</t>
    </r>
    <r>
      <rPr>
        <b/>
        <sz val="10"/>
        <rFont val="ＭＳ ゴシック"/>
        <family val="3"/>
        <charset val="128"/>
      </rPr>
      <t>「④企業債残高対事業規模比率」</t>
    </r>
    <r>
      <rPr>
        <sz val="10"/>
        <rFont val="ＭＳ ゴシック"/>
        <family val="3"/>
        <charset val="128"/>
      </rPr>
      <t xml:space="preserve">は、企業債残高が大きいことから、平均値を大きく上回っており、投資規模が過大な状態にある。
</t>
    </r>
    <r>
      <rPr>
        <b/>
        <sz val="10"/>
        <rFont val="ＭＳ ゴシック"/>
        <family val="3"/>
        <charset val="128"/>
      </rPr>
      <t>「⑤経費回収率」</t>
    </r>
    <r>
      <rPr>
        <sz val="10"/>
        <rFont val="ＭＳ ゴシック"/>
        <family val="3"/>
        <charset val="128"/>
      </rPr>
      <t xml:space="preserve">は、平均値を上回り100％となったが、今後の厳しい経営環境を踏まえ、徹底した費用削減等により適正な事業運営に努めなければならない。
</t>
    </r>
    <r>
      <rPr>
        <b/>
        <sz val="10"/>
        <rFont val="ＭＳ ゴシック"/>
        <family val="3"/>
        <charset val="128"/>
      </rPr>
      <t>「⑤汚水処理原価」</t>
    </r>
    <r>
      <rPr>
        <sz val="10"/>
        <rFont val="ＭＳ ゴシック"/>
        <family val="3"/>
        <charset val="128"/>
      </rPr>
      <t xml:space="preserve">は、平均値を下回ったが、今後も厳しい経営環境が予想されるため、一層の費用削減に努めなければならない。
</t>
    </r>
    <r>
      <rPr>
        <b/>
        <sz val="10"/>
        <rFont val="ＭＳ ゴシック"/>
        <family val="3"/>
        <charset val="128"/>
      </rPr>
      <t>「⑦施設利用率」</t>
    </r>
    <r>
      <rPr>
        <sz val="10"/>
        <rFont val="ＭＳ ゴシック"/>
        <family val="3"/>
        <charset val="128"/>
      </rPr>
      <t xml:space="preserve">は、農村部の急速な人口減少によって、施設規模が過大となっており、処理区の統合や事業の最適化により適正な規模にする必要がある。
</t>
    </r>
    <r>
      <rPr>
        <b/>
        <sz val="10"/>
        <rFont val="ＭＳ ゴシック"/>
        <family val="3"/>
        <charset val="128"/>
      </rPr>
      <t>「⑧水洗化率」</t>
    </r>
    <r>
      <rPr>
        <sz val="10"/>
        <rFont val="ＭＳ ゴシック"/>
        <family val="3"/>
        <charset val="128"/>
      </rPr>
      <t>は、やや向上したものの、平成26年度に供用開始した浜中地区の影響によって平均値よりもやや低く、今後、一層の接続促進に努める必要がある。</t>
    </r>
    <rPh sb="32" eb="33">
      <t>ネン</t>
    </rPh>
    <rPh sb="36" eb="38">
      <t>スウチ</t>
    </rPh>
    <rPh sb="66" eb="68">
      <t>イジ</t>
    </rPh>
    <rPh sb="68" eb="71">
      <t>カンリヒ</t>
    </rPh>
    <rPh sb="165" eb="168">
      <t>ゼンネンド</t>
    </rPh>
    <rPh sb="170" eb="171">
      <t>サラ</t>
    </rPh>
    <rPh sb="172" eb="174">
      <t>スウチ</t>
    </rPh>
    <rPh sb="175" eb="177">
      <t>アッカ</t>
    </rPh>
    <rPh sb="183" eb="185">
      <t>リュウドウ</t>
    </rPh>
    <rPh sb="185" eb="187">
      <t>ヒリツ</t>
    </rPh>
    <rPh sb="227" eb="229">
      <t>カイゼン</t>
    </rPh>
    <rPh sb="310" eb="312">
      <t>ケイヒ</t>
    </rPh>
    <rPh sb="312" eb="314">
      <t>カイシュウ</t>
    </rPh>
    <rPh sb="314" eb="315">
      <t>リツ</t>
    </rPh>
    <rPh sb="318" eb="320">
      <t>ヘイキン</t>
    </rPh>
    <rPh sb="320" eb="321">
      <t>アタイ</t>
    </rPh>
    <rPh sb="322" eb="324">
      <t>ウワマワ</t>
    </rPh>
    <rPh sb="346" eb="347">
      <t>フ</t>
    </rPh>
    <rPh sb="350" eb="352">
      <t>テッテイ</t>
    </rPh>
    <rPh sb="384" eb="386">
      <t>オスイ</t>
    </rPh>
    <rPh sb="386" eb="388">
      <t>ショリ</t>
    </rPh>
    <rPh sb="388" eb="390">
      <t>ゲンカ</t>
    </rPh>
    <rPh sb="393" eb="395">
      <t>ヘイキン</t>
    </rPh>
    <rPh sb="395" eb="396">
      <t>アタイ</t>
    </rPh>
    <rPh sb="397" eb="399">
      <t>シタマワ</t>
    </rPh>
    <rPh sb="422" eb="424">
      <t>イッソウ</t>
    </rPh>
    <rPh sb="482" eb="484">
      <t>ショリ</t>
    </rPh>
    <rPh sb="484" eb="485">
      <t>ク</t>
    </rPh>
    <rPh sb="489" eb="491">
      <t>ジギョウ</t>
    </rPh>
    <rPh sb="492" eb="495">
      <t>サイテキカ</t>
    </rPh>
    <rPh sb="503" eb="505">
      <t>ノウソン</t>
    </rPh>
    <rPh sb="505" eb="506">
      <t>ブ</t>
    </rPh>
    <rPh sb="507" eb="509">
      <t>キュウソク</t>
    </rPh>
    <rPh sb="510" eb="512">
      <t>ジンコウ</t>
    </rPh>
    <rPh sb="512" eb="514">
      <t>ゲンショウ</t>
    </rPh>
    <rPh sb="517" eb="519">
      <t>シセツ</t>
    </rPh>
    <rPh sb="519" eb="521">
      <t>キボ</t>
    </rPh>
    <rPh sb="524" eb="526">
      <t>コウジョウ</t>
    </rPh>
    <rPh sb="533" eb="535">
      <t>カダイ</t>
    </rPh>
    <rPh sb="542" eb="544">
      <t>シセツ</t>
    </rPh>
    <rPh sb="545" eb="548">
      <t>トウハイゴウ</t>
    </rPh>
    <rPh sb="550" eb="552">
      <t>エイキョウ</t>
    </rPh>
    <rPh sb="556" eb="558">
      <t>キボ</t>
    </rPh>
    <rPh sb="561" eb="563">
      <t>ヒツヨウ</t>
    </rPh>
    <rPh sb="567" eb="569">
      <t>コンゴ</t>
    </rPh>
    <rPh sb="571" eb="573">
      <t>スイセン</t>
    </rPh>
    <rPh sb="573" eb="574">
      <t>カ</t>
    </rPh>
    <rPh sb="574" eb="575">
      <t>リツ</t>
    </rPh>
    <rPh sb="577" eb="579">
      <t>ヘイセイ</t>
    </rPh>
    <rPh sb="582" eb="583">
      <t>ド</t>
    </rPh>
    <rPh sb="584" eb="586">
      <t>キョウヨウカイシハマナカチクヘイキンチヒク</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</si>
  <si>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類似団体より低い値となっているが、今後、処理場を含め、施設の老朽化による更新費用や維持管理費の増加が想定される。「ストックマネジメント」の考え方に基づき、計画的かつ効率的な施設の管理を行うとともに、処理区の統合による処理場の廃止や、事業の最適化による個別処理への転換等、抜本的な対策が必要となる。</t>
    </r>
    <rPh sb="16" eb="18">
      <t>ヘイセイ</t>
    </rPh>
    <rPh sb="20" eb="22">
      <t>ネンド</t>
    </rPh>
    <rPh sb="23" eb="25">
      <t>チホウ</t>
    </rPh>
    <rPh sb="25" eb="27">
      <t>コウエイ</t>
    </rPh>
    <rPh sb="27" eb="29">
      <t>キギョウ</t>
    </rPh>
    <rPh sb="29" eb="30">
      <t>ホウ</t>
    </rPh>
    <rPh sb="30" eb="32">
      <t>テキヨウ</t>
    </rPh>
    <rPh sb="33" eb="34">
      <t>サイ</t>
    </rPh>
    <rPh sb="35" eb="37">
      <t>チホウ</t>
    </rPh>
    <rPh sb="37" eb="39">
      <t>コウエイ</t>
    </rPh>
    <rPh sb="39" eb="41">
      <t>キギョウ</t>
    </rPh>
    <rPh sb="41" eb="42">
      <t>ホウ</t>
    </rPh>
    <rPh sb="42" eb="44">
      <t>テキヨウ</t>
    </rPh>
    <rPh sb="44" eb="45">
      <t>マエ</t>
    </rPh>
    <rPh sb="46" eb="48">
      <t>ゲンカ</t>
    </rPh>
    <rPh sb="48" eb="50">
      <t>ショウキャク</t>
    </rPh>
    <rPh sb="50" eb="53">
      <t>ルイケイガク</t>
    </rPh>
    <rPh sb="54" eb="56">
      <t>コウジョ</t>
    </rPh>
    <rPh sb="58" eb="59">
      <t>ガク</t>
    </rPh>
    <rPh sb="60" eb="62">
      <t>ネンド</t>
    </rPh>
    <rPh sb="62" eb="64">
      <t>カイシ</t>
    </rPh>
    <rPh sb="64" eb="66">
      <t>ジテン</t>
    </rPh>
    <rPh sb="67" eb="69">
      <t>シサン</t>
    </rPh>
    <rPh sb="72" eb="74">
      <t>ケイジョウ</t>
    </rPh>
    <rPh sb="79" eb="81">
      <t>ゲンカ</t>
    </rPh>
    <rPh sb="81" eb="83">
      <t>ショウキャク</t>
    </rPh>
    <rPh sb="83" eb="86">
      <t>ルイケイガク</t>
    </rPh>
    <rPh sb="87" eb="88">
      <t>チイ</t>
    </rPh>
    <rPh sb="91" eb="94">
      <t>ヘイキンチ</t>
    </rPh>
    <rPh sb="95" eb="96">
      <t>オオ</t>
    </rPh>
    <rPh sb="98" eb="100">
      <t>シタマワ</t>
    </rPh>
    <rPh sb="145" eb="147">
      <t>ルイジ</t>
    </rPh>
    <rPh sb="147" eb="149">
      <t>ダンタイ</t>
    </rPh>
    <rPh sb="165" eb="168">
      <t>ショリジョウ</t>
    </rPh>
    <rPh sb="169" eb="170">
      <t>フク</t>
    </rPh>
    <rPh sb="214" eb="215">
      <t>カンガ</t>
    </rPh>
    <rPh sb="216" eb="217">
      <t>カタ</t>
    </rPh>
    <rPh sb="218" eb="219">
      <t>モト</t>
    </rPh>
    <rPh sb="244" eb="246">
      <t>ショリ</t>
    </rPh>
    <rPh sb="246" eb="247">
      <t>ク</t>
    </rPh>
    <rPh sb="253" eb="256">
      <t>ショリジョウ</t>
    </rPh>
    <rPh sb="257" eb="259">
      <t>ハイシ</t>
    </rPh>
    <rPh sb="261" eb="263">
      <t>ジギョウ</t>
    </rPh>
    <rPh sb="264" eb="267">
      <t>サイテキカ</t>
    </rPh>
    <rPh sb="270" eb="272">
      <t>コベツ</t>
    </rPh>
    <rPh sb="272" eb="274">
      <t>ショリ</t>
    </rPh>
    <rPh sb="276" eb="278">
      <t>テンカン</t>
    </rPh>
    <rPh sb="278" eb="279">
      <t>トウ</t>
    </rPh>
    <rPh sb="280" eb="283">
      <t>バッポンテキ</t>
    </rPh>
    <rPh sb="284" eb="286">
      <t>タイサク</t>
    </rPh>
    <rPh sb="287" eb="28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</si>
</sst>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1"/>
      <name val="ＭＳ ゴシック"/>
      <family val="3"/>
      <charset val="128"/>
    </font>
    <font>
      <sz val="11"/>
      <name val="ＭＳ ゴシック"/>
      <family val="3"/>
      <charset val="128"/>
    </font>
    <font>
      <sz val="10"/>
      <color theme="1"/>
      <name val="ＭＳ ゴシック"/>
      <family val="3"/>
      <charset val="128"/>
    </font>
    <font>
      <b/>
      <sz val="10"/>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7" fillId="0" borderId="6"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0.08</c:v>
                </c:pt>
                <c:pt idx="4">
                  <c:v>0.01</c:v>
                </c:pt>
              </c:numCache>
            </c:numRef>
          </c:val>
          <c:extLst>
            <c:ext xmlns:c16="http://schemas.microsoft.com/office/drawing/2014/chart" uri="{C3380CC4-5D6E-409C-BE32-E72D297353CC}">
              <c16:uniqueId val="{00000000-F89E-4189-9DE6-167C5BCD17D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0.44</c:v>
                </c:pt>
                <c:pt idx="4">
                  <c:v>0.04</c:v>
                </c:pt>
              </c:numCache>
            </c:numRef>
          </c:val>
          <c:smooth val="0"/>
          <c:extLst>
            <c:ext xmlns:c16="http://schemas.microsoft.com/office/drawing/2014/chart" uri="{C3380CC4-5D6E-409C-BE32-E72D297353CC}">
              <c16:uniqueId val="{00000001-F89E-4189-9DE6-167C5BCD17D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57.09</c:v>
                </c:pt>
                <c:pt idx="4">
                  <c:v>56.55</c:v>
                </c:pt>
              </c:numCache>
            </c:numRef>
          </c:val>
          <c:extLst>
            <c:ext xmlns:c16="http://schemas.microsoft.com/office/drawing/2014/chart" uri="{C3380CC4-5D6E-409C-BE32-E72D297353CC}">
              <c16:uniqueId val="{00000000-37BA-4295-A783-2FEA67309D2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56.01</c:v>
                </c:pt>
                <c:pt idx="4">
                  <c:v>56.72</c:v>
                </c:pt>
              </c:numCache>
            </c:numRef>
          </c:val>
          <c:smooth val="0"/>
          <c:extLst>
            <c:ext xmlns:c16="http://schemas.microsoft.com/office/drawing/2014/chart" uri="{C3380CC4-5D6E-409C-BE32-E72D297353CC}">
              <c16:uniqueId val="{00000001-37BA-4295-A783-2FEA67309D2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86.32</c:v>
                </c:pt>
                <c:pt idx="4">
                  <c:v>87.41</c:v>
                </c:pt>
              </c:numCache>
            </c:numRef>
          </c:val>
          <c:extLst>
            <c:ext xmlns:c16="http://schemas.microsoft.com/office/drawing/2014/chart" uri="{C3380CC4-5D6E-409C-BE32-E72D297353CC}">
              <c16:uniqueId val="{00000000-383A-47EA-85D2-482848397B1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89.77</c:v>
                </c:pt>
                <c:pt idx="4">
                  <c:v>90.04</c:v>
                </c:pt>
              </c:numCache>
            </c:numRef>
          </c:val>
          <c:smooth val="0"/>
          <c:extLst>
            <c:ext xmlns:c16="http://schemas.microsoft.com/office/drawing/2014/chart" uri="{C3380CC4-5D6E-409C-BE32-E72D297353CC}">
              <c16:uniqueId val="{00000001-383A-47EA-85D2-482848397B1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83.7</c:v>
                </c:pt>
                <c:pt idx="4">
                  <c:v>97.58</c:v>
                </c:pt>
              </c:numCache>
            </c:numRef>
          </c:val>
          <c:extLst>
            <c:ext xmlns:c16="http://schemas.microsoft.com/office/drawing/2014/chart" uri="{C3380CC4-5D6E-409C-BE32-E72D297353CC}">
              <c16:uniqueId val="{00000000-F154-4737-951C-1B58409D5F5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100.99</c:v>
                </c:pt>
                <c:pt idx="4">
                  <c:v>101.27</c:v>
                </c:pt>
              </c:numCache>
            </c:numRef>
          </c:val>
          <c:smooth val="0"/>
          <c:extLst>
            <c:ext xmlns:c16="http://schemas.microsoft.com/office/drawing/2014/chart" uri="{C3380CC4-5D6E-409C-BE32-E72D297353CC}">
              <c16:uniqueId val="{00000001-F154-4737-951C-1B58409D5F5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4.3899999999999997</c:v>
                </c:pt>
                <c:pt idx="4">
                  <c:v>8.0299999999999994</c:v>
                </c:pt>
              </c:numCache>
            </c:numRef>
          </c:val>
          <c:extLst>
            <c:ext xmlns:c16="http://schemas.microsoft.com/office/drawing/2014/chart" uri="{C3380CC4-5D6E-409C-BE32-E72D297353CC}">
              <c16:uniqueId val="{00000000-B45F-4C9F-9EBC-9C9C5C6CC47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22.69</c:v>
                </c:pt>
                <c:pt idx="4">
                  <c:v>24.32</c:v>
                </c:pt>
              </c:numCache>
            </c:numRef>
          </c:val>
          <c:smooth val="0"/>
          <c:extLst>
            <c:ext xmlns:c16="http://schemas.microsoft.com/office/drawing/2014/chart" uri="{C3380CC4-5D6E-409C-BE32-E72D297353CC}">
              <c16:uniqueId val="{00000001-B45F-4C9F-9EBC-9C9C5C6CC47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C97-4672-9849-E05848AE119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8C97-4672-9849-E05848AE119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66.37</c:v>
                </c:pt>
                <c:pt idx="4">
                  <c:v>75.349999999999994</c:v>
                </c:pt>
              </c:numCache>
            </c:numRef>
          </c:val>
          <c:extLst>
            <c:ext xmlns:c16="http://schemas.microsoft.com/office/drawing/2014/chart" uri="{C3380CC4-5D6E-409C-BE32-E72D297353CC}">
              <c16:uniqueId val="{00000000-843B-4D90-9A5A-9431593435F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149.02000000000001</c:v>
                </c:pt>
                <c:pt idx="4">
                  <c:v>137.09</c:v>
                </c:pt>
              </c:numCache>
            </c:numRef>
          </c:val>
          <c:smooth val="0"/>
          <c:extLst>
            <c:ext xmlns:c16="http://schemas.microsoft.com/office/drawing/2014/chart" uri="{C3380CC4-5D6E-409C-BE32-E72D297353CC}">
              <c16:uniqueId val="{00000001-843B-4D90-9A5A-9431593435F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21.78</c:v>
                </c:pt>
                <c:pt idx="4">
                  <c:v>30.54</c:v>
                </c:pt>
              </c:numCache>
            </c:numRef>
          </c:val>
          <c:extLst>
            <c:ext xmlns:c16="http://schemas.microsoft.com/office/drawing/2014/chart" uri="{C3380CC4-5D6E-409C-BE32-E72D297353CC}">
              <c16:uniqueId val="{00000000-600D-49F1-A843-A898D802C7F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38.119999999999997</c:v>
                </c:pt>
                <c:pt idx="4">
                  <c:v>43.5</c:v>
                </c:pt>
              </c:numCache>
            </c:numRef>
          </c:val>
          <c:smooth val="0"/>
          <c:extLst>
            <c:ext xmlns:c16="http://schemas.microsoft.com/office/drawing/2014/chart" uri="{C3380CC4-5D6E-409C-BE32-E72D297353CC}">
              <c16:uniqueId val="{00000001-600D-49F1-A843-A898D802C7F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2364.38</c:v>
                </c:pt>
                <c:pt idx="4">
                  <c:v>2237.0300000000002</c:v>
                </c:pt>
              </c:numCache>
            </c:numRef>
          </c:val>
          <c:extLst>
            <c:ext xmlns:c16="http://schemas.microsoft.com/office/drawing/2014/chart" uri="{C3380CC4-5D6E-409C-BE32-E72D297353CC}">
              <c16:uniqueId val="{00000000-B5AB-42EA-9787-0C9BFF2F87B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684.74</c:v>
                </c:pt>
                <c:pt idx="4">
                  <c:v>654.91999999999996</c:v>
                </c:pt>
              </c:numCache>
            </c:numRef>
          </c:val>
          <c:smooth val="0"/>
          <c:extLst>
            <c:ext xmlns:c16="http://schemas.microsoft.com/office/drawing/2014/chart" uri="{C3380CC4-5D6E-409C-BE32-E72D297353CC}">
              <c16:uniqueId val="{00000001-B5AB-42EA-9787-0C9BFF2F87B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AE63-4284-8DBE-3742147D014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65.33</c:v>
                </c:pt>
                <c:pt idx="4">
                  <c:v>65.39</c:v>
                </c:pt>
              </c:numCache>
            </c:numRef>
          </c:val>
          <c:smooth val="0"/>
          <c:extLst>
            <c:ext xmlns:c16="http://schemas.microsoft.com/office/drawing/2014/chart" uri="{C3380CC4-5D6E-409C-BE32-E72D297353CC}">
              <c16:uniqueId val="{00000001-AE63-4284-8DBE-3742147D014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197.44</c:v>
                </c:pt>
                <c:pt idx="4">
                  <c:v>197.26</c:v>
                </c:pt>
              </c:numCache>
            </c:numRef>
          </c:val>
          <c:extLst>
            <c:ext xmlns:c16="http://schemas.microsoft.com/office/drawing/2014/chart" uri="{C3380CC4-5D6E-409C-BE32-E72D297353CC}">
              <c16:uniqueId val="{00000000-F018-48CA-8343-D1BA8AFECF1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227.43</c:v>
                </c:pt>
                <c:pt idx="4">
                  <c:v>230.88</c:v>
                </c:pt>
              </c:numCache>
            </c:numRef>
          </c:val>
          <c:smooth val="0"/>
          <c:extLst>
            <c:ext xmlns:c16="http://schemas.microsoft.com/office/drawing/2014/chart" uri="{C3380CC4-5D6E-409C-BE32-E72D297353CC}">
              <c16:uniqueId val="{00000001-F018-48CA-8343-D1BA8AFECF1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0"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自治体職員</v>
      </c>
      <c r="AE8" s="49"/>
      <c r="AF8" s="49"/>
      <c r="AG8" s="49"/>
      <c r="AH8" s="49"/>
      <c r="AI8" s="49"/>
      <c r="AJ8" s="49"/>
      <c r="AK8" s="3"/>
      <c r="AL8" s="50">
        <f>データ!S6</f>
        <v>102789</v>
      </c>
      <c r="AM8" s="50"/>
      <c r="AN8" s="50"/>
      <c r="AO8" s="50"/>
      <c r="AP8" s="50"/>
      <c r="AQ8" s="50"/>
      <c r="AR8" s="50"/>
      <c r="AS8" s="50"/>
      <c r="AT8" s="45">
        <f>データ!T6</f>
        <v>602.97</v>
      </c>
      <c r="AU8" s="45"/>
      <c r="AV8" s="45"/>
      <c r="AW8" s="45"/>
      <c r="AX8" s="45"/>
      <c r="AY8" s="45"/>
      <c r="AZ8" s="45"/>
      <c r="BA8" s="45"/>
      <c r="BB8" s="45">
        <f>データ!U6</f>
        <v>170.47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60.3</v>
      </c>
      <c r="J10" s="45"/>
      <c r="K10" s="45"/>
      <c r="L10" s="45"/>
      <c r="M10" s="45"/>
      <c r="N10" s="45"/>
      <c r="O10" s="45"/>
      <c r="P10" s="45">
        <f>データ!P6</f>
        <v>15.59</v>
      </c>
      <c r="Q10" s="45"/>
      <c r="R10" s="45"/>
      <c r="S10" s="45"/>
      <c r="T10" s="45"/>
      <c r="U10" s="45"/>
      <c r="V10" s="45"/>
      <c r="W10" s="45">
        <f>データ!Q6</f>
        <v>90.9</v>
      </c>
      <c r="X10" s="45"/>
      <c r="Y10" s="45"/>
      <c r="Z10" s="45"/>
      <c r="AA10" s="45"/>
      <c r="AB10" s="45"/>
      <c r="AC10" s="45"/>
      <c r="AD10" s="50">
        <f>データ!R6</f>
        <v>4050</v>
      </c>
      <c r="AE10" s="50"/>
      <c r="AF10" s="50"/>
      <c r="AG10" s="50"/>
      <c r="AH10" s="50"/>
      <c r="AI10" s="50"/>
      <c r="AJ10" s="50"/>
      <c r="AK10" s="2"/>
      <c r="AL10" s="50">
        <f>データ!V6</f>
        <v>15917</v>
      </c>
      <c r="AM10" s="50"/>
      <c r="AN10" s="50"/>
      <c r="AO10" s="50"/>
      <c r="AP10" s="50"/>
      <c r="AQ10" s="50"/>
      <c r="AR10" s="50"/>
      <c r="AS10" s="50"/>
      <c r="AT10" s="45">
        <f>データ!W6</f>
        <v>10.8</v>
      </c>
      <c r="AU10" s="45"/>
      <c r="AV10" s="45"/>
      <c r="AW10" s="45"/>
      <c r="AX10" s="45"/>
      <c r="AY10" s="45"/>
      <c r="AZ10" s="45"/>
      <c r="BA10" s="45"/>
      <c r="BB10" s="45">
        <f>データ!X6</f>
        <v>1473.8</v>
      </c>
      <c r="BC10" s="45"/>
      <c r="BD10" s="45"/>
      <c r="BE10" s="45"/>
      <c r="BF10" s="45"/>
      <c r="BG10" s="45"/>
      <c r="BH10" s="45"/>
      <c r="BI10" s="45"/>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108</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6"/>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6"/>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6"/>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6"/>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6"/>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6"/>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6"/>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6"/>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6"/>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6"/>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6"/>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4"/>
      <c r="BN59" s="54"/>
      <c r="BO59" s="54"/>
      <c r="BP59" s="54"/>
      <c r="BQ59" s="54"/>
      <c r="BR59" s="54"/>
      <c r="BS59" s="54"/>
      <c r="BT59" s="54"/>
      <c r="BU59" s="54"/>
      <c r="BV59" s="54"/>
      <c r="BW59" s="54"/>
      <c r="BX59" s="54"/>
      <c r="BY59" s="54"/>
      <c r="BZ59" s="55"/>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6"/>
      <c r="BM60" s="54"/>
      <c r="BN60" s="54"/>
      <c r="BO60" s="54"/>
      <c r="BP60" s="54"/>
      <c r="BQ60" s="54"/>
      <c r="BR60" s="54"/>
      <c r="BS60" s="54"/>
      <c r="BT60" s="54"/>
      <c r="BU60" s="54"/>
      <c r="BV60" s="54"/>
      <c r="BW60" s="54"/>
      <c r="BX60" s="54"/>
      <c r="BY60" s="54"/>
      <c r="BZ60" s="55"/>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6"/>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6"/>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6" t="s">
        <v>107</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6"/>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6"/>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6"/>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6"/>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6"/>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6"/>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6"/>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6"/>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6"/>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6"/>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6"/>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6"/>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6"/>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6"/>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6"/>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hosgJkeH7qemXwmY5COY4k7eVnU/pU0P0d4a9qBYHh5WG9bCWUDPRQU3qgdPh0rmd09ucWzDiU6VHF0zhmuNog==" saltValue="XIUXEHCXgXCp3WDuD4iFu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28</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54</v>
      </c>
      <c r="B4" s="30"/>
      <c r="C4" s="30"/>
      <c r="D4" s="30"/>
      <c r="E4" s="30"/>
      <c r="F4" s="30"/>
      <c r="G4" s="30"/>
      <c r="H4" s="86"/>
      <c r="I4" s="87"/>
      <c r="J4" s="87"/>
      <c r="K4" s="87"/>
      <c r="L4" s="87"/>
      <c r="M4" s="87"/>
      <c r="N4" s="87"/>
      <c r="O4" s="87"/>
      <c r="P4" s="87"/>
      <c r="Q4" s="87"/>
      <c r="R4" s="87"/>
      <c r="S4" s="87"/>
      <c r="T4" s="87"/>
      <c r="U4" s="87"/>
      <c r="V4" s="87"/>
      <c r="W4" s="87"/>
      <c r="X4" s="88"/>
      <c r="Y4" s="82" t="s">
        <v>55</v>
      </c>
      <c r="Z4" s="82"/>
      <c r="AA4" s="82"/>
      <c r="AB4" s="82"/>
      <c r="AC4" s="82"/>
      <c r="AD4" s="82"/>
      <c r="AE4" s="82"/>
      <c r="AF4" s="82"/>
      <c r="AG4" s="82"/>
      <c r="AH4" s="82"/>
      <c r="AI4" s="82"/>
      <c r="AJ4" s="82" t="s">
        <v>56</v>
      </c>
      <c r="AK4" s="82"/>
      <c r="AL4" s="82"/>
      <c r="AM4" s="82"/>
      <c r="AN4" s="82"/>
      <c r="AO4" s="82"/>
      <c r="AP4" s="82"/>
      <c r="AQ4" s="82"/>
      <c r="AR4" s="82"/>
      <c r="AS4" s="82"/>
      <c r="AT4" s="82"/>
      <c r="AU4" s="82" t="s">
        <v>57</v>
      </c>
      <c r="AV4" s="82"/>
      <c r="AW4" s="82"/>
      <c r="AX4" s="82"/>
      <c r="AY4" s="82"/>
      <c r="AZ4" s="82"/>
      <c r="BA4" s="82"/>
      <c r="BB4" s="82"/>
      <c r="BC4" s="82"/>
      <c r="BD4" s="82"/>
      <c r="BE4" s="82"/>
      <c r="BF4" s="82" t="s">
        <v>58</v>
      </c>
      <c r="BG4" s="82"/>
      <c r="BH4" s="82"/>
      <c r="BI4" s="82"/>
      <c r="BJ4" s="82"/>
      <c r="BK4" s="82"/>
      <c r="BL4" s="82"/>
      <c r="BM4" s="82"/>
      <c r="BN4" s="82"/>
      <c r="BO4" s="82"/>
      <c r="BP4" s="82"/>
      <c r="BQ4" s="82" t="s">
        <v>59</v>
      </c>
      <c r="BR4" s="82"/>
      <c r="BS4" s="82"/>
      <c r="BT4" s="82"/>
      <c r="BU4" s="82"/>
      <c r="BV4" s="82"/>
      <c r="BW4" s="82"/>
      <c r="BX4" s="82"/>
      <c r="BY4" s="82"/>
      <c r="BZ4" s="82"/>
      <c r="CA4" s="82"/>
      <c r="CB4" s="82" t="s">
        <v>60</v>
      </c>
      <c r="CC4" s="82"/>
      <c r="CD4" s="82"/>
      <c r="CE4" s="82"/>
      <c r="CF4" s="82"/>
      <c r="CG4" s="82"/>
      <c r="CH4" s="82"/>
      <c r="CI4" s="82"/>
      <c r="CJ4" s="82"/>
      <c r="CK4" s="82"/>
      <c r="CL4" s="82"/>
      <c r="CM4" s="82" t="s">
        <v>61</v>
      </c>
      <c r="CN4" s="82"/>
      <c r="CO4" s="82"/>
      <c r="CP4" s="82"/>
      <c r="CQ4" s="82"/>
      <c r="CR4" s="82"/>
      <c r="CS4" s="82"/>
      <c r="CT4" s="82"/>
      <c r="CU4" s="82"/>
      <c r="CV4" s="82"/>
      <c r="CW4" s="82"/>
      <c r="CX4" s="82" t="s">
        <v>62</v>
      </c>
      <c r="CY4" s="82"/>
      <c r="CZ4" s="82"/>
      <c r="DA4" s="82"/>
      <c r="DB4" s="82"/>
      <c r="DC4" s="82"/>
      <c r="DD4" s="82"/>
      <c r="DE4" s="82"/>
      <c r="DF4" s="82"/>
      <c r="DG4" s="82"/>
      <c r="DH4" s="82"/>
      <c r="DI4" s="82" t="s">
        <v>63</v>
      </c>
      <c r="DJ4" s="82"/>
      <c r="DK4" s="82"/>
      <c r="DL4" s="82"/>
      <c r="DM4" s="82"/>
      <c r="DN4" s="82"/>
      <c r="DO4" s="82"/>
      <c r="DP4" s="82"/>
      <c r="DQ4" s="82"/>
      <c r="DR4" s="82"/>
      <c r="DS4" s="82"/>
      <c r="DT4" s="82" t="s">
        <v>64</v>
      </c>
      <c r="DU4" s="82"/>
      <c r="DV4" s="82"/>
      <c r="DW4" s="82"/>
      <c r="DX4" s="82"/>
      <c r="DY4" s="82"/>
      <c r="DZ4" s="82"/>
      <c r="EA4" s="82"/>
      <c r="EB4" s="82"/>
      <c r="EC4" s="82"/>
      <c r="ED4" s="82"/>
      <c r="EE4" s="82" t="s">
        <v>65</v>
      </c>
      <c r="EF4" s="82"/>
      <c r="EG4" s="82"/>
      <c r="EH4" s="82"/>
      <c r="EI4" s="82"/>
      <c r="EJ4" s="82"/>
      <c r="EK4" s="82"/>
      <c r="EL4" s="82"/>
      <c r="EM4" s="82"/>
      <c r="EN4" s="82"/>
      <c r="EO4" s="82"/>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2018</v>
      </c>
      <c r="C6" s="33">
        <f t="shared" ref="C6:X6" si="3">C7</f>
        <v>62049</v>
      </c>
      <c r="D6" s="33">
        <f t="shared" si="3"/>
        <v>46</v>
      </c>
      <c r="E6" s="33">
        <f t="shared" si="3"/>
        <v>17</v>
      </c>
      <c r="F6" s="33">
        <f t="shared" si="3"/>
        <v>5</v>
      </c>
      <c r="G6" s="33">
        <f t="shared" si="3"/>
        <v>0</v>
      </c>
      <c r="H6" s="33" t="str">
        <f t="shared" si="3"/>
        <v>山形県　酒田市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60.3</v>
      </c>
      <c r="P6" s="34">
        <f t="shared" si="3"/>
        <v>15.59</v>
      </c>
      <c r="Q6" s="34">
        <f t="shared" si="3"/>
        <v>90.9</v>
      </c>
      <c r="R6" s="34">
        <f t="shared" si="3"/>
        <v>4050</v>
      </c>
      <c r="S6" s="34">
        <f t="shared" si="3"/>
        <v>102789</v>
      </c>
      <c r="T6" s="34">
        <f t="shared" si="3"/>
        <v>602.97</v>
      </c>
      <c r="U6" s="34">
        <f t="shared" si="3"/>
        <v>170.47</v>
      </c>
      <c r="V6" s="34">
        <f t="shared" si="3"/>
        <v>15917</v>
      </c>
      <c r="W6" s="34">
        <f t="shared" si="3"/>
        <v>10.8</v>
      </c>
      <c r="X6" s="34">
        <f t="shared" si="3"/>
        <v>1473.8</v>
      </c>
      <c r="Y6" s="35" t="str">
        <f>IF(Y7="",NA(),Y7)</f>
        <v>-</v>
      </c>
      <c r="Z6" s="35" t="str">
        <f t="shared" ref="Z6:AH6" si="4">IF(Z7="",NA(),Z7)</f>
        <v>-</v>
      </c>
      <c r="AA6" s="35" t="str">
        <f t="shared" si="4"/>
        <v>-</v>
      </c>
      <c r="AB6" s="35">
        <f t="shared" si="4"/>
        <v>83.7</v>
      </c>
      <c r="AC6" s="35">
        <f t="shared" si="4"/>
        <v>97.58</v>
      </c>
      <c r="AD6" s="35" t="str">
        <f t="shared" si="4"/>
        <v>-</v>
      </c>
      <c r="AE6" s="35" t="str">
        <f t="shared" si="4"/>
        <v>-</v>
      </c>
      <c r="AF6" s="35" t="str">
        <f t="shared" si="4"/>
        <v>-</v>
      </c>
      <c r="AG6" s="35">
        <f t="shared" si="4"/>
        <v>100.99</v>
      </c>
      <c r="AH6" s="35">
        <f t="shared" si="4"/>
        <v>101.27</v>
      </c>
      <c r="AI6" s="34" t="str">
        <f>IF(AI7="","",IF(AI7="-","【-】","【"&amp;SUBSTITUTE(TEXT(AI7,"#,##0.00"),"-","△")&amp;"】"))</f>
        <v>【101.60】</v>
      </c>
      <c r="AJ6" s="35" t="str">
        <f>IF(AJ7="",NA(),AJ7)</f>
        <v>-</v>
      </c>
      <c r="AK6" s="35" t="str">
        <f t="shared" ref="AK6:AS6" si="5">IF(AK7="",NA(),AK7)</f>
        <v>-</v>
      </c>
      <c r="AL6" s="35" t="str">
        <f t="shared" si="5"/>
        <v>-</v>
      </c>
      <c r="AM6" s="35">
        <f t="shared" si="5"/>
        <v>66.37</v>
      </c>
      <c r="AN6" s="35">
        <f t="shared" si="5"/>
        <v>75.349999999999994</v>
      </c>
      <c r="AO6" s="35" t="str">
        <f t="shared" si="5"/>
        <v>-</v>
      </c>
      <c r="AP6" s="35" t="str">
        <f t="shared" si="5"/>
        <v>-</v>
      </c>
      <c r="AQ6" s="35" t="str">
        <f t="shared" si="5"/>
        <v>-</v>
      </c>
      <c r="AR6" s="35">
        <f t="shared" si="5"/>
        <v>149.02000000000001</v>
      </c>
      <c r="AS6" s="35">
        <f t="shared" si="5"/>
        <v>137.09</v>
      </c>
      <c r="AT6" s="34" t="str">
        <f>IF(AT7="","",IF(AT7="-","【-】","【"&amp;SUBSTITUTE(TEXT(AT7,"#,##0.00"),"-","△")&amp;"】"))</f>
        <v>【195.44】</v>
      </c>
      <c r="AU6" s="35" t="str">
        <f>IF(AU7="",NA(),AU7)</f>
        <v>-</v>
      </c>
      <c r="AV6" s="35" t="str">
        <f t="shared" ref="AV6:BD6" si="6">IF(AV7="",NA(),AV7)</f>
        <v>-</v>
      </c>
      <c r="AW6" s="35" t="str">
        <f t="shared" si="6"/>
        <v>-</v>
      </c>
      <c r="AX6" s="35">
        <f t="shared" si="6"/>
        <v>21.78</v>
      </c>
      <c r="AY6" s="35">
        <f t="shared" si="6"/>
        <v>30.54</v>
      </c>
      <c r="AZ6" s="35" t="str">
        <f t="shared" si="6"/>
        <v>-</v>
      </c>
      <c r="BA6" s="35" t="str">
        <f t="shared" si="6"/>
        <v>-</v>
      </c>
      <c r="BB6" s="35" t="str">
        <f t="shared" si="6"/>
        <v>-</v>
      </c>
      <c r="BC6" s="35">
        <f t="shared" si="6"/>
        <v>38.119999999999997</v>
      </c>
      <c r="BD6" s="35">
        <f t="shared" si="6"/>
        <v>43.5</v>
      </c>
      <c r="BE6" s="34" t="str">
        <f>IF(BE7="","",IF(BE7="-","【-】","【"&amp;SUBSTITUTE(TEXT(BE7,"#,##0.00"),"-","△")&amp;"】"))</f>
        <v>【34.27】</v>
      </c>
      <c r="BF6" s="35" t="str">
        <f>IF(BF7="",NA(),BF7)</f>
        <v>-</v>
      </c>
      <c r="BG6" s="35" t="str">
        <f t="shared" ref="BG6:BO6" si="7">IF(BG7="",NA(),BG7)</f>
        <v>-</v>
      </c>
      <c r="BH6" s="35" t="str">
        <f t="shared" si="7"/>
        <v>-</v>
      </c>
      <c r="BI6" s="35">
        <f t="shared" si="7"/>
        <v>2364.38</v>
      </c>
      <c r="BJ6" s="35">
        <f t="shared" si="7"/>
        <v>2237.0300000000002</v>
      </c>
      <c r="BK6" s="35" t="str">
        <f t="shared" si="7"/>
        <v>-</v>
      </c>
      <c r="BL6" s="35" t="str">
        <f t="shared" si="7"/>
        <v>-</v>
      </c>
      <c r="BM6" s="35" t="str">
        <f t="shared" si="7"/>
        <v>-</v>
      </c>
      <c r="BN6" s="35">
        <f t="shared" si="7"/>
        <v>684.74</v>
      </c>
      <c r="BO6" s="35">
        <f t="shared" si="7"/>
        <v>654.91999999999996</v>
      </c>
      <c r="BP6" s="34" t="str">
        <f>IF(BP7="","",IF(BP7="-","【-】","【"&amp;SUBSTITUTE(TEXT(BP7,"#,##0.00"),"-","△")&amp;"】"))</f>
        <v>【747.76】</v>
      </c>
      <c r="BQ6" s="35" t="str">
        <f>IF(BQ7="",NA(),BQ7)</f>
        <v>-</v>
      </c>
      <c r="BR6" s="35" t="str">
        <f t="shared" ref="BR6:BZ6" si="8">IF(BR7="",NA(),BR7)</f>
        <v>-</v>
      </c>
      <c r="BS6" s="35" t="str">
        <f t="shared" si="8"/>
        <v>-</v>
      </c>
      <c r="BT6" s="35">
        <f t="shared" si="8"/>
        <v>100</v>
      </c>
      <c r="BU6" s="35">
        <f t="shared" si="8"/>
        <v>100</v>
      </c>
      <c r="BV6" s="35" t="str">
        <f t="shared" si="8"/>
        <v>-</v>
      </c>
      <c r="BW6" s="35" t="str">
        <f t="shared" si="8"/>
        <v>-</v>
      </c>
      <c r="BX6" s="35" t="str">
        <f t="shared" si="8"/>
        <v>-</v>
      </c>
      <c r="BY6" s="35">
        <f t="shared" si="8"/>
        <v>65.33</v>
      </c>
      <c r="BZ6" s="35">
        <f t="shared" si="8"/>
        <v>65.39</v>
      </c>
      <c r="CA6" s="34" t="str">
        <f>IF(CA7="","",IF(CA7="-","【-】","【"&amp;SUBSTITUTE(TEXT(CA7,"#,##0.00"),"-","△")&amp;"】"))</f>
        <v>【59.51】</v>
      </c>
      <c r="CB6" s="35" t="str">
        <f>IF(CB7="",NA(),CB7)</f>
        <v>-</v>
      </c>
      <c r="CC6" s="35" t="str">
        <f t="shared" ref="CC6:CK6" si="9">IF(CC7="",NA(),CC7)</f>
        <v>-</v>
      </c>
      <c r="CD6" s="35" t="str">
        <f t="shared" si="9"/>
        <v>-</v>
      </c>
      <c r="CE6" s="35">
        <f t="shared" si="9"/>
        <v>197.44</v>
      </c>
      <c r="CF6" s="35">
        <f t="shared" si="9"/>
        <v>197.26</v>
      </c>
      <c r="CG6" s="35" t="str">
        <f t="shared" si="9"/>
        <v>-</v>
      </c>
      <c r="CH6" s="35" t="str">
        <f t="shared" si="9"/>
        <v>-</v>
      </c>
      <c r="CI6" s="35" t="str">
        <f t="shared" si="9"/>
        <v>-</v>
      </c>
      <c r="CJ6" s="35">
        <f t="shared" si="9"/>
        <v>227.43</v>
      </c>
      <c r="CK6" s="35">
        <f t="shared" si="9"/>
        <v>230.88</v>
      </c>
      <c r="CL6" s="34" t="str">
        <f>IF(CL7="","",IF(CL7="-","【-】","【"&amp;SUBSTITUTE(TEXT(CL7,"#,##0.00"),"-","△")&amp;"】"))</f>
        <v>【261.46】</v>
      </c>
      <c r="CM6" s="35" t="str">
        <f>IF(CM7="",NA(),CM7)</f>
        <v>-</v>
      </c>
      <c r="CN6" s="35" t="str">
        <f t="shared" ref="CN6:CV6" si="10">IF(CN7="",NA(),CN7)</f>
        <v>-</v>
      </c>
      <c r="CO6" s="35" t="str">
        <f t="shared" si="10"/>
        <v>-</v>
      </c>
      <c r="CP6" s="35">
        <f t="shared" si="10"/>
        <v>57.09</v>
      </c>
      <c r="CQ6" s="35">
        <f t="shared" si="10"/>
        <v>56.55</v>
      </c>
      <c r="CR6" s="35" t="str">
        <f t="shared" si="10"/>
        <v>-</v>
      </c>
      <c r="CS6" s="35" t="str">
        <f t="shared" si="10"/>
        <v>-</v>
      </c>
      <c r="CT6" s="35" t="str">
        <f t="shared" si="10"/>
        <v>-</v>
      </c>
      <c r="CU6" s="35">
        <f t="shared" si="10"/>
        <v>56.01</v>
      </c>
      <c r="CV6" s="35">
        <f t="shared" si="10"/>
        <v>56.72</v>
      </c>
      <c r="CW6" s="34" t="str">
        <f>IF(CW7="","",IF(CW7="-","【-】","【"&amp;SUBSTITUTE(TEXT(CW7,"#,##0.00"),"-","△")&amp;"】"))</f>
        <v>【52.23】</v>
      </c>
      <c r="CX6" s="35" t="str">
        <f>IF(CX7="",NA(),CX7)</f>
        <v>-</v>
      </c>
      <c r="CY6" s="35" t="str">
        <f t="shared" ref="CY6:DG6" si="11">IF(CY7="",NA(),CY7)</f>
        <v>-</v>
      </c>
      <c r="CZ6" s="35" t="str">
        <f t="shared" si="11"/>
        <v>-</v>
      </c>
      <c r="DA6" s="35">
        <f t="shared" si="11"/>
        <v>86.32</v>
      </c>
      <c r="DB6" s="35">
        <f t="shared" si="11"/>
        <v>87.41</v>
      </c>
      <c r="DC6" s="35" t="str">
        <f t="shared" si="11"/>
        <v>-</v>
      </c>
      <c r="DD6" s="35" t="str">
        <f t="shared" si="11"/>
        <v>-</v>
      </c>
      <c r="DE6" s="35" t="str">
        <f t="shared" si="11"/>
        <v>-</v>
      </c>
      <c r="DF6" s="35">
        <f t="shared" si="11"/>
        <v>89.77</v>
      </c>
      <c r="DG6" s="35">
        <f t="shared" si="11"/>
        <v>90.04</v>
      </c>
      <c r="DH6" s="34" t="str">
        <f>IF(DH7="","",IF(DH7="-","【-】","【"&amp;SUBSTITUTE(TEXT(DH7,"#,##0.00"),"-","△")&amp;"】"))</f>
        <v>【85.82】</v>
      </c>
      <c r="DI6" s="35" t="str">
        <f>IF(DI7="",NA(),DI7)</f>
        <v>-</v>
      </c>
      <c r="DJ6" s="35" t="str">
        <f t="shared" ref="DJ6:DR6" si="12">IF(DJ7="",NA(),DJ7)</f>
        <v>-</v>
      </c>
      <c r="DK6" s="35" t="str">
        <f t="shared" si="12"/>
        <v>-</v>
      </c>
      <c r="DL6" s="35">
        <f t="shared" si="12"/>
        <v>4.3899999999999997</v>
      </c>
      <c r="DM6" s="35">
        <f t="shared" si="12"/>
        <v>8.0299999999999994</v>
      </c>
      <c r="DN6" s="35" t="str">
        <f t="shared" si="12"/>
        <v>-</v>
      </c>
      <c r="DO6" s="35" t="str">
        <f t="shared" si="12"/>
        <v>-</v>
      </c>
      <c r="DP6" s="35" t="str">
        <f t="shared" si="12"/>
        <v>-</v>
      </c>
      <c r="DQ6" s="35">
        <f t="shared" si="12"/>
        <v>22.69</v>
      </c>
      <c r="DR6" s="35">
        <f t="shared" si="12"/>
        <v>24.32</v>
      </c>
      <c r="DS6" s="34" t="str">
        <f>IF(DS7="","",IF(DS7="-","【-】","【"&amp;SUBSTITUTE(TEXT(DS7,"#,##0.00"),"-","△")&amp;"】"))</f>
        <v>【24.12】</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5">
        <f t="shared" si="14"/>
        <v>0.08</v>
      </c>
      <c r="EI6" s="35">
        <f t="shared" si="14"/>
        <v>0.01</v>
      </c>
      <c r="EJ6" s="35" t="str">
        <f t="shared" si="14"/>
        <v>-</v>
      </c>
      <c r="EK6" s="35" t="str">
        <f t="shared" si="14"/>
        <v>-</v>
      </c>
      <c r="EL6" s="35" t="str">
        <f t="shared" si="14"/>
        <v>-</v>
      </c>
      <c r="EM6" s="35">
        <f t="shared" si="14"/>
        <v>0.44</v>
      </c>
      <c r="EN6" s="35">
        <f t="shared" si="14"/>
        <v>0.04</v>
      </c>
      <c r="EO6" s="34" t="str">
        <f>IF(EO7="","",IF(EO7="-","【-】","【"&amp;SUBSTITUTE(TEXT(EO7,"#,##0.00"),"-","△")&amp;"】"))</f>
        <v>【0.02】</v>
      </c>
    </row>
    <row r="7" spans="1:148" s="36" customFormat="1" x14ac:dyDescent="0.15">
      <c r="A7" s="28"/>
      <c r="B7" s="37">
        <v>2018</v>
      </c>
      <c r="C7" s="37">
        <v>62049</v>
      </c>
      <c r="D7" s="37">
        <v>46</v>
      </c>
      <c r="E7" s="37">
        <v>17</v>
      </c>
      <c r="F7" s="37">
        <v>5</v>
      </c>
      <c r="G7" s="37">
        <v>0</v>
      </c>
      <c r="H7" s="37" t="s">
        <v>95</v>
      </c>
      <c r="I7" s="37" t="s">
        <v>96</v>
      </c>
      <c r="J7" s="37" t="s">
        <v>97</v>
      </c>
      <c r="K7" s="37" t="s">
        <v>98</v>
      </c>
      <c r="L7" s="37" t="s">
        <v>99</v>
      </c>
      <c r="M7" s="37" t="s">
        <v>100</v>
      </c>
      <c r="N7" s="38" t="s">
        <v>101</v>
      </c>
      <c r="O7" s="38">
        <v>60.3</v>
      </c>
      <c r="P7" s="38">
        <v>15.59</v>
      </c>
      <c r="Q7" s="38">
        <v>90.9</v>
      </c>
      <c r="R7" s="38">
        <v>4050</v>
      </c>
      <c r="S7" s="38">
        <v>102789</v>
      </c>
      <c r="T7" s="38">
        <v>602.97</v>
      </c>
      <c r="U7" s="38">
        <v>170.47</v>
      </c>
      <c r="V7" s="38">
        <v>15917</v>
      </c>
      <c r="W7" s="38">
        <v>10.8</v>
      </c>
      <c r="X7" s="38">
        <v>1473.8</v>
      </c>
      <c r="Y7" s="38" t="s">
        <v>101</v>
      </c>
      <c r="Z7" s="38" t="s">
        <v>101</v>
      </c>
      <c r="AA7" s="38" t="s">
        <v>101</v>
      </c>
      <c r="AB7" s="38">
        <v>83.7</v>
      </c>
      <c r="AC7" s="38">
        <v>97.58</v>
      </c>
      <c r="AD7" s="38" t="s">
        <v>101</v>
      </c>
      <c r="AE7" s="38" t="s">
        <v>101</v>
      </c>
      <c r="AF7" s="38" t="s">
        <v>101</v>
      </c>
      <c r="AG7" s="38">
        <v>100.99</v>
      </c>
      <c r="AH7" s="38">
        <v>101.27</v>
      </c>
      <c r="AI7" s="38">
        <v>101.6</v>
      </c>
      <c r="AJ7" s="38" t="s">
        <v>101</v>
      </c>
      <c r="AK7" s="38" t="s">
        <v>101</v>
      </c>
      <c r="AL7" s="38" t="s">
        <v>101</v>
      </c>
      <c r="AM7" s="38">
        <v>66.37</v>
      </c>
      <c r="AN7" s="38">
        <v>75.349999999999994</v>
      </c>
      <c r="AO7" s="38" t="s">
        <v>101</v>
      </c>
      <c r="AP7" s="38" t="s">
        <v>101</v>
      </c>
      <c r="AQ7" s="38" t="s">
        <v>101</v>
      </c>
      <c r="AR7" s="38">
        <v>149.02000000000001</v>
      </c>
      <c r="AS7" s="38">
        <v>137.09</v>
      </c>
      <c r="AT7" s="38">
        <v>195.44</v>
      </c>
      <c r="AU7" s="38" t="s">
        <v>101</v>
      </c>
      <c r="AV7" s="38" t="s">
        <v>101</v>
      </c>
      <c r="AW7" s="38" t="s">
        <v>101</v>
      </c>
      <c r="AX7" s="38">
        <v>21.78</v>
      </c>
      <c r="AY7" s="38">
        <v>30.54</v>
      </c>
      <c r="AZ7" s="38" t="s">
        <v>101</v>
      </c>
      <c r="BA7" s="38" t="s">
        <v>101</v>
      </c>
      <c r="BB7" s="38" t="s">
        <v>101</v>
      </c>
      <c r="BC7" s="38">
        <v>38.119999999999997</v>
      </c>
      <c r="BD7" s="38">
        <v>43.5</v>
      </c>
      <c r="BE7" s="38">
        <v>34.270000000000003</v>
      </c>
      <c r="BF7" s="38" t="s">
        <v>101</v>
      </c>
      <c r="BG7" s="38" t="s">
        <v>101</v>
      </c>
      <c r="BH7" s="38" t="s">
        <v>101</v>
      </c>
      <c r="BI7" s="38">
        <v>2364.38</v>
      </c>
      <c r="BJ7" s="38">
        <v>2237.0300000000002</v>
      </c>
      <c r="BK7" s="38" t="s">
        <v>101</v>
      </c>
      <c r="BL7" s="38" t="s">
        <v>101</v>
      </c>
      <c r="BM7" s="38" t="s">
        <v>101</v>
      </c>
      <c r="BN7" s="38">
        <v>684.74</v>
      </c>
      <c r="BO7" s="38">
        <v>654.91999999999996</v>
      </c>
      <c r="BP7" s="38">
        <v>747.76</v>
      </c>
      <c r="BQ7" s="38" t="s">
        <v>101</v>
      </c>
      <c r="BR7" s="38" t="s">
        <v>101</v>
      </c>
      <c r="BS7" s="38" t="s">
        <v>101</v>
      </c>
      <c r="BT7" s="38">
        <v>100</v>
      </c>
      <c r="BU7" s="38">
        <v>100</v>
      </c>
      <c r="BV7" s="38" t="s">
        <v>101</v>
      </c>
      <c r="BW7" s="38" t="s">
        <v>101</v>
      </c>
      <c r="BX7" s="38" t="s">
        <v>101</v>
      </c>
      <c r="BY7" s="38">
        <v>65.33</v>
      </c>
      <c r="BZ7" s="38">
        <v>65.39</v>
      </c>
      <c r="CA7" s="38">
        <v>59.51</v>
      </c>
      <c r="CB7" s="38" t="s">
        <v>101</v>
      </c>
      <c r="CC7" s="38" t="s">
        <v>101</v>
      </c>
      <c r="CD7" s="38" t="s">
        <v>101</v>
      </c>
      <c r="CE7" s="38">
        <v>197.44</v>
      </c>
      <c r="CF7" s="38">
        <v>197.26</v>
      </c>
      <c r="CG7" s="38" t="s">
        <v>101</v>
      </c>
      <c r="CH7" s="38" t="s">
        <v>101</v>
      </c>
      <c r="CI7" s="38" t="s">
        <v>101</v>
      </c>
      <c r="CJ7" s="38">
        <v>227.43</v>
      </c>
      <c r="CK7" s="38">
        <v>230.88</v>
      </c>
      <c r="CL7" s="38">
        <v>261.45999999999998</v>
      </c>
      <c r="CM7" s="38" t="s">
        <v>101</v>
      </c>
      <c r="CN7" s="38" t="s">
        <v>101</v>
      </c>
      <c r="CO7" s="38" t="s">
        <v>101</v>
      </c>
      <c r="CP7" s="38">
        <v>57.09</v>
      </c>
      <c r="CQ7" s="38">
        <v>56.55</v>
      </c>
      <c r="CR7" s="38" t="s">
        <v>101</v>
      </c>
      <c r="CS7" s="38" t="s">
        <v>101</v>
      </c>
      <c r="CT7" s="38" t="s">
        <v>101</v>
      </c>
      <c r="CU7" s="38">
        <v>56.01</v>
      </c>
      <c r="CV7" s="38">
        <v>56.72</v>
      </c>
      <c r="CW7" s="38">
        <v>52.23</v>
      </c>
      <c r="CX7" s="38" t="s">
        <v>101</v>
      </c>
      <c r="CY7" s="38" t="s">
        <v>101</v>
      </c>
      <c r="CZ7" s="38" t="s">
        <v>101</v>
      </c>
      <c r="DA7" s="38">
        <v>86.32</v>
      </c>
      <c r="DB7" s="38">
        <v>87.41</v>
      </c>
      <c r="DC7" s="38" t="s">
        <v>101</v>
      </c>
      <c r="DD7" s="38" t="s">
        <v>101</v>
      </c>
      <c r="DE7" s="38" t="s">
        <v>101</v>
      </c>
      <c r="DF7" s="38">
        <v>89.77</v>
      </c>
      <c r="DG7" s="38">
        <v>90.04</v>
      </c>
      <c r="DH7" s="38">
        <v>85.82</v>
      </c>
      <c r="DI7" s="38" t="s">
        <v>101</v>
      </c>
      <c r="DJ7" s="38" t="s">
        <v>101</v>
      </c>
      <c r="DK7" s="38" t="s">
        <v>101</v>
      </c>
      <c r="DL7" s="38">
        <v>4.3899999999999997</v>
      </c>
      <c r="DM7" s="38">
        <v>8.0299999999999994</v>
      </c>
      <c r="DN7" s="38" t="s">
        <v>101</v>
      </c>
      <c r="DO7" s="38" t="s">
        <v>101</v>
      </c>
      <c r="DP7" s="38" t="s">
        <v>101</v>
      </c>
      <c r="DQ7" s="38">
        <v>22.69</v>
      </c>
      <c r="DR7" s="38">
        <v>24.32</v>
      </c>
      <c r="DS7" s="38">
        <v>24.12</v>
      </c>
      <c r="DT7" s="38" t="s">
        <v>101</v>
      </c>
      <c r="DU7" s="38" t="s">
        <v>101</v>
      </c>
      <c r="DV7" s="38" t="s">
        <v>101</v>
      </c>
      <c r="DW7" s="38">
        <v>0</v>
      </c>
      <c r="DX7" s="38">
        <v>0</v>
      </c>
      <c r="DY7" s="38" t="s">
        <v>101</v>
      </c>
      <c r="DZ7" s="38" t="s">
        <v>101</v>
      </c>
      <c r="EA7" s="38" t="s">
        <v>101</v>
      </c>
      <c r="EB7" s="38">
        <v>0</v>
      </c>
      <c r="EC7" s="38">
        <v>0</v>
      </c>
      <c r="ED7" s="38">
        <v>0</v>
      </c>
      <c r="EE7" s="38" t="s">
        <v>101</v>
      </c>
      <c r="EF7" s="38" t="s">
        <v>101</v>
      </c>
      <c r="EG7" s="38" t="s">
        <v>101</v>
      </c>
      <c r="EH7" s="38">
        <v>0.08</v>
      </c>
      <c r="EI7" s="38">
        <v>0.01</v>
      </c>
      <c r="EJ7" s="38" t="s">
        <v>101</v>
      </c>
      <c r="EK7" s="38" t="s">
        <v>101</v>
      </c>
      <c r="EL7" s="38" t="s">
        <v>101</v>
      </c>
      <c r="EM7" s="38">
        <v>0.44</v>
      </c>
      <c r="EN7" s="38">
        <v>0.04</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