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192.168.200.1\a上下水道課\3.下水業務・普及関係\○経営比較分析表\H30決算\【経営比較分析表】2018_062057_47_1718\"/>
    </mc:Choice>
  </mc:AlternateContent>
  <xr:revisionPtr revIDLastSave="0" documentId="13_ncr:1_{EB39FA2B-F0C5-4E50-869A-621797E792E0}" xr6:coauthVersionLast="38" xr6:coauthVersionMax="38" xr10:uidLastSave="{00000000-0000-0000-0000-000000000000}"/>
  <workbookProtection workbookAlgorithmName="SHA-512" workbookHashValue="AHadq0VhOOuTDiJtfEKEBIVxbDQUjt5WDxC+leJBXPacyQaSbRwn7SGWFvdzbSexRpVyqWsX4Ik13ODAHc6MUw==" workbookSaltValue="uUOWlUwLPM/eCdbnBghtpQ==" workbookSpinCount="100000" lockStructure="1"/>
  <bookViews>
    <workbookView xWindow="0" yWindow="0" windowWidth="21600" windowHeight="883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<sst xmlns="http://schemas.openxmlformats.org/spreadsheetml/2006/main" count="228" uniqueCount="114">
  <si>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</si>
  <si>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</si>
  <si>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</si>
  <si>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</si>
  <si>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</si>
  <si>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</si>
  <si>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</si>
  <si>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</si>
  <si>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</si>
  <si>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</si>
  <si>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</si>
  <si>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</si>
  <si>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</si>
  <si>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</si>
  <si>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</si>
  <si>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</si>
  <si>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</si>
  <si>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</si>
  <si>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</si>
  <si>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</si>
  <si>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</si>
  <si>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</si>
  <si>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</si>
  <si>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</si>
  <si>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</si>
  <si>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</si>
  <si>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</si>
  <si>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</si>
  <si>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</si>
  <si>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</si>
  <si>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</si>
  <si>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</si>
  <si>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</si>
  <si>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</si>
  <si>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</si>
  <si>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</si>
  <si>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</si>
  <si>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</si>
  <si>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</si>
  <si>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</si>
  <si>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</si>
  <si>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</si>
  <si>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</si>
  <si>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</si>
  <si>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</si>
  <si>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</si>
  <si>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</si>
  <si>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</si>
  <si>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</si>
  <si>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</si>
  <si>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</si>
  <si>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</si>
  <si>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</si>
  <si>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</si>
  <si>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</si>
  <si>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</si>
  <si>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</si>
  <si>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</si>
  <si>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</si>
  <si>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</si>
  <si>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</si>
  <si>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</si>
  <si>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</si>
  <si>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</si>
  <si>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</si>
  <si>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</si>
  <si>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</si>
  <si>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</si>
  <si>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</si>
  <si>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</si>
  <si>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</si>
  <si>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</si>
  <si>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</si>
  <si>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</si>
  <si>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</si>
  <si>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</si>
  <si>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</si>
  <si>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</si>
  <si>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</si>
  <si>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</si>
  <si>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</si>
  <si>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</si>
  <si>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</si>
  <si>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</si>
  <si>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</si>
  <si>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</si>
  <si>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</si>
  <si>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</si>
  <si>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</si>
  <si>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</si>
  <si>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</si>
  <si>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</si>
  <si>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</si>
  <si>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</si>
  <si>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</si>
  <si>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</si>
  <si>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</si>
  <si>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</si>
  <si>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</si>
  <si>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</si>
  <si>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</si>
  <si>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</si>
  <si>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</si>
  <si>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</si>
  <si>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</si>
  <si>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</si>
  <si>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</si>
  <si>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</si>
  <si>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</si>
  <si>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</si>
  <si>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</si>
  <si>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年により維持管理費が増加傾向にあるため、効率化を図り持続可能な施設とするため改修等が必要である。更新計画等により管理を行う必要があるが、耐用年数まで至っていないこと、財源確保が困難であるため緊急性のある修繕のみを行っている。</t>
    <phoneticPr fontId="4"/>
  </si>
  <si>
    <t>　処理区域内人口の減少により、使用料収入の確保が困難であることや経年劣化による処理場の修繕費等で、維持管理費が増加傾向にある。そのため、一般会計繰入金に頼らざる得ない状態が続いている。令和２年４月から公営企業会計へ移行し、財政状況を正確に把握しながら、使用料の改定及び維持管理費の削減を検討していくが、公共下水道との統合も含め、ハード面、ソフト面の両方で見直しを図っていく。</t>
    <rPh sb="92" eb="93">
      <t>レイ</t>
    </rPh>
    <rPh sb="93" eb="94">
      <t>ワ</t>
    </rPh>
    <rPh sb="95" eb="96">
      <t>ネン</t>
    </rPh>
    <rPh sb="97" eb="98">
      <t>ガツ</t>
    </rPh>
    <rPh sb="111" eb="113">
      <t>ザイセイ</t>
    </rPh>
    <rPh sb="113" eb="115">
      <t>ジョウキョウ</t>
    </rPh>
    <rPh sb="116" eb="118">
      <t>セイカク</t>
    </rPh>
    <rPh sb="119" eb="121">
      <t>ハアク</t>
    </rPh>
    <phoneticPr fontId="4"/>
  </si>
  <si>
    <t xml:space="preserve">①総収益は処理区域内人口と雨水処理負担金の減少により、やや減少し、Ｈ29年度比△4.0％となった。また、総費用はＨ29年度比＋497千円増加しているが、地方債償還金はＨ29年度比△1,088千円減少している。H29年度より落ち込みが生じており、これは総費用と地方償還金の合計に対し、総収益の割合がH29年度より低いためである。
④使用料収入はＨ29年度比でやや減少傾向ではあるもののほぼ平年並みである。それに対して地方債現在高はH29年度から引き続き公営企業会計適用債を借入したため、高い水準を示している。
⑤本市の数値をＨ26年度～Ｈ30年度で比較すると、Ｈ26・27年度は類似団体平均値よりも高い水準を示ししたものの、その後は数値が下回り、低下している。今後は処理区域内人口の減少により使用料収入増加が困難であり、さらに低下していくと思われる。
⑥年々数値が上昇している。これは、有収水量はほぼ平年並みであるのに対して、経年劣化による修繕費の増加に伴い汚水処理費が上昇傾向にあるためだと考えられる。
⑦正しい当年度の施設利用率は82.6％だが、現在晴天時平均処理水量を誤ったため、異常値となっている。類似団体平均値より高く良好と言えるが、処理区域内人口の減少により利用率はさらに低下すると考えられる。
⑧類似団体平均より低く、処理区域内人口の減少により水洗化人口も減少している。既に整備事業は終了しているため新規接続はほとんどなく、水洗化率の向上は困難な状況にある。
</t>
    <rPh sb="13" eb="20">
      <t>ウスイショリフタンキン</t>
    </rPh>
    <rPh sb="107" eb="109">
      <t>ネンド</t>
    </rPh>
    <rPh sb="125" eb="128">
      <t>ソウヒヨウ</t>
    </rPh>
    <rPh sb="129" eb="131">
      <t>チホウ</t>
    </rPh>
    <rPh sb="131" eb="134">
      <t>ショウカンキン</t>
    </rPh>
    <rPh sb="135" eb="137">
      <t>ゴウケイ</t>
    </rPh>
    <rPh sb="138" eb="139">
      <t>タイ</t>
    </rPh>
    <rPh sb="141" eb="144">
      <t>ソウシュウエキ</t>
    </rPh>
    <rPh sb="145" eb="147">
      <t>ワリアイ</t>
    </rPh>
    <rPh sb="151" eb="153">
      <t>ネンド</t>
    </rPh>
    <rPh sb="155" eb="156">
      <t>ヒク</t>
    </rPh>
    <rPh sb="217" eb="219">
      <t>ネンド</t>
    </rPh>
    <rPh sb="221" eb="222">
      <t>ヒ</t>
    </rPh>
    <rPh sb="223" eb="224">
      <t>ツヅ</t>
    </rPh>
    <rPh sb="225" eb="227">
      <t>コウエイ</t>
    </rPh>
    <rPh sb="227" eb="229">
      <t>キギョウ</t>
    </rPh>
    <rPh sb="229" eb="231">
      <t>カイケイ</t>
    </rPh>
    <rPh sb="231" eb="233">
      <t>テキヨウ</t>
    </rPh>
    <rPh sb="233" eb="234">
      <t>サイ</t>
    </rPh>
    <rPh sb="235" eb="237">
      <t>カリイレ</t>
    </rPh>
    <rPh sb="242" eb="243">
      <t>タカ</t>
    </rPh>
    <rPh sb="298" eb="299">
      <t>タカ</t>
    </rPh>
    <rPh sb="318" eb="320">
      <t>シタマワ</t>
    </rPh>
    <rPh sb="322" eb="324">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</si>
</sst>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77-4E71-B035-FBB552123ED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0.05</c:v>
                </c:pt>
                <c:pt idx="3">
                  <c:v>0.44</c:v>
                </c:pt>
                <c:pt idx="4">
                  <c:v>0.04</c:v>
                </c:pt>
              </c:numCache>
            </c:numRef>
          </c:val>
          <c:smooth val="0"/>
          <c:extLst>
            <c:ext xmlns:c16="http://schemas.microsoft.com/office/drawing/2014/chart" uri="{C3380CC4-5D6E-409C-BE32-E72D297353CC}">
              <c16:uniqueId val="{00000001-3777-4E71-B035-FBB552123ED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67.989999999999995</c:v>
                </c:pt>
                <c:pt idx="1">
                  <c:v>67.989999999999995</c:v>
                </c:pt>
                <c:pt idx="2">
                  <c:v>75.75</c:v>
                </c:pt>
                <c:pt idx="3">
                  <c:v>75.25</c:v>
                </c:pt>
                <c:pt idx="4">
                  <c:v>826.14</c:v>
                </c:pt>
              </c:numCache>
            </c:numRef>
          </c:val>
          <c:extLst>
            <c:ext xmlns:c16="http://schemas.microsoft.com/office/drawing/2014/chart" uri="{C3380CC4-5D6E-409C-BE32-E72D297353CC}">
              <c16:uniqueId val="{00000000-3622-4E52-B3B4-C10AE363408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56</c:v>
                </c:pt>
                <c:pt idx="3">
                  <c:v>56.01</c:v>
                </c:pt>
                <c:pt idx="4">
                  <c:v>56.72</c:v>
                </c:pt>
              </c:numCache>
            </c:numRef>
          </c:val>
          <c:smooth val="0"/>
          <c:extLst>
            <c:ext xmlns:c16="http://schemas.microsoft.com/office/drawing/2014/chart" uri="{C3380CC4-5D6E-409C-BE32-E72D297353CC}">
              <c16:uniqueId val="{00000001-3622-4E52-B3B4-C10AE363408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84.3</c:v>
                </c:pt>
                <c:pt idx="1">
                  <c:v>84.83</c:v>
                </c:pt>
                <c:pt idx="2">
                  <c:v>85.31</c:v>
                </c:pt>
                <c:pt idx="3">
                  <c:v>85.89</c:v>
                </c:pt>
                <c:pt idx="4">
                  <c:v>87.81</c:v>
                </c:pt>
              </c:numCache>
            </c:numRef>
          </c:val>
          <c:extLst>
            <c:ext xmlns:c16="http://schemas.microsoft.com/office/drawing/2014/chart" uri="{C3380CC4-5D6E-409C-BE32-E72D297353CC}">
              <c16:uniqueId val="{00000000-57C5-49F3-94FC-9623FF6FBA3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89.51</c:v>
                </c:pt>
                <c:pt idx="3">
                  <c:v>89.77</c:v>
                </c:pt>
                <c:pt idx="4">
                  <c:v>90.04</c:v>
                </c:pt>
              </c:numCache>
            </c:numRef>
          </c:val>
          <c:smooth val="0"/>
          <c:extLst>
            <c:ext xmlns:c16="http://schemas.microsoft.com/office/drawing/2014/chart" uri="{C3380CC4-5D6E-409C-BE32-E72D297353CC}">
              <c16:uniqueId val="{00000001-57C5-49F3-94FC-9623FF6FBA3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98.95</c:v>
                </c:pt>
                <c:pt idx="1">
                  <c:v>99.08</c:v>
                </c:pt>
                <c:pt idx="2">
                  <c:v>99.03</c:v>
                </c:pt>
                <c:pt idx="3">
                  <c:v>92.73</c:v>
                </c:pt>
                <c:pt idx="4">
                  <c:v>89.65</c:v>
                </c:pt>
              </c:numCache>
            </c:numRef>
          </c:val>
          <c:extLst>
            <c:ext xmlns:c16="http://schemas.microsoft.com/office/drawing/2014/chart" uri="{C3380CC4-5D6E-409C-BE32-E72D297353CC}">
              <c16:uniqueId val="{00000000-FDCB-4C61-9F1F-34FF9706B35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CB-4C61-9F1F-34FF9706B35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12-4040-899B-88ECFC3B559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12-4040-899B-88ECFC3B559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BC-4372-82A9-960B3B3B8F2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BC-4372-82A9-960B3B3B8F2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E0-46FF-9260-F992D3ED38F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E0-46FF-9260-F992D3ED38F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D0-4F3F-9958-05ED802370E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D0-4F3F-9958-05ED802370E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212.82</c:v>
                </c:pt>
                <c:pt idx="1">
                  <c:v>359.36</c:v>
                </c:pt>
                <c:pt idx="2">
                  <c:v>332.78</c:v>
                </c:pt>
                <c:pt idx="3">
                  <c:v>99.3</c:v>
                </c:pt>
                <c:pt idx="4">
                  <c:v>216.3</c:v>
                </c:pt>
              </c:numCache>
            </c:numRef>
          </c:val>
          <c:extLst>
            <c:ext xmlns:c16="http://schemas.microsoft.com/office/drawing/2014/chart" uri="{C3380CC4-5D6E-409C-BE32-E72D297353CC}">
              <c16:uniqueId val="{00000000-BD73-4304-B3EB-D6E59D0BC32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685.34</c:v>
                </c:pt>
                <c:pt idx="3">
                  <c:v>684.74</c:v>
                </c:pt>
                <c:pt idx="4">
                  <c:v>654.91999999999996</c:v>
                </c:pt>
              </c:numCache>
            </c:numRef>
          </c:val>
          <c:smooth val="0"/>
          <c:extLst>
            <c:ext xmlns:c16="http://schemas.microsoft.com/office/drawing/2014/chart" uri="{C3380CC4-5D6E-409C-BE32-E72D297353CC}">
              <c16:uniqueId val="{00000001-BD73-4304-B3EB-D6E59D0BC32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57.68</c:v>
                </c:pt>
                <c:pt idx="1">
                  <c:v>54.53</c:v>
                </c:pt>
                <c:pt idx="2">
                  <c:v>52.7</c:v>
                </c:pt>
                <c:pt idx="3">
                  <c:v>51.59</c:v>
                </c:pt>
                <c:pt idx="4">
                  <c:v>44.66</c:v>
                </c:pt>
              </c:numCache>
            </c:numRef>
          </c:val>
          <c:extLst>
            <c:ext xmlns:c16="http://schemas.microsoft.com/office/drawing/2014/chart" uri="{C3380CC4-5D6E-409C-BE32-E72D297353CC}">
              <c16:uniqueId val="{00000000-777D-4631-AB3B-1CB478D333C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59.83</c:v>
                </c:pt>
                <c:pt idx="3">
                  <c:v>65.33</c:v>
                </c:pt>
                <c:pt idx="4">
                  <c:v>65.39</c:v>
                </c:pt>
              </c:numCache>
            </c:numRef>
          </c:val>
          <c:smooth val="0"/>
          <c:extLst>
            <c:ext xmlns:c16="http://schemas.microsoft.com/office/drawing/2014/chart" uri="{C3380CC4-5D6E-409C-BE32-E72D297353CC}">
              <c16:uniqueId val="{00000001-777D-4631-AB3B-1CB478D333C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170.94</c:v>
                </c:pt>
                <c:pt idx="1">
                  <c:v>171.38</c:v>
                </c:pt>
                <c:pt idx="2">
                  <c:v>173.7</c:v>
                </c:pt>
                <c:pt idx="3">
                  <c:v>177.58</c:v>
                </c:pt>
                <c:pt idx="4">
                  <c:v>185.57</c:v>
                </c:pt>
              </c:numCache>
            </c:numRef>
          </c:val>
          <c:extLst>
            <c:ext xmlns:c16="http://schemas.microsoft.com/office/drawing/2014/chart" uri="{C3380CC4-5D6E-409C-BE32-E72D297353CC}">
              <c16:uniqueId val="{00000000-479E-4C23-BEA6-F656BD629F2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246.66</c:v>
                </c:pt>
                <c:pt idx="3">
                  <c:v>227.43</c:v>
                </c:pt>
                <c:pt idx="4">
                  <c:v>230.88</c:v>
                </c:pt>
              </c:numCache>
            </c:numRef>
          </c:val>
          <c:smooth val="0"/>
          <c:extLst>
            <c:ext xmlns:c16="http://schemas.microsoft.com/office/drawing/2014/chart" uri="{C3380CC4-5D6E-409C-BE32-E72D297353CC}">
              <c16:uniqueId val="{00000001-479E-4C23-BEA6-F656BD629F2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M19" zoomScaleNormal="100" workbookViewId="0">
      <selection activeCell="CD28" sqref="CD2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山形県　新庄市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F1</v>
      </c>
      <c r="X8" s="77"/>
      <c r="Y8" s="77"/>
      <c r="Z8" s="77"/>
      <c r="AA8" s="77"/>
      <c r="AB8" s="77"/>
      <c r="AC8" s="77"/>
      <c r="AD8" s="78" t="str">
        <f>データ!$M$6</f>
        <v>非設置</v>
      </c>
      <c r="AE8" s="78"/>
      <c r="AF8" s="78"/>
      <c r="AG8" s="78"/>
      <c r="AH8" s="78"/>
      <c r="AI8" s="78"/>
      <c r="AJ8" s="78"/>
      <c r="AK8" s="3"/>
      <c r="AL8" s="74">
        <f>データ!S6</f>
        <v>35849</v>
      </c>
      <c r="AM8" s="74"/>
      <c r="AN8" s="74"/>
      <c r="AO8" s="74"/>
      <c r="AP8" s="74"/>
      <c r="AQ8" s="74"/>
      <c r="AR8" s="74"/>
      <c r="AS8" s="74"/>
      <c r="AT8" s="73">
        <f>データ!T6</f>
        <v>222.85</v>
      </c>
      <c r="AU8" s="73"/>
      <c r="AV8" s="73"/>
      <c r="AW8" s="73"/>
      <c r="AX8" s="73"/>
      <c r="AY8" s="73"/>
      <c r="AZ8" s="73"/>
      <c r="BA8" s="73"/>
      <c r="BB8" s="73">
        <f>データ!U6</f>
        <v>160.87</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t="str">
        <f>データ!O6</f>
        <v>該当数値なし</v>
      </c>
      <c r="J10" s="73"/>
      <c r="K10" s="73"/>
      <c r="L10" s="73"/>
      <c r="M10" s="73"/>
      <c r="N10" s="73"/>
      <c r="O10" s="73"/>
      <c r="P10" s="73">
        <f>データ!P6</f>
        <v>6.13</v>
      </c>
      <c r="Q10" s="73"/>
      <c r="R10" s="73"/>
      <c r="S10" s="73"/>
      <c r="T10" s="73"/>
      <c r="U10" s="73"/>
      <c r="V10" s="73"/>
      <c r="W10" s="73">
        <f>データ!Q6</f>
        <v>80.86</v>
      </c>
      <c r="X10" s="73"/>
      <c r="Y10" s="73"/>
      <c r="Z10" s="73"/>
      <c r="AA10" s="73"/>
      <c r="AB10" s="73"/>
      <c r="AC10" s="73"/>
      <c r="AD10" s="74">
        <f>データ!R6</f>
        <v>2916</v>
      </c>
      <c r="AE10" s="74"/>
      <c r="AF10" s="74"/>
      <c r="AG10" s="74"/>
      <c r="AH10" s="74"/>
      <c r="AI10" s="74"/>
      <c r="AJ10" s="74"/>
      <c r="AK10" s="2"/>
      <c r="AL10" s="74">
        <f>データ!V6</f>
        <v>2174</v>
      </c>
      <c r="AM10" s="74"/>
      <c r="AN10" s="74"/>
      <c r="AO10" s="74"/>
      <c r="AP10" s="74"/>
      <c r="AQ10" s="74"/>
      <c r="AR10" s="74"/>
      <c r="AS10" s="74"/>
      <c r="AT10" s="73">
        <f>データ!W6</f>
        <v>3.44</v>
      </c>
      <c r="AU10" s="73"/>
      <c r="AV10" s="73"/>
      <c r="AW10" s="73"/>
      <c r="AX10" s="73"/>
      <c r="AY10" s="73"/>
      <c r="AZ10" s="73"/>
      <c r="BA10" s="73"/>
      <c r="BB10" s="73">
        <f>データ!X6</f>
        <v>631.98</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e8S+1pkIzdNNbC6cQKr/zCreQvJJg1cZohLzNPMEKrw24On/CnY2Rzeo4FUMfJBALIg5Iu5LAp1LOHf+PpcxrA==" saltValue="kbVycqv6XibVrmTm20nQD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62057</v>
      </c>
      <c r="D6" s="33">
        <f t="shared" si="3"/>
        <v>47</v>
      </c>
      <c r="E6" s="33">
        <f t="shared" si="3"/>
        <v>17</v>
      </c>
      <c r="F6" s="33">
        <f t="shared" si="3"/>
        <v>5</v>
      </c>
      <c r="G6" s="33">
        <f t="shared" si="3"/>
        <v>0</v>
      </c>
      <c r="H6" s="33" t="str">
        <f t="shared" si="3"/>
        <v>山形県　新庄市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6.13</v>
      </c>
      <c r="Q6" s="34">
        <f t="shared" si="3"/>
        <v>80.86</v>
      </c>
      <c r="R6" s="34">
        <f t="shared" si="3"/>
        <v>2916</v>
      </c>
      <c r="S6" s="34">
        <f t="shared" si="3"/>
        <v>35849</v>
      </c>
      <c r="T6" s="34">
        <f t="shared" si="3"/>
        <v>222.85</v>
      </c>
      <c r="U6" s="34">
        <f t="shared" si="3"/>
        <v>160.87</v>
      </c>
      <c r="V6" s="34">
        <f t="shared" si="3"/>
        <v>2174</v>
      </c>
      <c r="W6" s="34">
        <f t="shared" si="3"/>
        <v>3.44</v>
      </c>
      <c r="X6" s="34">
        <f t="shared" si="3"/>
        <v>631.98</v>
      </c>
      <c r="Y6" s="35">
        <f>IF(Y7="",NA(),Y7)</f>
        <v>98.95</v>
      </c>
      <c r="Z6" s="35">
        <f t="shared" ref="Z6:AH6" si="4">IF(Z7="",NA(),Z7)</f>
        <v>99.08</v>
      </c>
      <c r="AA6" s="35">
        <f t="shared" si="4"/>
        <v>99.03</v>
      </c>
      <c r="AB6" s="35">
        <f t="shared" si="4"/>
        <v>92.73</v>
      </c>
      <c r="AC6" s="35">
        <f t="shared" si="4"/>
        <v>89.65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212.82</v>
      </c>
      <c r="BG6" s="35">
        <f t="shared" ref="BG6:BO6" si="7">IF(BG7="",NA(),BG7)</f>
        <v>359.36</v>
      </c>
      <c r="BH6" s="35">
        <f t="shared" si="7"/>
        <v>332.78</v>
      </c>
      <c r="BI6" s="35">
        <f t="shared" si="7"/>
        <v>99.3</v>
      </c>
      <c r="BJ6" s="35">
        <f t="shared" si="7"/>
        <v>216.3</v>
      </c>
      <c r="BK6" s="35">
        <f t="shared" si="7"/>
        <v>1044.8</v>
      </c>
      <c r="BL6" s="35">
        <f t="shared" si="7"/>
        <v>1081.8</v>
      </c>
      <c r="BM6" s="35">
        <f t="shared" si="7"/>
        <v>685.34</v>
      </c>
      <c r="BN6" s="35">
        <f t="shared" si="7"/>
        <v>684.74</v>
      </c>
      <c r="BO6" s="35">
        <f t="shared" si="7"/>
        <v>654.91999999999996</v>
      </c>
      <c r="BP6" s="34" t="str">
        <f>IF(BP7="","",IF(BP7="-","【-】","【"&amp;SUBSTITUTE(TEXT(BP7,"#,##0.00"),"-","△")&amp;"】"))</f>
        <v>【747.76】</v>
      </c>
      <c r="BQ6" s="35">
        <f>IF(BQ7="",NA(),BQ7)</f>
        <v>57.68</v>
      </c>
      <c r="BR6" s="35">
        <f t="shared" ref="BR6:BZ6" si="8">IF(BR7="",NA(),BR7)</f>
        <v>54.53</v>
      </c>
      <c r="BS6" s="35">
        <f t="shared" si="8"/>
        <v>52.7</v>
      </c>
      <c r="BT6" s="35">
        <f t="shared" si="8"/>
        <v>51.59</v>
      </c>
      <c r="BU6" s="35">
        <f t="shared" si="8"/>
        <v>44.66</v>
      </c>
      <c r="BV6" s="35">
        <f t="shared" si="8"/>
        <v>50.82</v>
      </c>
      <c r="BW6" s="35">
        <f t="shared" si="8"/>
        <v>52.19</v>
      </c>
      <c r="BX6" s="35">
        <f t="shared" si="8"/>
        <v>59.83</v>
      </c>
      <c r="BY6" s="35">
        <f t="shared" si="8"/>
        <v>65.33</v>
      </c>
      <c r="BZ6" s="35">
        <f t="shared" si="8"/>
        <v>65.39</v>
      </c>
      <c r="CA6" s="34" t="str">
        <f>IF(CA7="","",IF(CA7="-","【-】","【"&amp;SUBSTITUTE(TEXT(CA7,"#,##0.00"),"-","△")&amp;"】"))</f>
        <v>【59.51】</v>
      </c>
      <c r="CB6" s="35">
        <f>IF(CB7="",NA(),CB7)</f>
        <v>170.94</v>
      </c>
      <c r="CC6" s="35">
        <f t="shared" ref="CC6:CK6" si="9">IF(CC7="",NA(),CC7)</f>
        <v>171.38</v>
      </c>
      <c r="CD6" s="35">
        <f t="shared" si="9"/>
        <v>173.7</v>
      </c>
      <c r="CE6" s="35">
        <f t="shared" si="9"/>
        <v>177.58</v>
      </c>
      <c r="CF6" s="35">
        <f t="shared" si="9"/>
        <v>185.57</v>
      </c>
      <c r="CG6" s="35">
        <f t="shared" si="9"/>
        <v>300.52</v>
      </c>
      <c r="CH6" s="35">
        <f t="shared" si="9"/>
        <v>296.14</v>
      </c>
      <c r="CI6" s="35">
        <f t="shared" si="9"/>
        <v>246.66</v>
      </c>
      <c r="CJ6" s="35">
        <f t="shared" si="9"/>
        <v>227.43</v>
      </c>
      <c r="CK6" s="35">
        <f t="shared" si="9"/>
        <v>230.88</v>
      </c>
      <c r="CL6" s="34" t="str">
        <f>IF(CL7="","",IF(CL7="-","【-】","【"&amp;SUBSTITUTE(TEXT(CL7,"#,##0.00"),"-","△")&amp;"】"))</f>
        <v>【261.46】</v>
      </c>
      <c r="CM6" s="35">
        <f>IF(CM7="",NA(),CM7)</f>
        <v>67.989999999999995</v>
      </c>
      <c r="CN6" s="35">
        <f t="shared" ref="CN6:CV6" si="10">IF(CN7="",NA(),CN7)</f>
        <v>67.989999999999995</v>
      </c>
      <c r="CO6" s="35">
        <f t="shared" si="10"/>
        <v>75.75</v>
      </c>
      <c r="CP6" s="35">
        <f t="shared" si="10"/>
        <v>75.25</v>
      </c>
      <c r="CQ6" s="35">
        <f t="shared" si="10"/>
        <v>826.14</v>
      </c>
      <c r="CR6" s="35">
        <f t="shared" si="10"/>
        <v>53.24</v>
      </c>
      <c r="CS6" s="35">
        <f t="shared" si="10"/>
        <v>52.31</v>
      </c>
      <c r="CT6" s="35">
        <f t="shared" si="10"/>
        <v>56</v>
      </c>
      <c r="CU6" s="35">
        <f t="shared" si="10"/>
        <v>56.01</v>
      </c>
      <c r="CV6" s="35">
        <f t="shared" si="10"/>
        <v>56.72</v>
      </c>
      <c r="CW6" s="34" t="str">
        <f>IF(CW7="","",IF(CW7="-","【-】","【"&amp;SUBSTITUTE(TEXT(CW7,"#,##0.00"),"-","△")&amp;"】"))</f>
        <v>【52.23】</v>
      </c>
      <c r="CX6" s="35">
        <f>IF(CX7="",NA(),CX7)</f>
        <v>84.3</v>
      </c>
      <c r="CY6" s="35">
        <f t="shared" ref="CY6:DG6" si="11">IF(CY7="",NA(),CY7)</f>
        <v>84.83</v>
      </c>
      <c r="CZ6" s="35">
        <f t="shared" si="11"/>
        <v>85.31</v>
      </c>
      <c r="DA6" s="35">
        <f t="shared" si="11"/>
        <v>85.89</v>
      </c>
      <c r="DB6" s="35">
        <f t="shared" si="11"/>
        <v>87.81</v>
      </c>
      <c r="DC6" s="35">
        <f t="shared" si="11"/>
        <v>84.07</v>
      </c>
      <c r="DD6" s="35">
        <f t="shared" si="11"/>
        <v>84.32</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0.05</v>
      </c>
      <c r="EM6" s="35">
        <f t="shared" si="14"/>
        <v>0.44</v>
      </c>
      <c r="EN6" s="35">
        <f t="shared" si="14"/>
        <v>0.04</v>
      </c>
      <c r="EO6" s="34" t="str">
        <f>IF(EO7="","",IF(EO7="-","【-】","【"&amp;SUBSTITUTE(TEXT(EO7,"#,##0.00"),"-","△")&amp;"】"))</f>
        <v>【0.02】</v>
      </c>
    </row>
    <row r="7" spans="1:145" s="36" customFormat="1" x14ac:dyDescent="0.15">
      <c r="A7" s="28"/>
      <c r="B7" s="37">
        <v>2018</v>
      </c>
      <c r="C7" s="37">
        <v>62057</v>
      </c>
      <c r="D7" s="37">
        <v>47</v>
      </c>
      <c r="E7" s="37">
        <v>17</v>
      </c>
      <c r="F7" s="37">
        <v>5</v>
      </c>
      <c r="G7" s="37">
        <v>0</v>
      </c>
      <c r="H7" s="37" t="s">
        <v>98</v>
      </c>
      <c r="I7" s="37" t="s">
        <v>99</v>
      </c>
      <c r="J7" s="37" t="s">
        <v>100</v>
      </c>
      <c r="K7" s="37" t="s">
        <v>101</v>
      </c>
      <c r="L7" s="37" t="s">
        <v>102</v>
      </c>
      <c r="M7" s="37" t="s">
        <v>103</v>
      </c>
      <c r="N7" s="38" t="s">
        <v>104</v>
      </c>
      <c r="O7" s="38" t="s">
        <v>105</v>
      </c>
      <c r="P7" s="38">
        <v>6.13</v>
      </c>
      <c r="Q7" s="38">
        <v>80.86</v>
      </c>
      <c r="R7" s="38">
        <v>2916</v>
      </c>
      <c r="S7" s="38">
        <v>35849</v>
      </c>
      <c r="T7" s="38">
        <v>222.85</v>
      </c>
      <c r="U7" s="38">
        <v>160.87</v>
      </c>
      <c r="V7" s="38">
        <v>2174</v>
      </c>
      <c r="W7" s="38">
        <v>3.44</v>
      </c>
      <c r="X7" s="38">
        <v>631.98</v>
      </c>
      <c r="Y7" s="38">
        <v>98.95</v>
      </c>
      <c r="Z7" s="38">
        <v>99.08</v>
      </c>
      <c r="AA7" s="38">
        <v>99.03</v>
      </c>
      <c r="AB7" s="38">
        <v>92.73</v>
      </c>
      <c r="AC7" s="38">
        <v>89.65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212.82</v>
      </c>
      <c r="BG7" s="38">
        <v>359.36</v>
      </c>
      <c r="BH7" s="38">
        <v>332.78</v>
      </c>
      <c r="BI7" s="38">
        <v>99.3</v>
      </c>
      <c r="BJ7" s="38">
        <v>216.3</v>
      </c>
      <c r="BK7" s="38">
        <v>1044.8</v>
      </c>
      <c r="BL7" s="38">
        <v>1081.8</v>
      </c>
      <c r="BM7" s="38">
        <v>685.34</v>
      </c>
      <c r="BN7" s="38">
        <v>684.74</v>
      </c>
      <c r="BO7" s="38">
        <v>654.91999999999996</v>
      </c>
      <c r="BP7" s="38">
        <v>747.76</v>
      </c>
      <c r="BQ7" s="38">
        <v>57.68</v>
      </c>
      <c r="BR7" s="38">
        <v>54.53</v>
      </c>
      <c r="BS7" s="38">
        <v>52.7</v>
      </c>
      <c r="BT7" s="38">
        <v>51.59</v>
      </c>
      <c r="BU7" s="38">
        <v>44.66</v>
      </c>
      <c r="BV7" s="38">
        <v>50.82</v>
      </c>
      <c r="BW7" s="38">
        <v>52.19</v>
      </c>
      <c r="BX7" s="38">
        <v>59.83</v>
      </c>
      <c r="BY7" s="38">
        <v>65.33</v>
      </c>
      <c r="BZ7" s="38">
        <v>65.39</v>
      </c>
      <c r="CA7" s="38">
        <v>59.51</v>
      </c>
      <c r="CB7" s="38">
        <v>170.94</v>
      </c>
      <c r="CC7" s="38">
        <v>171.38</v>
      </c>
      <c r="CD7" s="38">
        <v>173.7</v>
      </c>
      <c r="CE7" s="38">
        <v>177.58</v>
      </c>
      <c r="CF7" s="38">
        <v>185.57</v>
      </c>
      <c r="CG7" s="38">
        <v>300.52</v>
      </c>
      <c r="CH7" s="38">
        <v>296.14</v>
      </c>
      <c r="CI7" s="38">
        <v>246.66</v>
      </c>
      <c r="CJ7" s="38">
        <v>227.43</v>
      </c>
      <c r="CK7" s="38">
        <v>230.88</v>
      </c>
      <c r="CL7" s="38">
        <v>261.45999999999998</v>
      </c>
      <c r="CM7" s="38">
        <v>67.989999999999995</v>
      </c>
      <c r="CN7" s="38">
        <v>67.989999999999995</v>
      </c>
      <c r="CO7" s="38">
        <v>75.75</v>
      </c>
      <c r="CP7" s="38">
        <v>75.25</v>
      </c>
      <c r="CQ7" s="38">
        <v>826.14</v>
      </c>
      <c r="CR7" s="38">
        <v>53.24</v>
      </c>
      <c r="CS7" s="38">
        <v>52.31</v>
      </c>
      <c r="CT7" s="38">
        <v>56</v>
      </c>
      <c r="CU7" s="38">
        <v>56.01</v>
      </c>
      <c r="CV7" s="38">
        <v>56.72</v>
      </c>
      <c r="CW7" s="38">
        <v>52.23</v>
      </c>
      <c r="CX7" s="38">
        <v>84.3</v>
      </c>
      <c r="CY7" s="38">
        <v>84.83</v>
      </c>
      <c r="CZ7" s="38">
        <v>85.31</v>
      </c>
      <c r="DA7" s="38">
        <v>85.89</v>
      </c>
      <c r="DB7" s="38">
        <v>87.81</v>
      </c>
      <c r="DC7" s="38">
        <v>84.07</v>
      </c>
      <c r="DD7" s="38">
        <v>84.32</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u0077</cp:lastModifiedBy>
  <cp:lastPrinted>2020-01-27T01:54:23Z</cp:lastPrinted>
  <dcterms:created xsi:type="dcterms:W3CDTF">2019-12-05T05:16:31Z</dcterms:created>
  <dcterms:modified xsi:type="dcterms:W3CDTF">2020-01-27T04:54:10Z</dcterms:modified>
  <cp:category/>
</cp:coreProperties>
</file>