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VytgLnAwbcAW5yXY04gYw+ajmce32bhWcTKxebPRhx0/G5/3WNQH/HtmJ2vPFJpq/ZD0eE52EsiH/YENCxSmw==" workbookSaltValue="dgK7Ru6PluvSM19Ij/BDlA==" workbookSpinCount="100000" lockStructure="1"/>
  <bookViews>
    <workbookView xWindow="0" yWindow="0" windowWidth="8250" windowHeight="11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Q6" i="5"/>
  <c r="W10" i="4" s="1"/>
  <c r="P6" i="5"/>
  <c r="O6" i="5"/>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P10" i="4"/>
  <c r="I10" i="4"/>
  <c r="B10" i="4"/>
  <c r="AT8" i="4"/>
  <c r="AL8" i="4"/>
  <c r="W8" i="4"/>
  <c r="P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<sst xmlns="http://schemas.openxmlformats.org/spreadsheetml/2006/main" count="223" uniqueCount="111">
  <si>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</si>
  <si>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</si>
  <si>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</si>
  <si>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</si>
  <si>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</si>
  <si>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</si>
  <si>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</si>
  <si>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</si>
  <si>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</si>
  <si>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</si>
  <si>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</si>
  <si>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</si>
  <si>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</si>
  <si>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</si>
  <si>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</si>
  <si>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</si>
  <si>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</si>
  <si>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</si>
  <si>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</si>
  <si>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</si>
  <si>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</si>
  <si>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</si>
  <si>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</si>
  <si>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</si>
  <si>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</si>
  <si>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</si>
  <si>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</si>
  <si>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</si>
  <si>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</si>
  <si>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</si>
  <si>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</si>
  <si>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</si>
  <si>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</si>
  <si>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</si>
  <si>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</si>
  <si>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</si>
  <si>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</si>
  <si>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</si>
  <si>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</si>
  <si>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</si>
  <si>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</si>
  <si>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</si>
  <si>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</si>
  <si>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</si>
  <si>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</si>
  <si>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</si>
  <si>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</si>
  <si>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</si>
  <si>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</si>
  <si>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</si>
  <si>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</si>
  <si>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</si>
  <si>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</si>
  <si>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</si>
  <si>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</si>
  <si>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</si>
  <si>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</si>
  <si>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</si>
  <si>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</si>
  <si>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</si>
  <si>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</si>
  <si>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</si>
  <si>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</si>
  <si>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</si>
  <si>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</si>
  <si>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</si>
  <si>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</si>
  <si>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</si>
  <si>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</si>
  <si>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</si>
  <si>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</si>
  <si>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</si>
  <si>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</si>
  <si>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</si>
  <si>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</si>
  <si>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</si>
  <si>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</si>
  <si>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</si>
  <si>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</si>
  <si>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</si>
  <si>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</si>
  <si>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</si>
  <si>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</si>
  <si>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</si>
  <si>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</si>
  <si>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</si>
  <si>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</si>
  <si>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</si>
  <si>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</si>
  <si>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</si>
  <si>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</si>
  <si>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</si>
  <si>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</si>
  <si>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</si>
  <si>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</si>
  <si>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</si>
  <si>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</si>
  <si>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</si>
  <si>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</si>
  <si>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</si>
  <si>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</si>
  <si>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</si>
  <si>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</si>
  <si>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</si>
  <si>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</si>
  <si>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</si>
  <si>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</si>
  <si>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</si>
  <si>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農業集落排水事業は、①経常収支比率②累積欠損金比率に示すとおり、経常収益が経常費用を上回っているため一見経営状況は良好ですが、経常収益に一般会計からの補助金収入を含むことから、補助金を含まない営業収支だけを見れば、使用料収入（営業収入）で経費（営業費用）を賄えない状況となっています。
　建設時の企業債の償還が進んでいることから、③流動比率は類似団体と比べて高く、近年の④企業債残高対事業規模比率は類似団体の値を下回っており、また公共下水道事業と同一料金体系であるため、⑤経費回収率は類似団体よりも高い状態にあります。
　費用の大半は設備投資に掛った初期費の減価償却ですが、処理施設の老朽化に伴い修繕費が増加傾向にあるものの、今のところ⑥汚水処理原価は類似団体を下回り、効率的な処理が行われているものと判断しています。
　一方、施設のある大橋地区の人口減少に伴い、現在の⑦施設利用率は約6割前後で推移しています。使用料収入も減少していることから、今後営業収支を黒字化させることは困難な状況下にあります。</t>
    <rPh sb="136" eb="138">
      <t>ジョウキョウ</t>
    </rPh>
    <rPh sb="186" eb="188">
      <t>キンネン</t>
    </rPh>
    <rPh sb="398" eb="399">
      <t>ワリ</t>
    </rPh>
    <rPh sb="399" eb="401">
      <t>ゼンゴ</t>
    </rPh>
    <rPh sb="402" eb="404">
      <t>スイイ</t>
    </rPh>
    <phoneticPr fontId="4"/>
  </si>
  <si>
    <t>　農業集落排水施設は平成3年の供用開始から27年が経過し、汚水処理施設の老朽化が進んでいるため、いずれ施設の大規模改修は避けられない状況です。
　一方、利用者人口は引き続き減少傾向で推移していくことから、単独で改修に要する費用を確保し、処理施設を将来にわたり維持し続けるよりも、施設全体を公共下水道に接続して処理した方が低コストで持続可能であると判断しております。
　現在、農業集落排水事業を行う大橋地区と公共下水道供用区域の間を横切る一級河川吉野川について、国道橋の架け替え工事が行われており、これに併せて橋に下水管を添架し、公共下水道に接続するための準備を進めております。</t>
    <rPh sb="73" eb="75">
      <t>イッポウ</t>
    </rPh>
    <rPh sb="76" eb="78">
      <t>リヨウ</t>
    </rPh>
    <rPh sb="82" eb="83">
      <t>ヒ</t>
    </rPh>
    <rPh sb="84" eb="85">
      <t>ツヅ</t>
    </rPh>
    <rPh sb="91" eb="93">
      <t>スイイ</t>
    </rPh>
    <rPh sb="102" eb="104">
      <t>タンドク</t>
    </rPh>
    <rPh sb="114" eb="116">
      <t>カクホ</t>
    </rPh>
    <rPh sb="139" eb="141">
      <t>シセツ</t>
    </rPh>
    <rPh sb="141" eb="143">
      <t>ゼンタイ</t>
    </rPh>
    <rPh sb="160" eb="161">
      <t>テイ</t>
    </rPh>
    <rPh sb="165" eb="167">
      <t>ジゾク</t>
    </rPh>
    <rPh sb="167" eb="169">
      <t>カノウ</t>
    </rPh>
    <rPh sb="184" eb="186">
      <t>ゲンザイ</t>
    </rPh>
    <phoneticPr fontId="4"/>
  </si>
  <si>
    <t>　農業集落排水施設は、当面は経費節減に努めつつ一般会計からの補助を受けて現状を維持してまいります。
　なお今後10年以内を目途に、現施設を公共下水道事業に編入し、農業集落排水事業は廃止する予定です。</t>
    <rPh sb="53" eb="55">
      <t>コンゴ</t>
    </rPh>
    <rPh sb="57" eb="58">
      <t>ネン</t>
    </rPh>
    <rPh sb="58" eb="60">
      <t>イナイ</t>
    </rPh>
    <rPh sb="65" eb="66">
      <t>ゲン</t>
    </rPh>
    <rPh sb="66" eb="68">
      <t>シセツ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</si>
</sst>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60-49C6-B3FA-C366CEA23280}"/>
            </c:ext>
          </c:extLst>
        </c:ser>
        <c:dLbls>
          <c:showLegendKey val="0"/>
          <c:showVal val="0"/>
          <c:showCatName val="0"/>
          <c:showSerName val="0"/>
          <c:showPercent val="0"/>
          <c:showBubbleSize val="0"/>
        </c:dLbls>
        <c:gapWidth val="150"/>
        <c:axId val="196941312"/>
        <c:axId val="19694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A360-49C6-B3FA-C366CEA23280}"/>
            </c:ext>
          </c:extLst>
        </c:ser>
        <c:dLbls>
          <c:showLegendKey val="0"/>
          <c:showVal val="0"/>
          <c:showCatName val="0"/>
          <c:showSerName val="0"/>
          <c:showPercent val="0"/>
          <c:showBubbleSize val="0"/>
        </c:dLbls>
        <c:marker val="1"/>
        <c:smooth val="0"/>
        <c:axId val="196941312"/>
        <c:axId val="196943232"/>
      </c:lineChart>
      <c:dateAx>
        <c:axId val="196941312"/>
        <c:scaling>
          <c:orientation val="minMax"/>
        </c:scaling>
        <c:delete val="1"/>
        <c:axPos val="b"/>
        <c:numFmt formatCode="ge" sourceLinked="1"/>
        <c:majorTickMark val="none"/>
        <c:minorTickMark val="none"/>
        <c:tickLblPos val="none"/>
        <c:crossAx val="196943232"/>
        <c:crosses val="autoZero"/>
        <c:auto val="1"/>
        <c:lblOffset val="100"/>
        <c:baseTimeUnit val="years"/>
      </c:dateAx>
      <c:valAx>
        <c:axId val="1969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59.8</c:v>
                </c:pt>
                <c:pt idx="1">
                  <c:v>58.82</c:v>
                </c:pt>
                <c:pt idx="2">
                  <c:v>55.88</c:v>
                </c:pt>
                <c:pt idx="3">
                  <c:v>63.73</c:v>
                </c:pt>
                <c:pt idx="4">
                  <c:v>56.86</c:v>
                </c:pt>
              </c:numCache>
            </c:numRef>
          </c:val>
          <c:extLst xmlns:c16r2="http://schemas.microsoft.com/office/drawing/2015/06/chart">
            <c:ext xmlns:c16="http://schemas.microsoft.com/office/drawing/2014/chart" uri="{C3380CC4-5D6E-409C-BE32-E72D297353CC}">
              <c16:uniqueId val="{00000000-EA25-4A47-835F-3A5391810237}"/>
            </c:ext>
          </c:extLst>
        </c:ser>
        <c:dLbls>
          <c:showLegendKey val="0"/>
          <c:showVal val="0"/>
          <c:showCatName val="0"/>
          <c:showSerName val="0"/>
          <c:showPercent val="0"/>
          <c:showBubbleSize val="0"/>
        </c:dLbls>
        <c:gapWidth val="150"/>
        <c:axId val="197780992"/>
        <c:axId val="19778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EA25-4A47-835F-3A5391810237}"/>
            </c:ext>
          </c:extLst>
        </c:ser>
        <c:dLbls>
          <c:showLegendKey val="0"/>
          <c:showVal val="0"/>
          <c:showCatName val="0"/>
          <c:showSerName val="0"/>
          <c:showPercent val="0"/>
          <c:showBubbleSize val="0"/>
        </c:dLbls>
        <c:marker val="1"/>
        <c:smooth val="0"/>
        <c:axId val="197780992"/>
        <c:axId val="197782912"/>
      </c:lineChart>
      <c:dateAx>
        <c:axId val="197780992"/>
        <c:scaling>
          <c:orientation val="minMax"/>
        </c:scaling>
        <c:delete val="1"/>
        <c:axPos val="b"/>
        <c:numFmt formatCode="ge" sourceLinked="1"/>
        <c:majorTickMark val="none"/>
        <c:minorTickMark val="none"/>
        <c:tickLblPos val="none"/>
        <c:crossAx val="197782912"/>
        <c:crosses val="autoZero"/>
        <c:auto val="1"/>
        <c:lblOffset val="100"/>
        <c:baseTimeUnit val="years"/>
      </c:dateAx>
      <c:valAx>
        <c:axId val="1977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8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9E8-4380-8608-DB656E7CA624}"/>
            </c:ext>
          </c:extLst>
        </c:ser>
        <c:dLbls>
          <c:showLegendKey val="0"/>
          <c:showVal val="0"/>
          <c:showCatName val="0"/>
          <c:showSerName val="0"/>
          <c:showPercent val="0"/>
          <c:showBubbleSize val="0"/>
        </c:dLbls>
        <c:gapWidth val="150"/>
        <c:axId val="197896064"/>
        <c:axId val="19790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39E8-4380-8608-DB656E7CA624}"/>
            </c:ext>
          </c:extLst>
        </c:ser>
        <c:dLbls>
          <c:showLegendKey val="0"/>
          <c:showVal val="0"/>
          <c:showCatName val="0"/>
          <c:showSerName val="0"/>
          <c:showPercent val="0"/>
          <c:showBubbleSize val="0"/>
        </c:dLbls>
        <c:marker val="1"/>
        <c:smooth val="0"/>
        <c:axId val="197896064"/>
        <c:axId val="197906432"/>
      </c:lineChart>
      <c:dateAx>
        <c:axId val="197896064"/>
        <c:scaling>
          <c:orientation val="minMax"/>
        </c:scaling>
        <c:delete val="1"/>
        <c:axPos val="b"/>
        <c:numFmt formatCode="ge" sourceLinked="1"/>
        <c:majorTickMark val="none"/>
        <c:minorTickMark val="none"/>
        <c:tickLblPos val="none"/>
        <c:crossAx val="197906432"/>
        <c:crosses val="autoZero"/>
        <c:auto val="1"/>
        <c:lblOffset val="100"/>
        <c:baseTimeUnit val="years"/>
      </c:dateAx>
      <c:valAx>
        <c:axId val="19790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9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121.77</c:v>
                </c:pt>
                <c:pt idx="1">
                  <c:v>127.83</c:v>
                </c:pt>
                <c:pt idx="2">
                  <c:v>128.24</c:v>
                </c:pt>
                <c:pt idx="3">
                  <c:v>124.81</c:v>
                </c:pt>
                <c:pt idx="4">
                  <c:v>133.26</c:v>
                </c:pt>
              </c:numCache>
            </c:numRef>
          </c:val>
          <c:extLst xmlns:c16r2="http://schemas.microsoft.com/office/drawing/2015/06/chart">
            <c:ext xmlns:c16="http://schemas.microsoft.com/office/drawing/2014/chart" uri="{C3380CC4-5D6E-409C-BE32-E72D297353CC}">
              <c16:uniqueId val="{00000000-2C0F-4434-A525-CDDF37B008F5}"/>
            </c:ext>
          </c:extLst>
        </c:ser>
        <c:dLbls>
          <c:showLegendKey val="0"/>
          <c:showVal val="0"/>
          <c:showCatName val="0"/>
          <c:showSerName val="0"/>
          <c:showPercent val="0"/>
          <c:showBubbleSize val="0"/>
        </c:dLbls>
        <c:gapWidth val="150"/>
        <c:axId val="196986752"/>
        <c:axId val="19739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97.53</c:v>
                </c:pt>
                <c:pt idx="1">
                  <c:v>99.64</c:v>
                </c:pt>
                <c:pt idx="2">
                  <c:v>99.66</c:v>
                </c:pt>
                <c:pt idx="3">
                  <c:v>100.95</c:v>
                </c:pt>
                <c:pt idx="4">
                  <c:v>101.77</c:v>
                </c:pt>
              </c:numCache>
            </c:numRef>
          </c:val>
          <c:smooth val="0"/>
          <c:extLst xmlns:c16r2="http://schemas.microsoft.com/office/drawing/2015/06/chart">
            <c:ext xmlns:c16="http://schemas.microsoft.com/office/drawing/2014/chart" uri="{C3380CC4-5D6E-409C-BE32-E72D297353CC}">
              <c16:uniqueId val="{00000001-2C0F-4434-A525-CDDF37B008F5}"/>
            </c:ext>
          </c:extLst>
        </c:ser>
        <c:dLbls>
          <c:showLegendKey val="0"/>
          <c:showVal val="0"/>
          <c:showCatName val="0"/>
          <c:showSerName val="0"/>
          <c:showPercent val="0"/>
          <c:showBubbleSize val="0"/>
        </c:dLbls>
        <c:marker val="1"/>
        <c:smooth val="0"/>
        <c:axId val="196986752"/>
        <c:axId val="197394432"/>
      </c:lineChart>
      <c:dateAx>
        <c:axId val="196986752"/>
        <c:scaling>
          <c:orientation val="minMax"/>
        </c:scaling>
        <c:delete val="1"/>
        <c:axPos val="b"/>
        <c:numFmt formatCode="ge" sourceLinked="1"/>
        <c:majorTickMark val="none"/>
        <c:minorTickMark val="none"/>
        <c:tickLblPos val="none"/>
        <c:crossAx val="197394432"/>
        <c:crosses val="autoZero"/>
        <c:auto val="1"/>
        <c:lblOffset val="100"/>
        <c:baseTimeUnit val="years"/>
      </c:dateAx>
      <c:valAx>
        <c:axId val="19739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8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24.07</c:v>
                </c:pt>
                <c:pt idx="1">
                  <c:v>26.79</c:v>
                </c:pt>
                <c:pt idx="2">
                  <c:v>29.51</c:v>
                </c:pt>
                <c:pt idx="3">
                  <c:v>32.229999999999997</c:v>
                </c:pt>
                <c:pt idx="4">
                  <c:v>34.950000000000003</c:v>
                </c:pt>
              </c:numCache>
            </c:numRef>
          </c:val>
          <c:extLst xmlns:c16r2="http://schemas.microsoft.com/office/drawing/2015/06/chart">
            <c:ext xmlns:c16="http://schemas.microsoft.com/office/drawing/2014/chart" uri="{C3380CC4-5D6E-409C-BE32-E72D297353CC}">
              <c16:uniqueId val="{00000000-6871-4034-8D6A-9B2CFF1B8A6E}"/>
            </c:ext>
          </c:extLst>
        </c:ser>
        <c:dLbls>
          <c:showLegendKey val="0"/>
          <c:showVal val="0"/>
          <c:showCatName val="0"/>
          <c:showSerName val="0"/>
          <c:showPercent val="0"/>
          <c:showBubbleSize val="0"/>
        </c:dLbls>
        <c:gapWidth val="150"/>
        <c:axId val="197425408"/>
        <c:axId val="19742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20.68</c:v>
                </c:pt>
                <c:pt idx="1">
                  <c:v>22.41</c:v>
                </c:pt>
                <c:pt idx="2">
                  <c:v>22.9</c:v>
                </c:pt>
                <c:pt idx="3">
                  <c:v>24.87</c:v>
                </c:pt>
                <c:pt idx="4">
                  <c:v>24.13</c:v>
                </c:pt>
              </c:numCache>
            </c:numRef>
          </c:val>
          <c:smooth val="0"/>
          <c:extLst xmlns:c16r2="http://schemas.microsoft.com/office/drawing/2015/06/chart">
            <c:ext xmlns:c16="http://schemas.microsoft.com/office/drawing/2014/chart" uri="{C3380CC4-5D6E-409C-BE32-E72D297353CC}">
              <c16:uniqueId val="{00000001-6871-4034-8D6A-9B2CFF1B8A6E}"/>
            </c:ext>
          </c:extLst>
        </c:ser>
        <c:dLbls>
          <c:showLegendKey val="0"/>
          <c:showVal val="0"/>
          <c:showCatName val="0"/>
          <c:showSerName val="0"/>
          <c:showPercent val="0"/>
          <c:showBubbleSize val="0"/>
        </c:dLbls>
        <c:marker val="1"/>
        <c:smooth val="0"/>
        <c:axId val="197425408"/>
        <c:axId val="197427584"/>
      </c:lineChart>
      <c:dateAx>
        <c:axId val="197425408"/>
        <c:scaling>
          <c:orientation val="minMax"/>
        </c:scaling>
        <c:delete val="1"/>
        <c:axPos val="b"/>
        <c:numFmt formatCode="ge" sourceLinked="1"/>
        <c:majorTickMark val="none"/>
        <c:minorTickMark val="none"/>
        <c:tickLblPos val="none"/>
        <c:crossAx val="197427584"/>
        <c:crosses val="autoZero"/>
        <c:auto val="1"/>
        <c:lblOffset val="100"/>
        <c:baseTimeUnit val="years"/>
      </c:dateAx>
      <c:valAx>
        <c:axId val="19742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2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37C-47F4-835E-B5F4E26C9B7A}"/>
            </c:ext>
          </c:extLst>
        </c:ser>
        <c:dLbls>
          <c:showLegendKey val="0"/>
          <c:showVal val="0"/>
          <c:showCatName val="0"/>
          <c:showSerName val="0"/>
          <c:showPercent val="0"/>
          <c:showBubbleSize val="0"/>
        </c:dLbls>
        <c:gapWidth val="150"/>
        <c:axId val="197794432"/>
        <c:axId val="19780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0.08</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37C-47F4-835E-B5F4E26C9B7A}"/>
            </c:ext>
          </c:extLst>
        </c:ser>
        <c:dLbls>
          <c:showLegendKey val="0"/>
          <c:showVal val="0"/>
          <c:showCatName val="0"/>
          <c:showSerName val="0"/>
          <c:showPercent val="0"/>
          <c:showBubbleSize val="0"/>
        </c:dLbls>
        <c:marker val="1"/>
        <c:smooth val="0"/>
        <c:axId val="197794432"/>
        <c:axId val="197804800"/>
      </c:lineChart>
      <c:dateAx>
        <c:axId val="197794432"/>
        <c:scaling>
          <c:orientation val="minMax"/>
        </c:scaling>
        <c:delete val="1"/>
        <c:axPos val="b"/>
        <c:numFmt formatCode="ge" sourceLinked="1"/>
        <c:majorTickMark val="none"/>
        <c:minorTickMark val="none"/>
        <c:tickLblPos val="none"/>
        <c:crossAx val="197804800"/>
        <c:crosses val="autoZero"/>
        <c:auto val="1"/>
        <c:lblOffset val="100"/>
        <c:baseTimeUnit val="years"/>
      </c:dateAx>
      <c:valAx>
        <c:axId val="1978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3D0-4030-9AF8-611BA6A6B0A4}"/>
            </c:ext>
          </c:extLst>
        </c:ser>
        <c:dLbls>
          <c:showLegendKey val="0"/>
          <c:showVal val="0"/>
          <c:showCatName val="0"/>
          <c:showSerName val="0"/>
          <c:showPercent val="0"/>
          <c:showBubbleSize val="0"/>
        </c:dLbls>
        <c:gapWidth val="150"/>
        <c:axId val="197525888"/>
        <c:axId val="197527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223.09</c:v>
                </c:pt>
                <c:pt idx="1">
                  <c:v>214.61</c:v>
                </c:pt>
                <c:pt idx="2">
                  <c:v>225.39</c:v>
                </c:pt>
                <c:pt idx="3">
                  <c:v>224.04</c:v>
                </c:pt>
                <c:pt idx="4">
                  <c:v>227.4</c:v>
                </c:pt>
              </c:numCache>
            </c:numRef>
          </c:val>
          <c:smooth val="0"/>
          <c:extLst xmlns:c16r2="http://schemas.microsoft.com/office/drawing/2015/06/chart">
            <c:ext xmlns:c16="http://schemas.microsoft.com/office/drawing/2014/chart" uri="{C3380CC4-5D6E-409C-BE32-E72D297353CC}">
              <c16:uniqueId val="{00000001-03D0-4030-9AF8-611BA6A6B0A4}"/>
            </c:ext>
          </c:extLst>
        </c:ser>
        <c:dLbls>
          <c:showLegendKey val="0"/>
          <c:showVal val="0"/>
          <c:showCatName val="0"/>
          <c:showSerName val="0"/>
          <c:showPercent val="0"/>
          <c:showBubbleSize val="0"/>
        </c:dLbls>
        <c:marker val="1"/>
        <c:smooth val="0"/>
        <c:axId val="197525888"/>
        <c:axId val="197527040"/>
      </c:lineChart>
      <c:dateAx>
        <c:axId val="197525888"/>
        <c:scaling>
          <c:orientation val="minMax"/>
        </c:scaling>
        <c:delete val="1"/>
        <c:axPos val="b"/>
        <c:numFmt formatCode="ge" sourceLinked="1"/>
        <c:majorTickMark val="none"/>
        <c:minorTickMark val="none"/>
        <c:tickLblPos val="none"/>
        <c:crossAx val="197527040"/>
        <c:crosses val="autoZero"/>
        <c:auto val="1"/>
        <c:lblOffset val="100"/>
        <c:baseTimeUnit val="years"/>
      </c:dateAx>
      <c:valAx>
        <c:axId val="1975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155.63</c:v>
                </c:pt>
                <c:pt idx="1">
                  <c:v>180.87</c:v>
                </c:pt>
                <c:pt idx="2">
                  <c:v>206.03</c:v>
                </c:pt>
                <c:pt idx="3">
                  <c:v>263.5</c:v>
                </c:pt>
                <c:pt idx="4">
                  <c:v>273.8</c:v>
                </c:pt>
              </c:numCache>
            </c:numRef>
          </c:val>
          <c:extLst xmlns:c16r2="http://schemas.microsoft.com/office/drawing/2015/06/chart">
            <c:ext xmlns:c16="http://schemas.microsoft.com/office/drawing/2014/chart" uri="{C3380CC4-5D6E-409C-BE32-E72D297353CC}">
              <c16:uniqueId val="{00000000-379B-4BE8-B60A-537FE66238B2}"/>
            </c:ext>
          </c:extLst>
        </c:ser>
        <c:dLbls>
          <c:showLegendKey val="0"/>
          <c:showVal val="0"/>
          <c:showCatName val="0"/>
          <c:showSerName val="0"/>
          <c:showPercent val="0"/>
          <c:showBubbleSize val="0"/>
        </c:dLbls>
        <c:gapWidth val="150"/>
        <c:axId val="197558656"/>
        <c:axId val="19756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33.03</c:v>
                </c:pt>
                <c:pt idx="1">
                  <c:v>29.45</c:v>
                </c:pt>
                <c:pt idx="2">
                  <c:v>31.84</c:v>
                </c:pt>
                <c:pt idx="3">
                  <c:v>29.91</c:v>
                </c:pt>
                <c:pt idx="4">
                  <c:v>29.54</c:v>
                </c:pt>
              </c:numCache>
            </c:numRef>
          </c:val>
          <c:smooth val="0"/>
          <c:extLst xmlns:c16r2="http://schemas.microsoft.com/office/drawing/2015/06/chart">
            <c:ext xmlns:c16="http://schemas.microsoft.com/office/drawing/2014/chart" uri="{C3380CC4-5D6E-409C-BE32-E72D297353CC}">
              <c16:uniqueId val="{00000001-379B-4BE8-B60A-537FE66238B2}"/>
            </c:ext>
          </c:extLst>
        </c:ser>
        <c:dLbls>
          <c:showLegendKey val="0"/>
          <c:showVal val="0"/>
          <c:showCatName val="0"/>
          <c:showSerName val="0"/>
          <c:showPercent val="0"/>
          <c:showBubbleSize val="0"/>
        </c:dLbls>
        <c:marker val="1"/>
        <c:smooth val="0"/>
        <c:axId val="197558656"/>
        <c:axId val="197560576"/>
      </c:lineChart>
      <c:dateAx>
        <c:axId val="197558656"/>
        <c:scaling>
          <c:orientation val="minMax"/>
        </c:scaling>
        <c:delete val="1"/>
        <c:axPos val="b"/>
        <c:numFmt formatCode="ge" sourceLinked="1"/>
        <c:majorTickMark val="none"/>
        <c:minorTickMark val="none"/>
        <c:tickLblPos val="none"/>
        <c:crossAx val="197560576"/>
        <c:crosses val="autoZero"/>
        <c:auto val="1"/>
        <c:lblOffset val="100"/>
        <c:baseTimeUnit val="years"/>
      </c:dateAx>
      <c:valAx>
        <c:axId val="19756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5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1141.93</c:v>
                </c:pt>
                <c:pt idx="1">
                  <c:v>1009.42</c:v>
                </c:pt>
                <c:pt idx="2">
                  <c:v>695.8</c:v>
                </c:pt>
                <c:pt idx="3">
                  <c:v>503.88</c:v>
                </c:pt>
                <c:pt idx="4">
                  <c:v>314.92</c:v>
                </c:pt>
              </c:numCache>
            </c:numRef>
          </c:val>
          <c:extLst xmlns:c16r2="http://schemas.microsoft.com/office/drawing/2015/06/chart">
            <c:ext xmlns:c16="http://schemas.microsoft.com/office/drawing/2014/chart" uri="{C3380CC4-5D6E-409C-BE32-E72D297353CC}">
              <c16:uniqueId val="{00000000-2922-447F-AE09-43A964A434AF}"/>
            </c:ext>
          </c:extLst>
        </c:ser>
        <c:dLbls>
          <c:showLegendKey val="0"/>
          <c:showVal val="0"/>
          <c:showCatName val="0"/>
          <c:showSerName val="0"/>
          <c:showPercent val="0"/>
          <c:showBubbleSize val="0"/>
        </c:dLbls>
        <c:gapWidth val="150"/>
        <c:axId val="197612288"/>
        <c:axId val="19761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2922-447F-AE09-43A964A434AF}"/>
            </c:ext>
          </c:extLst>
        </c:ser>
        <c:dLbls>
          <c:showLegendKey val="0"/>
          <c:showVal val="0"/>
          <c:showCatName val="0"/>
          <c:showSerName val="0"/>
          <c:showPercent val="0"/>
          <c:showBubbleSize val="0"/>
        </c:dLbls>
        <c:marker val="1"/>
        <c:smooth val="0"/>
        <c:axId val="197612288"/>
        <c:axId val="197614208"/>
      </c:lineChart>
      <c:dateAx>
        <c:axId val="197612288"/>
        <c:scaling>
          <c:orientation val="minMax"/>
        </c:scaling>
        <c:delete val="1"/>
        <c:axPos val="b"/>
        <c:numFmt formatCode="ge" sourceLinked="1"/>
        <c:majorTickMark val="none"/>
        <c:minorTickMark val="none"/>
        <c:tickLblPos val="none"/>
        <c:crossAx val="197614208"/>
        <c:crosses val="autoZero"/>
        <c:auto val="1"/>
        <c:lblOffset val="100"/>
        <c:baseTimeUnit val="years"/>
      </c:dateAx>
      <c:valAx>
        <c:axId val="1976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81.680000000000007</c:v>
                </c:pt>
                <c:pt idx="1">
                  <c:v>88.39</c:v>
                </c:pt>
                <c:pt idx="2">
                  <c:v>90.51</c:v>
                </c:pt>
                <c:pt idx="3">
                  <c:v>83.42</c:v>
                </c:pt>
                <c:pt idx="4">
                  <c:v>83.75</c:v>
                </c:pt>
              </c:numCache>
            </c:numRef>
          </c:val>
          <c:extLst xmlns:c16r2="http://schemas.microsoft.com/office/drawing/2015/06/chart">
            <c:ext xmlns:c16="http://schemas.microsoft.com/office/drawing/2014/chart" uri="{C3380CC4-5D6E-409C-BE32-E72D297353CC}">
              <c16:uniqueId val="{00000000-CC27-484F-B93B-B7B09BB836D9}"/>
            </c:ext>
          </c:extLst>
        </c:ser>
        <c:dLbls>
          <c:showLegendKey val="0"/>
          <c:showVal val="0"/>
          <c:showCatName val="0"/>
          <c:showSerName val="0"/>
          <c:showPercent val="0"/>
          <c:showBubbleSize val="0"/>
        </c:dLbls>
        <c:gapWidth val="150"/>
        <c:axId val="197645056"/>
        <c:axId val="19764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CC27-484F-B93B-B7B09BB836D9}"/>
            </c:ext>
          </c:extLst>
        </c:ser>
        <c:dLbls>
          <c:showLegendKey val="0"/>
          <c:showVal val="0"/>
          <c:showCatName val="0"/>
          <c:showSerName val="0"/>
          <c:showPercent val="0"/>
          <c:showBubbleSize val="0"/>
        </c:dLbls>
        <c:marker val="1"/>
        <c:smooth val="0"/>
        <c:axId val="197645056"/>
        <c:axId val="197646976"/>
      </c:lineChart>
      <c:dateAx>
        <c:axId val="197645056"/>
        <c:scaling>
          <c:orientation val="minMax"/>
        </c:scaling>
        <c:delete val="1"/>
        <c:axPos val="b"/>
        <c:numFmt formatCode="ge" sourceLinked="1"/>
        <c:majorTickMark val="none"/>
        <c:minorTickMark val="none"/>
        <c:tickLblPos val="none"/>
        <c:crossAx val="197646976"/>
        <c:crosses val="autoZero"/>
        <c:auto val="1"/>
        <c:lblOffset val="100"/>
        <c:baseTimeUnit val="years"/>
      </c:dateAx>
      <c:valAx>
        <c:axId val="19764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220.56</c:v>
                </c:pt>
                <c:pt idx="1">
                  <c:v>198.64</c:v>
                </c:pt>
                <c:pt idx="2">
                  <c:v>193.63</c:v>
                </c:pt>
                <c:pt idx="3">
                  <c:v>216.48</c:v>
                </c:pt>
                <c:pt idx="4">
                  <c:v>210.65</c:v>
                </c:pt>
              </c:numCache>
            </c:numRef>
          </c:val>
          <c:extLst xmlns:c16r2="http://schemas.microsoft.com/office/drawing/2015/06/chart">
            <c:ext xmlns:c16="http://schemas.microsoft.com/office/drawing/2014/chart" uri="{C3380CC4-5D6E-409C-BE32-E72D297353CC}">
              <c16:uniqueId val="{00000000-756C-4529-B033-A359432DA10D}"/>
            </c:ext>
          </c:extLst>
        </c:ser>
        <c:dLbls>
          <c:showLegendKey val="0"/>
          <c:showVal val="0"/>
          <c:showCatName val="0"/>
          <c:showSerName val="0"/>
          <c:showPercent val="0"/>
          <c:showBubbleSize val="0"/>
        </c:dLbls>
        <c:gapWidth val="150"/>
        <c:axId val="197751936"/>
        <c:axId val="19775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756C-4529-B033-A359432DA10D}"/>
            </c:ext>
          </c:extLst>
        </c:ser>
        <c:dLbls>
          <c:showLegendKey val="0"/>
          <c:showVal val="0"/>
          <c:showCatName val="0"/>
          <c:showSerName val="0"/>
          <c:showPercent val="0"/>
          <c:showBubbleSize val="0"/>
        </c:dLbls>
        <c:marker val="1"/>
        <c:smooth val="0"/>
        <c:axId val="197751936"/>
        <c:axId val="197753856"/>
      </c:lineChart>
      <c:dateAx>
        <c:axId val="197751936"/>
        <c:scaling>
          <c:orientation val="minMax"/>
        </c:scaling>
        <c:delete val="1"/>
        <c:axPos val="b"/>
        <c:numFmt formatCode="ge" sourceLinked="1"/>
        <c:majorTickMark val="none"/>
        <c:minorTickMark val="none"/>
        <c:tickLblPos val="none"/>
        <c:crossAx val="197753856"/>
        <c:crosses val="autoZero"/>
        <c:auto val="1"/>
        <c:lblOffset val="100"/>
        <c:baseTimeUnit val="years"/>
      </c:dateAx>
      <c:valAx>
        <c:axId val="19775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5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南陽市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31538</v>
      </c>
      <c r="AM8" s="68"/>
      <c r="AN8" s="68"/>
      <c r="AO8" s="68"/>
      <c r="AP8" s="68"/>
      <c r="AQ8" s="68"/>
      <c r="AR8" s="68"/>
      <c r="AS8" s="68"/>
      <c r="AT8" s="67">
        <f>データ!T6</f>
        <v>160.52000000000001</v>
      </c>
      <c r="AU8" s="67"/>
      <c r="AV8" s="67"/>
      <c r="AW8" s="67"/>
      <c r="AX8" s="67"/>
      <c r="AY8" s="67"/>
      <c r="AZ8" s="67"/>
      <c r="BA8" s="67"/>
      <c r="BB8" s="67">
        <f>データ!U6</f>
        <v>196.47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91.76</v>
      </c>
      <c r="J10" s="67"/>
      <c r="K10" s="67"/>
      <c r="L10" s="67"/>
      <c r="M10" s="67"/>
      <c r="N10" s="67"/>
      <c r="O10" s="67"/>
      <c r="P10" s="67">
        <f>データ!P6</f>
        <v>0.7</v>
      </c>
      <c r="Q10" s="67"/>
      <c r="R10" s="67"/>
      <c r="S10" s="67"/>
      <c r="T10" s="67"/>
      <c r="U10" s="67"/>
      <c r="V10" s="67"/>
      <c r="W10" s="67">
        <f>データ!Q6</f>
        <v>79.599999999999994</v>
      </c>
      <c r="X10" s="67"/>
      <c r="Y10" s="67"/>
      <c r="Z10" s="67"/>
      <c r="AA10" s="67"/>
      <c r="AB10" s="67"/>
      <c r="AC10" s="67"/>
      <c r="AD10" s="68">
        <f>データ!R6</f>
        <v>3672</v>
      </c>
      <c r="AE10" s="68"/>
      <c r="AF10" s="68"/>
      <c r="AG10" s="68"/>
      <c r="AH10" s="68"/>
      <c r="AI10" s="68"/>
      <c r="AJ10" s="68"/>
      <c r="AK10" s="2"/>
      <c r="AL10" s="68">
        <f>データ!V6</f>
        <v>220</v>
      </c>
      <c r="AM10" s="68"/>
      <c r="AN10" s="68"/>
      <c r="AO10" s="68"/>
      <c r="AP10" s="68"/>
      <c r="AQ10" s="68"/>
      <c r="AR10" s="68"/>
      <c r="AS10" s="68"/>
      <c r="AT10" s="67">
        <f>データ!W6</f>
        <v>0.15</v>
      </c>
      <c r="AU10" s="67"/>
      <c r="AV10" s="67"/>
      <c r="AW10" s="67"/>
      <c r="AX10" s="67"/>
      <c r="AY10" s="67"/>
      <c r="AZ10" s="67"/>
      <c r="BA10" s="67"/>
      <c r="BB10" s="67">
        <f>データ!X6</f>
        <v>1466.67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108</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sTLSTxlwXOPobTukLCMZvKroLI+ZtytGbxC+qTprwOcjBB4H5B1pqXfOqmnYMkz1A0P52b8Ze23MUPHk76feVQ==" saltValue="naI1slw18PvyLDc0Gy9Dq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62138</v>
      </c>
      <c r="D6" s="33">
        <f t="shared" si="3"/>
        <v>46</v>
      </c>
      <c r="E6" s="33">
        <f t="shared" si="3"/>
        <v>17</v>
      </c>
      <c r="F6" s="33">
        <f t="shared" si="3"/>
        <v>5</v>
      </c>
      <c r="G6" s="33">
        <f t="shared" si="3"/>
        <v>0</v>
      </c>
      <c r="H6" s="33" t="str">
        <f t="shared" si="3"/>
        <v>山形県　南陽市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91.76</v>
      </c>
      <c r="P6" s="34">
        <f t="shared" si="3"/>
        <v>0.7</v>
      </c>
      <c r="Q6" s="34">
        <f t="shared" si="3"/>
        <v>79.599999999999994</v>
      </c>
      <c r="R6" s="34">
        <f t="shared" si="3"/>
        <v>3672</v>
      </c>
      <c r="S6" s="34">
        <f t="shared" si="3"/>
        <v>31538</v>
      </c>
      <c r="T6" s="34">
        <f t="shared" si="3"/>
        <v>160.52000000000001</v>
      </c>
      <c r="U6" s="34">
        <f t="shared" si="3"/>
        <v>196.47</v>
      </c>
      <c r="V6" s="34">
        <f t="shared" si="3"/>
        <v>220</v>
      </c>
      <c r="W6" s="34">
        <f t="shared" si="3"/>
        <v>0.15</v>
      </c>
      <c r="X6" s="34">
        <f t="shared" si="3"/>
        <v>1466.67</v>
      </c>
      <c r="Y6" s="35">
        <f>IF(Y7="",NA(),Y7)</f>
        <v>121.77</v>
      </c>
      <c r="Z6" s="35">
        <f t="shared" ref="Z6:AH6" si="4">IF(Z7="",NA(),Z7)</f>
        <v>127.83</v>
      </c>
      <c r="AA6" s="35">
        <f t="shared" si="4"/>
        <v>128.24</v>
      </c>
      <c r="AB6" s="35">
        <f t="shared" si="4"/>
        <v>124.81</v>
      </c>
      <c r="AC6" s="35">
        <f t="shared" si="4"/>
        <v>133.26</v>
      </c>
      <c r="AD6" s="35">
        <f t="shared" si="4"/>
        <v>97.53</v>
      </c>
      <c r="AE6" s="35">
        <f t="shared" si="4"/>
        <v>99.64</v>
      </c>
      <c r="AF6" s="35">
        <f t="shared" si="4"/>
        <v>99.66</v>
      </c>
      <c r="AG6" s="35">
        <f t="shared" si="4"/>
        <v>100.95</v>
      </c>
      <c r="AH6" s="35">
        <f t="shared" si="4"/>
        <v>101.77</v>
      </c>
      <c r="AI6" s="34" t="str">
        <f>IF(AI7="","",IF(AI7="-","【-】","【"&amp;SUBSTITUTE(TEXT(AI7,"#,##0.00"),"-","△")&amp;"】"))</f>
        <v>【101.60】</v>
      </c>
      <c r="AJ6" s="34">
        <f>IF(AJ7="",NA(),AJ7)</f>
        <v>0</v>
      </c>
      <c r="AK6" s="34">
        <f t="shared" ref="AK6:AS6" si="5">IF(AK7="",NA(),AK7)</f>
        <v>0</v>
      </c>
      <c r="AL6" s="34">
        <f t="shared" si="5"/>
        <v>0</v>
      </c>
      <c r="AM6" s="34">
        <f t="shared" si="5"/>
        <v>0</v>
      </c>
      <c r="AN6" s="34">
        <f t="shared" si="5"/>
        <v>0</v>
      </c>
      <c r="AO6" s="35">
        <f t="shared" si="5"/>
        <v>223.09</v>
      </c>
      <c r="AP6" s="35">
        <f t="shared" si="5"/>
        <v>214.61</v>
      </c>
      <c r="AQ6" s="35">
        <f t="shared" si="5"/>
        <v>225.39</v>
      </c>
      <c r="AR6" s="35">
        <f t="shared" si="5"/>
        <v>224.04</v>
      </c>
      <c r="AS6" s="35">
        <f t="shared" si="5"/>
        <v>227.4</v>
      </c>
      <c r="AT6" s="34" t="str">
        <f>IF(AT7="","",IF(AT7="-","【-】","【"&amp;SUBSTITUTE(TEXT(AT7,"#,##0.00"),"-","△")&amp;"】"))</f>
        <v>【195.44】</v>
      </c>
      <c r="AU6" s="35">
        <f>IF(AU7="",NA(),AU7)</f>
        <v>155.63</v>
      </c>
      <c r="AV6" s="35">
        <f t="shared" ref="AV6:BD6" si="6">IF(AV7="",NA(),AV7)</f>
        <v>180.87</v>
      </c>
      <c r="AW6" s="35">
        <f t="shared" si="6"/>
        <v>206.03</v>
      </c>
      <c r="AX6" s="35">
        <f t="shared" si="6"/>
        <v>263.5</v>
      </c>
      <c r="AY6" s="35">
        <f t="shared" si="6"/>
        <v>273.8</v>
      </c>
      <c r="AZ6" s="35">
        <f t="shared" si="6"/>
        <v>33.03</v>
      </c>
      <c r="BA6" s="35">
        <f t="shared" si="6"/>
        <v>29.45</v>
      </c>
      <c r="BB6" s="35">
        <f t="shared" si="6"/>
        <v>31.84</v>
      </c>
      <c r="BC6" s="35">
        <f t="shared" si="6"/>
        <v>29.91</v>
      </c>
      <c r="BD6" s="35">
        <f t="shared" si="6"/>
        <v>29.54</v>
      </c>
      <c r="BE6" s="34" t="str">
        <f>IF(BE7="","",IF(BE7="-","【-】","【"&amp;SUBSTITUTE(TEXT(BE7,"#,##0.00"),"-","△")&amp;"】"))</f>
        <v>【34.27】</v>
      </c>
      <c r="BF6" s="35">
        <f>IF(BF7="",NA(),BF7)</f>
        <v>1141.93</v>
      </c>
      <c r="BG6" s="35">
        <f t="shared" ref="BG6:BO6" si="7">IF(BG7="",NA(),BG7)</f>
        <v>1009.42</v>
      </c>
      <c r="BH6" s="35">
        <f t="shared" si="7"/>
        <v>695.8</v>
      </c>
      <c r="BI6" s="35">
        <f t="shared" si="7"/>
        <v>503.88</v>
      </c>
      <c r="BJ6" s="35">
        <f t="shared" si="7"/>
        <v>314.92</v>
      </c>
      <c r="BK6" s="35">
        <f t="shared" si="7"/>
        <v>1044.8</v>
      </c>
      <c r="BL6" s="35">
        <f t="shared" si="7"/>
        <v>1081.8</v>
      </c>
      <c r="BM6" s="35">
        <f t="shared" si="7"/>
        <v>974.93</v>
      </c>
      <c r="BN6" s="35">
        <f t="shared" si="7"/>
        <v>855.8</v>
      </c>
      <c r="BO6" s="35">
        <f t="shared" si="7"/>
        <v>789.46</v>
      </c>
      <c r="BP6" s="34" t="str">
        <f>IF(BP7="","",IF(BP7="-","【-】","【"&amp;SUBSTITUTE(TEXT(BP7,"#,##0.00"),"-","△")&amp;"】"))</f>
        <v>【747.76】</v>
      </c>
      <c r="BQ6" s="35">
        <f>IF(BQ7="",NA(),BQ7)</f>
        <v>81.680000000000007</v>
      </c>
      <c r="BR6" s="35">
        <f t="shared" ref="BR6:BZ6" si="8">IF(BR7="",NA(),BR7)</f>
        <v>88.39</v>
      </c>
      <c r="BS6" s="35">
        <f t="shared" si="8"/>
        <v>90.51</v>
      </c>
      <c r="BT6" s="35">
        <f t="shared" si="8"/>
        <v>83.42</v>
      </c>
      <c r="BU6" s="35">
        <f t="shared" si="8"/>
        <v>83.75</v>
      </c>
      <c r="BV6" s="35">
        <f t="shared" si="8"/>
        <v>50.82</v>
      </c>
      <c r="BW6" s="35">
        <f t="shared" si="8"/>
        <v>52.19</v>
      </c>
      <c r="BX6" s="35">
        <f t="shared" si="8"/>
        <v>55.32</v>
      </c>
      <c r="BY6" s="35">
        <f t="shared" si="8"/>
        <v>59.8</v>
      </c>
      <c r="BZ6" s="35">
        <f t="shared" si="8"/>
        <v>57.77</v>
      </c>
      <c r="CA6" s="34" t="str">
        <f>IF(CA7="","",IF(CA7="-","【-】","【"&amp;SUBSTITUTE(TEXT(CA7,"#,##0.00"),"-","△")&amp;"】"))</f>
        <v>【59.51】</v>
      </c>
      <c r="CB6" s="35">
        <f>IF(CB7="",NA(),CB7)</f>
        <v>220.56</v>
      </c>
      <c r="CC6" s="35">
        <f t="shared" ref="CC6:CK6" si="9">IF(CC7="",NA(),CC7)</f>
        <v>198.64</v>
      </c>
      <c r="CD6" s="35">
        <f t="shared" si="9"/>
        <v>193.63</v>
      </c>
      <c r="CE6" s="35">
        <f t="shared" si="9"/>
        <v>216.48</v>
      </c>
      <c r="CF6" s="35">
        <f t="shared" si="9"/>
        <v>210.65</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59.8</v>
      </c>
      <c r="CN6" s="35">
        <f t="shared" ref="CN6:CV6" si="10">IF(CN7="",NA(),CN7)</f>
        <v>58.82</v>
      </c>
      <c r="CO6" s="35">
        <f t="shared" si="10"/>
        <v>55.88</v>
      </c>
      <c r="CP6" s="35">
        <f t="shared" si="10"/>
        <v>63.73</v>
      </c>
      <c r="CQ6" s="35">
        <f t="shared" si="10"/>
        <v>56.86</v>
      </c>
      <c r="CR6" s="35">
        <f t="shared" si="10"/>
        <v>53.24</v>
      </c>
      <c r="CS6" s="35">
        <f t="shared" si="10"/>
        <v>52.31</v>
      </c>
      <c r="CT6" s="35">
        <f t="shared" si="10"/>
        <v>60.65</v>
      </c>
      <c r="CU6" s="35">
        <f t="shared" si="10"/>
        <v>51.75</v>
      </c>
      <c r="CV6" s="35">
        <f t="shared" si="10"/>
        <v>50.68</v>
      </c>
      <c r="CW6" s="34" t="str">
        <f>IF(CW7="","",IF(CW7="-","【-】","【"&amp;SUBSTITUTE(TEXT(CW7,"#,##0.00"),"-","△")&amp;"】"))</f>
        <v>【52.23】</v>
      </c>
      <c r="CX6" s="35">
        <f>IF(CX7="",NA(),CX7)</f>
        <v>100</v>
      </c>
      <c r="CY6" s="35">
        <f t="shared" ref="CY6:DG6" si="11">IF(CY7="",NA(),CY7)</f>
        <v>100</v>
      </c>
      <c r="CZ6" s="35">
        <f t="shared" si="11"/>
        <v>100</v>
      </c>
      <c r="DA6" s="35">
        <f t="shared" si="11"/>
        <v>100</v>
      </c>
      <c r="DB6" s="35">
        <f t="shared" si="11"/>
        <v>100</v>
      </c>
      <c r="DC6" s="35">
        <f t="shared" si="11"/>
        <v>84.07</v>
      </c>
      <c r="DD6" s="35">
        <f t="shared" si="11"/>
        <v>84.32</v>
      </c>
      <c r="DE6" s="35">
        <f t="shared" si="11"/>
        <v>84.58</v>
      </c>
      <c r="DF6" s="35">
        <f t="shared" si="11"/>
        <v>84.84</v>
      </c>
      <c r="DG6" s="35">
        <f t="shared" si="11"/>
        <v>84.86</v>
      </c>
      <c r="DH6" s="34" t="str">
        <f>IF(DH7="","",IF(DH7="-","【-】","【"&amp;SUBSTITUTE(TEXT(DH7,"#,##0.00"),"-","△")&amp;"】"))</f>
        <v>【85.82】</v>
      </c>
      <c r="DI6" s="35">
        <f>IF(DI7="",NA(),DI7)</f>
        <v>24.07</v>
      </c>
      <c r="DJ6" s="35">
        <f t="shared" ref="DJ6:DR6" si="12">IF(DJ7="",NA(),DJ7)</f>
        <v>26.79</v>
      </c>
      <c r="DK6" s="35">
        <f t="shared" si="12"/>
        <v>29.51</v>
      </c>
      <c r="DL6" s="35">
        <f t="shared" si="12"/>
        <v>32.229999999999997</v>
      </c>
      <c r="DM6" s="35">
        <f t="shared" si="12"/>
        <v>34.950000000000003</v>
      </c>
      <c r="DN6" s="35">
        <f t="shared" si="12"/>
        <v>20.68</v>
      </c>
      <c r="DO6" s="35">
        <f t="shared" si="12"/>
        <v>22.41</v>
      </c>
      <c r="DP6" s="35">
        <f t="shared" si="12"/>
        <v>22.9</v>
      </c>
      <c r="DQ6" s="35">
        <f t="shared" si="12"/>
        <v>24.87</v>
      </c>
      <c r="DR6" s="35">
        <f t="shared" si="12"/>
        <v>24.13</v>
      </c>
      <c r="DS6" s="34" t="str">
        <f>IF(DS7="","",IF(DS7="-","【-】","【"&amp;SUBSTITUTE(TEXT(DS7,"#,##0.00"),"-","△")&amp;"】"))</f>
        <v>【24.12】</v>
      </c>
      <c r="DT6" s="34">
        <f>IF(DT7="",NA(),DT7)</f>
        <v>0</v>
      </c>
      <c r="DU6" s="34">
        <f t="shared" ref="DU6:EC6" si="13">IF(DU7="",NA(),DU7)</f>
        <v>0</v>
      </c>
      <c r="DV6" s="34">
        <f t="shared" si="13"/>
        <v>0</v>
      </c>
      <c r="DW6" s="34">
        <f t="shared" si="13"/>
        <v>0</v>
      </c>
      <c r="DX6" s="34">
        <f t="shared" si="13"/>
        <v>0</v>
      </c>
      <c r="DY6" s="35">
        <f t="shared" si="13"/>
        <v>0.08</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8" s="36" customFormat="1" x14ac:dyDescent="0.15">
      <c r="A7" s="28"/>
      <c r="B7" s="37">
        <v>2018</v>
      </c>
      <c r="C7" s="37">
        <v>62138</v>
      </c>
      <c r="D7" s="37">
        <v>46</v>
      </c>
      <c r="E7" s="37">
        <v>17</v>
      </c>
      <c r="F7" s="37">
        <v>5</v>
      </c>
      <c r="G7" s="37">
        <v>0</v>
      </c>
      <c r="H7" s="37" t="s">
        <v>96</v>
      </c>
      <c r="I7" s="37" t="s">
        <v>97</v>
      </c>
      <c r="J7" s="37" t="s">
        <v>98</v>
      </c>
      <c r="K7" s="37" t="s">
        <v>99</v>
      </c>
      <c r="L7" s="37" t="s">
        <v>100</v>
      </c>
      <c r="M7" s="37" t="s">
        <v>101</v>
      </c>
      <c r="N7" s="38" t="s">
        <v>102</v>
      </c>
      <c r="O7" s="38">
        <v>91.76</v>
      </c>
      <c r="P7" s="38">
        <v>0.7</v>
      </c>
      <c r="Q7" s="38">
        <v>79.599999999999994</v>
      </c>
      <c r="R7" s="38">
        <v>3672</v>
      </c>
      <c r="S7" s="38">
        <v>31538</v>
      </c>
      <c r="T7" s="38">
        <v>160.52000000000001</v>
      </c>
      <c r="U7" s="38">
        <v>196.47</v>
      </c>
      <c r="V7" s="38">
        <v>220</v>
      </c>
      <c r="W7" s="38">
        <v>0.15</v>
      </c>
      <c r="X7" s="38">
        <v>1466.67</v>
      </c>
      <c r="Y7" s="38">
        <v>121.77</v>
      </c>
      <c r="Z7" s="38">
        <v>127.83</v>
      </c>
      <c r="AA7" s="38">
        <v>128.24</v>
      </c>
      <c r="AB7" s="38">
        <v>124.81</v>
      </c>
      <c r="AC7" s="38">
        <v>133.26</v>
      </c>
      <c r="AD7" s="38">
        <v>97.53</v>
      </c>
      <c r="AE7" s="38">
        <v>99.64</v>
      </c>
      <c r="AF7" s="38">
        <v>99.66</v>
      </c>
      <c r="AG7" s="38">
        <v>100.95</v>
      </c>
      <c r="AH7" s="38">
        <v>101.77</v>
      </c>
      <c r="AI7" s="38">
        <v>101.6</v>
      </c>
      <c r="AJ7" s="38">
        <v>0</v>
      </c>
      <c r="AK7" s="38">
        <v>0</v>
      </c>
      <c r="AL7" s="38">
        <v>0</v>
      </c>
      <c r="AM7" s="38">
        <v>0</v>
      </c>
      <c r="AN7" s="38">
        <v>0</v>
      </c>
      <c r="AO7" s="38">
        <v>223.09</v>
      </c>
      <c r="AP7" s="38">
        <v>214.61</v>
      </c>
      <c r="AQ7" s="38">
        <v>225.39</v>
      </c>
      <c r="AR7" s="38">
        <v>224.04</v>
      </c>
      <c r="AS7" s="38">
        <v>227.4</v>
      </c>
      <c r="AT7" s="38">
        <v>195.44</v>
      </c>
      <c r="AU7" s="38">
        <v>155.63</v>
      </c>
      <c r="AV7" s="38">
        <v>180.87</v>
      </c>
      <c r="AW7" s="38">
        <v>206.03</v>
      </c>
      <c r="AX7" s="38">
        <v>263.5</v>
      </c>
      <c r="AY7" s="38">
        <v>273.8</v>
      </c>
      <c r="AZ7" s="38">
        <v>33.03</v>
      </c>
      <c r="BA7" s="38">
        <v>29.45</v>
      </c>
      <c r="BB7" s="38">
        <v>31.84</v>
      </c>
      <c r="BC7" s="38">
        <v>29.91</v>
      </c>
      <c r="BD7" s="38">
        <v>29.54</v>
      </c>
      <c r="BE7" s="38">
        <v>34.270000000000003</v>
      </c>
      <c r="BF7" s="38">
        <v>1141.93</v>
      </c>
      <c r="BG7" s="38">
        <v>1009.42</v>
      </c>
      <c r="BH7" s="38">
        <v>695.8</v>
      </c>
      <c r="BI7" s="38">
        <v>503.88</v>
      </c>
      <c r="BJ7" s="38">
        <v>314.92</v>
      </c>
      <c r="BK7" s="38">
        <v>1044.8</v>
      </c>
      <c r="BL7" s="38">
        <v>1081.8</v>
      </c>
      <c r="BM7" s="38">
        <v>974.93</v>
      </c>
      <c r="BN7" s="38">
        <v>855.8</v>
      </c>
      <c r="BO7" s="38">
        <v>789.46</v>
      </c>
      <c r="BP7" s="38">
        <v>747.76</v>
      </c>
      <c r="BQ7" s="38">
        <v>81.680000000000007</v>
      </c>
      <c r="BR7" s="38">
        <v>88.39</v>
      </c>
      <c r="BS7" s="38">
        <v>90.51</v>
      </c>
      <c r="BT7" s="38">
        <v>83.42</v>
      </c>
      <c r="BU7" s="38">
        <v>83.75</v>
      </c>
      <c r="BV7" s="38">
        <v>50.82</v>
      </c>
      <c r="BW7" s="38">
        <v>52.19</v>
      </c>
      <c r="BX7" s="38">
        <v>55.32</v>
      </c>
      <c r="BY7" s="38">
        <v>59.8</v>
      </c>
      <c r="BZ7" s="38">
        <v>57.77</v>
      </c>
      <c r="CA7" s="38">
        <v>59.51</v>
      </c>
      <c r="CB7" s="38">
        <v>220.56</v>
      </c>
      <c r="CC7" s="38">
        <v>198.64</v>
      </c>
      <c r="CD7" s="38">
        <v>193.63</v>
      </c>
      <c r="CE7" s="38">
        <v>216.48</v>
      </c>
      <c r="CF7" s="38">
        <v>210.65</v>
      </c>
      <c r="CG7" s="38">
        <v>300.52</v>
      </c>
      <c r="CH7" s="38">
        <v>296.14</v>
      </c>
      <c r="CI7" s="38">
        <v>283.17</v>
      </c>
      <c r="CJ7" s="38">
        <v>263.76</v>
      </c>
      <c r="CK7" s="38">
        <v>274.35000000000002</v>
      </c>
      <c r="CL7" s="38">
        <v>261.45999999999998</v>
      </c>
      <c r="CM7" s="38">
        <v>59.8</v>
      </c>
      <c r="CN7" s="38">
        <v>58.82</v>
      </c>
      <c r="CO7" s="38">
        <v>55.88</v>
      </c>
      <c r="CP7" s="38">
        <v>63.73</v>
      </c>
      <c r="CQ7" s="38">
        <v>56.86</v>
      </c>
      <c r="CR7" s="38">
        <v>53.24</v>
      </c>
      <c r="CS7" s="38">
        <v>52.31</v>
      </c>
      <c r="CT7" s="38">
        <v>60.65</v>
      </c>
      <c r="CU7" s="38">
        <v>51.75</v>
      </c>
      <c r="CV7" s="38">
        <v>50.68</v>
      </c>
      <c r="CW7" s="38">
        <v>52.23</v>
      </c>
      <c r="CX7" s="38">
        <v>100</v>
      </c>
      <c r="CY7" s="38">
        <v>100</v>
      </c>
      <c r="CZ7" s="38">
        <v>100</v>
      </c>
      <c r="DA7" s="38">
        <v>100</v>
      </c>
      <c r="DB7" s="38">
        <v>100</v>
      </c>
      <c r="DC7" s="38">
        <v>84.07</v>
      </c>
      <c r="DD7" s="38">
        <v>84.32</v>
      </c>
      <c r="DE7" s="38">
        <v>84.58</v>
      </c>
      <c r="DF7" s="38">
        <v>84.84</v>
      </c>
      <c r="DG7" s="38">
        <v>84.86</v>
      </c>
      <c r="DH7" s="38">
        <v>85.82</v>
      </c>
      <c r="DI7" s="38">
        <v>24.07</v>
      </c>
      <c r="DJ7" s="38">
        <v>26.79</v>
      </c>
      <c r="DK7" s="38">
        <v>29.51</v>
      </c>
      <c r="DL7" s="38">
        <v>32.229999999999997</v>
      </c>
      <c r="DM7" s="38">
        <v>34.950000000000003</v>
      </c>
      <c r="DN7" s="38">
        <v>20.68</v>
      </c>
      <c r="DO7" s="38">
        <v>22.41</v>
      </c>
      <c r="DP7" s="38">
        <v>22.9</v>
      </c>
      <c r="DQ7" s="38">
        <v>24.87</v>
      </c>
      <c r="DR7" s="38">
        <v>24.13</v>
      </c>
      <c r="DS7" s="38">
        <v>24.12</v>
      </c>
      <c r="DT7" s="38">
        <v>0</v>
      </c>
      <c r="DU7" s="38">
        <v>0</v>
      </c>
      <c r="DV7" s="38">
        <v>0</v>
      </c>
      <c r="DW7" s="38">
        <v>0</v>
      </c>
      <c r="DX7" s="38">
        <v>0</v>
      </c>
      <c r="DY7" s="38">
        <v>0.08</v>
      </c>
      <c r="DZ7" s="38">
        <v>0</v>
      </c>
      <c r="EA7" s="38">
        <v>0</v>
      </c>
      <c r="EB7" s="38">
        <v>0</v>
      </c>
      <c r="EC7" s="38">
        <v>0</v>
      </c>
      <c r="ED7" s="38">
        <v>0</v>
      </c>
      <c r="EE7" s="38">
        <v>0</v>
      </c>
      <c r="EF7" s="38">
        <v>0</v>
      </c>
      <c r="EG7" s="38">
        <v>0</v>
      </c>
      <c r="EH7" s="38">
        <v>0</v>
      </c>
      <c r="EI7" s="38">
        <v>0</v>
      </c>
      <c r="EJ7" s="38">
        <v>0.02</v>
      </c>
      <c r="EK7" s="38">
        <v>0.01</v>
      </c>
      <c r="EL7" s="38">
        <v>2.0499999999999998</v>
      </c>
      <c r="EM7" s="38">
        <v>0.01</v>
      </c>
      <c r="EN7" s="38">
        <v>0.01</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2020-02-07T02:37:58Z</cp:lastPrinted>
  <dcterms:modified xsi:type="dcterms:W3CDTF">2020-02-07T02:38:00Z</dcterms:modified>
</cp:coreProperties>
</file>