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P4Xfawx65uFPl+zdFhcgI5MqmOTMQm8I/G/EfZPEdwlHnsVddJgEKVr/ZVfAd+2pI/FOO8ETPGv06f+Ar3UYpQ==" workbookSaltValue="K9suSyNXwyvSfncBWjikOQ==" workbookSpinCount="100000" lockStructure="1"/>
  <bookViews>
    <workbookView xWindow="0" yWindow="0" windowWidth="15360" windowHeight="7635"/>
  </bookViews>
  <sheets>
    <sheet name="法非適用_下水道事業" sheetId="4" r:id="rId1"/>
    <sheet name="データ" sheetId="5" state="hidden" r:id="rId2"/>
  </sheets>
  <calcPr calcId="145621" iterate="1" iterateCount="1" iterateDelta="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AD10" i="4" s="1"/>
  <c r="Q6" i="5"/>
  <c r="P6" i="5"/>
  <c r="P10" i="4" s="1"/>
  <c r="O6" i="5"/>
  <c r="N6" i="5"/>
  <c r="B10" i="4" s="1"/>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W10" i="4"/>
  <c r="I10" i="4"/>
  <c r="BB8" i="4"/>
  <c r="AL8" i="4"/>
  <c r="P8" i="4"/>
  <c r="I8" i="4"/>
  <c r="C10" i="5" l="1"/>
  <c r="D10" i="5"/>
  <c r="E10" i="5"/>
  <c r="B10" i="5"/>
</calcChain>
</file>

<file path=xl/sharedStrings.xml><?xml version="1.0" encoding="utf-8"?>
<sst xmlns="http://schemas.openxmlformats.org/spreadsheetml/2006/main" count="239" uniqueCount="114">
  <si>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</si>
  <si>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</si>
  <si>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</si>
  <si>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</si>
  <si>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</si>
  <si>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</si>
  <si>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</si>
  <si>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</si>
  <si>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</si>
  <si>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</si>
  <si>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</si>
  <si>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</si>
  <si>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</si>
  <si>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</si>
  <si>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</si>
  <si>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</si>
  <si>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</si>
  <si>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</si>
  <si>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</si>
  <si>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</si>
  <si>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</si>
  <si>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</si>
  <si>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</si>
  <si>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</si>
  <si>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</si>
  <si>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</si>
  <si>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</si>
  <si>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</si>
  <si>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</si>
  <si>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</si>
  <si>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</si>
  <si>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</si>
  <si>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</si>
  <si>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</si>
  <si>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</si>
  <si>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</si>
  <si>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</si>
  <si>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</si>
  <si>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</si>
  <si>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</si>
  <si>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</si>
  <si>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</si>
  <si>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</si>
  <si>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</si>
  <si>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</si>
  <si>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</si>
  <si>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</si>
  <si>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</si>
  <si>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</si>
  <si>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</si>
  <si>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</si>
  <si>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</si>
  <si>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</si>
  <si>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</si>
  <si>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</si>
  <si>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</si>
  <si>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</si>
  <si>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</si>
  <si>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</si>
  <si>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</si>
  <si>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</si>
  <si>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</si>
  <si>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</si>
  <si>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</si>
  <si>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</si>
  <si>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</si>
  <si>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</si>
  <si>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</si>
  <si>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</si>
  <si>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</si>
  <si>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</si>
  <si>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</si>
  <si>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</si>
  <si>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</si>
  <si>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</si>
  <si>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</si>
  <si>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</si>
  <si>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</si>
  <si>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</si>
  <si>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</si>
  <si>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</si>
  <si>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</si>
  <si>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</si>
  <si>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</si>
  <si>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</si>
  <si>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</si>
  <si>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</si>
  <si>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</si>
  <si>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</si>
  <si>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</si>
  <si>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</si>
  <si>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</si>
  <si>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</si>
  <si>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</si>
  <si>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</si>
  <si>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</si>
  <si>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</si>
  <si>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</si>
  <si>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高畠町</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</si>
  <si>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</si>
  <si>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</si>
  <si>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</si>
  <si>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</si>
  <si>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</si>
  <si>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</si>
  <si>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</si>
  <si>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</si>
  <si>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</si>
  <si>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</si>
  <si>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</si>
  <si>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</si>
  <si>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町管理浄化槽でもっとも古いものが平成14年のものであり、設置から10年以上が経過している。年々設置数が増加し、維持修繕費は増加傾向にある。今後は、老朽化による浄化槽本体の破損や故障がさらに増えてくると予想されるため、定期的な保守点検や水質調査等を通じて、適切な維持管理を図っていく。</t>
    <rPh sb="1" eb="2">
      <t>マチ</t>
    </rPh>
    <rPh sb="2" eb="4">
      <t>カンリ</t>
    </rPh>
    <rPh sb="4" eb="7">
      <t>ジョウカソウ</t>
    </rPh>
    <rPh sb="12" eb="13">
      <t>フル</t>
    </rPh>
    <rPh sb="17" eb="19">
      <t>ヘイセイ</t>
    </rPh>
    <rPh sb="21" eb="22">
      <t>ネン</t>
    </rPh>
    <rPh sb="29" eb="31">
      <t>セッチ</t>
    </rPh>
    <rPh sb="35" eb="36">
      <t>ネン</t>
    </rPh>
    <rPh sb="36" eb="38">
      <t>イジョウ</t>
    </rPh>
    <rPh sb="39" eb="41">
      <t>ケイカ</t>
    </rPh>
    <rPh sb="46" eb="48">
      <t>ネンネン</t>
    </rPh>
    <rPh sb="48" eb="50">
      <t>セッチ</t>
    </rPh>
    <rPh sb="50" eb="51">
      <t>スウ</t>
    </rPh>
    <rPh sb="52" eb="54">
      <t>ゾウカ</t>
    </rPh>
    <rPh sb="56" eb="58">
      <t>イジ</t>
    </rPh>
    <rPh sb="58" eb="60">
      <t>シュウゼン</t>
    </rPh>
    <rPh sb="60" eb="61">
      <t>ヒ</t>
    </rPh>
    <rPh sb="62" eb="64">
      <t>ゾウカ</t>
    </rPh>
    <rPh sb="64" eb="66">
      <t>ケイコウ</t>
    </rPh>
    <rPh sb="70" eb="72">
      <t>コンゴ</t>
    </rPh>
    <rPh sb="74" eb="77">
      <t>ロウキュウカ</t>
    </rPh>
    <rPh sb="80" eb="83">
      <t>ジョウカソウ</t>
    </rPh>
    <rPh sb="83" eb="85">
      <t>ホンタイ</t>
    </rPh>
    <rPh sb="86" eb="88">
      <t>ハソン</t>
    </rPh>
    <rPh sb="89" eb="91">
      <t>コショウ</t>
    </rPh>
    <rPh sb="95" eb="96">
      <t>フ</t>
    </rPh>
    <rPh sb="101" eb="103">
      <t>ヨソウ</t>
    </rPh>
    <rPh sb="109" eb="112">
      <t>テイキテキ</t>
    </rPh>
    <rPh sb="113" eb="115">
      <t>ホシュ</t>
    </rPh>
    <rPh sb="115" eb="117">
      <t>テンケン</t>
    </rPh>
    <rPh sb="118" eb="120">
      <t>スイシツ</t>
    </rPh>
    <rPh sb="120" eb="122">
      <t>チョウサ</t>
    </rPh>
    <rPh sb="122" eb="123">
      <t>トウ</t>
    </rPh>
    <rPh sb="124" eb="125">
      <t>ツウ</t>
    </rPh>
    <rPh sb="128" eb="130">
      <t>テキセツ</t>
    </rPh>
    <rPh sb="131" eb="133">
      <t>イジ</t>
    </rPh>
    <rPh sb="133" eb="135">
      <t>カンリ</t>
    </rPh>
    <rPh sb="136" eb="137">
      <t>ハカ</t>
    </rPh>
    <phoneticPr fontId="7"/>
  </si>
  <si>
    <t>　浄化槽整備区域内における町設置型浄化槽使用者はまだ少なく、今後も使用料は増えていくと予想される。このため、使用料収入は増加していくが、同時に整備財源としての借り入れる企業債の年間償還額も多くなっていく。
　また、浄化槽の増加に伴い、維持修繕費も増加していき、老朽化による破損や修繕も増えていくことから、今後経営状況が悪化していくことが懸念される。浄化槽の普及を図りつつ、効率的・計画的な維持管理を行う必要がある。</t>
    <rPh sb="1" eb="4">
      <t>ジョウカソウ</t>
    </rPh>
    <rPh sb="4" eb="6">
      <t>セイビ</t>
    </rPh>
    <rPh sb="6" eb="8">
      <t>クイキ</t>
    </rPh>
    <rPh sb="8" eb="9">
      <t>ナイ</t>
    </rPh>
    <rPh sb="13" eb="14">
      <t>マチ</t>
    </rPh>
    <rPh sb="14" eb="16">
      <t>セッチ</t>
    </rPh>
    <rPh sb="16" eb="17">
      <t>カタ</t>
    </rPh>
    <rPh sb="17" eb="20">
      <t>ジョウカソウ</t>
    </rPh>
    <rPh sb="20" eb="22">
      <t>シヨウ</t>
    </rPh>
    <rPh sb="22" eb="23">
      <t>シャ</t>
    </rPh>
    <rPh sb="26" eb="27">
      <t>スク</t>
    </rPh>
    <rPh sb="30" eb="32">
      <t>コンゴ</t>
    </rPh>
    <rPh sb="33" eb="36">
      <t>シヨウリョウ</t>
    </rPh>
    <rPh sb="37" eb="38">
      <t>フ</t>
    </rPh>
    <rPh sb="43" eb="45">
      <t>ヨソウ</t>
    </rPh>
    <rPh sb="54" eb="57">
      <t>シヨウリョウ</t>
    </rPh>
    <rPh sb="57" eb="59">
      <t>シュウニュウ</t>
    </rPh>
    <rPh sb="60" eb="62">
      <t>ゾウカ</t>
    </rPh>
    <rPh sb="68" eb="70">
      <t>ドウジ</t>
    </rPh>
    <rPh sb="71" eb="73">
      <t>セイビ</t>
    </rPh>
    <rPh sb="73" eb="75">
      <t>ザイゲン</t>
    </rPh>
    <rPh sb="79" eb="80">
      <t>カ</t>
    </rPh>
    <rPh sb="81" eb="82">
      <t>イ</t>
    </rPh>
    <rPh sb="84" eb="86">
      <t>キギョウ</t>
    </rPh>
    <rPh sb="86" eb="87">
      <t>サイ</t>
    </rPh>
    <rPh sb="88" eb="90">
      <t>ネンカン</t>
    </rPh>
    <rPh sb="90" eb="92">
      <t>ショウカン</t>
    </rPh>
    <rPh sb="92" eb="93">
      <t>ガク</t>
    </rPh>
    <rPh sb="94" eb="95">
      <t>オオ</t>
    </rPh>
    <rPh sb="107" eb="110">
      <t>ジョウカソウ</t>
    </rPh>
    <rPh sb="111" eb="113">
      <t>ゾウカ</t>
    </rPh>
    <rPh sb="114" eb="115">
      <t>トモナ</t>
    </rPh>
    <rPh sb="117" eb="119">
      <t>イジ</t>
    </rPh>
    <rPh sb="119" eb="121">
      <t>シュウゼン</t>
    </rPh>
    <rPh sb="121" eb="122">
      <t>ヒ</t>
    </rPh>
    <rPh sb="123" eb="125">
      <t>ゾウカ</t>
    </rPh>
    <rPh sb="130" eb="133">
      <t>ロウキュウカ</t>
    </rPh>
    <rPh sb="136" eb="138">
      <t>ハソン</t>
    </rPh>
    <rPh sb="139" eb="141">
      <t>シュウゼン</t>
    </rPh>
    <rPh sb="142" eb="143">
      <t>フ</t>
    </rPh>
    <rPh sb="152" eb="154">
      <t>コンゴ</t>
    </rPh>
    <rPh sb="154" eb="156">
      <t>ケイエイ</t>
    </rPh>
    <rPh sb="156" eb="158">
      <t>ジョウキョウ</t>
    </rPh>
    <rPh sb="159" eb="161">
      <t>アッカ</t>
    </rPh>
    <rPh sb="168" eb="170">
      <t>ケネン</t>
    </rPh>
    <rPh sb="174" eb="177">
      <t>ジョウカソウ</t>
    </rPh>
    <rPh sb="178" eb="180">
      <t>フキュウ</t>
    </rPh>
    <rPh sb="181" eb="182">
      <t>ハカ</t>
    </rPh>
    <rPh sb="186" eb="188">
      <t>コウリツ</t>
    </rPh>
    <rPh sb="188" eb="189">
      <t>テキ</t>
    </rPh>
    <rPh sb="190" eb="193">
      <t>ケイカクテキ</t>
    </rPh>
    <rPh sb="194" eb="196">
      <t>イジ</t>
    </rPh>
    <rPh sb="196" eb="198">
      <t>カンリ</t>
    </rPh>
    <rPh sb="199" eb="200">
      <t>オコナ</t>
    </rPh>
    <rPh sb="201" eb="203">
      <t>ヒツヨウ</t>
    </rPh>
    <phoneticPr fontId="7"/>
  </si>
  <si>
    <t>　収益的収支比率は約87％であり、企業債残高対事業規模比率は、類似団体を下回っている。
引き続き経営の健全化に努める。
経費回収率については、汚水処理費が増加したため0.4ポイント低くなった。また、維持修繕費は前年より多くなっている。　　　　　　　　　　　
　合併浄化槽（5人槽）の使用料は消費税込3,630円で県内同事業の平均値よりも高いが、下水道（農集排）使用料とのバランスを考えると、安易に使用料金の改正を行うのは難しい。寄付採納（個人設置浄化槽の町による維持管理化。町設置型浄化槽よりも維持管理費が多くかかる）の申込停止などを図り、より効率的な事業運営を進めていく。</t>
    <rPh sb="9" eb="10">
      <t>ヤク</t>
    </rPh>
    <rPh sb="17" eb="19">
      <t>キギョウ</t>
    </rPh>
    <rPh sb="19" eb="20">
      <t>サイ</t>
    </rPh>
    <rPh sb="20" eb="22">
      <t>ザンダカ</t>
    </rPh>
    <rPh sb="22" eb="23">
      <t>タイ</t>
    </rPh>
    <rPh sb="23" eb="25">
      <t>ジギョウ</t>
    </rPh>
    <rPh sb="25" eb="27">
      <t>キボ</t>
    </rPh>
    <rPh sb="27" eb="29">
      <t>ヒリツ</t>
    </rPh>
    <rPh sb="31" eb="33">
      <t>ルイジ</t>
    </rPh>
    <rPh sb="33" eb="35">
      <t>ダンタイ</t>
    </rPh>
    <rPh sb="36" eb="38">
      <t>シタマワ</t>
    </rPh>
    <rPh sb="60" eb="62">
      <t>ケイヒ</t>
    </rPh>
    <rPh sb="62" eb="65">
      <t>カイシュウリツ</t>
    </rPh>
    <rPh sb="75" eb="76">
      <t>ヒ</t>
    </rPh>
    <rPh sb="77" eb="79">
      <t>ゾウカ</t>
    </rPh>
    <rPh sb="90" eb="91">
      <t>ヒク</t>
    </rPh>
    <rPh sb="101" eb="103">
      <t>シュウゼン</t>
    </rPh>
    <rPh sb="130" eb="132">
      <t>ガッペイ</t>
    </rPh>
    <rPh sb="132" eb="135">
      <t>ジョウカソウ</t>
    </rPh>
    <rPh sb="137" eb="138">
      <t>ニン</t>
    </rPh>
    <rPh sb="138" eb="139">
      <t>ソウ</t>
    </rPh>
    <rPh sb="141" eb="144">
      <t>シヨウリョウ</t>
    </rPh>
    <rPh sb="145" eb="148">
      <t>ショウヒゼイ</t>
    </rPh>
    <rPh sb="148" eb="149">
      <t>コミ</t>
    </rPh>
    <rPh sb="154" eb="155">
      <t>エン</t>
    </rPh>
    <rPh sb="156" eb="158">
      <t>ケンナイ</t>
    </rPh>
    <rPh sb="158" eb="159">
      <t>ドウ</t>
    </rPh>
    <rPh sb="159" eb="161">
      <t>ジギョウ</t>
    </rPh>
    <rPh sb="162" eb="165">
      <t>ヘイキンチ</t>
    </rPh>
    <rPh sb="168" eb="169">
      <t>タカ</t>
    </rPh>
    <rPh sb="172" eb="175">
      <t>ゲスイドウ</t>
    </rPh>
    <rPh sb="219" eb="221">
      <t>コジン</t>
    </rPh>
    <rPh sb="221" eb="223">
      <t>セッチ</t>
    </rPh>
    <rPh sb="223" eb="226">
      <t>ジョウカソウ</t>
    </rPh>
    <rPh sb="231" eb="233">
      <t>イジ</t>
    </rPh>
    <rPh sb="233" eb="235">
      <t>カンリ</t>
    </rPh>
    <rPh sb="235" eb="236">
      <t>カ</t>
    </rPh>
    <rPh sb="237" eb="238">
      <t>マチ</t>
    </rPh>
    <rPh sb="238" eb="241">
      <t>セッチガタ</t>
    </rPh>
    <rPh sb="241" eb="244">
      <t>ジョウカソウ</t>
    </rPh>
    <rPh sb="247" eb="249">
      <t>イジ</t>
    </rPh>
    <rPh sb="249" eb="252">
      <t>カンリヒ</t>
    </rPh>
    <rPh sb="253" eb="254">
      <t>オオ</t>
    </rPh>
    <rPh sb="260" eb="262">
      <t>モウシコミ</t>
    </rPh>
    <phoneticPr fontId="7"/>
  </si>
</sst>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39C5-498E-A681-2E1351018AC9}"/>
            </c:ext>
          </c:extLst>
        </c:ser>
        <c:dLbls>
          <c:showLegendKey val="0"/>
          <c:showVal val="0"/>
          <c:showCatName val="0"/>
          <c:showSerName val="0"/>
          <c:showPercent val="0"/>
          <c:showBubbleSize val="0"/>
        </c:dLbls>
        <c:gapWidth val="150"/>
        <c:axId val="140908416"/>
        <c:axId val="1409269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39C5-498E-A681-2E1351018AC9}"/>
            </c:ext>
          </c:extLst>
        </c:ser>
        <c:dLbls>
          <c:showLegendKey val="0"/>
          <c:showVal val="0"/>
          <c:showCatName val="0"/>
          <c:showSerName val="0"/>
          <c:showPercent val="0"/>
          <c:showBubbleSize val="0"/>
        </c:dLbls>
        <c:marker val="1"/>
        <c:smooth val="0"/>
        <c:axId val="140908416"/>
        <c:axId val="140926976"/>
      </c:lineChart>
      <c:dateAx>
        <c:axId val="140908416"/>
        <c:scaling>
          <c:orientation val="minMax"/>
        </c:scaling>
        <c:delete val="1"/>
        <c:axPos val="b"/>
        <c:numFmt formatCode="ge" sourceLinked="1"/>
        <c:majorTickMark val="none"/>
        <c:minorTickMark val="none"/>
        <c:tickLblPos val="none"/>
        <c:crossAx val="140926976"/>
        <c:crosses val="autoZero"/>
        <c:auto val="1"/>
        <c:lblOffset val="100"/>
        <c:baseTimeUnit val="years"/>
      </c:dateAx>
      <c:valAx>
        <c:axId val="140926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0908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100</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99DB-49DC-910B-65F4AD7DA444}"/>
            </c:ext>
          </c:extLst>
        </c:ser>
        <c:dLbls>
          <c:showLegendKey val="0"/>
          <c:showVal val="0"/>
          <c:showCatName val="0"/>
          <c:showSerName val="0"/>
          <c:showPercent val="0"/>
          <c:showBubbleSize val="0"/>
        </c:dLbls>
        <c:gapWidth val="150"/>
        <c:axId val="141220096"/>
        <c:axId val="1412960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59.08</c:v>
                </c:pt>
                <c:pt idx="1">
                  <c:v>58.25</c:v>
                </c:pt>
                <c:pt idx="2">
                  <c:v>61.55</c:v>
                </c:pt>
                <c:pt idx="3">
                  <c:v>61.79</c:v>
                </c:pt>
                <c:pt idx="4">
                  <c:v>59.94</c:v>
                </c:pt>
              </c:numCache>
            </c:numRef>
          </c:val>
          <c:smooth val="0"/>
          <c:extLst xmlns:c16r2="http://schemas.microsoft.com/office/drawing/2015/06/chart">
            <c:ext xmlns:c16="http://schemas.microsoft.com/office/drawing/2014/chart" uri="{C3380CC4-5D6E-409C-BE32-E72D297353CC}">
              <c16:uniqueId val="{00000001-99DB-49DC-910B-65F4AD7DA444}"/>
            </c:ext>
          </c:extLst>
        </c:ser>
        <c:dLbls>
          <c:showLegendKey val="0"/>
          <c:showVal val="0"/>
          <c:showCatName val="0"/>
          <c:showSerName val="0"/>
          <c:showPercent val="0"/>
          <c:showBubbleSize val="0"/>
        </c:dLbls>
        <c:marker val="1"/>
        <c:smooth val="0"/>
        <c:axId val="141220096"/>
        <c:axId val="141296000"/>
      </c:lineChart>
      <c:dateAx>
        <c:axId val="141220096"/>
        <c:scaling>
          <c:orientation val="minMax"/>
        </c:scaling>
        <c:delete val="1"/>
        <c:axPos val="b"/>
        <c:numFmt formatCode="ge" sourceLinked="1"/>
        <c:majorTickMark val="none"/>
        <c:minorTickMark val="none"/>
        <c:tickLblPos val="none"/>
        <c:crossAx val="141296000"/>
        <c:crosses val="autoZero"/>
        <c:auto val="1"/>
        <c:lblOffset val="100"/>
        <c:baseTimeUnit val="years"/>
      </c:dateAx>
      <c:valAx>
        <c:axId val="141296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1220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100</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26A6-42CC-A7F8-7ABEA4875066}"/>
            </c:ext>
          </c:extLst>
        </c:ser>
        <c:dLbls>
          <c:showLegendKey val="0"/>
          <c:showVal val="0"/>
          <c:showCatName val="0"/>
          <c:showSerName val="0"/>
          <c:showPercent val="0"/>
          <c:showBubbleSize val="0"/>
        </c:dLbls>
        <c:gapWidth val="150"/>
        <c:axId val="141351552"/>
        <c:axId val="14135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77.12</c:v>
                </c:pt>
                <c:pt idx="1">
                  <c:v>68.150000000000006</c:v>
                </c:pt>
                <c:pt idx="2">
                  <c:v>67.489999999999995</c:v>
                </c:pt>
                <c:pt idx="3">
                  <c:v>92.44</c:v>
                </c:pt>
                <c:pt idx="4">
                  <c:v>89.66</c:v>
                </c:pt>
              </c:numCache>
            </c:numRef>
          </c:val>
          <c:smooth val="0"/>
          <c:extLst xmlns:c16r2="http://schemas.microsoft.com/office/drawing/2015/06/chart">
            <c:ext xmlns:c16="http://schemas.microsoft.com/office/drawing/2014/chart" uri="{C3380CC4-5D6E-409C-BE32-E72D297353CC}">
              <c16:uniqueId val="{00000001-26A6-42CC-A7F8-7ABEA4875066}"/>
            </c:ext>
          </c:extLst>
        </c:ser>
        <c:dLbls>
          <c:showLegendKey val="0"/>
          <c:showVal val="0"/>
          <c:showCatName val="0"/>
          <c:showSerName val="0"/>
          <c:showPercent val="0"/>
          <c:showBubbleSize val="0"/>
        </c:dLbls>
        <c:marker val="1"/>
        <c:smooth val="0"/>
        <c:axId val="141351552"/>
        <c:axId val="141353728"/>
      </c:lineChart>
      <c:dateAx>
        <c:axId val="141351552"/>
        <c:scaling>
          <c:orientation val="minMax"/>
        </c:scaling>
        <c:delete val="1"/>
        <c:axPos val="b"/>
        <c:numFmt formatCode="ge" sourceLinked="1"/>
        <c:majorTickMark val="none"/>
        <c:minorTickMark val="none"/>
        <c:tickLblPos val="none"/>
        <c:crossAx val="141353728"/>
        <c:crosses val="autoZero"/>
        <c:auto val="1"/>
        <c:lblOffset val="100"/>
        <c:baseTimeUnit val="years"/>
      </c:dateAx>
      <c:valAx>
        <c:axId val="14135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1351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94.86</c:v>
                </c:pt>
                <c:pt idx="1">
                  <c:v>94.69</c:v>
                </c:pt>
                <c:pt idx="2">
                  <c:v>100</c:v>
                </c:pt>
                <c:pt idx="3">
                  <c:v>94.21</c:v>
                </c:pt>
                <c:pt idx="4">
                  <c:v>86.95</c:v>
                </c:pt>
              </c:numCache>
            </c:numRef>
          </c:val>
          <c:extLst xmlns:c16r2="http://schemas.microsoft.com/office/drawing/2015/06/chart">
            <c:ext xmlns:c16="http://schemas.microsoft.com/office/drawing/2014/chart" uri="{C3380CC4-5D6E-409C-BE32-E72D297353CC}">
              <c16:uniqueId val="{00000000-6323-45EF-AF46-3F8785459FD3}"/>
            </c:ext>
          </c:extLst>
        </c:ser>
        <c:dLbls>
          <c:showLegendKey val="0"/>
          <c:showVal val="0"/>
          <c:showCatName val="0"/>
          <c:showSerName val="0"/>
          <c:showPercent val="0"/>
          <c:showBubbleSize val="0"/>
        </c:dLbls>
        <c:gapWidth val="150"/>
        <c:axId val="140962816"/>
        <c:axId val="14077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323-45EF-AF46-3F8785459FD3}"/>
            </c:ext>
          </c:extLst>
        </c:ser>
        <c:dLbls>
          <c:showLegendKey val="0"/>
          <c:showVal val="0"/>
          <c:showCatName val="0"/>
          <c:showSerName val="0"/>
          <c:showPercent val="0"/>
          <c:showBubbleSize val="0"/>
        </c:dLbls>
        <c:marker val="1"/>
        <c:smooth val="0"/>
        <c:axId val="140962816"/>
        <c:axId val="140776192"/>
      </c:lineChart>
      <c:dateAx>
        <c:axId val="140962816"/>
        <c:scaling>
          <c:orientation val="minMax"/>
        </c:scaling>
        <c:delete val="1"/>
        <c:axPos val="b"/>
        <c:numFmt formatCode="ge" sourceLinked="1"/>
        <c:majorTickMark val="none"/>
        <c:minorTickMark val="none"/>
        <c:tickLblPos val="none"/>
        <c:crossAx val="140776192"/>
        <c:crosses val="autoZero"/>
        <c:auto val="1"/>
        <c:lblOffset val="100"/>
        <c:baseTimeUnit val="years"/>
      </c:dateAx>
      <c:valAx>
        <c:axId val="140776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0962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EE9-4E24-AB64-B21A44C20953}"/>
            </c:ext>
          </c:extLst>
        </c:ser>
        <c:dLbls>
          <c:showLegendKey val="0"/>
          <c:showVal val="0"/>
          <c:showCatName val="0"/>
          <c:showSerName val="0"/>
          <c:showPercent val="0"/>
          <c:showBubbleSize val="0"/>
        </c:dLbls>
        <c:gapWidth val="150"/>
        <c:axId val="140814976"/>
        <c:axId val="1408212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EE9-4E24-AB64-B21A44C20953}"/>
            </c:ext>
          </c:extLst>
        </c:ser>
        <c:dLbls>
          <c:showLegendKey val="0"/>
          <c:showVal val="0"/>
          <c:showCatName val="0"/>
          <c:showSerName val="0"/>
          <c:showPercent val="0"/>
          <c:showBubbleSize val="0"/>
        </c:dLbls>
        <c:marker val="1"/>
        <c:smooth val="0"/>
        <c:axId val="140814976"/>
        <c:axId val="140821248"/>
      </c:lineChart>
      <c:dateAx>
        <c:axId val="140814976"/>
        <c:scaling>
          <c:orientation val="minMax"/>
        </c:scaling>
        <c:delete val="1"/>
        <c:axPos val="b"/>
        <c:numFmt formatCode="ge" sourceLinked="1"/>
        <c:majorTickMark val="none"/>
        <c:minorTickMark val="none"/>
        <c:tickLblPos val="none"/>
        <c:crossAx val="140821248"/>
        <c:crosses val="autoZero"/>
        <c:auto val="1"/>
        <c:lblOffset val="100"/>
        <c:baseTimeUnit val="years"/>
      </c:dateAx>
      <c:valAx>
        <c:axId val="140821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0814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60E-40D8-B8F3-44B695FD5981}"/>
            </c:ext>
          </c:extLst>
        </c:ser>
        <c:dLbls>
          <c:showLegendKey val="0"/>
          <c:showVal val="0"/>
          <c:showCatName val="0"/>
          <c:showSerName val="0"/>
          <c:showPercent val="0"/>
          <c:showBubbleSize val="0"/>
        </c:dLbls>
        <c:gapWidth val="150"/>
        <c:axId val="141241344"/>
        <c:axId val="141247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60E-40D8-B8F3-44B695FD5981}"/>
            </c:ext>
          </c:extLst>
        </c:ser>
        <c:dLbls>
          <c:showLegendKey val="0"/>
          <c:showVal val="0"/>
          <c:showCatName val="0"/>
          <c:showSerName val="0"/>
          <c:showPercent val="0"/>
          <c:showBubbleSize val="0"/>
        </c:dLbls>
        <c:marker val="1"/>
        <c:smooth val="0"/>
        <c:axId val="141241344"/>
        <c:axId val="141247616"/>
      </c:lineChart>
      <c:dateAx>
        <c:axId val="141241344"/>
        <c:scaling>
          <c:orientation val="minMax"/>
        </c:scaling>
        <c:delete val="1"/>
        <c:axPos val="b"/>
        <c:numFmt formatCode="ge" sourceLinked="1"/>
        <c:majorTickMark val="none"/>
        <c:minorTickMark val="none"/>
        <c:tickLblPos val="none"/>
        <c:crossAx val="141247616"/>
        <c:crosses val="autoZero"/>
        <c:auto val="1"/>
        <c:lblOffset val="100"/>
        <c:baseTimeUnit val="years"/>
      </c:dateAx>
      <c:valAx>
        <c:axId val="141247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1241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85FD-430A-9D7A-59B9EB6CB66E}"/>
            </c:ext>
          </c:extLst>
        </c:ser>
        <c:dLbls>
          <c:showLegendKey val="0"/>
          <c:showVal val="0"/>
          <c:showCatName val="0"/>
          <c:showSerName val="0"/>
          <c:showPercent val="0"/>
          <c:showBubbleSize val="0"/>
        </c:dLbls>
        <c:gapWidth val="150"/>
        <c:axId val="140972032"/>
        <c:axId val="140973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5FD-430A-9D7A-59B9EB6CB66E}"/>
            </c:ext>
          </c:extLst>
        </c:ser>
        <c:dLbls>
          <c:showLegendKey val="0"/>
          <c:showVal val="0"/>
          <c:showCatName val="0"/>
          <c:showSerName val="0"/>
          <c:showPercent val="0"/>
          <c:showBubbleSize val="0"/>
        </c:dLbls>
        <c:marker val="1"/>
        <c:smooth val="0"/>
        <c:axId val="140972032"/>
        <c:axId val="140973952"/>
      </c:lineChart>
      <c:dateAx>
        <c:axId val="140972032"/>
        <c:scaling>
          <c:orientation val="minMax"/>
        </c:scaling>
        <c:delete val="1"/>
        <c:axPos val="b"/>
        <c:numFmt formatCode="ge" sourceLinked="1"/>
        <c:majorTickMark val="none"/>
        <c:minorTickMark val="none"/>
        <c:tickLblPos val="none"/>
        <c:crossAx val="140973952"/>
        <c:crosses val="autoZero"/>
        <c:auto val="1"/>
        <c:lblOffset val="100"/>
        <c:baseTimeUnit val="years"/>
      </c:dateAx>
      <c:valAx>
        <c:axId val="140973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0972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575-4143-80B3-998EAB6F9F0B}"/>
            </c:ext>
          </c:extLst>
        </c:ser>
        <c:dLbls>
          <c:showLegendKey val="0"/>
          <c:showVal val="0"/>
          <c:showCatName val="0"/>
          <c:showSerName val="0"/>
          <c:showPercent val="0"/>
          <c:showBubbleSize val="0"/>
        </c:dLbls>
        <c:gapWidth val="150"/>
        <c:axId val="141005184"/>
        <c:axId val="1410071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575-4143-80B3-998EAB6F9F0B}"/>
            </c:ext>
          </c:extLst>
        </c:ser>
        <c:dLbls>
          <c:showLegendKey val="0"/>
          <c:showVal val="0"/>
          <c:showCatName val="0"/>
          <c:showSerName val="0"/>
          <c:showPercent val="0"/>
          <c:showBubbleSize val="0"/>
        </c:dLbls>
        <c:marker val="1"/>
        <c:smooth val="0"/>
        <c:axId val="141005184"/>
        <c:axId val="141007104"/>
      </c:lineChart>
      <c:dateAx>
        <c:axId val="141005184"/>
        <c:scaling>
          <c:orientation val="minMax"/>
        </c:scaling>
        <c:delete val="1"/>
        <c:axPos val="b"/>
        <c:numFmt formatCode="ge" sourceLinked="1"/>
        <c:majorTickMark val="none"/>
        <c:minorTickMark val="none"/>
        <c:tickLblPos val="none"/>
        <c:crossAx val="141007104"/>
        <c:crosses val="autoZero"/>
        <c:auto val="1"/>
        <c:lblOffset val="100"/>
        <c:baseTimeUnit val="years"/>
      </c:dateAx>
      <c:valAx>
        <c:axId val="141007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1005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425.97</c:v>
                </c:pt>
                <c:pt idx="1">
                  <c:v>429.79</c:v>
                </c:pt>
                <c:pt idx="2" formatCode="#,##0.00;&quot;△&quot;#,##0.00">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3DF4-4989-A1A5-941A8758C580}"/>
            </c:ext>
          </c:extLst>
        </c:ser>
        <c:dLbls>
          <c:showLegendKey val="0"/>
          <c:showVal val="0"/>
          <c:showCatName val="0"/>
          <c:showSerName val="0"/>
          <c:showPercent val="0"/>
          <c:showBubbleSize val="0"/>
        </c:dLbls>
        <c:gapWidth val="150"/>
        <c:axId val="141054720"/>
        <c:axId val="141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416.91</c:v>
                </c:pt>
                <c:pt idx="1">
                  <c:v>392.19</c:v>
                </c:pt>
                <c:pt idx="2">
                  <c:v>413.5</c:v>
                </c:pt>
                <c:pt idx="3">
                  <c:v>244.85</c:v>
                </c:pt>
                <c:pt idx="4">
                  <c:v>296.89</c:v>
                </c:pt>
              </c:numCache>
            </c:numRef>
          </c:val>
          <c:smooth val="0"/>
          <c:extLst xmlns:c16r2="http://schemas.microsoft.com/office/drawing/2015/06/chart">
            <c:ext xmlns:c16="http://schemas.microsoft.com/office/drawing/2014/chart" uri="{C3380CC4-5D6E-409C-BE32-E72D297353CC}">
              <c16:uniqueId val="{00000001-3DF4-4989-A1A5-941A8758C580}"/>
            </c:ext>
          </c:extLst>
        </c:ser>
        <c:dLbls>
          <c:showLegendKey val="0"/>
          <c:showVal val="0"/>
          <c:showCatName val="0"/>
          <c:showSerName val="0"/>
          <c:showPercent val="0"/>
          <c:showBubbleSize val="0"/>
        </c:dLbls>
        <c:marker val="1"/>
        <c:smooth val="0"/>
        <c:axId val="141054720"/>
        <c:axId val="141056640"/>
      </c:lineChart>
      <c:dateAx>
        <c:axId val="141054720"/>
        <c:scaling>
          <c:orientation val="minMax"/>
        </c:scaling>
        <c:delete val="1"/>
        <c:axPos val="b"/>
        <c:numFmt formatCode="ge" sourceLinked="1"/>
        <c:majorTickMark val="none"/>
        <c:minorTickMark val="none"/>
        <c:tickLblPos val="none"/>
        <c:crossAx val="141056640"/>
        <c:crosses val="autoZero"/>
        <c:auto val="1"/>
        <c:lblOffset val="100"/>
        <c:baseTimeUnit val="years"/>
      </c:dateAx>
      <c:valAx>
        <c:axId val="141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1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61.1</c:v>
                </c:pt>
                <c:pt idx="1">
                  <c:v>61.88</c:v>
                </c:pt>
                <c:pt idx="2">
                  <c:v>69.05</c:v>
                </c:pt>
                <c:pt idx="3">
                  <c:v>67.709999999999994</c:v>
                </c:pt>
                <c:pt idx="4">
                  <c:v>67.349999999999994</c:v>
                </c:pt>
              </c:numCache>
            </c:numRef>
          </c:val>
          <c:extLst xmlns:c16r2="http://schemas.microsoft.com/office/drawing/2015/06/chart">
            <c:ext xmlns:c16="http://schemas.microsoft.com/office/drawing/2014/chart" uri="{C3380CC4-5D6E-409C-BE32-E72D297353CC}">
              <c16:uniqueId val="{00000000-E868-4485-8700-78813B624A1B}"/>
            </c:ext>
          </c:extLst>
        </c:ser>
        <c:dLbls>
          <c:showLegendKey val="0"/>
          <c:showVal val="0"/>
          <c:showCatName val="0"/>
          <c:showSerName val="0"/>
          <c:showPercent val="0"/>
          <c:showBubbleSize val="0"/>
        </c:dLbls>
        <c:gapWidth val="150"/>
        <c:axId val="141087872"/>
        <c:axId val="1410897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57.93</c:v>
                </c:pt>
                <c:pt idx="1">
                  <c:v>57.03</c:v>
                </c:pt>
                <c:pt idx="2">
                  <c:v>55.84</c:v>
                </c:pt>
                <c:pt idx="3">
                  <c:v>64.78</c:v>
                </c:pt>
                <c:pt idx="4">
                  <c:v>63.06</c:v>
                </c:pt>
              </c:numCache>
            </c:numRef>
          </c:val>
          <c:smooth val="0"/>
          <c:extLst xmlns:c16r2="http://schemas.microsoft.com/office/drawing/2015/06/chart">
            <c:ext xmlns:c16="http://schemas.microsoft.com/office/drawing/2014/chart" uri="{C3380CC4-5D6E-409C-BE32-E72D297353CC}">
              <c16:uniqueId val="{00000001-E868-4485-8700-78813B624A1B}"/>
            </c:ext>
          </c:extLst>
        </c:ser>
        <c:dLbls>
          <c:showLegendKey val="0"/>
          <c:showVal val="0"/>
          <c:showCatName val="0"/>
          <c:showSerName val="0"/>
          <c:showPercent val="0"/>
          <c:showBubbleSize val="0"/>
        </c:dLbls>
        <c:marker val="1"/>
        <c:smooth val="0"/>
        <c:axId val="141087872"/>
        <c:axId val="141089792"/>
      </c:lineChart>
      <c:dateAx>
        <c:axId val="141087872"/>
        <c:scaling>
          <c:orientation val="minMax"/>
        </c:scaling>
        <c:delete val="1"/>
        <c:axPos val="b"/>
        <c:numFmt formatCode="ge" sourceLinked="1"/>
        <c:majorTickMark val="none"/>
        <c:minorTickMark val="none"/>
        <c:tickLblPos val="none"/>
        <c:crossAx val="141089792"/>
        <c:crosses val="autoZero"/>
        <c:auto val="1"/>
        <c:lblOffset val="100"/>
        <c:baseTimeUnit val="years"/>
      </c:dateAx>
      <c:valAx>
        <c:axId val="141089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1087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279.32</c:v>
                </c:pt>
                <c:pt idx="1">
                  <c:v>280.02</c:v>
                </c:pt>
                <c:pt idx="2">
                  <c:v>253.74</c:v>
                </c:pt>
                <c:pt idx="3">
                  <c:v>261.51</c:v>
                </c:pt>
                <c:pt idx="4">
                  <c:v>273.3</c:v>
                </c:pt>
              </c:numCache>
            </c:numRef>
          </c:val>
          <c:extLst xmlns:c16r2="http://schemas.microsoft.com/office/drawing/2015/06/chart">
            <c:ext xmlns:c16="http://schemas.microsoft.com/office/drawing/2014/chart" uri="{C3380CC4-5D6E-409C-BE32-E72D297353CC}">
              <c16:uniqueId val="{00000000-91B0-4998-9B28-83F4016E6CB7}"/>
            </c:ext>
          </c:extLst>
        </c:ser>
        <c:dLbls>
          <c:showLegendKey val="0"/>
          <c:showVal val="0"/>
          <c:showCatName val="0"/>
          <c:showSerName val="0"/>
          <c:showPercent val="0"/>
          <c:showBubbleSize val="0"/>
        </c:dLbls>
        <c:gapWidth val="150"/>
        <c:axId val="141195136"/>
        <c:axId val="141205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276.93</c:v>
                </c:pt>
                <c:pt idx="1">
                  <c:v>283.73</c:v>
                </c:pt>
                <c:pt idx="2">
                  <c:v>287.57</c:v>
                </c:pt>
                <c:pt idx="3">
                  <c:v>250.21</c:v>
                </c:pt>
                <c:pt idx="4">
                  <c:v>264.77</c:v>
                </c:pt>
              </c:numCache>
            </c:numRef>
          </c:val>
          <c:smooth val="0"/>
          <c:extLst xmlns:c16r2="http://schemas.microsoft.com/office/drawing/2015/06/chart">
            <c:ext xmlns:c16="http://schemas.microsoft.com/office/drawing/2014/chart" uri="{C3380CC4-5D6E-409C-BE32-E72D297353CC}">
              <c16:uniqueId val="{00000001-91B0-4998-9B28-83F4016E6CB7}"/>
            </c:ext>
          </c:extLst>
        </c:ser>
        <c:dLbls>
          <c:showLegendKey val="0"/>
          <c:showVal val="0"/>
          <c:showCatName val="0"/>
          <c:showSerName val="0"/>
          <c:showPercent val="0"/>
          <c:showBubbleSize val="0"/>
        </c:dLbls>
        <c:marker val="1"/>
        <c:smooth val="0"/>
        <c:axId val="141195136"/>
        <c:axId val="141205504"/>
      </c:lineChart>
      <c:dateAx>
        <c:axId val="141195136"/>
        <c:scaling>
          <c:orientation val="minMax"/>
        </c:scaling>
        <c:delete val="1"/>
        <c:axPos val="b"/>
        <c:numFmt formatCode="ge" sourceLinked="1"/>
        <c:majorTickMark val="none"/>
        <c:minorTickMark val="none"/>
        <c:tickLblPos val="none"/>
        <c:crossAx val="141205504"/>
        <c:crosses val="autoZero"/>
        <c:auto val="1"/>
        <c:lblOffset val="100"/>
        <c:baseTimeUnit val="years"/>
      </c:dateAx>
      <c:valAx>
        <c:axId val="141205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1195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【325.02】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【270.94】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12"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山形県　高畠町</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特定地域生活排水処理</v>
      </c>
      <c r="Q8" s="71"/>
      <c r="R8" s="71"/>
      <c r="S8" s="71"/>
      <c r="T8" s="71"/>
      <c r="U8" s="71"/>
      <c r="V8" s="71"/>
      <c r="W8" s="71" t="str">
        <f>データ!L6</f>
        <v>K2</v>
      </c>
      <c r="X8" s="71"/>
      <c r="Y8" s="71"/>
      <c r="Z8" s="71"/>
      <c r="AA8" s="71"/>
      <c r="AB8" s="71"/>
      <c r="AC8" s="71"/>
      <c r="AD8" s="72" t="str">
        <f>データ!$M$6</f>
        <v>非設置</v>
      </c>
      <c r="AE8" s="72"/>
      <c r="AF8" s="72"/>
      <c r="AG8" s="72"/>
      <c r="AH8" s="72"/>
      <c r="AI8" s="72"/>
      <c r="AJ8" s="72"/>
      <c r="AK8" s="3"/>
      <c r="AL8" s="68">
        <f>データ!S6</f>
        <v>23464</v>
      </c>
      <c r="AM8" s="68"/>
      <c r="AN8" s="68"/>
      <c r="AO8" s="68"/>
      <c r="AP8" s="68"/>
      <c r="AQ8" s="68"/>
      <c r="AR8" s="68"/>
      <c r="AS8" s="68"/>
      <c r="AT8" s="67">
        <f>データ!T6</f>
        <v>180.26</v>
      </c>
      <c r="AU8" s="67"/>
      <c r="AV8" s="67"/>
      <c r="AW8" s="67"/>
      <c r="AX8" s="67"/>
      <c r="AY8" s="67"/>
      <c r="AZ8" s="67"/>
      <c r="BA8" s="67"/>
      <c r="BB8" s="67">
        <f>データ!U6</f>
        <v>130.16999999999999</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t="str">
        <f>データ!O6</f>
        <v>該当数値なし</v>
      </c>
      <c r="J10" s="67"/>
      <c r="K10" s="67"/>
      <c r="L10" s="67"/>
      <c r="M10" s="67"/>
      <c r="N10" s="67"/>
      <c r="O10" s="67"/>
      <c r="P10" s="67">
        <f>データ!P6</f>
        <v>7.08</v>
      </c>
      <c r="Q10" s="67"/>
      <c r="R10" s="67"/>
      <c r="S10" s="67"/>
      <c r="T10" s="67"/>
      <c r="U10" s="67"/>
      <c r="V10" s="67"/>
      <c r="W10" s="67">
        <f>データ!Q6</f>
        <v>100</v>
      </c>
      <c r="X10" s="67"/>
      <c r="Y10" s="67"/>
      <c r="Z10" s="67"/>
      <c r="AA10" s="67"/>
      <c r="AB10" s="67"/>
      <c r="AC10" s="67"/>
      <c r="AD10" s="68">
        <f>データ!R6</f>
        <v>3564</v>
      </c>
      <c r="AE10" s="68"/>
      <c r="AF10" s="68"/>
      <c r="AG10" s="68"/>
      <c r="AH10" s="68"/>
      <c r="AI10" s="68"/>
      <c r="AJ10" s="68"/>
      <c r="AK10" s="2"/>
      <c r="AL10" s="68">
        <f>データ!V6</f>
        <v>1655</v>
      </c>
      <c r="AM10" s="68"/>
      <c r="AN10" s="68"/>
      <c r="AO10" s="68"/>
      <c r="AP10" s="68"/>
      <c r="AQ10" s="68"/>
      <c r="AR10" s="68"/>
      <c r="AS10" s="68"/>
      <c r="AT10" s="67">
        <f>データ!W6</f>
        <v>170.78</v>
      </c>
      <c r="AU10" s="67"/>
      <c r="AV10" s="67"/>
      <c r="AW10" s="67"/>
      <c r="AX10" s="67"/>
      <c r="AY10" s="67"/>
      <c r="AZ10" s="67"/>
      <c r="BA10" s="67"/>
      <c r="BB10" s="67">
        <f>データ!X6</f>
        <v>9.69</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113</v>
      </c>
      <c r="BM16" s="43"/>
      <c r="BN16" s="43"/>
      <c r="BO16" s="43"/>
      <c r="BP16" s="43"/>
      <c r="BQ16" s="43"/>
      <c r="BR16" s="43"/>
      <c r="BS16" s="43"/>
      <c r="BT16" s="43"/>
      <c r="BU16" s="43"/>
      <c r="BV16" s="43"/>
      <c r="BW16" s="43"/>
      <c r="BX16" s="43"/>
      <c r="BY16" s="43"/>
      <c r="BZ16" s="4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111</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112</v>
      </c>
      <c r="BM66" s="43"/>
      <c r="BN66" s="43"/>
      <c r="BO66" s="43"/>
      <c r="BP66" s="43"/>
      <c r="BQ66" s="43"/>
      <c r="BR66" s="43"/>
      <c r="BS66" s="43"/>
      <c r="BT66" s="43"/>
      <c r="BU66" s="43"/>
      <c r="BV66" s="43"/>
      <c r="BW66" s="43"/>
      <c r="BX66" s="43"/>
      <c r="BY66" s="4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【325.02】</v>
      </c>
      <c r="I86" s="26" t="str">
        <f>データ!CA6</f>
        <v>【60.61】</v>
      </c>
      <c r="J86" s="26" t="str">
        <f>データ!CL6</f>
        <v>【270.94】</v>
      </c>
      <c r="K86" s="26" t="str">
        <f>データ!CW6</f>
        <v>【57.80】</v>
      </c>
      <c r="L86" s="26" t="str">
        <f>データ!DH6</f>
        <v>【78.90】</v>
      </c>
      <c r="M86" s="26" t="s">
        <v>44</v>
      </c>
      <c r="N86" s="26" t="s">
        <v>44</v>
      </c>
      <c r="O86" s="26" t="str">
        <f>データ!EO6</f>
        <v>【-】</v>
      </c>
    </row>
  </sheetData>
  <sheetProtection algorithmName="SHA-512" hashValue="kZH7b+V1W/EpFzRKjnkTTccvYfZNPmUSMeZLg3tpVedEJ/N9avy0WTVWgVq+i/bOue3p1BmIpklzAS/QXBFq1g==" saltValue="WpPE/ZWgTY8u+dkjkiNWm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2018</v>
      </c>
      <c r="C6" s="33">
        <f t="shared" ref="C6:X6" si="3">C7</f>
        <v>63819</v>
      </c>
      <c r="D6" s="33">
        <f t="shared" si="3"/>
        <v>47</v>
      </c>
      <c r="E6" s="33">
        <f t="shared" si="3"/>
        <v>18</v>
      </c>
      <c r="F6" s="33">
        <f t="shared" si="3"/>
        <v>0</v>
      </c>
      <c r="G6" s="33">
        <f t="shared" si="3"/>
        <v>0</v>
      </c>
      <c r="H6" s="33" t="str">
        <f t="shared" si="3"/>
        <v>山形県　高畠町</v>
      </c>
      <c r="I6" s="33" t="str">
        <f t="shared" si="3"/>
        <v>法非適用</v>
      </c>
      <c r="J6" s="33" t="str">
        <f t="shared" si="3"/>
        <v>下水道事業</v>
      </c>
      <c r="K6" s="33" t="str">
        <f t="shared" si="3"/>
        <v>特定地域生活排水処理</v>
      </c>
      <c r="L6" s="33" t="str">
        <f t="shared" si="3"/>
        <v>K2</v>
      </c>
      <c r="M6" s="33" t="str">
        <f t="shared" si="3"/>
        <v>非設置</v>
      </c>
      <c r="N6" s="34" t="str">
        <f t="shared" si="3"/>
        <v>-</v>
      </c>
      <c r="O6" s="34" t="str">
        <f t="shared" si="3"/>
        <v>該当数値なし</v>
      </c>
      <c r="P6" s="34">
        <f t="shared" si="3"/>
        <v>7.08</v>
      </c>
      <c r="Q6" s="34">
        <f t="shared" si="3"/>
        <v>100</v>
      </c>
      <c r="R6" s="34">
        <f t="shared" si="3"/>
        <v>3564</v>
      </c>
      <c r="S6" s="34">
        <f t="shared" si="3"/>
        <v>23464</v>
      </c>
      <c r="T6" s="34">
        <f t="shared" si="3"/>
        <v>180.26</v>
      </c>
      <c r="U6" s="34">
        <f t="shared" si="3"/>
        <v>130.16999999999999</v>
      </c>
      <c r="V6" s="34">
        <f t="shared" si="3"/>
        <v>1655</v>
      </c>
      <c r="W6" s="34">
        <f t="shared" si="3"/>
        <v>170.78</v>
      </c>
      <c r="X6" s="34">
        <f t="shared" si="3"/>
        <v>9.69</v>
      </c>
      <c r="Y6" s="35">
        <f>IF(Y7="",NA(),Y7)</f>
        <v>94.86</v>
      </c>
      <c r="Z6" s="35">
        <f t="shared" ref="Z6:AH6" si="4">IF(Z7="",NA(),Z7)</f>
        <v>94.69</v>
      </c>
      <c r="AA6" s="35">
        <f t="shared" si="4"/>
        <v>100</v>
      </c>
      <c r="AB6" s="35">
        <f t="shared" si="4"/>
        <v>94.21</v>
      </c>
      <c r="AC6" s="35">
        <f t="shared" si="4"/>
        <v>86.95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425.97</v>
      </c>
      <c r="BG6" s="35">
        <f t="shared" ref="BG6:BO6" si="7">IF(BG7="",NA(),BG7)</f>
        <v>429.79</v>
      </c>
      <c r="BH6" s="34">
        <f t="shared" si="7"/>
        <v>0</v>
      </c>
      <c r="BI6" s="34">
        <f t="shared" si="7"/>
        <v>0</v>
      </c>
      <c r="BJ6" s="34">
        <f t="shared" si="7"/>
        <v>0</v>
      </c>
      <c r="BK6" s="35">
        <f t="shared" si="7"/>
        <v>416.91</v>
      </c>
      <c r="BL6" s="35">
        <f t="shared" si="7"/>
        <v>392.19</v>
      </c>
      <c r="BM6" s="35">
        <f t="shared" si="7"/>
        <v>413.5</v>
      </c>
      <c r="BN6" s="35">
        <f t="shared" si="7"/>
        <v>244.85</v>
      </c>
      <c r="BO6" s="35">
        <f t="shared" si="7"/>
        <v>296.89</v>
      </c>
      <c r="BP6" s="34" t="str">
        <f>IF(BP7="","",IF(BP7="-","【-】","【"&amp;SUBSTITUTE(TEXT(BP7,"#,##0.00"),"-","△")&amp;"】"))</f>
        <v>【325.02】</v>
      </c>
      <c r="BQ6" s="35">
        <f>IF(BQ7="",NA(),BQ7)</f>
        <v>61.1</v>
      </c>
      <c r="BR6" s="35">
        <f t="shared" ref="BR6:BZ6" si="8">IF(BR7="",NA(),BR7)</f>
        <v>61.88</v>
      </c>
      <c r="BS6" s="35">
        <f t="shared" si="8"/>
        <v>69.05</v>
      </c>
      <c r="BT6" s="35">
        <f t="shared" si="8"/>
        <v>67.709999999999994</v>
      </c>
      <c r="BU6" s="35">
        <f t="shared" si="8"/>
        <v>67.349999999999994</v>
      </c>
      <c r="BV6" s="35">
        <f t="shared" si="8"/>
        <v>57.93</v>
      </c>
      <c r="BW6" s="35">
        <f t="shared" si="8"/>
        <v>57.03</v>
      </c>
      <c r="BX6" s="35">
        <f t="shared" si="8"/>
        <v>55.84</v>
      </c>
      <c r="BY6" s="35">
        <f t="shared" si="8"/>
        <v>64.78</v>
      </c>
      <c r="BZ6" s="35">
        <f t="shared" si="8"/>
        <v>63.06</v>
      </c>
      <c r="CA6" s="34" t="str">
        <f>IF(CA7="","",IF(CA7="-","【-】","【"&amp;SUBSTITUTE(TEXT(CA7,"#,##0.00"),"-","△")&amp;"】"))</f>
        <v>【60.61】</v>
      </c>
      <c r="CB6" s="35">
        <f>IF(CB7="",NA(),CB7)</f>
        <v>279.32</v>
      </c>
      <c r="CC6" s="35">
        <f t="shared" ref="CC6:CK6" si="9">IF(CC7="",NA(),CC7)</f>
        <v>280.02</v>
      </c>
      <c r="CD6" s="35">
        <f t="shared" si="9"/>
        <v>253.74</v>
      </c>
      <c r="CE6" s="35">
        <f t="shared" si="9"/>
        <v>261.51</v>
      </c>
      <c r="CF6" s="35">
        <f t="shared" si="9"/>
        <v>273.3</v>
      </c>
      <c r="CG6" s="35">
        <f t="shared" si="9"/>
        <v>276.93</v>
      </c>
      <c r="CH6" s="35">
        <f t="shared" si="9"/>
        <v>283.73</v>
      </c>
      <c r="CI6" s="35">
        <f t="shared" si="9"/>
        <v>287.57</v>
      </c>
      <c r="CJ6" s="35">
        <f t="shared" si="9"/>
        <v>250.21</v>
      </c>
      <c r="CK6" s="35">
        <f t="shared" si="9"/>
        <v>264.77</v>
      </c>
      <c r="CL6" s="34" t="str">
        <f>IF(CL7="","",IF(CL7="-","【-】","【"&amp;SUBSTITUTE(TEXT(CL7,"#,##0.00"),"-","△")&amp;"】"))</f>
        <v>【270.94】</v>
      </c>
      <c r="CM6" s="35">
        <f>IF(CM7="",NA(),CM7)</f>
        <v>100</v>
      </c>
      <c r="CN6" s="35">
        <f t="shared" ref="CN6:CV6" si="10">IF(CN7="",NA(),CN7)</f>
        <v>100</v>
      </c>
      <c r="CO6" s="35">
        <f t="shared" si="10"/>
        <v>100</v>
      </c>
      <c r="CP6" s="35">
        <f t="shared" si="10"/>
        <v>100</v>
      </c>
      <c r="CQ6" s="35">
        <f t="shared" si="10"/>
        <v>100</v>
      </c>
      <c r="CR6" s="35">
        <f t="shared" si="10"/>
        <v>59.08</v>
      </c>
      <c r="CS6" s="35">
        <f t="shared" si="10"/>
        <v>58.25</v>
      </c>
      <c r="CT6" s="35">
        <f t="shared" si="10"/>
        <v>61.55</v>
      </c>
      <c r="CU6" s="35">
        <f t="shared" si="10"/>
        <v>61.79</v>
      </c>
      <c r="CV6" s="35">
        <f t="shared" si="10"/>
        <v>59.94</v>
      </c>
      <c r="CW6" s="34" t="str">
        <f>IF(CW7="","",IF(CW7="-","【-】","【"&amp;SUBSTITUTE(TEXT(CW7,"#,##0.00"),"-","△")&amp;"】"))</f>
        <v>【57.80】</v>
      </c>
      <c r="CX6" s="35">
        <f>IF(CX7="",NA(),CX7)</f>
        <v>100</v>
      </c>
      <c r="CY6" s="35">
        <f t="shared" ref="CY6:DG6" si="11">IF(CY7="",NA(),CY7)</f>
        <v>100</v>
      </c>
      <c r="CZ6" s="35">
        <f t="shared" si="11"/>
        <v>100</v>
      </c>
      <c r="DA6" s="35">
        <f t="shared" si="11"/>
        <v>100</v>
      </c>
      <c r="DB6" s="35">
        <f t="shared" si="11"/>
        <v>100</v>
      </c>
      <c r="DC6" s="35">
        <f t="shared" si="11"/>
        <v>77.12</v>
      </c>
      <c r="DD6" s="35">
        <f t="shared" si="11"/>
        <v>68.150000000000006</v>
      </c>
      <c r="DE6" s="35">
        <f t="shared" si="11"/>
        <v>67.489999999999995</v>
      </c>
      <c r="DF6" s="35">
        <f t="shared" si="11"/>
        <v>92.44</v>
      </c>
      <c r="DG6" s="35">
        <f t="shared" si="11"/>
        <v>89.66</v>
      </c>
      <c r="DH6" s="34" t="str">
        <f>IF(DH7="","",IF(DH7="-","【-】","【"&amp;SUBSTITUTE(TEXT(DH7,"#,##0.00"),"-","△")&amp;"】"))</f>
        <v>【78.90】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2018</v>
      </c>
      <c r="C7" s="37">
        <v>63819</v>
      </c>
      <c r="D7" s="37">
        <v>47</v>
      </c>
      <c r="E7" s="37">
        <v>18</v>
      </c>
      <c r="F7" s="37">
        <v>0</v>
      </c>
      <c r="G7" s="37">
        <v>0</v>
      </c>
      <c r="H7" s="37" t="s">
        <v>98</v>
      </c>
      <c r="I7" s="37" t="s">
        <v>99</v>
      </c>
      <c r="J7" s="37" t="s">
        <v>100</v>
      </c>
      <c r="K7" s="37" t="s">
        <v>101</v>
      </c>
      <c r="L7" s="37" t="s">
        <v>102</v>
      </c>
      <c r="M7" s="37" t="s">
        <v>103</v>
      </c>
      <c r="N7" s="38" t="s">
        <v>104</v>
      </c>
      <c r="O7" s="38" t="s">
        <v>105</v>
      </c>
      <c r="P7" s="38">
        <v>7.08</v>
      </c>
      <c r="Q7" s="38">
        <v>100</v>
      </c>
      <c r="R7" s="38">
        <v>3564</v>
      </c>
      <c r="S7" s="38">
        <v>23464</v>
      </c>
      <c r="T7" s="38">
        <v>180.26</v>
      </c>
      <c r="U7" s="38">
        <v>130.16999999999999</v>
      </c>
      <c r="V7" s="38">
        <v>1655</v>
      </c>
      <c r="W7" s="38">
        <v>170.78</v>
      </c>
      <c r="X7" s="38">
        <v>9.69</v>
      </c>
      <c r="Y7" s="38">
        <v>94.86</v>
      </c>
      <c r="Z7" s="38">
        <v>94.69</v>
      </c>
      <c r="AA7" s="38">
        <v>100</v>
      </c>
      <c r="AB7" s="38">
        <v>94.21</v>
      </c>
      <c r="AC7" s="38">
        <v>86.95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425.97</v>
      </c>
      <c r="BG7" s="38">
        <v>429.79</v>
      </c>
      <c r="BH7" s="38">
        <v>0</v>
      </c>
      <c r="BI7" s="38">
        <v>0</v>
      </c>
      <c r="BJ7" s="38">
        <v>0</v>
      </c>
      <c r="BK7" s="38">
        <v>416.91</v>
      </c>
      <c r="BL7" s="38">
        <v>392.19</v>
      </c>
      <c r="BM7" s="38">
        <v>413.5</v>
      </c>
      <c r="BN7" s="38">
        <v>244.85</v>
      </c>
      <c r="BO7" s="38">
        <v>296.89</v>
      </c>
      <c r="BP7" s="38">
        <v>325.02</v>
      </c>
      <c r="BQ7" s="38">
        <v>61.1</v>
      </c>
      <c r="BR7" s="38">
        <v>61.88</v>
      </c>
      <c r="BS7" s="38">
        <v>69.05</v>
      </c>
      <c r="BT7" s="38">
        <v>67.709999999999994</v>
      </c>
      <c r="BU7" s="38">
        <v>67.349999999999994</v>
      </c>
      <c r="BV7" s="38">
        <v>57.93</v>
      </c>
      <c r="BW7" s="38">
        <v>57.03</v>
      </c>
      <c r="BX7" s="38">
        <v>55.84</v>
      </c>
      <c r="BY7" s="38">
        <v>64.78</v>
      </c>
      <c r="BZ7" s="38">
        <v>63.06</v>
      </c>
      <c r="CA7" s="38">
        <v>60.61</v>
      </c>
      <c r="CB7" s="38">
        <v>279.32</v>
      </c>
      <c r="CC7" s="38">
        <v>280.02</v>
      </c>
      <c r="CD7" s="38">
        <v>253.74</v>
      </c>
      <c r="CE7" s="38">
        <v>261.51</v>
      </c>
      <c r="CF7" s="38">
        <v>273.3</v>
      </c>
      <c r="CG7" s="38">
        <v>276.93</v>
      </c>
      <c r="CH7" s="38">
        <v>283.73</v>
      </c>
      <c r="CI7" s="38">
        <v>287.57</v>
      </c>
      <c r="CJ7" s="38">
        <v>250.21</v>
      </c>
      <c r="CK7" s="38">
        <v>264.77</v>
      </c>
      <c r="CL7" s="38">
        <v>270.94</v>
      </c>
      <c r="CM7" s="38">
        <v>100</v>
      </c>
      <c r="CN7" s="38">
        <v>100</v>
      </c>
      <c r="CO7" s="38">
        <v>100</v>
      </c>
      <c r="CP7" s="38">
        <v>100</v>
      </c>
      <c r="CQ7" s="38">
        <v>100</v>
      </c>
      <c r="CR7" s="38">
        <v>59.08</v>
      </c>
      <c r="CS7" s="38">
        <v>58.25</v>
      </c>
      <c r="CT7" s="38">
        <v>61.55</v>
      </c>
      <c r="CU7" s="38">
        <v>61.79</v>
      </c>
      <c r="CV7" s="38">
        <v>59.94</v>
      </c>
      <c r="CW7" s="38">
        <v>57.8</v>
      </c>
      <c r="CX7" s="38">
        <v>100</v>
      </c>
      <c r="CY7" s="38">
        <v>100</v>
      </c>
      <c r="CZ7" s="38">
        <v>100</v>
      </c>
      <c r="DA7" s="38">
        <v>100</v>
      </c>
      <c r="DB7" s="38">
        <v>100</v>
      </c>
      <c r="DC7" s="38">
        <v>77.12</v>
      </c>
      <c r="DD7" s="38">
        <v>68.150000000000006</v>
      </c>
      <c r="DE7" s="38">
        <v>67.489999999999995</v>
      </c>
      <c r="DF7" s="38">
        <v>92.44</v>
      </c>
      <c r="DG7" s="38">
        <v>89.66</v>
      </c>
      <c r="DH7" s="38">
        <v>78.900000000000006</v>
      </c>
      <c r="DI7" s="38"/>
      <c r="DJ7" s="38"/>
      <c r="DK7" s="38"/>
      <c r="DL7" s="38"/>
      <c r="DM7" s="38"/>
      <c r="DN7" s="38"/>
      <c r="DO7" s="38"/>
      <c r="DP7" s="38"/>
      <c r="DQ7" s="38"/>
      <c r="DR7" s="38"/>
      <c r="DS7" s="38"/>
      <c r="DT7" s="38"/>
      <c r="DU7" s="38"/>
      <c r="DV7" s="38"/>
      <c r="DW7" s="38"/>
      <c r="DX7" s="38"/>
      <c r="DY7" s="38"/>
      <c r="DZ7" s="38"/>
      <c r="EA7" s="38"/>
      <c r="EB7" s="38"/>
      <c r="EC7" s="38"/>
      <c r="ED7" s="38"/>
      <c r="EE7" s="38" t="s">
        <v>104</v>
      </c>
      <c r="EF7" s="38" t="s">
        <v>104</v>
      </c>
      <c r="EG7" s="38" t="s">
        <v>104</v>
      </c>
      <c r="EH7" s="38" t="s">
        <v>104</v>
      </c>
      <c r="EI7" s="38" t="s">
        <v>104</v>
      </c>
      <c r="EJ7" s="38" t="s">
        <v>104</v>
      </c>
      <c r="EK7" s="38" t="s">
        <v>104</v>
      </c>
      <c r="EL7" s="38" t="s">
        <v>104</v>
      </c>
      <c r="EM7" s="38" t="s">
        <v>104</v>
      </c>
      <c r="EN7" s="38" t="s">
        <v>104</v>
      </c>
      <c r="EO7" s="38" t="s">
        <v>104</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