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<sst xmlns="http://schemas.openxmlformats.org/spreadsheetml/2006/main" count="245" uniqueCount="126">
  <si>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</si>
  <si>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</si>
  <si>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</si>
  <si>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</si>
  <si>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</si>
  <si>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</si>
  <si>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</si>
  <si>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</si>
  <si>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</si>
  <si>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</si>
  <si>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</si>
  <si>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</si>
  <si>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</si>
  <si>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</si>
  <si>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</si>
  <si>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</si>
  <si>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</si>
  <si>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</si>
  <si>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</si>
  <si>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</si>
  <si>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</si>
  <si>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</si>
  <si>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</si>
  <si>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</si>
  <si>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</si>
  <si>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</si>
  <si>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</si>
  <si>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</si>
  <si>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</si>
  <si>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</si>
  <si>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</si>
  <si>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</si>
  <si>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</si>
  <si>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</si>
  <si>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</si>
  <si>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</si>
  <si>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</si>
  <si>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</si>
  <si>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</si>
  <si>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</si>
  <si>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</si>
  <si>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</si>
  <si>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</si>
  <si>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</si>
  <si>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</si>
  <si>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</si>
  <si>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</si>
  <si>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</si>
  <si>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</si>
  <si>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</si>
  <si>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</si>
  <si>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</si>
  <si>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</si>
  <si>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</si>
  <si>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</si>
  <si>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</si>
  <si>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</si>
  <si>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</si>
  <si>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</si>
  <si>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</si>
  <si>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</si>
  <si>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</si>
  <si>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</si>
  <si>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</si>
  <si>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</si>
  <si>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</si>
  <si>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</si>
  <si>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</si>
  <si>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</si>
  <si>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</si>
  <si>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</si>
  <si>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</si>
  <si>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</si>
  <si>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</si>
  <si>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</si>
  <si>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</si>
  <si>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</si>
  <si>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</si>
  <si>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</si>
  <si>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</si>
  <si>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</si>
  <si>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</si>
  <si>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</si>
  <si>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</si>
  <si>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</si>
  <si>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</si>
  <si>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</si>
  <si>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</si>
  <si>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</si>
  <si>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</si>
  <si>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</si>
  <si>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</si>
  <si>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</si>
  <si>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</si>
  <si>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</si>
  <si>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</si>
  <si>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</si>
  <si>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</si>
  <si>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</si>
  <si>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</si>
  <si>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</si>
  <si>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</si>
  <si>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</si>
  <si>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</si>
  <si>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</si>
  <si>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</si>
  <si>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</si>
  <si>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</si>
  <si>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</si>
  <si>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</si>
  <si>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村山市</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</si>
  <si>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</si>
  <si>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</si>
  <si>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</si>
  <si>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</si>
  <si>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</si>
  <si>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</si>
  <si>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</si>
  <si>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</si>
  <si>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</si>
  <si>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</si>
  <si>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</si>
  <si>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</si>
  <si>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①収益的収支比率
　年々改善しているものの、70％弱と依然厳しい経営状況にある。また、収益は、一般会計からの繰入金に依存している状況にあり、比率も上昇傾向にあるため、今後も経営改善に向けて取り組んでいく必要がある。
④企業債残高対事業規模比率
　類似団体平均よりも低くなっているが、今後、修繕・更新が見込まれることから、今後も経費削減に向けた取り組みを強化していかなければならない。
⑤経費回収率
　100％を超えているが、今後も、料金の改定や費用の削減に取り組む必要がある。
⑥汚水処理原価
　類似団体平均よりも低くなっているが、今後も処理経費削減に向けた取り組みを強化していかなければならない。
⑧水洗化率
　類似団体平均と比べ高くなっているが、引き続き普及活動を継続していく必要がある。</t>
    <rPh sb="75" eb="77">
      <t>ケイコウ</t>
    </rPh>
    <phoneticPr fontId="4"/>
  </si>
  <si>
    <t>　当市における公共下水道区域の管渠については、法定耐用年数を経過しているものがないものの、昭和62年供用開始から30年を迎え、修繕の必要な施設もある。
　平成25年度から行っている調査の結果を踏まえて、ストックマネジメント計画を策定し、施設の修繕・更新工事を計画に沿って順次行っていく。ただし、修繕・更新工事については、多額の費用が生じることから、国の支出金や企業債によって財源を確保することとなるが、経営を圧迫することが予想されることから、経営改善の実施に取り組む必要がある。</t>
    <rPh sb="66" eb="68">
      <t>ヒツヨウ</t>
    </rPh>
    <rPh sb="85" eb="86">
      <t>オコナ</t>
    </rPh>
    <rPh sb="118" eb="120">
      <t>シセツ</t>
    </rPh>
    <rPh sb="124" eb="126">
      <t>コウシン</t>
    </rPh>
    <rPh sb="147" eb="149">
      <t>シュウゼン</t>
    </rPh>
    <rPh sb="150" eb="152">
      <t>コウシン</t>
    </rPh>
    <rPh sb="233" eb="235">
      <t>ヒツヨウ</t>
    </rPh>
    <phoneticPr fontId="4"/>
  </si>
  <si>
    <t>　事業はほぼ終期に近付いており、大規模な整備は無いものの、過去の元利償還金が大きな負担になっており、一般会計からの繰入金がなければ成り立たない経営状況にある。今後は元利償還金も下がってくるが、より一層の支出の抑制、収入の増を図り、繰入金を減少させていく。
　施設の修繕・更新等はストックマネジメント計画に沿って、財政状況を考慮しながら進め、経営基盤を確立していく。
　収入については、長年、維持管理を使用料収入で賄えない状況にあった。平成18年に料金改定を行い、収益増になったものの、人口減少や節水意識の高まりにより伸び悩んでいる状況にある。そのため、平成28年度に経営戦略を策定し、より高い企業性を持ち、料金改定を視野に入れた取り組みを行っていく。</t>
    <rPh sb="1" eb="3">
      <t>ジギョウ</t>
    </rPh>
    <rPh sb="16" eb="19">
      <t>ダイキボ</t>
    </rPh>
    <rPh sb="20" eb="22">
      <t>セイビ</t>
    </rPh>
    <rPh sb="23" eb="24">
      <t>ナ</t>
    </rPh>
    <rPh sb="71" eb="73">
      <t>ケイエイ</t>
    </rPh>
    <rPh sb="132" eb="134">
      <t>シュウゼン</t>
    </rPh>
    <rPh sb="149" eb="151">
      <t>ケイカク</t>
    </rPh>
    <rPh sb="152" eb="153">
      <t>ソ</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</si>
</sst>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4"/>
          <c:y val="0.1580694566902848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558592"/>
        <c:axId val="10656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0.14000000000000001</c:v>
                </c:pt>
                <c:pt idx="2">
                  <c:v>0.03</c:v>
                </c:pt>
                <c:pt idx="3">
                  <c:v>0.15</c:v>
                </c:pt>
                <c:pt idx="4">
                  <c:v>0.1</c:v>
                </c:pt>
              </c:numCache>
            </c:numRef>
          </c:val>
          <c:smooth val="0"/>
        </c:ser>
        <c:dLbls>
          <c:showLegendKey val="0"/>
          <c:showVal val="0"/>
          <c:showCatName val="0"/>
          <c:showSerName val="0"/>
          <c:showPercent val="0"/>
          <c:showBubbleSize val="0"/>
        </c:dLbls>
        <c:marker val="1"/>
        <c:smooth val="0"/>
        <c:axId val="106558592"/>
        <c:axId val="106560512"/>
      </c:lineChart>
      <c:dateAx>
        <c:axId val="106558592"/>
        <c:scaling>
          <c:orientation val="minMax"/>
        </c:scaling>
        <c:delete val="1"/>
        <c:axPos val="b"/>
        <c:numFmt formatCode="ge" sourceLinked="1"/>
        <c:majorTickMark val="none"/>
        <c:minorTickMark val="none"/>
        <c:tickLblPos val="none"/>
        <c:crossAx val="106560512"/>
        <c:crosses val="autoZero"/>
        <c:auto val="1"/>
        <c:lblOffset val="100"/>
        <c:baseTimeUnit val="years"/>
      </c:dateAx>
      <c:valAx>
        <c:axId val="10656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5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99" l="0.70000000000000062" r="0.70000000000000062" t="0.75000000000001199"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9490048"/>
        <c:axId val="11949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49.29</c:v>
                </c:pt>
                <c:pt idx="1">
                  <c:v>50.32</c:v>
                </c:pt>
                <c:pt idx="2">
                  <c:v>49.89</c:v>
                </c:pt>
                <c:pt idx="3">
                  <c:v>49.39</c:v>
                </c:pt>
                <c:pt idx="4">
                  <c:v>49.25</c:v>
                </c:pt>
              </c:numCache>
            </c:numRef>
          </c:val>
          <c:smooth val="0"/>
        </c:ser>
        <c:dLbls>
          <c:showLegendKey val="0"/>
          <c:showVal val="0"/>
          <c:showCatName val="0"/>
          <c:showSerName val="0"/>
          <c:showPercent val="0"/>
          <c:showBubbleSize val="0"/>
        </c:dLbls>
        <c:marker val="1"/>
        <c:smooth val="0"/>
        <c:axId val="119490048"/>
        <c:axId val="119491968"/>
      </c:lineChart>
      <c:dateAx>
        <c:axId val="119490048"/>
        <c:scaling>
          <c:orientation val="minMax"/>
        </c:scaling>
        <c:delete val="1"/>
        <c:axPos val="b"/>
        <c:numFmt formatCode="ge" sourceLinked="1"/>
        <c:majorTickMark val="none"/>
        <c:minorTickMark val="none"/>
        <c:tickLblPos val="none"/>
        <c:crossAx val="119491968"/>
        <c:crosses val="autoZero"/>
        <c:auto val="1"/>
        <c:lblOffset val="100"/>
        <c:baseTimeUnit val="years"/>
      </c:dateAx>
      <c:valAx>
        <c:axId val="11949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49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88.83</c:v>
                </c:pt>
                <c:pt idx="1">
                  <c:v>91.32</c:v>
                </c:pt>
                <c:pt idx="2">
                  <c:v>91.84</c:v>
                </c:pt>
                <c:pt idx="3">
                  <c:v>92.44</c:v>
                </c:pt>
                <c:pt idx="4">
                  <c:v>92.7</c:v>
                </c:pt>
              </c:numCache>
            </c:numRef>
          </c:val>
        </c:ser>
        <c:dLbls>
          <c:showLegendKey val="0"/>
          <c:showVal val="0"/>
          <c:showCatName val="0"/>
          <c:showSerName val="0"/>
          <c:showPercent val="0"/>
          <c:showBubbleSize val="0"/>
        </c:dLbls>
        <c:gapWidth val="150"/>
        <c:axId val="119518336"/>
        <c:axId val="11952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84.57</c:v>
                </c:pt>
                <c:pt idx="2">
                  <c:v>84.73</c:v>
                </c:pt>
                <c:pt idx="3">
                  <c:v>83.96</c:v>
                </c:pt>
                <c:pt idx="4">
                  <c:v>84.12</c:v>
                </c:pt>
              </c:numCache>
            </c:numRef>
          </c:val>
          <c:smooth val="0"/>
        </c:ser>
        <c:dLbls>
          <c:showLegendKey val="0"/>
          <c:showVal val="0"/>
          <c:showCatName val="0"/>
          <c:showSerName val="0"/>
          <c:showPercent val="0"/>
          <c:showBubbleSize val="0"/>
        </c:dLbls>
        <c:marker val="1"/>
        <c:smooth val="0"/>
        <c:axId val="119518336"/>
        <c:axId val="119520256"/>
      </c:lineChart>
      <c:dateAx>
        <c:axId val="119518336"/>
        <c:scaling>
          <c:orientation val="minMax"/>
        </c:scaling>
        <c:delete val="1"/>
        <c:axPos val="b"/>
        <c:numFmt formatCode="ge" sourceLinked="1"/>
        <c:majorTickMark val="none"/>
        <c:minorTickMark val="none"/>
        <c:tickLblPos val="none"/>
        <c:crossAx val="119520256"/>
        <c:crosses val="autoZero"/>
        <c:auto val="1"/>
        <c:lblOffset val="100"/>
        <c:baseTimeUnit val="years"/>
      </c:dateAx>
      <c:valAx>
        <c:axId val="11952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51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3701688848878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60.5</c:v>
                </c:pt>
                <c:pt idx="1">
                  <c:v>67.56</c:v>
                </c:pt>
                <c:pt idx="2">
                  <c:v>68.150000000000006</c:v>
                </c:pt>
                <c:pt idx="3">
                  <c:v>69.16</c:v>
                </c:pt>
                <c:pt idx="4">
                  <c:v>69.510000000000005</c:v>
                </c:pt>
              </c:numCache>
            </c:numRef>
          </c:val>
        </c:ser>
        <c:dLbls>
          <c:showLegendKey val="0"/>
          <c:showVal val="0"/>
          <c:showCatName val="0"/>
          <c:showSerName val="0"/>
          <c:showPercent val="0"/>
          <c:showBubbleSize val="0"/>
        </c:dLbls>
        <c:gapWidth val="150"/>
        <c:axId val="106599168"/>
        <c:axId val="106601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599168"/>
        <c:axId val="106601088"/>
      </c:lineChart>
      <c:dateAx>
        <c:axId val="106599168"/>
        <c:scaling>
          <c:orientation val="minMax"/>
        </c:scaling>
        <c:delete val="1"/>
        <c:axPos val="b"/>
        <c:numFmt formatCode="ge" sourceLinked="1"/>
        <c:majorTickMark val="none"/>
        <c:minorTickMark val="none"/>
        <c:tickLblPos val="none"/>
        <c:crossAx val="106601088"/>
        <c:crosses val="autoZero"/>
        <c:auto val="1"/>
        <c:lblOffset val="100"/>
        <c:baseTimeUnit val="years"/>
      </c:dateAx>
      <c:valAx>
        <c:axId val="10660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9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474752"/>
        <c:axId val="10847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474752"/>
        <c:axId val="108476672"/>
      </c:lineChart>
      <c:dateAx>
        <c:axId val="108474752"/>
        <c:scaling>
          <c:orientation val="minMax"/>
        </c:scaling>
        <c:delete val="1"/>
        <c:axPos val="b"/>
        <c:numFmt formatCode="ge" sourceLinked="1"/>
        <c:majorTickMark val="none"/>
        <c:minorTickMark val="none"/>
        <c:tickLblPos val="none"/>
        <c:crossAx val="108476672"/>
        <c:crosses val="autoZero"/>
        <c:auto val="1"/>
        <c:lblOffset val="100"/>
        <c:baseTimeUnit val="years"/>
      </c:dateAx>
      <c:valAx>
        <c:axId val="10847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7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3"/>
          <c:y val="0.1580694566902848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519424"/>
        <c:axId val="10852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519424"/>
        <c:axId val="108521344"/>
      </c:lineChart>
      <c:dateAx>
        <c:axId val="108519424"/>
        <c:scaling>
          <c:orientation val="minMax"/>
        </c:scaling>
        <c:delete val="1"/>
        <c:axPos val="b"/>
        <c:numFmt formatCode="ge" sourceLinked="1"/>
        <c:majorTickMark val="none"/>
        <c:minorTickMark val="none"/>
        <c:tickLblPos val="none"/>
        <c:crossAx val="108521344"/>
        <c:crosses val="autoZero"/>
        <c:auto val="1"/>
        <c:lblOffset val="100"/>
        <c:baseTimeUnit val="years"/>
      </c:dateAx>
      <c:valAx>
        <c:axId val="10852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1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88" l="0.70000000000000062" r="0.70000000000000062" t="0.7500000000000118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274624"/>
        <c:axId val="109276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274624"/>
        <c:axId val="109276544"/>
      </c:lineChart>
      <c:dateAx>
        <c:axId val="109274624"/>
        <c:scaling>
          <c:orientation val="minMax"/>
        </c:scaling>
        <c:delete val="1"/>
        <c:axPos val="b"/>
        <c:numFmt formatCode="ge" sourceLinked="1"/>
        <c:majorTickMark val="none"/>
        <c:minorTickMark val="none"/>
        <c:tickLblPos val="none"/>
        <c:crossAx val="109276544"/>
        <c:crosses val="autoZero"/>
        <c:auto val="1"/>
        <c:lblOffset val="100"/>
        <c:baseTimeUnit val="years"/>
      </c:dateAx>
      <c:valAx>
        <c:axId val="10927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7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9346304"/>
        <c:axId val="11934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9346304"/>
        <c:axId val="119348224"/>
      </c:lineChart>
      <c:dateAx>
        <c:axId val="119346304"/>
        <c:scaling>
          <c:orientation val="minMax"/>
        </c:scaling>
        <c:delete val="1"/>
        <c:axPos val="b"/>
        <c:numFmt formatCode="ge" sourceLinked="1"/>
        <c:majorTickMark val="none"/>
        <c:minorTickMark val="none"/>
        <c:tickLblPos val="none"/>
        <c:crossAx val="119348224"/>
        <c:crosses val="autoZero"/>
        <c:auto val="1"/>
        <c:lblOffset val="100"/>
        <c:baseTimeUnit val="years"/>
      </c:dateAx>
      <c:valAx>
        <c:axId val="119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34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1829.77</c:v>
                </c:pt>
                <c:pt idx="1">
                  <c:v>1279.3399999999999</c:v>
                </c:pt>
                <c:pt idx="2">
                  <c:v>230.2</c:v>
                </c:pt>
                <c:pt idx="3">
                  <c:v>525.41999999999996</c:v>
                </c:pt>
                <c:pt idx="4" formatCode="#,##0.00;&quot;△&quot;#,##0.00">
                  <c:v>0</c:v>
                </c:pt>
              </c:numCache>
            </c:numRef>
          </c:val>
        </c:ser>
        <c:dLbls>
          <c:showLegendKey val="0"/>
          <c:showVal val="0"/>
          <c:showCatName val="0"/>
          <c:showSerName val="0"/>
          <c:showPercent val="0"/>
          <c:showBubbleSize val="0"/>
        </c:dLbls>
        <c:gapWidth val="150"/>
        <c:axId val="119356416"/>
        <c:axId val="11937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1309.43</c:v>
                </c:pt>
                <c:pt idx="1">
                  <c:v>1306.92</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119356416"/>
        <c:axId val="119379072"/>
      </c:lineChart>
      <c:dateAx>
        <c:axId val="119356416"/>
        <c:scaling>
          <c:orientation val="minMax"/>
        </c:scaling>
        <c:delete val="1"/>
        <c:axPos val="b"/>
        <c:numFmt formatCode="ge" sourceLinked="1"/>
        <c:majorTickMark val="none"/>
        <c:minorTickMark val="none"/>
        <c:tickLblPos val="none"/>
        <c:crossAx val="119379072"/>
        <c:crosses val="autoZero"/>
        <c:auto val="1"/>
        <c:lblOffset val="100"/>
        <c:baseTimeUnit val="years"/>
      </c:dateAx>
      <c:valAx>
        <c:axId val="11937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35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46.5</c:v>
                </c:pt>
                <c:pt idx="1">
                  <c:v>52.45</c:v>
                </c:pt>
                <c:pt idx="2">
                  <c:v>99.23</c:v>
                </c:pt>
                <c:pt idx="3">
                  <c:v>109.23</c:v>
                </c:pt>
                <c:pt idx="4">
                  <c:v>138.37</c:v>
                </c:pt>
              </c:numCache>
            </c:numRef>
          </c:val>
        </c:ser>
        <c:dLbls>
          <c:showLegendKey val="0"/>
          <c:showVal val="0"/>
          <c:showCatName val="0"/>
          <c:showSerName val="0"/>
          <c:showPercent val="0"/>
          <c:showBubbleSize val="0"/>
        </c:dLbls>
        <c:gapWidth val="150"/>
        <c:axId val="119425664"/>
        <c:axId val="11942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67.59</c:v>
                </c:pt>
                <c:pt idx="1">
                  <c:v>68.510000000000005</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119425664"/>
        <c:axId val="119427840"/>
      </c:lineChart>
      <c:dateAx>
        <c:axId val="119425664"/>
        <c:scaling>
          <c:orientation val="minMax"/>
        </c:scaling>
        <c:delete val="1"/>
        <c:axPos val="b"/>
        <c:numFmt formatCode="ge" sourceLinked="1"/>
        <c:majorTickMark val="none"/>
        <c:minorTickMark val="none"/>
        <c:tickLblPos val="none"/>
        <c:crossAx val="119427840"/>
        <c:crosses val="autoZero"/>
        <c:auto val="1"/>
        <c:lblOffset val="100"/>
        <c:baseTimeUnit val="years"/>
      </c:dateAx>
      <c:valAx>
        <c:axId val="11942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42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373.66</c:v>
                </c:pt>
                <c:pt idx="1">
                  <c:v>330.67</c:v>
                </c:pt>
                <c:pt idx="2">
                  <c:v>179.43</c:v>
                </c:pt>
                <c:pt idx="3">
                  <c:v>164.52</c:v>
                </c:pt>
                <c:pt idx="4">
                  <c:v>130.28</c:v>
                </c:pt>
              </c:numCache>
            </c:numRef>
          </c:val>
        </c:ser>
        <c:dLbls>
          <c:showLegendKey val="0"/>
          <c:showVal val="0"/>
          <c:showCatName val="0"/>
          <c:showSerName val="0"/>
          <c:showPercent val="0"/>
          <c:showBubbleSize val="0"/>
        </c:dLbls>
        <c:gapWidth val="150"/>
        <c:axId val="119453568"/>
        <c:axId val="11945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251.88</c:v>
                </c:pt>
                <c:pt idx="1">
                  <c:v>247.43</c:v>
                </c:pt>
                <c:pt idx="2">
                  <c:v>248.89</c:v>
                </c:pt>
                <c:pt idx="3">
                  <c:v>250.84</c:v>
                </c:pt>
                <c:pt idx="4">
                  <c:v>235.61</c:v>
                </c:pt>
              </c:numCache>
            </c:numRef>
          </c:val>
          <c:smooth val="0"/>
        </c:ser>
        <c:dLbls>
          <c:showLegendKey val="0"/>
          <c:showVal val="0"/>
          <c:showCatName val="0"/>
          <c:showSerName val="0"/>
          <c:showPercent val="0"/>
          <c:showBubbleSize val="0"/>
        </c:dLbls>
        <c:marker val="1"/>
        <c:smooth val="0"/>
        <c:axId val="119453568"/>
        <c:axId val="119459840"/>
      </c:lineChart>
      <c:dateAx>
        <c:axId val="119453568"/>
        <c:scaling>
          <c:orientation val="minMax"/>
        </c:scaling>
        <c:delete val="1"/>
        <c:axPos val="b"/>
        <c:numFmt formatCode="ge" sourceLinked="1"/>
        <c:majorTickMark val="none"/>
        <c:minorTickMark val="none"/>
        <c:tickLblPos val="none"/>
        <c:crossAx val="119459840"/>
        <c:crosses val="autoZero"/>
        <c:auto val="1"/>
        <c:lblOffset val="100"/>
        <c:baseTimeUnit val="years"/>
      </c:dateAx>
      <c:valAx>
        <c:axId val="11945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45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B13" zoomScale="85" zoomScaleNormal="85" workbookViewId="0">
      <selection activeCell="BL47" sqref="BL47:BZ6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村山市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122</v>
      </c>
      <c r="AE8" s="49"/>
      <c r="AF8" s="49"/>
      <c r="AG8" s="49"/>
      <c r="AH8" s="49"/>
      <c r="AI8" s="49"/>
      <c r="AJ8" s="49"/>
      <c r="AK8" s="4"/>
      <c r="AL8" s="50">
        <f>データ!S6</f>
        <v>25136</v>
      </c>
      <c r="AM8" s="50"/>
      <c r="AN8" s="50"/>
      <c r="AO8" s="50"/>
      <c r="AP8" s="50"/>
      <c r="AQ8" s="50"/>
      <c r="AR8" s="50"/>
      <c r="AS8" s="50"/>
      <c r="AT8" s="45">
        <f>データ!T6</f>
        <v>196.98</v>
      </c>
      <c r="AU8" s="45"/>
      <c r="AV8" s="45"/>
      <c r="AW8" s="45"/>
      <c r="AX8" s="45"/>
      <c r="AY8" s="45"/>
      <c r="AZ8" s="45"/>
      <c r="BA8" s="45"/>
      <c r="BB8" s="45">
        <f>データ!U6</f>
        <v>127.61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57.84</v>
      </c>
      <c r="Q10" s="45"/>
      <c r="R10" s="45"/>
      <c r="S10" s="45"/>
      <c r="T10" s="45"/>
      <c r="U10" s="45"/>
      <c r="V10" s="45"/>
      <c r="W10" s="45">
        <f>データ!Q6</f>
        <v>79.959999999999994</v>
      </c>
      <c r="X10" s="45"/>
      <c r="Y10" s="45"/>
      <c r="Z10" s="45"/>
      <c r="AA10" s="45"/>
      <c r="AB10" s="45"/>
      <c r="AC10" s="45"/>
      <c r="AD10" s="50">
        <f>データ!R6</f>
        <v>3240</v>
      </c>
      <c r="AE10" s="50"/>
      <c r="AF10" s="50"/>
      <c r="AG10" s="50"/>
      <c r="AH10" s="50"/>
      <c r="AI10" s="50"/>
      <c r="AJ10" s="50"/>
      <c r="AK10" s="2"/>
      <c r="AL10" s="50">
        <f>データ!V6</f>
        <v>14461</v>
      </c>
      <c r="AM10" s="50"/>
      <c r="AN10" s="50"/>
      <c r="AO10" s="50"/>
      <c r="AP10" s="50"/>
      <c r="AQ10" s="50"/>
      <c r="AR10" s="50"/>
      <c r="AS10" s="50"/>
      <c r="AT10" s="45">
        <f>データ!W6</f>
        <v>6.29</v>
      </c>
      <c r="AU10" s="45"/>
      <c r="AV10" s="45"/>
      <c r="AW10" s="45"/>
      <c r="AX10" s="45"/>
      <c r="AY10" s="45"/>
      <c r="AZ10" s="45"/>
      <c r="BA10" s="45"/>
      <c r="BB10" s="45">
        <f>データ!X6</f>
        <v>2299.0500000000002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124</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62081</v>
      </c>
      <c r="D6" s="33">
        <f t="shared" si="3"/>
        <v>47</v>
      </c>
      <c r="E6" s="33">
        <f t="shared" si="3"/>
        <v>17</v>
      </c>
      <c r="F6" s="33">
        <f t="shared" si="3"/>
        <v>1</v>
      </c>
      <c r="G6" s="33">
        <f t="shared" si="3"/>
        <v>0</v>
      </c>
      <c r="H6" s="33" t="str">
        <f t="shared" si="3"/>
        <v>山形県　村山市</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57.84</v>
      </c>
      <c r="Q6" s="34">
        <f t="shared" si="3"/>
        <v>79.959999999999994</v>
      </c>
      <c r="R6" s="34">
        <f t="shared" si="3"/>
        <v>3240</v>
      </c>
      <c r="S6" s="34">
        <f t="shared" si="3"/>
        <v>25136</v>
      </c>
      <c r="T6" s="34">
        <f t="shared" si="3"/>
        <v>196.98</v>
      </c>
      <c r="U6" s="34">
        <f t="shared" si="3"/>
        <v>127.61</v>
      </c>
      <c r="V6" s="34">
        <f t="shared" si="3"/>
        <v>14461</v>
      </c>
      <c r="W6" s="34">
        <f t="shared" si="3"/>
        <v>6.29</v>
      </c>
      <c r="X6" s="34">
        <f t="shared" si="3"/>
        <v>2299.0500000000002</v>
      </c>
      <c r="Y6" s="35">
        <f>IF(Y7="",NA(),Y7)</f>
        <v>60.5</v>
      </c>
      <c r="Z6" s="35">
        <f t="shared" ref="Z6:AH6" si="4">IF(Z7="",NA(),Z7)</f>
        <v>67.56</v>
      </c>
      <c r="AA6" s="35">
        <f t="shared" si="4"/>
        <v>68.150000000000006</v>
      </c>
      <c r="AB6" s="35">
        <f t="shared" si="4"/>
        <v>69.16</v>
      </c>
      <c r="AC6" s="35">
        <f t="shared" si="4"/>
        <v>69.510000000000005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1829.77</v>
      </c>
      <c r="BG6" s="35">
        <f t="shared" ref="BG6:BO6" si="7">IF(BG7="",NA(),BG7)</f>
        <v>1279.3399999999999</v>
      </c>
      <c r="BH6" s="35">
        <f t="shared" si="7"/>
        <v>230.2</v>
      </c>
      <c r="BI6" s="35">
        <f t="shared" si="7"/>
        <v>525.41999999999996</v>
      </c>
      <c r="BJ6" s="34">
        <f t="shared" si="7"/>
        <v>0</v>
      </c>
      <c r="BK6" s="35">
        <f t="shared" si="7"/>
        <v>1309.43</v>
      </c>
      <c r="BL6" s="35">
        <f t="shared" si="7"/>
        <v>1306.92</v>
      </c>
      <c r="BM6" s="35">
        <f t="shared" si="7"/>
        <v>1203.71</v>
      </c>
      <c r="BN6" s="35">
        <f t="shared" si="7"/>
        <v>1162.3599999999999</v>
      </c>
      <c r="BO6" s="35">
        <f t="shared" si="7"/>
        <v>1047.6500000000001</v>
      </c>
      <c r="BP6" s="34" t="str">
        <f>IF(BP7="","",IF(BP7="-","【-】","【"&amp;SUBSTITUTE(TEXT(BP7,"#,##0.00"),"-","△")&amp;"】"))</f>
        <v>【728.30】</v>
      </c>
      <c r="BQ6" s="35">
        <f>IF(BQ7="",NA(),BQ7)</f>
        <v>46.5</v>
      </c>
      <c r="BR6" s="35">
        <f t="shared" ref="BR6:BZ6" si="8">IF(BR7="",NA(),BR7)</f>
        <v>52.45</v>
      </c>
      <c r="BS6" s="35">
        <f t="shared" si="8"/>
        <v>99.23</v>
      </c>
      <c r="BT6" s="35">
        <f t="shared" si="8"/>
        <v>109.23</v>
      </c>
      <c r="BU6" s="35">
        <f t="shared" si="8"/>
        <v>138.37</v>
      </c>
      <c r="BV6" s="35">
        <f t="shared" si="8"/>
        <v>67.59</v>
      </c>
      <c r="BW6" s="35">
        <f t="shared" si="8"/>
        <v>68.510000000000005</v>
      </c>
      <c r="BX6" s="35">
        <f t="shared" si="8"/>
        <v>69.739999999999995</v>
      </c>
      <c r="BY6" s="35">
        <f t="shared" si="8"/>
        <v>68.209999999999994</v>
      </c>
      <c r="BZ6" s="35">
        <f t="shared" si="8"/>
        <v>74.040000000000006</v>
      </c>
      <c r="CA6" s="34" t="str">
        <f>IF(CA7="","",IF(CA7="-","【-】","【"&amp;SUBSTITUTE(TEXT(CA7,"#,##0.00"),"-","△")&amp;"】"))</f>
        <v>【100.04】</v>
      </c>
      <c r="CB6" s="35">
        <f>IF(CB7="",NA(),CB7)</f>
        <v>373.66</v>
      </c>
      <c r="CC6" s="35">
        <f t="shared" ref="CC6:CK6" si="9">IF(CC7="",NA(),CC7)</f>
        <v>330.67</v>
      </c>
      <c r="CD6" s="35">
        <f t="shared" si="9"/>
        <v>179.43</v>
      </c>
      <c r="CE6" s="35">
        <f t="shared" si="9"/>
        <v>164.52</v>
      </c>
      <c r="CF6" s="35">
        <f t="shared" si="9"/>
        <v>130.28</v>
      </c>
      <c r="CG6" s="35">
        <f t="shared" si="9"/>
        <v>251.88</v>
      </c>
      <c r="CH6" s="35">
        <f t="shared" si="9"/>
        <v>247.43</v>
      </c>
      <c r="CI6" s="35">
        <f t="shared" si="9"/>
        <v>248.89</v>
      </c>
      <c r="CJ6" s="35">
        <f t="shared" si="9"/>
        <v>250.84</v>
      </c>
      <c r="CK6" s="35">
        <f t="shared" si="9"/>
        <v>235.61</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49.29</v>
      </c>
      <c r="CS6" s="35">
        <f t="shared" si="10"/>
        <v>50.32</v>
      </c>
      <c r="CT6" s="35">
        <f t="shared" si="10"/>
        <v>49.89</v>
      </c>
      <c r="CU6" s="35">
        <f t="shared" si="10"/>
        <v>49.39</v>
      </c>
      <c r="CV6" s="35">
        <f t="shared" si="10"/>
        <v>49.25</v>
      </c>
      <c r="CW6" s="34" t="str">
        <f>IF(CW7="","",IF(CW7="-","【-】","【"&amp;SUBSTITUTE(TEXT(CW7,"#,##0.00"),"-","△")&amp;"】"))</f>
        <v>【60.09】</v>
      </c>
      <c r="CX6" s="35">
        <f>IF(CX7="",NA(),CX7)</f>
        <v>88.83</v>
      </c>
      <c r="CY6" s="35">
        <f t="shared" ref="CY6:DG6" si="11">IF(CY7="",NA(),CY7)</f>
        <v>91.32</v>
      </c>
      <c r="CZ6" s="35">
        <f t="shared" si="11"/>
        <v>91.84</v>
      </c>
      <c r="DA6" s="35">
        <f t="shared" si="11"/>
        <v>92.44</v>
      </c>
      <c r="DB6" s="35">
        <f t="shared" si="11"/>
        <v>92.7</v>
      </c>
      <c r="DC6" s="35">
        <f t="shared" si="11"/>
        <v>84.31</v>
      </c>
      <c r="DD6" s="35">
        <f t="shared" si="11"/>
        <v>84.57</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0.14000000000000001</v>
      </c>
      <c r="EL6" s="35">
        <f t="shared" si="14"/>
        <v>0.03</v>
      </c>
      <c r="EM6" s="35">
        <f t="shared" si="14"/>
        <v>0.15</v>
      </c>
      <c r="EN6" s="35">
        <f t="shared" si="14"/>
        <v>0.1</v>
      </c>
      <c r="EO6" s="34" t="str">
        <f>IF(EO7="","",IF(EO7="-","【-】","【"&amp;SUBSTITUTE(TEXT(EO7,"#,##0.00"),"-","△")&amp;"】"))</f>
        <v>【0.27】</v>
      </c>
    </row>
    <row r="7" spans="1:145" s="36" customFormat="1">
      <c r="A7" s="28"/>
      <c r="B7" s="37">
        <v>2016</v>
      </c>
      <c r="C7" s="37">
        <v>62081</v>
      </c>
      <c r="D7" s="37">
        <v>47</v>
      </c>
      <c r="E7" s="37">
        <v>17</v>
      </c>
      <c r="F7" s="37">
        <v>1</v>
      </c>
      <c r="G7" s="37">
        <v>0</v>
      </c>
      <c r="H7" s="37" t="s">
        <v>110</v>
      </c>
      <c r="I7" s="37" t="s">
        <v>111</v>
      </c>
      <c r="J7" s="37" t="s">
        <v>112</v>
      </c>
      <c r="K7" s="37" t="s">
        <v>113</v>
      </c>
      <c r="L7" s="37" t="s">
        <v>114</v>
      </c>
      <c r="M7" s="37"/>
      <c r="N7" s="38" t="s">
        <v>115</v>
      </c>
      <c r="O7" s="38" t="s">
        <v>116</v>
      </c>
      <c r="P7" s="38">
        <v>57.84</v>
      </c>
      <c r="Q7" s="38">
        <v>79.959999999999994</v>
      </c>
      <c r="R7" s="38">
        <v>3240</v>
      </c>
      <c r="S7" s="38">
        <v>25136</v>
      </c>
      <c r="T7" s="38">
        <v>196.98</v>
      </c>
      <c r="U7" s="38">
        <v>127.61</v>
      </c>
      <c r="V7" s="38">
        <v>14461</v>
      </c>
      <c r="W7" s="38">
        <v>6.29</v>
      </c>
      <c r="X7" s="38">
        <v>2299.0500000000002</v>
      </c>
      <c r="Y7" s="38">
        <v>60.5</v>
      </c>
      <c r="Z7" s="38">
        <v>67.56</v>
      </c>
      <c r="AA7" s="38">
        <v>68.150000000000006</v>
      </c>
      <c r="AB7" s="38">
        <v>69.16</v>
      </c>
      <c r="AC7" s="38">
        <v>69.510000000000005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1829.77</v>
      </c>
      <c r="BG7" s="38">
        <v>1279.3399999999999</v>
      </c>
      <c r="BH7" s="38">
        <v>230.2</v>
      </c>
      <c r="BI7" s="38">
        <v>525.41999999999996</v>
      </c>
      <c r="BJ7" s="38">
        <v>0</v>
      </c>
      <c r="BK7" s="38">
        <v>1309.43</v>
      </c>
      <c r="BL7" s="38">
        <v>1306.92</v>
      </c>
      <c r="BM7" s="38">
        <v>1203.71</v>
      </c>
      <c r="BN7" s="38">
        <v>1162.3599999999999</v>
      </c>
      <c r="BO7" s="38">
        <v>1047.6500000000001</v>
      </c>
      <c r="BP7" s="38">
        <v>728.3</v>
      </c>
      <c r="BQ7" s="38">
        <v>46.5</v>
      </c>
      <c r="BR7" s="38">
        <v>52.45</v>
      </c>
      <c r="BS7" s="38">
        <v>99.23</v>
      </c>
      <c r="BT7" s="38">
        <v>109.23</v>
      </c>
      <c r="BU7" s="38">
        <v>138.37</v>
      </c>
      <c r="BV7" s="38">
        <v>67.59</v>
      </c>
      <c r="BW7" s="38">
        <v>68.510000000000005</v>
      </c>
      <c r="BX7" s="38">
        <v>69.739999999999995</v>
      </c>
      <c r="BY7" s="38">
        <v>68.209999999999994</v>
      </c>
      <c r="BZ7" s="38">
        <v>74.040000000000006</v>
      </c>
      <c r="CA7" s="38">
        <v>100.04</v>
      </c>
      <c r="CB7" s="38">
        <v>373.66</v>
      </c>
      <c r="CC7" s="38">
        <v>330.67</v>
      </c>
      <c r="CD7" s="38">
        <v>179.43</v>
      </c>
      <c r="CE7" s="38">
        <v>164.52</v>
      </c>
      <c r="CF7" s="38">
        <v>130.28</v>
      </c>
      <c r="CG7" s="38">
        <v>251.88</v>
      </c>
      <c r="CH7" s="38">
        <v>247.43</v>
      </c>
      <c r="CI7" s="38">
        <v>248.89</v>
      </c>
      <c r="CJ7" s="38">
        <v>250.84</v>
      </c>
      <c r="CK7" s="38">
        <v>235.61</v>
      </c>
      <c r="CL7" s="38">
        <v>137.82</v>
      </c>
      <c r="CM7" s="38" t="s">
        <v>115</v>
      </c>
      <c r="CN7" s="38" t="s">
        <v>115</v>
      </c>
      <c r="CO7" s="38" t="s">
        <v>115</v>
      </c>
      <c r="CP7" s="38" t="s">
        <v>115</v>
      </c>
      <c r="CQ7" s="38" t="s">
        <v>115</v>
      </c>
      <c r="CR7" s="38">
        <v>49.29</v>
      </c>
      <c r="CS7" s="38">
        <v>50.32</v>
      </c>
      <c r="CT7" s="38">
        <v>49.89</v>
      </c>
      <c r="CU7" s="38">
        <v>49.39</v>
      </c>
      <c r="CV7" s="38">
        <v>49.25</v>
      </c>
      <c r="CW7" s="38">
        <v>60.09</v>
      </c>
      <c r="CX7" s="38">
        <v>88.83</v>
      </c>
      <c r="CY7" s="38">
        <v>91.32</v>
      </c>
      <c r="CZ7" s="38">
        <v>91.84</v>
      </c>
      <c r="DA7" s="38">
        <v>92.44</v>
      </c>
      <c r="DB7" s="38">
        <v>92.7</v>
      </c>
      <c r="DC7" s="38">
        <v>84.31</v>
      </c>
      <c r="DD7" s="38">
        <v>84.57</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0.14000000000000001</v>
      </c>
      <c r="EL7" s="38">
        <v>0.03</v>
      </c>
      <c r="EM7" s="38">
        <v>0.15</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2018-02-19T09:43:19Z</cp:lastPrinted>
  <dcterms:created xsi:type="dcterms:W3CDTF">2017-12-25T02:03:02Z</dcterms:created>
  <dcterms:modified xsi:type="dcterms:W3CDTF">2018-02-19T09:43:20Z</dcterms:modified>
  <cp:category/>
</cp:coreProperties>
</file>