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ishikawasv1\共有\07建設水道課\11管理係\管理係 (荒木)\８.下水道事業特別会計等\下水,農集排関係\経営戦略\下水道\【下水道・農集排】2016経営比較分析表\"/>
    </mc:Choice>
  </mc:AlternateContent>
  <workbookProtection workbookPassword="B319" lockStructure="1"/>
  <bookViews>
    <workbookView xWindow="0" yWindow="0" windowWidth="24000" windowHeight="921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<sst xmlns="http://schemas.openxmlformats.org/spreadsheetml/2006/main" count="240" uniqueCount="126">
  <si>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</si>
  <si>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</si>
  <si>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</si>
  <si>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</si>
  <si>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</si>
  <si>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</si>
  <si>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</si>
  <si>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</si>
  <si>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</si>
  <si>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</si>
  <si>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</si>
  <si>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</si>
  <si>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</si>
  <si>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</si>
  <si>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</si>
  <si>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</si>
  <si>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</si>
  <si>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</si>
  <si>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</si>
  <si>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</si>
  <si>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</si>
  <si>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</si>
  <si>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</si>
  <si>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</si>
  <si>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</si>
  <si>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</si>
  <si>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</si>
  <si>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</si>
  <si>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</si>
  <si>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</si>
  <si>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</si>
  <si>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</si>
  <si>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</si>
  <si>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</si>
  <si>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</si>
  <si>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</si>
  <si>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</si>
  <si>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</si>
  <si>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</si>
  <si>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</si>
  <si>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</si>
  <si>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</si>
  <si>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</si>
  <si>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</si>
  <si>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</si>
  <si>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</si>
  <si>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</si>
  <si>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</si>
  <si>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</si>
  <si>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</si>
  <si>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</si>
  <si>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</si>
  <si>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</si>
  <si>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</si>
  <si>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</si>
  <si>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</si>
  <si>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</si>
  <si>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</si>
  <si>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</si>
  <si>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</si>
  <si>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</si>
  <si>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</si>
  <si>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</si>
  <si>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</si>
  <si>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</si>
  <si>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</si>
  <si>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</si>
  <si>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</si>
  <si>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</si>
  <si>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</si>
  <si>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</si>
  <si>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</si>
  <si>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</si>
  <si>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</si>
  <si>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</si>
  <si>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</si>
  <si>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</si>
  <si>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</si>
  <si>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</si>
  <si>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</si>
  <si>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</si>
  <si>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</si>
  <si>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</si>
  <si>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</si>
  <si>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</si>
  <si>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</si>
  <si>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</si>
  <si>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</si>
  <si>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</si>
  <si>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</si>
  <si>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</si>
  <si>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</si>
  <si>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</si>
  <si>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</si>
  <si>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</si>
  <si>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</si>
  <si>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</si>
  <si>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</si>
  <si>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</si>
  <si>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</si>
  <si>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</si>
  <si>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</si>
  <si>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</si>
  <si>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</si>
  <si>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</si>
  <si>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</si>
  <si>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</si>
  <si>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</si>
  <si>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</si>
  <si>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</si>
  <si>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西川町</t>
  </si>
  <si>
    <t>法非適用</t>
  </si>
  <si>
    <t>下水道事業</t>
  </si>
  <si>
    <t>簡易排水</t>
  </si>
  <si>
    <t>J2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</si>
  <si>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</si>
  <si>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</si>
  <si>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</si>
  <si>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</si>
  <si>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</si>
  <si>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</si>
  <si>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</si>
  <si>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</si>
  <si>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「収益的収支比率」については、１００％の数値を維持しているものの、施設への投資による地方債償還の負担が毎年大きく、不採算分を一般会計繰入金に依存している状況である。
　また、「企業債残高対事業規模比率」については、料金収入等の営業収益は毎年大きな変動がなく推移しており、かつ、近年は新たな起債を行っていないことから地方債残高は減少しているが、一般会計負担額によって毎年の数値が左右されていると考えられる。
　一方、経営の効率性に関する経営指標である「経費回収率」は平均値を上回っているものの、近年は数値が減少傾向にあり、料金収入の増収も見込めないことから、今後も汚水処理に係る費用の削減が必要である。
　施設の効率性に関する経営指標である「施設利用率」についてもほぼ平均的な数値となっており、「水洗化率」については１００％の数値となっている。
　</t>
    <rPh sb="225" eb="227">
      <t>ケイヒ</t>
    </rPh>
    <rPh sb="260" eb="262">
      <t>リョウキン</t>
    </rPh>
    <rPh sb="262" eb="264">
      <t>シュウニュウ</t>
    </rPh>
    <rPh sb="265" eb="267">
      <t>ゾウシュウ</t>
    </rPh>
    <rPh sb="268" eb="270">
      <t>ミコ</t>
    </rPh>
    <rPh sb="278" eb="280">
      <t>コンゴ</t>
    </rPh>
    <phoneticPr fontId="7"/>
  </si>
  <si>
    <t>　計画区域内の管渠整備については、平成９年に供用を開始し、全て完了している。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
　</t>
    <rPh sb="106" eb="108">
      <t>コンゴ</t>
    </rPh>
    <rPh sb="108" eb="111">
      <t>ダイキボ</t>
    </rPh>
    <rPh sb="112" eb="114">
      <t>シュウゼン</t>
    </rPh>
    <rPh sb="115" eb="117">
      <t>ヨソウ</t>
    </rPh>
    <rPh sb="130" eb="133">
      <t>ケイカクテキ</t>
    </rPh>
    <rPh sb="134" eb="135">
      <t>オコナ</t>
    </rPh>
    <phoneticPr fontId="7"/>
  </si>
  <si>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今後予想される大規模修繕に備え、計画的に行っていく。
</t>
    <rPh sb="135" eb="137">
      <t>セツビ</t>
    </rPh>
    <rPh sb="138" eb="140">
      <t>コウシン</t>
    </rPh>
    <rPh sb="145" eb="147">
      <t>コンゴ</t>
    </rPh>
    <rPh sb="147" eb="149">
      <t>ヨソウ</t>
    </rPh>
    <rPh sb="152" eb="155">
      <t>ダイキボ</t>
    </rPh>
    <rPh sb="155" eb="157">
      <t>シュウゼン</t>
    </rPh>
    <rPh sb="158" eb="159">
      <t>ソナ</t>
    </rPh>
    <rPh sb="161" eb="164">
      <t>ケイカクテキ</t>
    </rPh>
    <rPh sb="165" eb="166">
      <t>オコナ</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</si>
</sst>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451157336"/>
        <c:axId val="451160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451157336"/>
        <c:axId val="451160472"/>
      </c:lineChart>
      <c:dateAx>
        <c:axId val="451157336"/>
        <c:scaling>
          <c:orientation val="minMax"/>
        </c:scaling>
        <c:delete val="1"/>
        <c:axPos val="b"/>
        <c:numFmt formatCode="ge" sourceLinked="1"/>
        <c:majorTickMark val="none"/>
        <c:minorTickMark val="none"/>
        <c:tickLblPos val="none"/>
        <c:crossAx val="451160472"/>
        <c:crosses val="autoZero"/>
        <c:auto val="1"/>
        <c:lblOffset val="100"/>
        <c:baseTimeUnit val="years"/>
      </c:dateAx>
      <c:valAx>
        <c:axId val="451160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57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33.33</c:v>
                </c:pt>
                <c:pt idx="1">
                  <c:v>29.17</c:v>
                </c:pt>
                <c:pt idx="2">
                  <c:v>29.17</c:v>
                </c:pt>
                <c:pt idx="3">
                  <c:v>29.17</c:v>
                </c:pt>
                <c:pt idx="4">
                  <c:v>29.17</c:v>
                </c:pt>
              </c:numCache>
            </c:numRef>
          </c:val>
        </c:ser>
        <c:dLbls>
          <c:showLegendKey val="0"/>
          <c:showVal val="0"/>
          <c:showCatName val="0"/>
          <c:showSerName val="0"/>
          <c:showPercent val="0"/>
          <c:showBubbleSize val="0"/>
        </c:dLbls>
        <c:gapWidth val="150"/>
        <c:axId val="437780208"/>
        <c:axId val="355067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28.09</c:v>
                </c:pt>
                <c:pt idx="1">
                  <c:v>28.6</c:v>
                </c:pt>
                <c:pt idx="2">
                  <c:v>28.81</c:v>
                </c:pt>
                <c:pt idx="3">
                  <c:v>27.46</c:v>
                </c:pt>
                <c:pt idx="4">
                  <c:v>27.55</c:v>
                </c:pt>
              </c:numCache>
            </c:numRef>
          </c:val>
          <c:smooth val="0"/>
        </c:ser>
        <c:dLbls>
          <c:showLegendKey val="0"/>
          <c:showVal val="0"/>
          <c:showCatName val="0"/>
          <c:showSerName val="0"/>
          <c:showPercent val="0"/>
          <c:showBubbleSize val="0"/>
        </c:dLbls>
        <c:marker val="1"/>
        <c:smooth val="0"/>
        <c:axId val="437780208"/>
        <c:axId val="355067192"/>
      </c:lineChart>
      <c:dateAx>
        <c:axId val="437780208"/>
        <c:scaling>
          <c:orientation val="minMax"/>
        </c:scaling>
        <c:delete val="1"/>
        <c:axPos val="b"/>
        <c:numFmt formatCode="ge" sourceLinked="1"/>
        <c:majorTickMark val="none"/>
        <c:minorTickMark val="none"/>
        <c:tickLblPos val="none"/>
        <c:crossAx val="355067192"/>
        <c:crosses val="autoZero"/>
        <c:auto val="1"/>
        <c:lblOffset val="100"/>
        <c:baseTimeUnit val="years"/>
      </c:dateAx>
      <c:valAx>
        <c:axId val="355067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78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54117816"/>
        <c:axId val="454110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95.31</c:v>
                </c:pt>
                <c:pt idx="1">
                  <c:v>95.3</c:v>
                </c:pt>
                <c:pt idx="2">
                  <c:v>95.8</c:v>
                </c:pt>
                <c:pt idx="3">
                  <c:v>94.81</c:v>
                </c:pt>
                <c:pt idx="4">
                  <c:v>94.87</c:v>
                </c:pt>
              </c:numCache>
            </c:numRef>
          </c:val>
          <c:smooth val="0"/>
        </c:ser>
        <c:dLbls>
          <c:showLegendKey val="0"/>
          <c:showVal val="0"/>
          <c:showCatName val="0"/>
          <c:showSerName val="0"/>
          <c:showPercent val="0"/>
          <c:showBubbleSize val="0"/>
        </c:dLbls>
        <c:marker val="1"/>
        <c:smooth val="0"/>
        <c:axId val="454117816"/>
        <c:axId val="454110760"/>
      </c:lineChart>
      <c:dateAx>
        <c:axId val="454117816"/>
        <c:scaling>
          <c:orientation val="minMax"/>
        </c:scaling>
        <c:delete val="1"/>
        <c:axPos val="b"/>
        <c:numFmt formatCode="ge" sourceLinked="1"/>
        <c:majorTickMark val="none"/>
        <c:minorTickMark val="none"/>
        <c:tickLblPos val="none"/>
        <c:crossAx val="454110760"/>
        <c:crosses val="autoZero"/>
        <c:auto val="1"/>
        <c:lblOffset val="100"/>
        <c:baseTimeUnit val="years"/>
      </c:dateAx>
      <c:valAx>
        <c:axId val="454110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4117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451155376"/>
        <c:axId val="451158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1155376"/>
        <c:axId val="451158904"/>
      </c:lineChart>
      <c:dateAx>
        <c:axId val="451155376"/>
        <c:scaling>
          <c:orientation val="minMax"/>
        </c:scaling>
        <c:delete val="1"/>
        <c:axPos val="b"/>
        <c:numFmt formatCode="ge" sourceLinked="1"/>
        <c:majorTickMark val="none"/>
        <c:minorTickMark val="none"/>
        <c:tickLblPos val="none"/>
        <c:crossAx val="451158904"/>
        <c:crosses val="autoZero"/>
        <c:auto val="1"/>
        <c:lblOffset val="100"/>
        <c:baseTimeUnit val="years"/>
      </c:dateAx>
      <c:valAx>
        <c:axId val="451158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55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1157728"/>
        <c:axId val="4511628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1157728"/>
        <c:axId val="451162824"/>
      </c:lineChart>
      <c:dateAx>
        <c:axId val="451157728"/>
        <c:scaling>
          <c:orientation val="minMax"/>
        </c:scaling>
        <c:delete val="1"/>
        <c:axPos val="b"/>
        <c:numFmt formatCode="ge" sourceLinked="1"/>
        <c:majorTickMark val="none"/>
        <c:minorTickMark val="none"/>
        <c:tickLblPos val="none"/>
        <c:crossAx val="451162824"/>
        <c:crosses val="autoZero"/>
        <c:auto val="1"/>
        <c:lblOffset val="100"/>
        <c:baseTimeUnit val="years"/>
      </c:dateAx>
      <c:valAx>
        <c:axId val="451162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1156160"/>
        <c:axId val="451159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1156160"/>
        <c:axId val="451159688"/>
      </c:lineChart>
      <c:dateAx>
        <c:axId val="451156160"/>
        <c:scaling>
          <c:orientation val="minMax"/>
        </c:scaling>
        <c:delete val="1"/>
        <c:axPos val="b"/>
        <c:numFmt formatCode="ge" sourceLinked="1"/>
        <c:majorTickMark val="none"/>
        <c:minorTickMark val="none"/>
        <c:tickLblPos val="none"/>
        <c:crossAx val="451159688"/>
        <c:crosses val="autoZero"/>
        <c:auto val="1"/>
        <c:lblOffset val="100"/>
        <c:baseTimeUnit val="years"/>
      </c:dateAx>
      <c:valAx>
        <c:axId val="451159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56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1156552"/>
        <c:axId val="451165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1156552"/>
        <c:axId val="451165176"/>
      </c:lineChart>
      <c:dateAx>
        <c:axId val="451156552"/>
        <c:scaling>
          <c:orientation val="minMax"/>
        </c:scaling>
        <c:delete val="1"/>
        <c:axPos val="b"/>
        <c:numFmt formatCode="ge" sourceLinked="1"/>
        <c:majorTickMark val="none"/>
        <c:minorTickMark val="none"/>
        <c:tickLblPos val="none"/>
        <c:crossAx val="451165176"/>
        <c:crosses val="autoZero"/>
        <c:auto val="1"/>
        <c:lblOffset val="100"/>
        <c:baseTimeUnit val="years"/>
      </c:dateAx>
      <c:valAx>
        <c:axId val="451165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56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51161648"/>
        <c:axId val="451165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51161648"/>
        <c:axId val="451165568"/>
      </c:lineChart>
      <c:dateAx>
        <c:axId val="451161648"/>
        <c:scaling>
          <c:orientation val="minMax"/>
        </c:scaling>
        <c:delete val="1"/>
        <c:axPos val="b"/>
        <c:numFmt formatCode="ge" sourceLinked="1"/>
        <c:majorTickMark val="none"/>
        <c:minorTickMark val="none"/>
        <c:tickLblPos val="none"/>
        <c:crossAx val="451165568"/>
        <c:crosses val="autoZero"/>
        <c:auto val="1"/>
        <c:lblOffset val="100"/>
        <c:baseTimeUnit val="years"/>
      </c:dateAx>
      <c:valAx>
        <c:axId val="451165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6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formatCode="#,##0.00;&quot;△&quot;#,##0.00;&quot;-&quot;">
                  <c:v>230</c:v>
                </c:pt>
                <c:pt idx="1">
                  <c:v>0</c:v>
                </c:pt>
                <c:pt idx="2" formatCode="#,##0.00;&quot;△&quot;#,##0.00;&quot;-&quot;">
                  <c:v>254.17</c:v>
                </c:pt>
                <c:pt idx="3">
                  <c:v>0</c:v>
                </c:pt>
                <c:pt idx="4">
                  <c:v>0</c:v>
                </c:pt>
              </c:numCache>
            </c:numRef>
          </c:val>
        </c:ser>
        <c:dLbls>
          <c:showLegendKey val="0"/>
          <c:showVal val="0"/>
          <c:showCatName val="0"/>
          <c:showSerName val="0"/>
          <c:showPercent val="0"/>
          <c:showBubbleSize val="0"/>
        </c:dLbls>
        <c:gapWidth val="150"/>
        <c:axId val="451154592"/>
        <c:axId val="451161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195.18</c:v>
                </c:pt>
                <c:pt idx="1">
                  <c:v>183.02</c:v>
                </c:pt>
                <c:pt idx="2">
                  <c:v>163.30000000000001</c:v>
                </c:pt>
                <c:pt idx="3">
                  <c:v>332.28</c:v>
                </c:pt>
                <c:pt idx="4">
                  <c:v>274.07</c:v>
                </c:pt>
              </c:numCache>
            </c:numRef>
          </c:val>
          <c:smooth val="0"/>
        </c:ser>
        <c:dLbls>
          <c:showLegendKey val="0"/>
          <c:showVal val="0"/>
          <c:showCatName val="0"/>
          <c:showSerName val="0"/>
          <c:showPercent val="0"/>
          <c:showBubbleSize val="0"/>
        </c:dLbls>
        <c:marker val="1"/>
        <c:smooth val="0"/>
        <c:axId val="451154592"/>
        <c:axId val="451161256"/>
      </c:lineChart>
      <c:dateAx>
        <c:axId val="451154592"/>
        <c:scaling>
          <c:orientation val="minMax"/>
        </c:scaling>
        <c:delete val="1"/>
        <c:axPos val="b"/>
        <c:numFmt formatCode="ge" sourceLinked="1"/>
        <c:majorTickMark val="none"/>
        <c:minorTickMark val="none"/>
        <c:tickLblPos val="none"/>
        <c:crossAx val="451161256"/>
        <c:crosses val="autoZero"/>
        <c:auto val="1"/>
        <c:lblOffset val="100"/>
        <c:baseTimeUnit val="years"/>
      </c:dateAx>
      <c:valAx>
        <c:axId val="451161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5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78.34</c:v>
                </c:pt>
                <c:pt idx="1">
                  <c:v>58.45</c:v>
                </c:pt>
                <c:pt idx="2">
                  <c:v>78.89</c:v>
                </c:pt>
                <c:pt idx="3">
                  <c:v>70.239999999999995</c:v>
                </c:pt>
                <c:pt idx="4">
                  <c:v>53.24</c:v>
                </c:pt>
              </c:numCache>
            </c:numRef>
          </c:val>
        </c:ser>
        <c:dLbls>
          <c:showLegendKey val="0"/>
          <c:showVal val="0"/>
          <c:showCatName val="0"/>
          <c:showSerName val="0"/>
          <c:showPercent val="0"/>
          <c:showBubbleSize val="0"/>
        </c:dLbls>
        <c:gapWidth val="150"/>
        <c:axId val="451163216"/>
        <c:axId val="451154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43.42</c:v>
                </c:pt>
                <c:pt idx="1">
                  <c:v>41.25</c:v>
                </c:pt>
                <c:pt idx="2">
                  <c:v>39.99</c:v>
                </c:pt>
                <c:pt idx="3">
                  <c:v>35.83</c:v>
                </c:pt>
                <c:pt idx="4">
                  <c:v>37.06</c:v>
                </c:pt>
              </c:numCache>
            </c:numRef>
          </c:val>
          <c:smooth val="0"/>
        </c:ser>
        <c:dLbls>
          <c:showLegendKey val="0"/>
          <c:showVal val="0"/>
          <c:showCatName val="0"/>
          <c:showSerName val="0"/>
          <c:showPercent val="0"/>
          <c:showBubbleSize val="0"/>
        </c:dLbls>
        <c:marker val="1"/>
        <c:smooth val="0"/>
        <c:axId val="451163216"/>
        <c:axId val="451154200"/>
      </c:lineChart>
      <c:dateAx>
        <c:axId val="451163216"/>
        <c:scaling>
          <c:orientation val="minMax"/>
        </c:scaling>
        <c:delete val="1"/>
        <c:axPos val="b"/>
        <c:numFmt formatCode="ge" sourceLinked="1"/>
        <c:majorTickMark val="none"/>
        <c:minorTickMark val="none"/>
        <c:tickLblPos val="none"/>
        <c:crossAx val="451154200"/>
        <c:crosses val="autoZero"/>
        <c:auto val="1"/>
        <c:lblOffset val="100"/>
        <c:baseTimeUnit val="years"/>
      </c:dateAx>
      <c:valAx>
        <c:axId val="451154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116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284.67</c:v>
                </c:pt>
                <c:pt idx="1">
                  <c:v>376.23</c:v>
                </c:pt>
                <c:pt idx="2">
                  <c:v>290.60000000000002</c:v>
                </c:pt>
                <c:pt idx="3">
                  <c:v>339.68</c:v>
                </c:pt>
                <c:pt idx="4">
                  <c:v>488.75</c:v>
                </c:pt>
              </c:numCache>
            </c:numRef>
          </c:val>
        </c:ser>
        <c:dLbls>
          <c:showLegendKey val="0"/>
          <c:showVal val="0"/>
          <c:showCatName val="0"/>
          <c:showSerName val="0"/>
          <c:showPercent val="0"/>
          <c:showBubbleSize val="0"/>
        </c:dLbls>
        <c:gapWidth val="150"/>
        <c:axId val="440940456"/>
        <c:axId val="44094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442.13</c:v>
                </c:pt>
                <c:pt idx="1">
                  <c:v>457.42</c:v>
                </c:pt>
                <c:pt idx="2">
                  <c:v>477.5</c:v>
                </c:pt>
                <c:pt idx="3">
                  <c:v>528.37</c:v>
                </c:pt>
                <c:pt idx="4">
                  <c:v>514.20000000000005</c:v>
                </c:pt>
              </c:numCache>
            </c:numRef>
          </c:val>
          <c:smooth val="0"/>
        </c:ser>
        <c:dLbls>
          <c:showLegendKey val="0"/>
          <c:showVal val="0"/>
          <c:showCatName val="0"/>
          <c:showSerName val="0"/>
          <c:showPercent val="0"/>
          <c:showBubbleSize val="0"/>
        </c:dLbls>
        <c:marker val="1"/>
        <c:smooth val="0"/>
        <c:axId val="440940456"/>
        <c:axId val="440940848"/>
      </c:lineChart>
      <c:dateAx>
        <c:axId val="440940456"/>
        <c:scaling>
          <c:orientation val="minMax"/>
        </c:scaling>
        <c:delete val="1"/>
        <c:axPos val="b"/>
        <c:numFmt formatCode="ge" sourceLinked="1"/>
        <c:majorTickMark val="none"/>
        <c:minorTickMark val="none"/>
        <c:tickLblPos val="none"/>
        <c:crossAx val="440940848"/>
        <c:crosses val="autoZero"/>
        <c:auto val="1"/>
        <c:lblOffset val="100"/>
        <c:baseTimeUnit val="years"/>
      </c:dateAx>
      <c:valAx>
        <c:axId val="44094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0940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【514.20】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40"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簡易排水</v>
      </c>
      <c r="Q8" s="72"/>
      <c r="R8" s="72"/>
      <c r="S8" s="72"/>
      <c r="T8" s="72"/>
      <c r="U8" s="72"/>
      <c r="V8" s="72"/>
      <c r="W8" s="72" t="str">
        <f>データ!L6</f>
        <v>J2</v>
      </c>
      <c r="X8" s="72"/>
      <c r="Y8" s="72"/>
      <c r="Z8" s="72"/>
      <c r="AA8" s="72"/>
      <c r="AB8" s="72"/>
      <c r="AC8" s="72"/>
      <c r="AD8" s="73" t="s">
        <v>122</v>
      </c>
      <c r="AE8" s="73"/>
      <c r="AF8" s="73"/>
      <c r="AG8" s="73"/>
      <c r="AH8" s="73"/>
      <c r="AI8" s="73"/>
      <c r="AJ8" s="73"/>
      <c r="AK8" s="4"/>
      <c r="AL8" s="67">
        <f>データ!S6</f>
        <v>5706</v>
      </c>
      <c r="AM8" s="67"/>
      <c r="AN8" s="67"/>
      <c r="AO8" s="67"/>
      <c r="AP8" s="67"/>
      <c r="AQ8" s="67"/>
      <c r="AR8" s="67"/>
      <c r="AS8" s="67"/>
      <c r="AT8" s="66">
        <f>データ!T6</f>
        <v>393.19</v>
      </c>
      <c r="AU8" s="66"/>
      <c r="AV8" s="66"/>
      <c r="AW8" s="66"/>
      <c r="AX8" s="66"/>
      <c r="AY8" s="66"/>
      <c r="AZ8" s="66"/>
      <c r="BA8" s="66"/>
      <c r="BB8" s="66">
        <f>データ!U6</f>
        <v>14.51</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0.46</v>
      </c>
      <c r="Q10" s="66"/>
      <c r="R10" s="66"/>
      <c r="S10" s="66"/>
      <c r="T10" s="66"/>
      <c r="U10" s="66"/>
      <c r="V10" s="66"/>
      <c r="W10" s="66">
        <f>データ!Q6</f>
        <v>100</v>
      </c>
      <c r="X10" s="66"/>
      <c r="Y10" s="66"/>
      <c r="Z10" s="66"/>
      <c r="AA10" s="66"/>
      <c r="AB10" s="66"/>
      <c r="AC10" s="66"/>
      <c r="AD10" s="67">
        <f>データ!R6</f>
        <v>4190</v>
      </c>
      <c r="AE10" s="67"/>
      <c r="AF10" s="67"/>
      <c r="AG10" s="67"/>
      <c r="AH10" s="67"/>
      <c r="AI10" s="67"/>
      <c r="AJ10" s="67"/>
      <c r="AK10" s="2"/>
      <c r="AL10" s="67">
        <f>データ!V6</f>
        <v>25</v>
      </c>
      <c r="AM10" s="67"/>
      <c r="AN10" s="67"/>
      <c r="AO10" s="67"/>
      <c r="AP10" s="67"/>
      <c r="AQ10" s="67"/>
      <c r="AR10" s="67"/>
      <c r="AS10" s="67"/>
      <c r="AT10" s="66">
        <f>データ!W6</f>
        <v>0.03</v>
      </c>
      <c r="AU10" s="66"/>
      <c r="AV10" s="66"/>
      <c r="AW10" s="66"/>
      <c r="AX10" s="66"/>
      <c r="AY10" s="66"/>
      <c r="AZ10" s="66"/>
      <c r="BA10" s="66"/>
      <c r="BB10" s="66">
        <f>データ!X6</f>
        <v>833.33</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【274.07】</v>
      </c>
      <c r="I86" s="26" t="str">
        <f>データ!CA6</f>
        <v>【37.06】</v>
      </c>
      <c r="J86" s="26" t="str">
        <f>データ!CL6</f>
        <v>【514.20】</v>
      </c>
      <c r="K86" s="26" t="str">
        <f>データ!CW6</f>
        <v>【27.55】</v>
      </c>
      <c r="L86" s="26" t="str">
        <f>データ!DH6</f>
        <v>【94.87】</v>
      </c>
      <c r="M86" s="26" t="s">
        <v>56</v>
      </c>
      <c r="N86" s="26" t="s">
        <v>56</v>
      </c>
      <c r="O86" s="26" t="str">
        <f>データ!EO6</f>
        <v>【0.00】</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63223</v>
      </c>
      <c r="D6" s="33">
        <f t="shared" si="3"/>
        <v>47</v>
      </c>
      <c r="E6" s="33">
        <f t="shared" si="3"/>
        <v>17</v>
      </c>
      <c r="F6" s="33">
        <f t="shared" si="3"/>
        <v>8</v>
      </c>
      <c r="G6" s="33">
        <f t="shared" si="3"/>
        <v>0</v>
      </c>
      <c r="H6" s="33" t="str">
        <f t="shared" si="3"/>
        <v>山形県　西川町</v>
      </c>
      <c r="I6" s="33" t="str">
        <f t="shared" si="3"/>
        <v>法非適用</v>
      </c>
      <c r="J6" s="33" t="str">
        <f t="shared" si="3"/>
        <v>下水道事業</v>
      </c>
      <c r="K6" s="33" t="str">
        <f t="shared" si="3"/>
        <v>簡易排水</v>
      </c>
      <c r="L6" s="33" t="str">
        <f t="shared" si="3"/>
        <v>J2</v>
      </c>
      <c r="M6" s="33">
        <f t="shared" si="3"/>
        <v>0</v>
      </c>
      <c r="N6" s="34" t="str">
        <f t="shared" si="3"/>
        <v>-</v>
      </c>
      <c r="O6" s="34" t="str">
        <f t="shared" si="3"/>
        <v>該当数値なし</v>
      </c>
      <c r="P6" s="34">
        <f t="shared" si="3"/>
        <v>0.46</v>
      </c>
      <c r="Q6" s="34">
        <f t="shared" si="3"/>
        <v>100</v>
      </c>
      <c r="R6" s="34">
        <f t="shared" si="3"/>
        <v>4190</v>
      </c>
      <c r="S6" s="34">
        <f t="shared" si="3"/>
        <v>5706</v>
      </c>
      <c r="T6" s="34">
        <f t="shared" si="3"/>
        <v>393.19</v>
      </c>
      <c r="U6" s="34">
        <f t="shared" si="3"/>
        <v>14.51</v>
      </c>
      <c r="V6" s="34">
        <f t="shared" si="3"/>
        <v>25</v>
      </c>
      <c r="W6" s="34">
        <f t="shared" si="3"/>
        <v>0.03</v>
      </c>
      <c r="X6" s="34">
        <f t="shared" si="3"/>
        <v>833.33</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230</v>
      </c>
      <c r="BG6" s="34">
        <f t="shared" ref="BG6:BO6" si="7">IF(BG7="",NA(),BG7)</f>
        <v>0</v>
      </c>
      <c r="BH6" s="35">
        <f t="shared" si="7"/>
        <v>254.17</v>
      </c>
      <c r="BI6" s="34">
        <f t="shared" si="7"/>
        <v>0</v>
      </c>
      <c r="BJ6" s="34">
        <f t="shared" si="7"/>
        <v>0</v>
      </c>
      <c r="BK6" s="35">
        <f t="shared" si="7"/>
        <v>195.18</v>
      </c>
      <c r="BL6" s="35">
        <f t="shared" si="7"/>
        <v>183.02</v>
      </c>
      <c r="BM6" s="35">
        <f t="shared" si="7"/>
        <v>163.30000000000001</v>
      </c>
      <c r="BN6" s="35">
        <f t="shared" si="7"/>
        <v>332.28</v>
      </c>
      <c r="BO6" s="35">
        <f t="shared" si="7"/>
        <v>274.07</v>
      </c>
      <c r="BP6" s="34" t="str">
        <f>IF(BP7="","",IF(BP7="-","【-】","【"&amp;SUBSTITUTE(TEXT(BP7,"#,##0.00"),"-","△")&amp;"】"))</f>
        <v>【274.07】</v>
      </c>
      <c r="BQ6" s="35">
        <f>IF(BQ7="",NA(),BQ7)</f>
        <v>78.34</v>
      </c>
      <c r="BR6" s="35">
        <f t="shared" ref="BR6:BZ6" si="8">IF(BR7="",NA(),BR7)</f>
        <v>58.45</v>
      </c>
      <c r="BS6" s="35">
        <f t="shared" si="8"/>
        <v>78.89</v>
      </c>
      <c r="BT6" s="35">
        <f t="shared" si="8"/>
        <v>70.239999999999995</v>
      </c>
      <c r="BU6" s="35">
        <f t="shared" si="8"/>
        <v>53.24</v>
      </c>
      <c r="BV6" s="35">
        <f t="shared" si="8"/>
        <v>43.42</v>
      </c>
      <c r="BW6" s="35">
        <f t="shared" si="8"/>
        <v>41.25</v>
      </c>
      <c r="BX6" s="35">
        <f t="shared" si="8"/>
        <v>39.99</v>
      </c>
      <c r="BY6" s="35">
        <f t="shared" si="8"/>
        <v>35.83</v>
      </c>
      <c r="BZ6" s="35">
        <f t="shared" si="8"/>
        <v>37.06</v>
      </c>
      <c r="CA6" s="34" t="str">
        <f>IF(CA7="","",IF(CA7="-","【-】","【"&amp;SUBSTITUTE(TEXT(CA7,"#,##0.00"),"-","△")&amp;"】"))</f>
        <v>【37.06】</v>
      </c>
      <c r="CB6" s="35">
        <f>IF(CB7="",NA(),CB7)</f>
        <v>284.67</v>
      </c>
      <c r="CC6" s="35">
        <f t="shared" ref="CC6:CK6" si="9">IF(CC7="",NA(),CC7)</f>
        <v>376.23</v>
      </c>
      <c r="CD6" s="35">
        <f t="shared" si="9"/>
        <v>290.60000000000002</v>
      </c>
      <c r="CE6" s="35">
        <f t="shared" si="9"/>
        <v>339.68</v>
      </c>
      <c r="CF6" s="35">
        <f t="shared" si="9"/>
        <v>488.75</v>
      </c>
      <c r="CG6" s="35">
        <f t="shared" si="9"/>
        <v>442.13</v>
      </c>
      <c r="CH6" s="35">
        <f t="shared" si="9"/>
        <v>457.42</v>
      </c>
      <c r="CI6" s="35">
        <f t="shared" si="9"/>
        <v>477.5</v>
      </c>
      <c r="CJ6" s="35">
        <f t="shared" si="9"/>
        <v>528.37</v>
      </c>
      <c r="CK6" s="35">
        <f t="shared" si="9"/>
        <v>514.20000000000005</v>
      </c>
      <c r="CL6" s="34" t="str">
        <f>IF(CL7="","",IF(CL7="-","【-】","【"&amp;SUBSTITUTE(TEXT(CL7,"#,##0.00"),"-","△")&amp;"】"))</f>
        <v>【514.20】</v>
      </c>
      <c r="CM6" s="35">
        <f>IF(CM7="",NA(),CM7)</f>
        <v>33.33</v>
      </c>
      <c r="CN6" s="35">
        <f t="shared" ref="CN6:CV6" si="10">IF(CN7="",NA(),CN7)</f>
        <v>29.17</v>
      </c>
      <c r="CO6" s="35">
        <f t="shared" si="10"/>
        <v>29.17</v>
      </c>
      <c r="CP6" s="35">
        <f t="shared" si="10"/>
        <v>29.17</v>
      </c>
      <c r="CQ6" s="35">
        <f t="shared" si="10"/>
        <v>29.17</v>
      </c>
      <c r="CR6" s="35">
        <f t="shared" si="10"/>
        <v>28.09</v>
      </c>
      <c r="CS6" s="35">
        <f t="shared" si="10"/>
        <v>28.6</v>
      </c>
      <c r="CT6" s="35">
        <f t="shared" si="10"/>
        <v>28.81</v>
      </c>
      <c r="CU6" s="35">
        <f t="shared" si="10"/>
        <v>27.46</v>
      </c>
      <c r="CV6" s="35">
        <f t="shared" si="10"/>
        <v>27.55</v>
      </c>
      <c r="CW6" s="34" t="str">
        <f>IF(CW7="","",IF(CW7="-","【-】","【"&amp;SUBSTITUTE(TEXT(CW7,"#,##0.00"),"-","△")&amp;"】"))</f>
        <v>【27.55】</v>
      </c>
      <c r="CX6" s="35">
        <f>IF(CX7="",NA(),CX7)</f>
        <v>100</v>
      </c>
      <c r="CY6" s="35">
        <f t="shared" ref="CY6:DG6" si="11">IF(CY7="",NA(),CY7)</f>
        <v>100</v>
      </c>
      <c r="CZ6" s="35">
        <f t="shared" si="11"/>
        <v>100</v>
      </c>
      <c r="DA6" s="35">
        <f t="shared" si="11"/>
        <v>100</v>
      </c>
      <c r="DB6" s="35">
        <f t="shared" si="11"/>
        <v>100</v>
      </c>
      <c r="DC6" s="35">
        <f t="shared" si="11"/>
        <v>95.31</v>
      </c>
      <c r="DD6" s="35">
        <f t="shared" si="11"/>
        <v>95.3</v>
      </c>
      <c r="DE6" s="35">
        <f t="shared" si="11"/>
        <v>95.8</v>
      </c>
      <c r="DF6" s="35">
        <f t="shared" si="11"/>
        <v>94.81</v>
      </c>
      <c r="DG6" s="35">
        <f t="shared" si="11"/>
        <v>94.87</v>
      </c>
      <c r="DH6" s="34" t="str">
        <f>IF(DH7="","",IF(DH7="-","【-】","【"&amp;SUBSTITUTE(TEXT(DH7,"#,##0.00"),"-","△")&amp;"】"))</f>
        <v>【94.87】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c r="A7" s="28"/>
      <c r="B7" s="37">
        <v>2016</v>
      </c>
      <c r="C7" s="37">
        <v>63223</v>
      </c>
      <c r="D7" s="37">
        <v>47</v>
      </c>
      <c r="E7" s="37">
        <v>17</v>
      </c>
      <c r="F7" s="37">
        <v>8</v>
      </c>
      <c r="G7" s="37">
        <v>0</v>
      </c>
      <c r="H7" s="37" t="s">
        <v>110</v>
      </c>
      <c r="I7" s="37" t="s">
        <v>111</v>
      </c>
      <c r="J7" s="37" t="s">
        <v>112</v>
      </c>
      <c r="K7" s="37" t="s">
        <v>113</v>
      </c>
      <c r="L7" s="37" t="s">
        <v>114</v>
      </c>
      <c r="M7" s="37"/>
      <c r="N7" s="38" t="s">
        <v>115</v>
      </c>
      <c r="O7" s="38" t="s">
        <v>116</v>
      </c>
      <c r="P7" s="38">
        <v>0.46</v>
      </c>
      <c r="Q7" s="38">
        <v>100</v>
      </c>
      <c r="R7" s="38">
        <v>4190</v>
      </c>
      <c r="S7" s="38">
        <v>5706</v>
      </c>
      <c r="T7" s="38">
        <v>393.19</v>
      </c>
      <c r="U7" s="38">
        <v>14.51</v>
      </c>
      <c r="V7" s="38">
        <v>25</v>
      </c>
      <c r="W7" s="38">
        <v>0.03</v>
      </c>
      <c r="X7" s="38">
        <v>833.33</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230</v>
      </c>
      <c r="BG7" s="38">
        <v>0</v>
      </c>
      <c r="BH7" s="38">
        <v>254.17</v>
      </c>
      <c r="BI7" s="38">
        <v>0</v>
      </c>
      <c r="BJ7" s="38">
        <v>0</v>
      </c>
      <c r="BK7" s="38">
        <v>195.18</v>
      </c>
      <c r="BL7" s="38">
        <v>183.02</v>
      </c>
      <c r="BM7" s="38">
        <v>163.30000000000001</v>
      </c>
      <c r="BN7" s="38">
        <v>332.28</v>
      </c>
      <c r="BO7" s="38">
        <v>274.07</v>
      </c>
      <c r="BP7" s="38">
        <v>274.07</v>
      </c>
      <c r="BQ7" s="38">
        <v>78.34</v>
      </c>
      <c r="BR7" s="38">
        <v>58.45</v>
      </c>
      <c r="BS7" s="38">
        <v>78.89</v>
      </c>
      <c r="BT7" s="38">
        <v>70.239999999999995</v>
      </c>
      <c r="BU7" s="38">
        <v>53.24</v>
      </c>
      <c r="BV7" s="38">
        <v>43.42</v>
      </c>
      <c r="BW7" s="38">
        <v>41.25</v>
      </c>
      <c r="BX7" s="38">
        <v>39.99</v>
      </c>
      <c r="BY7" s="38">
        <v>35.83</v>
      </c>
      <c r="BZ7" s="38">
        <v>37.06</v>
      </c>
      <c r="CA7" s="38">
        <v>37.06</v>
      </c>
      <c r="CB7" s="38">
        <v>284.67</v>
      </c>
      <c r="CC7" s="38">
        <v>376.23</v>
      </c>
      <c r="CD7" s="38">
        <v>290.60000000000002</v>
      </c>
      <c r="CE7" s="38">
        <v>339.68</v>
      </c>
      <c r="CF7" s="38">
        <v>488.75</v>
      </c>
      <c r="CG7" s="38">
        <v>442.13</v>
      </c>
      <c r="CH7" s="38">
        <v>457.42</v>
      </c>
      <c r="CI7" s="38">
        <v>477.5</v>
      </c>
      <c r="CJ7" s="38">
        <v>528.37</v>
      </c>
      <c r="CK7" s="38">
        <v>514.20000000000005</v>
      </c>
      <c r="CL7" s="38">
        <v>514.20000000000005</v>
      </c>
      <c r="CM7" s="38">
        <v>33.33</v>
      </c>
      <c r="CN7" s="38">
        <v>29.17</v>
      </c>
      <c r="CO7" s="38">
        <v>29.17</v>
      </c>
      <c r="CP7" s="38">
        <v>29.17</v>
      </c>
      <c r="CQ7" s="38">
        <v>29.17</v>
      </c>
      <c r="CR7" s="38">
        <v>28.09</v>
      </c>
      <c r="CS7" s="38">
        <v>28.6</v>
      </c>
      <c r="CT7" s="38">
        <v>28.81</v>
      </c>
      <c r="CU7" s="38">
        <v>27.46</v>
      </c>
      <c r="CV7" s="38">
        <v>27.55</v>
      </c>
      <c r="CW7" s="38">
        <v>27.55</v>
      </c>
      <c r="CX7" s="38">
        <v>100</v>
      </c>
      <c r="CY7" s="38">
        <v>100</v>
      </c>
      <c r="CZ7" s="38">
        <v>100</v>
      </c>
      <c r="DA7" s="38">
        <v>100</v>
      </c>
      <c r="DB7" s="38">
        <v>100</v>
      </c>
      <c r="DC7" s="38">
        <v>95.31</v>
      </c>
      <c r="DD7" s="38">
        <v>95.3</v>
      </c>
      <c r="DE7" s="38">
        <v>95.8</v>
      </c>
      <c r="DF7" s="38">
        <v>94.81</v>
      </c>
      <c r="DG7" s="38">
        <v>94.87</v>
      </c>
      <c r="DH7" s="38">
        <v>94.87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堀江　美穂</cp:lastModifiedBy>
  <cp:lastPrinted>2018-02-07T06:40:14Z</cp:lastPrinted>
  <dcterms:created xsi:type="dcterms:W3CDTF">2017-12-25T02:37:30Z</dcterms:created>
  <dcterms:modified xsi:type="dcterms:W3CDTF">2018-02-16T00:29:39Z</dcterms:modified>
  <cp:category/>
</cp:coreProperties>
</file>