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1521.OOE7\Desktop\28決算版\"/>
    </mc:Choice>
  </mc:AlternateContent>
  <workbookProtection workbookPassword="B319"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S6" i="5"/>
  <c r="AL8" i="4" s="1"/>
  <c r="R6" i="5"/>
  <c r="AD10" i="4" s="1"/>
  <c r="Q6" i="5"/>
  <c r="W10" i="4" s="1"/>
  <c r="P6" i="5"/>
  <c r="P10" i="4" s="1"/>
  <c r="O6" i="5"/>
  <c r="I10" i="4" s="1"/>
  <c r="N6" i="5"/>
  <c r="B10" i="4" s="1"/>
  <c r="M6" i="5"/>
  <c r="L6" i="5"/>
  <c r="W8" i="4" s="1"/>
  <c r="K6" i="5"/>
  <c r="P8" i="4" s="1"/>
  <c r="J6" i="5"/>
  <c r="I8" i="4" s="1"/>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AT10" i="4"/>
  <c r="AL10" i="4"/>
  <c r="AT8" i="4"/>
  <c r="B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<sst xmlns="http://schemas.openxmlformats.org/spreadsheetml/2006/main" count="240" uniqueCount="125">
  <si>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</si>
  <si>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</si>
  <si>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</si>
  <si>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</si>
  <si>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</si>
  <si>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</si>
  <si>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</si>
  <si>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</si>
  <si>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</si>
  <si>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</si>
  <si>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</si>
  <si>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</si>
  <si>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</si>
  <si>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</si>
  <si>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</si>
  <si>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</si>
  <si>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</si>
  <si>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</si>
  <si>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</si>
  <si>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</si>
  <si>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</si>
  <si>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</si>
  <si>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</si>
  <si>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</si>
  <si>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</si>
  <si>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</si>
  <si>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</si>
  <si>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</si>
  <si>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</si>
  <si>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</si>
  <si>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</si>
  <si>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</si>
  <si>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</si>
  <si>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</si>
  <si>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</si>
  <si>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</si>
  <si>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</si>
  <si>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</si>
  <si>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</si>
  <si>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</si>
  <si>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</si>
  <si>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</si>
  <si>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</si>
  <si>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</si>
  <si>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</si>
  <si>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</si>
  <si>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</si>
  <si>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</si>
  <si>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</si>
  <si>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</si>
  <si>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</si>
  <si>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</si>
  <si>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</si>
  <si>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</si>
  <si>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</si>
  <si>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</si>
  <si>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</si>
  <si>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</si>
  <si>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</si>
  <si>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</si>
  <si>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</si>
  <si>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</si>
  <si>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</si>
  <si>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</si>
  <si>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</si>
  <si>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</si>
  <si>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</si>
  <si>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</si>
  <si>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</si>
  <si>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</si>
  <si>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</si>
  <si>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</si>
  <si>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</si>
  <si>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</si>
  <si>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</si>
  <si>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</si>
  <si>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</si>
  <si>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</si>
  <si>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</si>
  <si>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</si>
  <si>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</si>
  <si>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</si>
  <si>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</si>
  <si>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</si>
  <si>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</si>
  <si>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</si>
  <si>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</si>
  <si>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</si>
  <si>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</si>
  <si>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</si>
  <si>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</si>
  <si>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</si>
  <si>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</si>
  <si>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</si>
  <si>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</si>
  <si>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</si>
  <si>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</si>
  <si>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</si>
  <si>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</si>
  <si>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</si>
  <si>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</si>
  <si>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</si>
  <si>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</si>
  <si>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</si>
  <si>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</si>
  <si>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</si>
  <si>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</si>
  <si>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</si>
  <si>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</si>
  <si>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大江町</t>
  </si>
  <si>
    <t>法非適用</t>
  </si>
  <si>
    <t>下水道事業</t>
  </si>
  <si>
    <t>公共下水道</t>
  </si>
  <si>
    <t>Cc2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</si>
  <si>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</si>
  <si>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</si>
  <si>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</si>
  <si>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</si>
  <si>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</si>
  <si>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</si>
  <si>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</si>
  <si>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供用開始後最長17年と比較的に築浅な下水道施設であるため、現状として老朽化に伴う施設の不具合は特段生じていない状況である。
　しかしながら、今後確実に進行する老朽化対策のため、管渠及び処理場の長寿命化計画を策定（処理場は策定済み）・更新していくとともに、きめ細かなメンテナンスを継続して実施することで、可能な限り施設や設備の劣化を抑えることとしたい。
　また、下水道施設のストックマネジメント計画を策定し財政分析等を行うことで、維持管理費用の将来負担の軽減を図っていくこととしたい。</t>
    <rPh sb="1" eb="3">
      <t>キョウヨウ</t>
    </rPh>
    <rPh sb="3" eb="5">
      <t>カイシ</t>
    </rPh>
    <rPh sb="5" eb="6">
      <t>ゴ</t>
    </rPh>
    <rPh sb="6" eb="8">
      <t>サイチョウ</t>
    </rPh>
    <rPh sb="10" eb="11">
      <t>ネン</t>
    </rPh>
    <rPh sb="12" eb="15">
      <t>ヒカクテキ</t>
    </rPh>
    <rPh sb="16" eb="18">
      <t>チクアサ</t>
    </rPh>
    <rPh sb="19" eb="22">
      <t>ゲスイドウ</t>
    </rPh>
    <rPh sb="22" eb="24">
      <t>シセツ</t>
    </rPh>
    <rPh sb="30" eb="32">
      <t>ゲンジョウ</t>
    </rPh>
    <rPh sb="35" eb="38">
      <t>ロウキュウカ</t>
    </rPh>
    <rPh sb="39" eb="40">
      <t>トモナ</t>
    </rPh>
    <rPh sb="41" eb="43">
      <t>シセツ</t>
    </rPh>
    <rPh sb="44" eb="47">
      <t>フグアイ</t>
    </rPh>
    <rPh sb="48" eb="50">
      <t>トクダン</t>
    </rPh>
    <rPh sb="50" eb="51">
      <t>ショウ</t>
    </rPh>
    <rPh sb="56" eb="58">
      <t>ジョウキョウ</t>
    </rPh>
    <rPh sb="71" eb="73">
      <t>コンゴ</t>
    </rPh>
    <rPh sb="73" eb="75">
      <t>カクジツ</t>
    </rPh>
    <rPh sb="76" eb="78">
      <t>シンコウ</t>
    </rPh>
    <rPh sb="80" eb="83">
      <t>ロウキュウカ</t>
    </rPh>
    <rPh sb="83" eb="85">
      <t>タイサク</t>
    </rPh>
    <rPh sb="89" eb="91">
      <t>カンキョ</t>
    </rPh>
    <rPh sb="91" eb="92">
      <t>オヨ</t>
    </rPh>
    <rPh sb="93" eb="96">
      <t>ショリジョウ</t>
    </rPh>
    <rPh sb="97" eb="98">
      <t>チョウ</t>
    </rPh>
    <rPh sb="98" eb="101">
      <t>ジュミョウカ</t>
    </rPh>
    <rPh sb="101" eb="103">
      <t>ケイカク</t>
    </rPh>
    <rPh sb="104" eb="106">
      <t>サクテイ</t>
    </rPh>
    <rPh sb="107" eb="110">
      <t>ショリジョウ</t>
    </rPh>
    <rPh sb="111" eb="113">
      <t>サクテイ</t>
    </rPh>
    <rPh sb="113" eb="114">
      <t>ズ</t>
    </rPh>
    <rPh sb="117" eb="119">
      <t>コウシン</t>
    </rPh>
    <rPh sb="130" eb="131">
      <t>コマ</t>
    </rPh>
    <rPh sb="140" eb="142">
      <t>ケイゾク</t>
    </rPh>
    <rPh sb="144" eb="146">
      <t>ジッシ</t>
    </rPh>
    <rPh sb="152" eb="154">
      <t>カノウ</t>
    </rPh>
    <rPh sb="155" eb="156">
      <t>カギ</t>
    </rPh>
    <rPh sb="157" eb="159">
      <t>シセツ</t>
    </rPh>
    <rPh sb="160" eb="162">
      <t>セツビ</t>
    </rPh>
    <rPh sb="163" eb="165">
      <t>レッカ</t>
    </rPh>
    <rPh sb="166" eb="167">
      <t>オサ</t>
    </rPh>
    <rPh sb="181" eb="184">
      <t>ゲスイドウ</t>
    </rPh>
    <rPh sb="184" eb="186">
      <t>シセツ</t>
    </rPh>
    <rPh sb="197" eb="199">
      <t>ケイカク</t>
    </rPh>
    <rPh sb="200" eb="202">
      <t>サクテイ</t>
    </rPh>
    <rPh sb="203" eb="205">
      <t>ザイセイ</t>
    </rPh>
    <rPh sb="205" eb="207">
      <t>ブンセキ</t>
    </rPh>
    <rPh sb="207" eb="208">
      <t>トウ</t>
    </rPh>
    <rPh sb="209" eb="210">
      <t>オコナ</t>
    </rPh>
    <rPh sb="215" eb="217">
      <t>イジ</t>
    </rPh>
    <rPh sb="217" eb="219">
      <t>カンリ</t>
    </rPh>
    <rPh sb="219" eb="221">
      <t>ヒヨウ</t>
    </rPh>
    <rPh sb="222" eb="224">
      <t>ショウライ</t>
    </rPh>
    <rPh sb="224" eb="226">
      <t>フタン</t>
    </rPh>
    <rPh sb="227" eb="229">
      <t>ケイゲン</t>
    </rPh>
    <rPh sb="230" eb="231">
      <t>ハカ</t>
    </rPh>
    <phoneticPr fontId="4"/>
  </si>
  <si>
    <t>　各指標について、良好値はその継続、不良値はその改善に向けた方策の検討、並びに長期的な視点（概ね50年後）に立った下水道施設の改修等に係る経営計画に基づきながら事業を展開していくことで、健全な経営を持続させ、住民生活と公衆衛生の向上につなげられるよう引き続き努めていくこととしたい。</t>
    <rPh sb="1" eb="4">
      <t>カクシヒョウ</t>
    </rPh>
    <rPh sb="9" eb="11">
      <t>リョウコウ</t>
    </rPh>
    <rPh sb="11" eb="12">
      <t>チ</t>
    </rPh>
    <rPh sb="15" eb="17">
      <t>ケイゾク</t>
    </rPh>
    <rPh sb="18" eb="20">
      <t>フリョウ</t>
    </rPh>
    <rPh sb="20" eb="21">
      <t>チ</t>
    </rPh>
    <rPh sb="24" eb="26">
      <t>カイゼン</t>
    </rPh>
    <rPh sb="27" eb="28">
      <t>ム</t>
    </rPh>
    <rPh sb="30" eb="32">
      <t>ホウサク</t>
    </rPh>
    <rPh sb="33" eb="35">
      <t>ケントウ</t>
    </rPh>
    <rPh sb="36" eb="37">
      <t>ナラ</t>
    </rPh>
    <rPh sb="39" eb="42">
      <t>チョウキテキ</t>
    </rPh>
    <rPh sb="43" eb="45">
      <t>シテン</t>
    </rPh>
    <rPh sb="46" eb="47">
      <t>オオム</t>
    </rPh>
    <rPh sb="50" eb="51">
      <t>ネン</t>
    </rPh>
    <rPh sb="51" eb="52">
      <t>ゴ</t>
    </rPh>
    <rPh sb="54" eb="55">
      <t>タ</t>
    </rPh>
    <rPh sb="57" eb="60">
      <t>ゲスイドウ</t>
    </rPh>
    <rPh sb="60" eb="62">
      <t>シセツ</t>
    </rPh>
    <rPh sb="63" eb="65">
      <t>カイシュウ</t>
    </rPh>
    <rPh sb="65" eb="66">
      <t>トウ</t>
    </rPh>
    <rPh sb="67" eb="68">
      <t>カカ</t>
    </rPh>
    <rPh sb="69" eb="71">
      <t>ケイエイ</t>
    </rPh>
    <rPh sb="71" eb="73">
      <t>ケイカク</t>
    </rPh>
    <rPh sb="74" eb="75">
      <t>モト</t>
    </rPh>
    <rPh sb="80" eb="82">
      <t>ジギョウ</t>
    </rPh>
    <rPh sb="83" eb="85">
      <t>テンカイ</t>
    </rPh>
    <rPh sb="93" eb="95">
      <t>ケンゼン</t>
    </rPh>
    <rPh sb="96" eb="98">
      <t>ケイエイ</t>
    </rPh>
    <rPh sb="99" eb="101">
      <t>ジゾク</t>
    </rPh>
    <rPh sb="104" eb="106">
      <t>ジュウミン</t>
    </rPh>
    <rPh sb="106" eb="108">
      <t>セイカツ</t>
    </rPh>
    <rPh sb="109" eb="111">
      <t>コウシュウ</t>
    </rPh>
    <rPh sb="111" eb="113">
      <t>エイセイ</t>
    </rPh>
    <rPh sb="114" eb="116">
      <t>コウジョウ</t>
    </rPh>
    <rPh sb="125" eb="126">
      <t>ヒ</t>
    </rPh>
    <rPh sb="127" eb="128">
      <t>ツヅ</t>
    </rPh>
    <rPh sb="129" eb="130">
      <t>ツト</t>
    </rPh>
    <phoneticPr fontId="4"/>
  </si>
  <si>
    <t>　経営の健全化・効率性を示す各指標は、概ね良好な状況と考えているが、包括的民間委託の導入を検討するなど、更なる経費削減のための方策を検討・実施するとともに、全国平均より低調となっている水洗化率及び施設利用率を向上させるため、未接続者・世帯への接続勧奨の対策を講じ、接続につなげていくことで、下水道財政の根幹をなす使用料収入の増加を図っていくこととしたい。</t>
    <rPh sb="1" eb="3">
      <t>ケイエイ</t>
    </rPh>
    <rPh sb="4" eb="7">
      <t>ケンゼンカ</t>
    </rPh>
    <rPh sb="8" eb="11">
      <t>コウリツセイ</t>
    </rPh>
    <rPh sb="12" eb="13">
      <t>シメ</t>
    </rPh>
    <rPh sb="14" eb="17">
      <t>カクシヒョウ</t>
    </rPh>
    <rPh sb="19" eb="20">
      <t>オオム</t>
    </rPh>
    <rPh sb="21" eb="23">
      <t>リョウコウ</t>
    </rPh>
    <rPh sb="24" eb="26">
      <t>ジョウキョウ</t>
    </rPh>
    <rPh sb="27" eb="28">
      <t>カンガ</t>
    </rPh>
    <rPh sb="34" eb="37">
      <t>ホウカツテキ</t>
    </rPh>
    <rPh sb="37" eb="39">
      <t>ミンカン</t>
    </rPh>
    <rPh sb="39" eb="41">
      <t>イタク</t>
    </rPh>
    <rPh sb="42" eb="44">
      <t>ドウニュウ</t>
    </rPh>
    <rPh sb="45" eb="47">
      <t>ケントウ</t>
    </rPh>
    <rPh sb="52" eb="53">
      <t>サラ</t>
    </rPh>
    <rPh sb="55" eb="57">
      <t>ケイヒ</t>
    </rPh>
    <rPh sb="57" eb="59">
      <t>サクゲン</t>
    </rPh>
    <rPh sb="63" eb="65">
      <t>ホウサク</t>
    </rPh>
    <rPh sb="66" eb="68">
      <t>ケントウ</t>
    </rPh>
    <rPh sb="69" eb="71">
      <t>ジッシ</t>
    </rPh>
    <rPh sb="78" eb="80">
      <t>ゼンコク</t>
    </rPh>
    <rPh sb="80" eb="82">
      <t>ヘイキン</t>
    </rPh>
    <rPh sb="84" eb="86">
      <t>テイチョウ</t>
    </rPh>
    <rPh sb="92" eb="95">
      <t>スイセンカ</t>
    </rPh>
    <rPh sb="95" eb="96">
      <t>リツ</t>
    </rPh>
    <rPh sb="96" eb="97">
      <t>オヨ</t>
    </rPh>
    <rPh sb="98" eb="100">
      <t>シセツ</t>
    </rPh>
    <rPh sb="100" eb="103">
      <t>リヨウリツ</t>
    </rPh>
    <rPh sb="104" eb="106">
      <t>コウジョウ</t>
    </rPh>
    <rPh sb="112" eb="115">
      <t>ミセツゾク</t>
    </rPh>
    <rPh sb="115" eb="116">
      <t>シャ</t>
    </rPh>
    <rPh sb="117" eb="119">
      <t>セタイ</t>
    </rPh>
    <rPh sb="121" eb="123">
      <t>セツゾク</t>
    </rPh>
    <rPh sb="123" eb="125">
      <t>カンショウ</t>
    </rPh>
    <rPh sb="126" eb="128">
      <t>タイサク</t>
    </rPh>
    <rPh sb="129" eb="130">
      <t>コウ</t>
    </rPh>
    <rPh sb="132" eb="134">
      <t>セツゾク</t>
    </rPh>
    <rPh sb="145" eb="148">
      <t>ゲスイドウ</t>
    </rPh>
    <rPh sb="148" eb="150">
      <t>ザイセイ</t>
    </rPh>
    <rPh sb="151" eb="153">
      <t>コンカン</t>
    </rPh>
    <rPh sb="156" eb="159">
      <t>シヨウリョウ</t>
    </rPh>
    <rPh sb="159" eb="161">
      <t>シュウニュウ</t>
    </rPh>
    <rPh sb="162" eb="164">
      <t>ゾウカ</t>
    </rPh>
    <rPh sb="165" eb="166">
      <t>ハカ</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</si>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</sst>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05887184"/>
        <c:axId val="205887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0.18</c:v>
                </c:pt>
                <c:pt idx="1">
                  <c:v>0.19</c:v>
                </c:pt>
                <c:pt idx="2">
                  <c:v>0.16</c:v>
                </c:pt>
                <c:pt idx="3">
                  <c:v>0.11</c:v>
                </c:pt>
                <c:pt idx="4">
                  <c:v>0.15</c:v>
                </c:pt>
              </c:numCache>
            </c:numRef>
          </c:val>
          <c:smooth val="0"/>
        </c:ser>
        <c:dLbls>
          <c:showLegendKey val="0"/>
          <c:showVal val="0"/>
          <c:showCatName val="0"/>
          <c:showSerName val="0"/>
          <c:showPercent val="0"/>
          <c:showBubbleSize val="0"/>
        </c:dLbls>
        <c:marker val="1"/>
        <c:smooth val="0"/>
        <c:axId val="205887184"/>
        <c:axId val="205887936"/>
      </c:lineChart>
      <c:dateAx>
        <c:axId val="205887184"/>
        <c:scaling>
          <c:orientation val="minMax"/>
        </c:scaling>
        <c:delete val="1"/>
        <c:axPos val="b"/>
        <c:numFmt formatCode="ge" sourceLinked="1"/>
        <c:majorTickMark val="none"/>
        <c:minorTickMark val="none"/>
        <c:tickLblPos val="none"/>
        <c:crossAx val="205887936"/>
        <c:crosses val="autoZero"/>
        <c:auto val="1"/>
        <c:lblOffset val="100"/>
        <c:baseTimeUnit val="years"/>
      </c:dateAx>
      <c:valAx>
        <c:axId val="205887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887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38.770000000000003</c:v>
                </c:pt>
                <c:pt idx="1">
                  <c:v>38.1</c:v>
                </c:pt>
                <c:pt idx="2">
                  <c:v>37.840000000000003</c:v>
                </c:pt>
                <c:pt idx="3">
                  <c:v>37.74</c:v>
                </c:pt>
                <c:pt idx="4">
                  <c:v>39.020000000000003</c:v>
                </c:pt>
              </c:numCache>
            </c:numRef>
          </c:val>
        </c:ser>
        <c:dLbls>
          <c:showLegendKey val="0"/>
          <c:showVal val="0"/>
          <c:showCatName val="0"/>
          <c:showSerName val="0"/>
          <c:showPercent val="0"/>
          <c:showBubbleSize val="0"/>
        </c:dLbls>
        <c:gapWidth val="150"/>
        <c:axId val="207127448"/>
        <c:axId val="207127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40.07</c:v>
                </c:pt>
                <c:pt idx="1">
                  <c:v>39.92</c:v>
                </c:pt>
                <c:pt idx="2">
                  <c:v>41.63</c:v>
                </c:pt>
                <c:pt idx="3">
                  <c:v>54.67</c:v>
                </c:pt>
                <c:pt idx="4">
                  <c:v>53.51</c:v>
                </c:pt>
              </c:numCache>
            </c:numRef>
          </c:val>
          <c:smooth val="0"/>
        </c:ser>
        <c:dLbls>
          <c:showLegendKey val="0"/>
          <c:showVal val="0"/>
          <c:showCatName val="0"/>
          <c:showSerName val="0"/>
          <c:showPercent val="0"/>
          <c:showBubbleSize val="0"/>
        </c:dLbls>
        <c:marker val="1"/>
        <c:smooth val="0"/>
        <c:axId val="207127448"/>
        <c:axId val="207127840"/>
      </c:lineChart>
      <c:dateAx>
        <c:axId val="207127448"/>
        <c:scaling>
          <c:orientation val="minMax"/>
        </c:scaling>
        <c:delete val="1"/>
        <c:axPos val="b"/>
        <c:numFmt formatCode="ge" sourceLinked="1"/>
        <c:majorTickMark val="none"/>
        <c:minorTickMark val="none"/>
        <c:tickLblPos val="none"/>
        <c:crossAx val="207127840"/>
        <c:crosses val="autoZero"/>
        <c:auto val="1"/>
        <c:lblOffset val="100"/>
        <c:baseTimeUnit val="years"/>
      </c:dateAx>
      <c:valAx>
        <c:axId val="207127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127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72.849999999999994</c:v>
                </c:pt>
                <c:pt idx="1">
                  <c:v>74.849999999999994</c:v>
                </c:pt>
                <c:pt idx="2">
                  <c:v>74.709999999999994</c:v>
                </c:pt>
                <c:pt idx="3">
                  <c:v>76.260000000000005</c:v>
                </c:pt>
                <c:pt idx="4">
                  <c:v>77.430000000000007</c:v>
                </c:pt>
              </c:numCache>
            </c:numRef>
          </c:val>
        </c:ser>
        <c:dLbls>
          <c:showLegendKey val="0"/>
          <c:showVal val="0"/>
          <c:showCatName val="0"/>
          <c:showSerName val="0"/>
          <c:showPercent val="0"/>
          <c:showBubbleSize val="0"/>
        </c:dLbls>
        <c:gapWidth val="150"/>
        <c:axId val="207129016"/>
        <c:axId val="207129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66</c:v>
                </c:pt>
                <c:pt idx="1">
                  <c:v>65.86</c:v>
                </c:pt>
                <c:pt idx="2">
                  <c:v>66.33</c:v>
                </c:pt>
                <c:pt idx="3">
                  <c:v>83.8</c:v>
                </c:pt>
                <c:pt idx="4">
                  <c:v>83.91</c:v>
                </c:pt>
              </c:numCache>
            </c:numRef>
          </c:val>
          <c:smooth val="0"/>
        </c:ser>
        <c:dLbls>
          <c:showLegendKey val="0"/>
          <c:showVal val="0"/>
          <c:showCatName val="0"/>
          <c:showSerName val="0"/>
          <c:showPercent val="0"/>
          <c:showBubbleSize val="0"/>
        </c:dLbls>
        <c:marker val="1"/>
        <c:smooth val="0"/>
        <c:axId val="207129016"/>
        <c:axId val="207129408"/>
      </c:lineChart>
      <c:dateAx>
        <c:axId val="207129016"/>
        <c:scaling>
          <c:orientation val="minMax"/>
        </c:scaling>
        <c:delete val="1"/>
        <c:axPos val="b"/>
        <c:numFmt formatCode="ge" sourceLinked="1"/>
        <c:majorTickMark val="none"/>
        <c:minorTickMark val="none"/>
        <c:tickLblPos val="none"/>
        <c:crossAx val="207129408"/>
        <c:crosses val="autoZero"/>
        <c:auto val="1"/>
        <c:lblOffset val="100"/>
        <c:baseTimeUnit val="years"/>
      </c:dateAx>
      <c:valAx>
        <c:axId val="207129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129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102.73</c:v>
                </c:pt>
                <c:pt idx="1">
                  <c:v>100.71</c:v>
                </c:pt>
                <c:pt idx="2">
                  <c:v>97.8</c:v>
                </c:pt>
                <c:pt idx="3">
                  <c:v>99.82</c:v>
                </c:pt>
                <c:pt idx="4">
                  <c:v>99.1</c:v>
                </c:pt>
              </c:numCache>
            </c:numRef>
          </c:val>
        </c:ser>
        <c:dLbls>
          <c:showLegendKey val="0"/>
          <c:showVal val="0"/>
          <c:showCatName val="0"/>
          <c:showSerName val="0"/>
          <c:showPercent val="0"/>
          <c:showBubbleSize val="0"/>
        </c:dLbls>
        <c:gapWidth val="150"/>
        <c:axId val="205928152"/>
        <c:axId val="206731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5928152"/>
        <c:axId val="206731224"/>
      </c:lineChart>
      <c:dateAx>
        <c:axId val="205928152"/>
        <c:scaling>
          <c:orientation val="minMax"/>
        </c:scaling>
        <c:delete val="1"/>
        <c:axPos val="b"/>
        <c:numFmt formatCode="ge" sourceLinked="1"/>
        <c:majorTickMark val="none"/>
        <c:minorTickMark val="none"/>
        <c:tickLblPos val="none"/>
        <c:crossAx val="206731224"/>
        <c:crosses val="autoZero"/>
        <c:auto val="1"/>
        <c:lblOffset val="100"/>
        <c:baseTimeUnit val="years"/>
      </c:dateAx>
      <c:valAx>
        <c:axId val="206731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928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6806352"/>
        <c:axId val="206788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6806352"/>
        <c:axId val="206788512"/>
      </c:lineChart>
      <c:dateAx>
        <c:axId val="206806352"/>
        <c:scaling>
          <c:orientation val="minMax"/>
        </c:scaling>
        <c:delete val="1"/>
        <c:axPos val="b"/>
        <c:numFmt formatCode="ge" sourceLinked="1"/>
        <c:majorTickMark val="none"/>
        <c:minorTickMark val="none"/>
        <c:tickLblPos val="none"/>
        <c:crossAx val="206788512"/>
        <c:crosses val="autoZero"/>
        <c:auto val="1"/>
        <c:lblOffset val="100"/>
        <c:baseTimeUnit val="years"/>
      </c:dateAx>
      <c:valAx>
        <c:axId val="206788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806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6728712"/>
        <c:axId val="206819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6728712"/>
        <c:axId val="206819056"/>
      </c:lineChart>
      <c:dateAx>
        <c:axId val="206728712"/>
        <c:scaling>
          <c:orientation val="minMax"/>
        </c:scaling>
        <c:delete val="1"/>
        <c:axPos val="b"/>
        <c:numFmt formatCode="ge" sourceLinked="1"/>
        <c:majorTickMark val="none"/>
        <c:minorTickMark val="none"/>
        <c:tickLblPos val="none"/>
        <c:crossAx val="206819056"/>
        <c:crosses val="autoZero"/>
        <c:auto val="1"/>
        <c:lblOffset val="100"/>
        <c:baseTimeUnit val="years"/>
      </c:dateAx>
      <c:valAx>
        <c:axId val="206819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728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6820232"/>
        <c:axId val="206820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6820232"/>
        <c:axId val="206820624"/>
      </c:lineChart>
      <c:dateAx>
        <c:axId val="206820232"/>
        <c:scaling>
          <c:orientation val="minMax"/>
        </c:scaling>
        <c:delete val="1"/>
        <c:axPos val="b"/>
        <c:numFmt formatCode="ge" sourceLinked="1"/>
        <c:majorTickMark val="none"/>
        <c:minorTickMark val="none"/>
        <c:tickLblPos val="none"/>
        <c:crossAx val="206820624"/>
        <c:crosses val="autoZero"/>
        <c:auto val="1"/>
        <c:lblOffset val="100"/>
        <c:baseTimeUnit val="years"/>
      </c:dateAx>
      <c:valAx>
        <c:axId val="206820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820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6821800"/>
        <c:axId val="206822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6821800"/>
        <c:axId val="206822192"/>
      </c:lineChart>
      <c:dateAx>
        <c:axId val="206821800"/>
        <c:scaling>
          <c:orientation val="minMax"/>
        </c:scaling>
        <c:delete val="1"/>
        <c:axPos val="b"/>
        <c:numFmt formatCode="ge" sourceLinked="1"/>
        <c:majorTickMark val="none"/>
        <c:minorTickMark val="none"/>
        <c:tickLblPos val="none"/>
        <c:crossAx val="206822192"/>
        <c:crosses val="autoZero"/>
        <c:auto val="1"/>
        <c:lblOffset val="100"/>
        <c:baseTimeUnit val="years"/>
      </c:dateAx>
      <c:valAx>
        <c:axId val="20682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821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489.68</c:v>
                </c:pt>
                <c:pt idx="1">
                  <c:v>694.84</c:v>
                </c:pt>
                <c:pt idx="2">
                  <c:v>673.95</c:v>
                </c:pt>
                <c:pt idx="3" formatCode="#,##0.00;&quot;△&quot;#,##0.00">
                  <c:v>0</c:v>
                </c:pt>
                <c:pt idx="4" formatCode="#,##0.00;&quot;△&quot;#,##0.00">
                  <c:v>0</c:v>
                </c:pt>
              </c:numCache>
            </c:numRef>
          </c:val>
        </c:ser>
        <c:dLbls>
          <c:showLegendKey val="0"/>
          <c:showVal val="0"/>
          <c:showCatName val="0"/>
          <c:showSerName val="0"/>
          <c:showPercent val="0"/>
          <c:showBubbleSize val="0"/>
        </c:dLbls>
        <c:gapWidth val="150"/>
        <c:axId val="206572896"/>
        <c:axId val="206573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1574.53</c:v>
                </c:pt>
                <c:pt idx="1">
                  <c:v>1506.51</c:v>
                </c:pt>
                <c:pt idx="2">
                  <c:v>1315.67</c:v>
                </c:pt>
                <c:pt idx="3">
                  <c:v>1118.56</c:v>
                </c:pt>
                <c:pt idx="4">
                  <c:v>1111.31</c:v>
                </c:pt>
              </c:numCache>
            </c:numRef>
          </c:val>
          <c:smooth val="0"/>
        </c:ser>
        <c:dLbls>
          <c:showLegendKey val="0"/>
          <c:showVal val="0"/>
          <c:showCatName val="0"/>
          <c:showSerName val="0"/>
          <c:showPercent val="0"/>
          <c:showBubbleSize val="0"/>
        </c:dLbls>
        <c:marker val="1"/>
        <c:smooth val="0"/>
        <c:axId val="206572896"/>
        <c:axId val="206573288"/>
      </c:lineChart>
      <c:dateAx>
        <c:axId val="206572896"/>
        <c:scaling>
          <c:orientation val="minMax"/>
        </c:scaling>
        <c:delete val="1"/>
        <c:axPos val="b"/>
        <c:numFmt formatCode="ge" sourceLinked="1"/>
        <c:majorTickMark val="none"/>
        <c:minorTickMark val="none"/>
        <c:tickLblPos val="none"/>
        <c:crossAx val="206573288"/>
        <c:crosses val="autoZero"/>
        <c:auto val="1"/>
        <c:lblOffset val="100"/>
        <c:baseTimeUnit val="years"/>
      </c:dateAx>
      <c:valAx>
        <c:axId val="206573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72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100</c:v>
                </c:pt>
                <c:pt idx="1">
                  <c:v>100</c:v>
                </c:pt>
                <c:pt idx="2">
                  <c:v>100</c:v>
                </c:pt>
                <c:pt idx="3">
                  <c:v>100</c:v>
                </c:pt>
                <c:pt idx="4">
                  <c:v>100.04</c:v>
                </c:pt>
              </c:numCache>
            </c:numRef>
          </c:val>
        </c:ser>
        <c:dLbls>
          <c:showLegendKey val="0"/>
          <c:showVal val="0"/>
          <c:showCatName val="0"/>
          <c:showSerName val="0"/>
          <c:showPercent val="0"/>
          <c:showBubbleSize val="0"/>
        </c:dLbls>
        <c:gapWidth val="150"/>
        <c:axId val="206574464"/>
        <c:axId val="206574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57.36</c:v>
                </c:pt>
                <c:pt idx="1">
                  <c:v>57.33</c:v>
                </c:pt>
                <c:pt idx="2">
                  <c:v>60.78</c:v>
                </c:pt>
                <c:pt idx="3">
                  <c:v>72.33</c:v>
                </c:pt>
                <c:pt idx="4">
                  <c:v>75.540000000000006</c:v>
                </c:pt>
              </c:numCache>
            </c:numRef>
          </c:val>
          <c:smooth val="0"/>
        </c:ser>
        <c:dLbls>
          <c:showLegendKey val="0"/>
          <c:showVal val="0"/>
          <c:showCatName val="0"/>
          <c:showSerName val="0"/>
          <c:showPercent val="0"/>
          <c:showBubbleSize val="0"/>
        </c:dLbls>
        <c:marker val="1"/>
        <c:smooth val="0"/>
        <c:axId val="206574464"/>
        <c:axId val="206574856"/>
      </c:lineChart>
      <c:dateAx>
        <c:axId val="206574464"/>
        <c:scaling>
          <c:orientation val="minMax"/>
        </c:scaling>
        <c:delete val="1"/>
        <c:axPos val="b"/>
        <c:numFmt formatCode="ge" sourceLinked="1"/>
        <c:majorTickMark val="none"/>
        <c:minorTickMark val="none"/>
        <c:tickLblPos val="none"/>
        <c:crossAx val="206574856"/>
        <c:crosses val="autoZero"/>
        <c:auto val="1"/>
        <c:lblOffset val="100"/>
        <c:baseTimeUnit val="years"/>
      </c:dateAx>
      <c:valAx>
        <c:axId val="206574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74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185.82</c:v>
                </c:pt>
                <c:pt idx="1">
                  <c:v>185.82</c:v>
                </c:pt>
                <c:pt idx="2">
                  <c:v>191.3</c:v>
                </c:pt>
                <c:pt idx="3">
                  <c:v>191.86</c:v>
                </c:pt>
                <c:pt idx="4">
                  <c:v>192.74</c:v>
                </c:pt>
              </c:numCache>
            </c:numRef>
          </c:val>
        </c:ser>
        <c:dLbls>
          <c:showLegendKey val="0"/>
          <c:showVal val="0"/>
          <c:showCatName val="0"/>
          <c:showSerName val="0"/>
          <c:showPercent val="0"/>
          <c:showBubbleSize val="0"/>
        </c:dLbls>
        <c:gapWidth val="150"/>
        <c:axId val="206576032"/>
        <c:axId val="207126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279.91000000000003</c:v>
                </c:pt>
                <c:pt idx="1">
                  <c:v>284.52999999999997</c:v>
                </c:pt>
                <c:pt idx="2">
                  <c:v>276.26</c:v>
                </c:pt>
                <c:pt idx="3">
                  <c:v>215.28</c:v>
                </c:pt>
                <c:pt idx="4">
                  <c:v>207.96</c:v>
                </c:pt>
              </c:numCache>
            </c:numRef>
          </c:val>
          <c:smooth val="0"/>
        </c:ser>
        <c:dLbls>
          <c:showLegendKey val="0"/>
          <c:showVal val="0"/>
          <c:showCatName val="0"/>
          <c:showSerName val="0"/>
          <c:showPercent val="0"/>
          <c:showBubbleSize val="0"/>
        </c:dLbls>
        <c:marker val="1"/>
        <c:smooth val="0"/>
        <c:axId val="206576032"/>
        <c:axId val="207126272"/>
      </c:lineChart>
      <c:dateAx>
        <c:axId val="206576032"/>
        <c:scaling>
          <c:orientation val="minMax"/>
        </c:scaling>
        <c:delete val="1"/>
        <c:axPos val="b"/>
        <c:numFmt formatCode="ge" sourceLinked="1"/>
        <c:majorTickMark val="none"/>
        <c:minorTickMark val="none"/>
        <c:tickLblPos val="none"/>
        <c:crossAx val="207126272"/>
        <c:crosses val="autoZero"/>
        <c:auto val="1"/>
        <c:lblOffset val="100"/>
        <c:baseTimeUnit val="years"/>
      </c:dateAx>
      <c:valAx>
        <c:axId val="207126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76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O1" zoomScaleNormal="100" workbookViewId="0">
      <selection activeCell="AD8" sqref="AD8:AJ8"/>
    </sheetView>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75" t="str">
        <f>データ!H6</f>
        <v>山形県　大江町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Cc2</v>
      </c>
      <c r="X8" s="72"/>
      <c r="Y8" s="72"/>
      <c r="Z8" s="72"/>
      <c r="AA8" s="72"/>
      <c r="AB8" s="72"/>
      <c r="AC8" s="72"/>
      <c r="AD8" s="73" t="s">
        <v>124</v>
      </c>
      <c r="AE8" s="73"/>
      <c r="AF8" s="73"/>
      <c r="AG8" s="73"/>
      <c r="AH8" s="73"/>
      <c r="AI8" s="73"/>
      <c r="AJ8" s="73"/>
      <c r="AK8" s="4"/>
      <c r="AL8" s="67">
        <f>データ!S6</f>
        <v>8583</v>
      </c>
      <c r="AM8" s="67"/>
      <c r="AN8" s="67"/>
      <c r="AO8" s="67"/>
      <c r="AP8" s="67"/>
      <c r="AQ8" s="67"/>
      <c r="AR8" s="67"/>
      <c r="AS8" s="67"/>
      <c r="AT8" s="66">
        <f>データ!T6</f>
        <v>154.08000000000001</v>
      </c>
      <c r="AU8" s="66"/>
      <c r="AV8" s="66"/>
      <c r="AW8" s="66"/>
      <c r="AX8" s="66"/>
      <c r="AY8" s="66"/>
      <c r="AZ8" s="66"/>
      <c r="BA8" s="66"/>
      <c r="BB8" s="66">
        <f>データ!U6</f>
        <v>55.7</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x14ac:dyDescent="0.15">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x14ac:dyDescent="0.15">
      <c r="A10" s="2"/>
      <c r="B10" s="66" t="str">
        <f>データ!N6</f>
        <v>-</v>
      </c>
      <c r="C10" s="66"/>
      <c r="D10" s="66"/>
      <c r="E10" s="66"/>
      <c r="F10" s="66"/>
      <c r="G10" s="66"/>
      <c r="H10" s="66"/>
      <c r="I10" s="66" t="str">
        <f>データ!O6</f>
        <v>該当数値なし</v>
      </c>
      <c r="J10" s="66"/>
      <c r="K10" s="66"/>
      <c r="L10" s="66"/>
      <c r="M10" s="66"/>
      <c r="N10" s="66"/>
      <c r="O10" s="66"/>
      <c r="P10" s="66">
        <f>データ!P6</f>
        <v>51.22</v>
      </c>
      <c r="Q10" s="66"/>
      <c r="R10" s="66"/>
      <c r="S10" s="66"/>
      <c r="T10" s="66"/>
      <c r="U10" s="66"/>
      <c r="V10" s="66"/>
      <c r="W10" s="66">
        <f>データ!Q6</f>
        <v>96.86</v>
      </c>
      <c r="X10" s="66"/>
      <c r="Y10" s="66"/>
      <c r="Z10" s="66"/>
      <c r="AA10" s="66"/>
      <c r="AB10" s="66"/>
      <c r="AC10" s="66"/>
      <c r="AD10" s="67">
        <f>データ!R6</f>
        <v>3618</v>
      </c>
      <c r="AE10" s="67"/>
      <c r="AF10" s="67"/>
      <c r="AG10" s="67"/>
      <c r="AH10" s="67"/>
      <c r="AI10" s="67"/>
      <c r="AJ10" s="67"/>
      <c r="AK10" s="2"/>
      <c r="AL10" s="67">
        <f>データ!V6</f>
        <v>4337</v>
      </c>
      <c r="AM10" s="67"/>
      <c r="AN10" s="67"/>
      <c r="AO10" s="67"/>
      <c r="AP10" s="67"/>
      <c r="AQ10" s="67"/>
      <c r="AR10" s="67"/>
      <c r="AS10" s="67"/>
      <c r="AT10" s="66">
        <f>データ!W6</f>
        <v>1.64</v>
      </c>
      <c r="AU10" s="66"/>
      <c r="AV10" s="66"/>
      <c r="AW10" s="66"/>
      <c r="AX10" s="66"/>
      <c r="AY10" s="66"/>
      <c r="AZ10" s="66"/>
      <c r="BA10" s="66"/>
      <c r="BB10" s="66">
        <f>データ!X6</f>
        <v>2644.51</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123</v>
      </c>
      <c r="BM16" s="49"/>
      <c r="BN16" s="49"/>
      <c r="BO16" s="49"/>
      <c r="BP16" s="49"/>
      <c r="BQ16" s="49"/>
      <c r="BR16" s="49"/>
      <c r="BS16" s="49"/>
      <c r="BT16" s="49"/>
      <c r="BU16" s="49"/>
      <c r="BV16" s="49"/>
      <c r="BW16" s="49"/>
      <c r="BX16" s="49"/>
      <c r="BY16" s="49"/>
      <c r="BZ16" s="50"/>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x14ac:dyDescent="0.15">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x14ac:dyDescent="0.15">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121</v>
      </c>
      <c r="BM47" s="49"/>
      <c r="BN47" s="49"/>
      <c r="BO47" s="49"/>
      <c r="BP47" s="49"/>
      <c r="BQ47" s="49"/>
      <c r="BR47" s="49"/>
      <c r="BS47" s="49"/>
      <c r="BT47" s="49"/>
      <c r="BU47" s="49"/>
      <c r="BV47" s="49"/>
      <c r="BW47" s="49"/>
      <c r="BX47" s="49"/>
      <c r="BY47" s="49"/>
      <c r="BZ47" s="50"/>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x14ac:dyDescent="0.15">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x14ac:dyDescent="0.15">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122</v>
      </c>
      <c r="BM66" s="49"/>
      <c r="BN66" s="49"/>
      <c r="BO66" s="49"/>
      <c r="BP66" s="49"/>
      <c r="BQ66" s="49"/>
      <c r="BR66" s="49"/>
      <c r="BS66" s="49"/>
      <c r="BT66" s="49"/>
      <c r="BU66" s="49"/>
      <c r="BV66" s="49"/>
      <c r="BW66" s="49"/>
      <c r="BX66" s="49"/>
      <c r="BY66" s="49"/>
      <c r="BZ66" s="50"/>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x14ac:dyDescent="0.15">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x14ac:dyDescent="0.15">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55</v>
      </c>
      <c r="N86" s="26" t="s">
        <v>55</v>
      </c>
      <c r="O86" s="26" t="str">
        <f>データ!EO6</f>
        <v>【0.27】</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x14ac:dyDescent="0.1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x14ac:dyDescent="0.15">
      <c r="A6" s="28" t="s">
        <v>108</v>
      </c>
      <c r="B6" s="33">
        <f>B7</f>
        <v>2016</v>
      </c>
      <c r="C6" s="33">
        <f t="shared" ref="C6:X6" si="3">C7</f>
        <v>63240</v>
      </c>
      <c r="D6" s="33">
        <f t="shared" si="3"/>
        <v>47</v>
      </c>
      <c r="E6" s="33">
        <f t="shared" si="3"/>
        <v>17</v>
      </c>
      <c r="F6" s="33">
        <f t="shared" si="3"/>
        <v>1</v>
      </c>
      <c r="G6" s="33">
        <f t="shared" si="3"/>
        <v>0</v>
      </c>
      <c r="H6" s="33" t="str">
        <f t="shared" si="3"/>
        <v>山形県　大江町</v>
      </c>
      <c r="I6" s="33" t="str">
        <f t="shared" si="3"/>
        <v>法非適用</v>
      </c>
      <c r="J6" s="33" t="str">
        <f t="shared" si="3"/>
        <v>下水道事業</v>
      </c>
      <c r="K6" s="33" t="str">
        <f t="shared" si="3"/>
        <v>公共下水道</v>
      </c>
      <c r="L6" s="33" t="str">
        <f t="shared" si="3"/>
        <v>Cc2</v>
      </c>
      <c r="M6" s="33">
        <f t="shared" si="3"/>
        <v>0</v>
      </c>
      <c r="N6" s="34" t="str">
        <f t="shared" si="3"/>
        <v>-</v>
      </c>
      <c r="O6" s="34" t="str">
        <f t="shared" si="3"/>
        <v>該当数値なし</v>
      </c>
      <c r="P6" s="34">
        <f t="shared" si="3"/>
        <v>51.22</v>
      </c>
      <c r="Q6" s="34">
        <f t="shared" si="3"/>
        <v>96.86</v>
      </c>
      <c r="R6" s="34">
        <f t="shared" si="3"/>
        <v>3618</v>
      </c>
      <c r="S6" s="34">
        <f t="shared" si="3"/>
        <v>8583</v>
      </c>
      <c r="T6" s="34">
        <f t="shared" si="3"/>
        <v>154.08000000000001</v>
      </c>
      <c r="U6" s="34">
        <f t="shared" si="3"/>
        <v>55.7</v>
      </c>
      <c r="V6" s="34">
        <f t="shared" si="3"/>
        <v>4337</v>
      </c>
      <c r="W6" s="34">
        <f t="shared" si="3"/>
        <v>1.64</v>
      </c>
      <c r="X6" s="34">
        <f t="shared" si="3"/>
        <v>2644.51</v>
      </c>
      <c r="Y6" s="35">
        <f>IF(Y7="",NA(),Y7)</f>
        <v>102.73</v>
      </c>
      <c r="Z6" s="35">
        <f t="shared" ref="Z6:AH6" si="4">IF(Z7="",NA(),Z7)</f>
        <v>100.71</v>
      </c>
      <c r="AA6" s="35">
        <f t="shared" si="4"/>
        <v>97.8</v>
      </c>
      <c r="AB6" s="35">
        <f t="shared" si="4"/>
        <v>99.82</v>
      </c>
      <c r="AC6" s="35">
        <f t="shared" si="4"/>
        <v>99.1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489.68</v>
      </c>
      <c r="BG6" s="35">
        <f t="shared" ref="BG6:BO6" si="7">IF(BG7="",NA(),BG7)</f>
        <v>694.84</v>
      </c>
      <c r="BH6" s="35">
        <f t="shared" si="7"/>
        <v>673.95</v>
      </c>
      <c r="BI6" s="34">
        <f t="shared" si="7"/>
        <v>0</v>
      </c>
      <c r="BJ6" s="34">
        <f t="shared" si="7"/>
        <v>0</v>
      </c>
      <c r="BK6" s="35">
        <f t="shared" si="7"/>
        <v>1574.53</v>
      </c>
      <c r="BL6" s="35">
        <f t="shared" si="7"/>
        <v>1506.51</v>
      </c>
      <c r="BM6" s="35">
        <f t="shared" si="7"/>
        <v>1315.67</v>
      </c>
      <c r="BN6" s="35">
        <f t="shared" si="7"/>
        <v>1118.56</v>
      </c>
      <c r="BO6" s="35">
        <f t="shared" si="7"/>
        <v>1111.31</v>
      </c>
      <c r="BP6" s="34" t="str">
        <f>IF(BP7="","",IF(BP7="-","【-】","【"&amp;SUBSTITUTE(TEXT(BP7,"#,##0.00"),"-","△")&amp;"】"))</f>
        <v>【728.30】</v>
      </c>
      <c r="BQ6" s="35">
        <f>IF(BQ7="",NA(),BQ7)</f>
        <v>100</v>
      </c>
      <c r="BR6" s="35">
        <f t="shared" ref="BR6:BZ6" si="8">IF(BR7="",NA(),BR7)</f>
        <v>100</v>
      </c>
      <c r="BS6" s="35">
        <f t="shared" si="8"/>
        <v>100</v>
      </c>
      <c r="BT6" s="35">
        <f t="shared" si="8"/>
        <v>100</v>
      </c>
      <c r="BU6" s="35">
        <f t="shared" si="8"/>
        <v>100.04</v>
      </c>
      <c r="BV6" s="35">
        <f t="shared" si="8"/>
        <v>57.36</v>
      </c>
      <c r="BW6" s="35">
        <f t="shared" si="8"/>
        <v>57.33</v>
      </c>
      <c r="BX6" s="35">
        <f t="shared" si="8"/>
        <v>60.78</v>
      </c>
      <c r="BY6" s="35">
        <f t="shared" si="8"/>
        <v>72.33</v>
      </c>
      <c r="BZ6" s="35">
        <f t="shared" si="8"/>
        <v>75.540000000000006</v>
      </c>
      <c r="CA6" s="34" t="str">
        <f>IF(CA7="","",IF(CA7="-","【-】","【"&amp;SUBSTITUTE(TEXT(CA7,"#,##0.00"),"-","△")&amp;"】"))</f>
        <v>【100.04】</v>
      </c>
      <c r="CB6" s="35">
        <f>IF(CB7="",NA(),CB7)</f>
        <v>185.82</v>
      </c>
      <c r="CC6" s="35">
        <f t="shared" ref="CC6:CK6" si="9">IF(CC7="",NA(),CC7)</f>
        <v>185.82</v>
      </c>
      <c r="CD6" s="35">
        <f t="shared" si="9"/>
        <v>191.3</v>
      </c>
      <c r="CE6" s="35">
        <f t="shared" si="9"/>
        <v>191.86</v>
      </c>
      <c r="CF6" s="35">
        <f t="shared" si="9"/>
        <v>192.74</v>
      </c>
      <c r="CG6" s="35">
        <f t="shared" si="9"/>
        <v>279.91000000000003</v>
      </c>
      <c r="CH6" s="35">
        <f t="shared" si="9"/>
        <v>284.52999999999997</v>
      </c>
      <c r="CI6" s="35">
        <f t="shared" si="9"/>
        <v>276.26</v>
      </c>
      <c r="CJ6" s="35">
        <f t="shared" si="9"/>
        <v>215.28</v>
      </c>
      <c r="CK6" s="35">
        <f t="shared" si="9"/>
        <v>207.96</v>
      </c>
      <c r="CL6" s="34" t="str">
        <f>IF(CL7="","",IF(CL7="-","【-】","【"&amp;SUBSTITUTE(TEXT(CL7,"#,##0.00"),"-","△")&amp;"】"))</f>
        <v>【137.82】</v>
      </c>
      <c r="CM6" s="35">
        <f>IF(CM7="",NA(),CM7)</f>
        <v>38.770000000000003</v>
      </c>
      <c r="CN6" s="35">
        <f t="shared" ref="CN6:CV6" si="10">IF(CN7="",NA(),CN7)</f>
        <v>38.1</v>
      </c>
      <c r="CO6" s="35">
        <f t="shared" si="10"/>
        <v>37.840000000000003</v>
      </c>
      <c r="CP6" s="35">
        <f t="shared" si="10"/>
        <v>37.74</v>
      </c>
      <c r="CQ6" s="35">
        <f t="shared" si="10"/>
        <v>39.020000000000003</v>
      </c>
      <c r="CR6" s="35">
        <f t="shared" si="10"/>
        <v>40.07</v>
      </c>
      <c r="CS6" s="35">
        <f t="shared" si="10"/>
        <v>39.92</v>
      </c>
      <c r="CT6" s="35">
        <f t="shared" si="10"/>
        <v>41.63</v>
      </c>
      <c r="CU6" s="35">
        <f t="shared" si="10"/>
        <v>54.67</v>
      </c>
      <c r="CV6" s="35">
        <f t="shared" si="10"/>
        <v>53.51</v>
      </c>
      <c r="CW6" s="34" t="str">
        <f>IF(CW7="","",IF(CW7="-","【-】","【"&amp;SUBSTITUTE(TEXT(CW7,"#,##0.00"),"-","△")&amp;"】"))</f>
        <v>【60.09】</v>
      </c>
      <c r="CX6" s="35">
        <f>IF(CX7="",NA(),CX7)</f>
        <v>72.849999999999994</v>
      </c>
      <c r="CY6" s="35">
        <f t="shared" ref="CY6:DG6" si="11">IF(CY7="",NA(),CY7)</f>
        <v>74.849999999999994</v>
      </c>
      <c r="CZ6" s="35">
        <f t="shared" si="11"/>
        <v>74.709999999999994</v>
      </c>
      <c r="DA6" s="35">
        <f t="shared" si="11"/>
        <v>76.260000000000005</v>
      </c>
      <c r="DB6" s="35">
        <f t="shared" si="11"/>
        <v>77.430000000000007</v>
      </c>
      <c r="DC6" s="35">
        <f t="shared" si="11"/>
        <v>66</v>
      </c>
      <c r="DD6" s="35">
        <f t="shared" si="11"/>
        <v>65.86</v>
      </c>
      <c r="DE6" s="35">
        <f t="shared" si="11"/>
        <v>66.33</v>
      </c>
      <c r="DF6" s="35">
        <f t="shared" si="11"/>
        <v>83.8</v>
      </c>
      <c r="DG6" s="35">
        <f t="shared" si="11"/>
        <v>83.91</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0.18</v>
      </c>
      <c r="EK6" s="35">
        <f t="shared" si="14"/>
        <v>0.19</v>
      </c>
      <c r="EL6" s="35">
        <f t="shared" si="14"/>
        <v>0.16</v>
      </c>
      <c r="EM6" s="35">
        <f t="shared" si="14"/>
        <v>0.11</v>
      </c>
      <c r="EN6" s="35">
        <f t="shared" si="14"/>
        <v>0.15</v>
      </c>
      <c r="EO6" s="34" t="str">
        <f>IF(EO7="","",IF(EO7="-","【-】","【"&amp;SUBSTITUTE(TEXT(EO7,"#,##0.00"),"-","△")&amp;"】"))</f>
        <v>【0.27】</v>
      </c>
    </row>
    <row r="7" spans="1:145" s="36" customFormat="1" x14ac:dyDescent="0.15">
      <c r="A7" s="28"/>
      <c r="B7" s="37">
        <v>2016</v>
      </c>
      <c r="C7" s="37">
        <v>63240</v>
      </c>
      <c r="D7" s="37">
        <v>47</v>
      </c>
      <c r="E7" s="37">
        <v>17</v>
      </c>
      <c r="F7" s="37">
        <v>1</v>
      </c>
      <c r="G7" s="37">
        <v>0</v>
      </c>
      <c r="H7" s="37" t="s">
        <v>109</v>
      </c>
      <c r="I7" s="37" t="s">
        <v>110</v>
      </c>
      <c r="J7" s="37" t="s">
        <v>111</v>
      </c>
      <c r="K7" s="37" t="s">
        <v>112</v>
      </c>
      <c r="L7" s="37" t="s">
        <v>113</v>
      </c>
      <c r="M7" s="37"/>
      <c r="N7" s="38" t="s">
        <v>114</v>
      </c>
      <c r="O7" s="38" t="s">
        <v>115</v>
      </c>
      <c r="P7" s="38">
        <v>51.22</v>
      </c>
      <c r="Q7" s="38">
        <v>96.86</v>
      </c>
      <c r="R7" s="38">
        <v>3618</v>
      </c>
      <c r="S7" s="38">
        <v>8583</v>
      </c>
      <c r="T7" s="38">
        <v>154.08000000000001</v>
      </c>
      <c r="U7" s="38">
        <v>55.7</v>
      </c>
      <c r="V7" s="38">
        <v>4337</v>
      </c>
      <c r="W7" s="38">
        <v>1.64</v>
      </c>
      <c r="X7" s="38">
        <v>2644.51</v>
      </c>
      <c r="Y7" s="38">
        <v>102.73</v>
      </c>
      <c r="Z7" s="38">
        <v>100.71</v>
      </c>
      <c r="AA7" s="38">
        <v>97.8</v>
      </c>
      <c r="AB7" s="38">
        <v>99.82</v>
      </c>
      <c r="AC7" s="38">
        <v>99.1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489.68</v>
      </c>
      <c r="BG7" s="38">
        <v>694.84</v>
      </c>
      <c r="BH7" s="38">
        <v>673.95</v>
      </c>
      <c r="BI7" s="38">
        <v>0</v>
      </c>
      <c r="BJ7" s="38">
        <v>0</v>
      </c>
      <c r="BK7" s="38">
        <v>1574.53</v>
      </c>
      <c r="BL7" s="38">
        <v>1506.51</v>
      </c>
      <c r="BM7" s="38">
        <v>1315.67</v>
      </c>
      <c r="BN7" s="38">
        <v>1118.56</v>
      </c>
      <c r="BO7" s="38">
        <v>1111.31</v>
      </c>
      <c r="BP7" s="38">
        <v>728.3</v>
      </c>
      <c r="BQ7" s="38">
        <v>100</v>
      </c>
      <c r="BR7" s="38">
        <v>100</v>
      </c>
      <c r="BS7" s="38">
        <v>100</v>
      </c>
      <c r="BT7" s="38">
        <v>100</v>
      </c>
      <c r="BU7" s="38">
        <v>100.04</v>
      </c>
      <c r="BV7" s="38">
        <v>57.36</v>
      </c>
      <c r="BW7" s="38">
        <v>57.33</v>
      </c>
      <c r="BX7" s="38">
        <v>60.78</v>
      </c>
      <c r="BY7" s="38">
        <v>72.33</v>
      </c>
      <c r="BZ7" s="38">
        <v>75.540000000000006</v>
      </c>
      <c r="CA7" s="38">
        <v>100.04</v>
      </c>
      <c r="CB7" s="38">
        <v>185.82</v>
      </c>
      <c r="CC7" s="38">
        <v>185.82</v>
      </c>
      <c r="CD7" s="38">
        <v>191.3</v>
      </c>
      <c r="CE7" s="38">
        <v>191.86</v>
      </c>
      <c r="CF7" s="38">
        <v>192.74</v>
      </c>
      <c r="CG7" s="38">
        <v>279.91000000000003</v>
      </c>
      <c r="CH7" s="38">
        <v>284.52999999999997</v>
      </c>
      <c r="CI7" s="38">
        <v>276.26</v>
      </c>
      <c r="CJ7" s="38">
        <v>215.28</v>
      </c>
      <c r="CK7" s="38">
        <v>207.96</v>
      </c>
      <c r="CL7" s="38">
        <v>137.82</v>
      </c>
      <c r="CM7" s="38">
        <v>38.770000000000003</v>
      </c>
      <c r="CN7" s="38">
        <v>38.1</v>
      </c>
      <c r="CO7" s="38">
        <v>37.840000000000003</v>
      </c>
      <c r="CP7" s="38">
        <v>37.74</v>
      </c>
      <c r="CQ7" s="38">
        <v>39.020000000000003</v>
      </c>
      <c r="CR7" s="38">
        <v>40.07</v>
      </c>
      <c r="CS7" s="38">
        <v>39.92</v>
      </c>
      <c r="CT7" s="38">
        <v>41.63</v>
      </c>
      <c r="CU7" s="38">
        <v>54.67</v>
      </c>
      <c r="CV7" s="38">
        <v>53.51</v>
      </c>
      <c r="CW7" s="38">
        <v>60.09</v>
      </c>
      <c r="CX7" s="38">
        <v>72.849999999999994</v>
      </c>
      <c r="CY7" s="38">
        <v>74.849999999999994</v>
      </c>
      <c r="CZ7" s="38">
        <v>74.709999999999994</v>
      </c>
      <c r="DA7" s="38">
        <v>76.260000000000005</v>
      </c>
      <c r="DB7" s="38">
        <v>77.430000000000007</v>
      </c>
      <c r="DC7" s="38">
        <v>66</v>
      </c>
      <c r="DD7" s="38">
        <v>65.86</v>
      </c>
      <c r="DE7" s="38">
        <v>66.33</v>
      </c>
      <c r="DF7" s="38">
        <v>83.8</v>
      </c>
      <c r="DG7" s="38">
        <v>83.91</v>
      </c>
      <c r="DH7" s="38">
        <v>94.9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0.18</v>
      </c>
      <c r="EK7" s="38">
        <v>0.19</v>
      </c>
      <c r="EL7" s="38">
        <v>0.16</v>
      </c>
      <c r="EM7" s="38">
        <v>0.11</v>
      </c>
      <c r="EN7" s="38">
        <v>0.15</v>
      </c>
      <c r="EO7" s="38">
        <v>0.27</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2018-02-09T00:17:51Z</cp:lastPrinted>
  <dcterms:created xsi:type="dcterms:W3CDTF">2017-12-25T02:03:09Z</dcterms:created>
  <dcterms:modified xsi:type="dcterms:W3CDTF">2018-02-09T01:58:08Z</dcterms:modified>
  <cp:category/>
</cp:coreProperties>
</file>