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AQ10" i="4"/>
  <c r="B10" i="4"/>
  <c r="LJ8" i="4"/>
  <c r="HX8" i="4"/>
  <c r="DU8" i="4"/>
  <c r="CF8" i="4"/>
  <c r="AQ8" i="4"/>
  <c r="B8" i="4"/>
  <c r="B6" i="4" l="1"/>
  <c r="MI76" i="4"/>
  <c r="HJ51" i="4"/>
  <c r="MA30" i="4"/>
  <c r="CS30" i="4"/>
  <c r="BZ76" i="4"/>
  <c r="IT76" i="4"/>
  <c r="CS51" i="4"/>
  <c r="HJ30" i="4"/>
  <c r="MA51" i="4"/>
  <c r="C11" i="5"/>
  <c r="D11" i="5"/>
  <c r="E11" i="5"/>
  <c r="B11" i="5"/>
  <c r="BK76" i="4" l="1"/>
  <c r="LH51" i="4"/>
  <c r="IE76" i="4"/>
  <c r="LT76" i="4"/>
  <c r="GQ51" i="4"/>
  <c r="LH30" i="4"/>
  <c r="BZ51" i="4"/>
  <c r="GQ30" i="4"/>
  <c r="BZ30" i="4"/>
  <c r="HP76" i="4"/>
  <c r="BG30" i="4"/>
  <c r="FX51" i="4"/>
  <c r="KO30" i="4"/>
  <c r="FX30" i="4"/>
  <c r="AV76" i="4"/>
  <c r="KO51" i="4"/>
  <c r="LE76" i="4"/>
  <c r="BG51" i="4"/>
  <c r="FE51" i="4"/>
  <c r="HA76" i="4"/>
  <c r="AN51" i="4"/>
  <c r="FE30" i="4"/>
  <c r="KP76" i="4"/>
  <c r="AN30" i="4"/>
  <c r="AG76" i="4"/>
  <c r="JV51" i="4"/>
  <c r="JV30" i="4"/>
  <c r="KA76" i="4"/>
  <c r="EL51" i="4"/>
  <c r="JC30" i="4"/>
  <c r="R76" i="4"/>
  <c r="JC51"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<sst xmlns="http://schemas.openxmlformats.org/spreadsheetml/2006/main" count="287" uniqueCount="135">
  <si>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</si>
  <si>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</si>
  <si>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</si>
  <si>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</si>
  <si>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</si>
  <si>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</si>
  <si>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</si>
  <si>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</si>
  <si>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</si>
  <si>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</si>
  <si>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</si>
  <si>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</si>
  <si>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</si>
  <si>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</si>
  <si>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</si>
  <si>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</si>
  <si>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</si>
  <si>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</si>
  <si>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</si>
  <si>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</si>
  <si>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</si>
  <si>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</si>
  <si>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</si>
  <si>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</si>
  <si>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</si>
  <si>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</si>
  <si>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</si>
  <si>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</si>
  <si>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</si>
  <si>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</si>
  <si>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</si>
  <si>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</si>
  <si>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</si>
  <si>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</si>
  <si>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</si>
  <si>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</si>
  <si>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</si>
  <si>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</si>
  <si>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</si>
  <si>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</si>
  <si>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</si>
  <si>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</si>
  <si>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</si>
  <si>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</si>
  <si>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</si>
  <si>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</si>
  <si>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</si>
  <si>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</si>
  <si>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</si>
  <si>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</si>
  <si>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</si>
  <si>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</si>
  <si>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</si>
  <si>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</si>
  <si>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</si>
  <si>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</si>
  <si>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</si>
  <si>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</si>
  <si>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</si>
  <si>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</si>
  <si>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</si>
  <si>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</si>
  <si>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</si>
  <si>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</si>
  <si>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</si>
  <si>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</si>
  <si>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</si>
  <si>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</si>
  <si>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</si>
  <si>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</si>
  <si>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</si>
  <si>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</si>
  <si>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</si>
  <si>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</si>
  <si>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</si>
  <si>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</si>
  <si>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</si>
  <si>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</si>
  <si>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</si>
  <si>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</si>
  <si>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</si>
  <si>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</si>
  <si>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</si>
  <si>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</si>
  <si>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</si>
  <si>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</si>
  <si>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</si>
  <si>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</si>
  <si>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</si>
  <si>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</si>
  <si>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</si>
  <si>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</si>
  <si>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</si>
  <si>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</si>
  <si>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</si>
  <si>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</si>
  <si>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</si>
  <si>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</si>
  <si>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</si>
  <si>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</si>
  <si>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</si>
  <si>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</si>
  <si>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</si>
  <si>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</si>
  <si>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</si>
  <si>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</si>
  <si>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</si>
  <si>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</si>
  <si>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</si>
  <si>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</si>
  <si>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</si>
  <si>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</si>
  <si>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</si>
  <si>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山形県　山形市</t>
  </si>
  <si>
    <t>山形市大手町駐車場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</si>
  <si>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</si>
  <si>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</si>
  <si>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</si>
  <si>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</si>
  <si>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</si>
  <si>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</si>
  <si>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</si>
  <si>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</si>
  <si>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</si>
  <si>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</si>
  <si>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</si>
  <si>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</si>
  <si>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</si>
  <si>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</si>
  <si>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</si>
  <si>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①収益的収支比率は、平成26年度及び平成27年度においては、100%を下回り赤字となった。その他の年度についてもわずかに100%を超えているが厳しい状況にある。
④売上高GOP比率は、収益の減収並びに費用の増加により平成26年度ならびに平成27年度においては、マイナス比率となった。
⑤EBITDAは、収益の減収並びに費用の増加により平成26年度ならびに平成27年度においては、マイナス値となった。</t>
    <rPh sb="1" eb="3">
      <t>シュウエキ</t>
    </rPh>
    <rPh sb="3" eb="4">
      <t>テキ</t>
    </rPh>
    <rPh sb="4" eb="6">
      <t>シュウシ</t>
    </rPh>
    <rPh sb="6" eb="8">
      <t>ヒリツ</t>
    </rPh>
    <rPh sb="10" eb="12">
      <t>ヘイセイ</t>
    </rPh>
    <rPh sb="14" eb="16">
      <t>ネンド</t>
    </rPh>
    <rPh sb="16" eb="17">
      <t>オヨ</t>
    </rPh>
    <rPh sb="18" eb="20">
      <t>ヘイセイ</t>
    </rPh>
    <rPh sb="22" eb="24">
      <t>ネンド</t>
    </rPh>
    <rPh sb="35" eb="37">
      <t>シタマワ</t>
    </rPh>
    <rPh sb="38" eb="40">
      <t>アカジ</t>
    </rPh>
    <rPh sb="47" eb="48">
      <t>ホカ</t>
    </rPh>
    <rPh sb="49" eb="51">
      <t>ネンド</t>
    </rPh>
    <rPh sb="65" eb="66">
      <t>コ</t>
    </rPh>
    <rPh sb="71" eb="72">
      <t>キビ</t>
    </rPh>
    <rPh sb="74" eb="76">
      <t>ジョウキョウ</t>
    </rPh>
    <rPh sb="83" eb="85">
      <t>ウリアゲ</t>
    </rPh>
    <rPh sb="85" eb="86">
      <t>タカ</t>
    </rPh>
    <rPh sb="89" eb="91">
      <t>ヒリツ</t>
    </rPh>
    <rPh sb="93" eb="95">
      <t>シュウエキ</t>
    </rPh>
    <rPh sb="96" eb="98">
      <t>ゲンシュウ</t>
    </rPh>
    <rPh sb="98" eb="99">
      <t>ナラ</t>
    </rPh>
    <rPh sb="101" eb="103">
      <t>ヒヨウ</t>
    </rPh>
    <rPh sb="104" eb="106">
      <t>ゾウカ</t>
    </rPh>
    <rPh sb="109" eb="111">
      <t>ヘイセイ</t>
    </rPh>
    <rPh sb="113" eb="115">
      <t>ネンド</t>
    </rPh>
    <rPh sb="119" eb="121">
      <t>ヘイセイ</t>
    </rPh>
    <rPh sb="123" eb="125">
      <t>ネンド</t>
    </rPh>
    <rPh sb="135" eb="137">
      <t>ヒリツ</t>
    </rPh>
    <rPh sb="195" eb="196">
      <t>アタイ</t>
    </rPh>
    <phoneticPr fontId="6"/>
  </si>
  <si>
    <t>当駐車場においては、増収を図っていくことが難しい環境下にあるが、利用拡大に向けた取組みを強化し、経費節減の徹底を図りながら、良好な施設の管理運営に努めていく必要がある。</t>
    <rPh sb="0" eb="1">
      <t>トウ</t>
    </rPh>
    <rPh sb="1" eb="4">
      <t>チュウシャジョウ</t>
    </rPh>
    <rPh sb="10" eb="12">
      <t>ゾウシュウ</t>
    </rPh>
    <rPh sb="13" eb="14">
      <t>ハカ</t>
    </rPh>
    <rPh sb="21" eb="22">
      <t>ムズカ</t>
    </rPh>
    <rPh sb="24" eb="26">
      <t>カンキョウ</t>
    </rPh>
    <rPh sb="26" eb="27">
      <t>シタ</t>
    </rPh>
    <rPh sb="32" eb="34">
      <t>リヨウ</t>
    </rPh>
    <rPh sb="34" eb="36">
      <t>カクダイ</t>
    </rPh>
    <rPh sb="37" eb="38">
      <t>ム</t>
    </rPh>
    <rPh sb="40" eb="42">
      <t>トリク</t>
    </rPh>
    <rPh sb="44" eb="46">
      <t>キョウカ</t>
    </rPh>
    <rPh sb="48" eb="50">
      <t>ケイヒ</t>
    </rPh>
    <rPh sb="50" eb="52">
      <t>セツゲン</t>
    </rPh>
    <rPh sb="53" eb="55">
      <t>テッテイ</t>
    </rPh>
    <rPh sb="56" eb="57">
      <t>ハカ</t>
    </rPh>
    <rPh sb="62" eb="64">
      <t>リョウコウ</t>
    </rPh>
    <rPh sb="65" eb="67">
      <t>シセツ</t>
    </rPh>
    <rPh sb="68" eb="70">
      <t>カンリ</t>
    </rPh>
    <rPh sb="70" eb="72">
      <t>ウンエイ</t>
    </rPh>
    <rPh sb="73" eb="74">
      <t>ツト</t>
    </rPh>
    <rPh sb="78" eb="80">
      <t>ヒツヨウ</t>
    </rPh>
    <phoneticPr fontId="6"/>
  </si>
  <si>
    <t>その他</t>
    <rPh sb="2" eb="3">
      <t>タ</t>
    </rPh>
    <phoneticPr fontId="6"/>
  </si>
  <si>
    <t>今後、施設の老朽化対策工事にあたっては駐車場事業債の活用を検討しながら進めていく予定である。</t>
    <phoneticPr fontId="9"/>
  </si>
  <si>
    <t>⑪稼動率は、経年100%を下回っており類似施設平均値と比較しても、非常に低い水準にある。公園や美術館があるものの、利用率に結びついていない現状である。利用拡大を図ることが難しい環境にはあるが、取組みを強化していくことが必要である。</t>
    <rPh sb="1" eb="3">
      <t>カドウ</t>
    </rPh>
    <rPh sb="3" eb="4">
      <t>リツ</t>
    </rPh>
    <rPh sb="6" eb="8">
      <t>ケイネン</t>
    </rPh>
    <rPh sb="13" eb="15">
      <t>シタマワ</t>
    </rPh>
    <rPh sb="19" eb="21">
      <t>ルイジ</t>
    </rPh>
    <rPh sb="21" eb="23">
      <t>シセツ</t>
    </rPh>
    <rPh sb="23" eb="26">
      <t>ヘイキンチ</t>
    </rPh>
    <rPh sb="27" eb="29">
      <t>ヒカク</t>
    </rPh>
    <rPh sb="33" eb="35">
      <t>ヒジョウ</t>
    </rPh>
    <rPh sb="36" eb="37">
      <t>ヒク</t>
    </rPh>
    <rPh sb="38" eb="40">
      <t>スイジュン</t>
    </rPh>
    <rPh sb="44" eb="46">
      <t>コウエン</t>
    </rPh>
    <rPh sb="47" eb="50">
      <t>ビジュツカン</t>
    </rPh>
    <rPh sb="57" eb="60">
      <t>リヨウリツ</t>
    </rPh>
    <rPh sb="61" eb="62">
      <t>ムス</t>
    </rPh>
    <rPh sb="69" eb="71">
      <t>ゲンジョウ</t>
    </rPh>
    <rPh sb="75" eb="77">
      <t>リヨウ</t>
    </rPh>
    <rPh sb="77" eb="79">
      <t>カクダイ</t>
    </rPh>
    <rPh sb="80" eb="81">
      <t>ハカ</t>
    </rPh>
    <rPh sb="85" eb="86">
      <t>ムズカ</t>
    </rPh>
    <rPh sb="88" eb="90">
      <t>カンキョウ</t>
    </rPh>
    <rPh sb="96" eb="98">
      <t>トリク</t>
    </rPh>
    <rPh sb="100" eb="102">
      <t>キョウカ</t>
    </rPh>
    <rPh sb="109" eb="111">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</si>
</sst>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104.2</c:v>
                </c:pt>
                <c:pt idx="1">
                  <c:v>100.2</c:v>
                </c:pt>
                <c:pt idx="2">
                  <c:v>98.7</c:v>
                </c:pt>
                <c:pt idx="3">
                  <c:v>62.5</c:v>
                </c:pt>
                <c:pt idx="4">
                  <c:v>102.9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5129472"/>
        <c:axId val="1051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5129472"/>
        <c:axId val="105131392"/>
      </c:lineChart>
      <c:dateAx>
        <c:axId val="105129472"/>
        <c:scaling>
          <c:orientation val="minMax"/>
        </c:scaling>
        <c:delete val="1"/>
        <c:axPos val="b"/>
        <c:numFmt formatCode="ge" sourceLinked="1"/>
        <c:majorTickMark val="none"/>
        <c:minorTickMark val="none"/>
        <c:tickLblPos val="none"/>
        <c:crossAx val="105131392"/>
        <c:crosses val="autoZero"/>
        <c:auto val="1"/>
        <c:lblOffset val="100"/>
        <c:baseTimeUnit val="years"/>
      </c:dateAx>
      <c:valAx>
        <c:axId val="1051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6092032"/>
        <c:axId val="1060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6092032"/>
        <c:axId val="106093952"/>
      </c:lineChart>
      <c:dateAx>
        <c:axId val="106092032"/>
        <c:scaling>
          <c:orientation val="minMax"/>
        </c:scaling>
        <c:delete val="1"/>
        <c:axPos val="b"/>
        <c:numFmt formatCode="ge" sourceLinked="1"/>
        <c:majorTickMark val="none"/>
        <c:minorTickMark val="none"/>
        <c:tickLblPos val="none"/>
        <c:crossAx val="106093952"/>
        <c:crosses val="autoZero"/>
        <c:auto val="1"/>
        <c:lblOffset val="100"/>
        <c:baseTimeUnit val="years"/>
      </c:dateAx>
      <c:valAx>
        <c:axId val="1060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0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7328640"/>
        <c:axId val="1073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7328640"/>
        <c:axId val="107330560"/>
      </c:lineChart>
      <c:dateAx>
        <c:axId val="107328640"/>
        <c:scaling>
          <c:orientation val="minMax"/>
        </c:scaling>
        <c:delete val="1"/>
        <c:axPos val="b"/>
        <c:numFmt formatCode="ge" sourceLinked="1"/>
        <c:majorTickMark val="none"/>
        <c:minorTickMark val="none"/>
        <c:tickLblPos val="none"/>
        <c:crossAx val="107330560"/>
        <c:crosses val="autoZero"/>
        <c:auto val="1"/>
        <c:lblOffset val="100"/>
        <c:baseTimeUnit val="years"/>
      </c:dateAx>
      <c:valAx>
        <c:axId val="10733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7373312"/>
        <c:axId val="1073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7373312"/>
        <c:axId val="107375232"/>
      </c:lineChart>
      <c:dateAx>
        <c:axId val="107373312"/>
        <c:scaling>
          <c:orientation val="minMax"/>
        </c:scaling>
        <c:delete val="1"/>
        <c:axPos val="b"/>
        <c:numFmt formatCode="ge" sourceLinked="1"/>
        <c:majorTickMark val="none"/>
        <c:minorTickMark val="none"/>
        <c:tickLblPos val="none"/>
        <c:crossAx val="107375232"/>
        <c:crosses val="autoZero"/>
        <c:auto val="1"/>
        <c:lblOffset val="100"/>
        <c:baseTimeUnit val="years"/>
      </c:dateAx>
      <c:valAx>
        <c:axId val="10737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7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7405696"/>
        <c:axId val="1074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7405696"/>
        <c:axId val="107407616"/>
      </c:lineChart>
      <c:dateAx>
        <c:axId val="107405696"/>
        <c:scaling>
          <c:orientation val="minMax"/>
        </c:scaling>
        <c:delete val="1"/>
        <c:axPos val="b"/>
        <c:numFmt formatCode="ge" sourceLinked="1"/>
        <c:majorTickMark val="none"/>
        <c:minorTickMark val="none"/>
        <c:tickLblPos val="none"/>
        <c:crossAx val="107407616"/>
        <c:crosses val="autoZero"/>
        <c:auto val="1"/>
        <c:lblOffset val="100"/>
        <c:baseTimeUnit val="years"/>
      </c:dateAx>
      <c:valAx>
        <c:axId val="1074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7472768"/>
        <c:axId val="107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7472768"/>
        <c:axId val="107479040"/>
      </c:lineChart>
      <c:dateAx>
        <c:axId val="107472768"/>
        <c:scaling>
          <c:orientation val="minMax"/>
        </c:scaling>
        <c:delete val="1"/>
        <c:axPos val="b"/>
        <c:numFmt formatCode="ge" sourceLinked="1"/>
        <c:majorTickMark val="none"/>
        <c:minorTickMark val="none"/>
        <c:tickLblPos val="none"/>
        <c:crossAx val="107479040"/>
        <c:crosses val="autoZero"/>
        <c:auto val="1"/>
        <c:lblOffset val="100"/>
        <c:baseTimeUnit val="years"/>
      </c:dateAx>
      <c:valAx>
        <c:axId val="10747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85.7</c:v>
                </c:pt>
                <c:pt idx="1">
                  <c:v>84.1</c:v>
                </c:pt>
                <c:pt idx="2">
                  <c:v>84.6</c:v>
                </c:pt>
                <c:pt idx="3">
                  <c:v>84.6</c:v>
                </c:pt>
                <c:pt idx="4">
                  <c:v>88.5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7509248"/>
        <c:axId val="107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7509248"/>
        <c:axId val="107511168"/>
      </c:lineChart>
      <c:dateAx>
        <c:axId val="107509248"/>
        <c:scaling>
          <c:orientation val="minMax"/>
        </c:scaling>
        <c:delete val="1"/>
        <c:axPos val="b"/>
        <c:numFmt formatCode="ge" sourceLinked="1"/>
        <c:majorTickMark val="none"/>
        <c:minorTickMark val="none"/>
        <c:tickLblPos val="none"/>
        <c:crossAx val="107511168"/>
        <c:crosses val="autoZero"/>
        <c:auto val="1"/>
        <c:lblOffset val="100"/>
        <c:baseTimeUnit val="years"/>
      </c:dateAx>
      <c:valAx>
        <c:axId val="10751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0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c:v>
                </c:pt>
                <c:pt idx="1">
                  <c:v>0.2</c:v>
                </c:pt>
                <c:pt idx="2">
                  <c:v>-1.4</c:v>
                </c:pt>
                <c:pt idx="3">
                  <c:v>-60</c:v>
                </c:pt>
                <c:pt idx="4">
                  <c:v>2.8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7570304"/>
        <c:axId val="1075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7570304"/>
        <c:axId val="107572224"/>
      </c:lineChart>
      <c:dateAx>
        <c:axId val="107570304"/>
        <c:scaling>
          <c:orientation val="minMax"/>
        </c:scaling>
        <c:delete val="1"/>
        <c:axPos val="b"/>
        <c:numFmt formatCode="ge" sourceLinked="1"/>
        <c:majorTickMark val="none"/>
        <c:minorTickMark val="none"/>
        <c:tickLblPos val="none"/>
        <c:crossAx val="107572224"/>
        <c:crosses val="autoZero"/>
        <c:auto val="1"/>
        <c:lblOffset val="100"/>
        <c:baseTimeUnit val="years"/>
      </c:dateAx>
      <c:valAx>
        <c:axId val="10757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1150</c:v>
                </c:pt>
                <c:pt idx="1">
                  <c:v>55</c:v>
                </c:pt>
                <c:pt idx="2">
                  <c:v>-388</c:v>
                </c:pt>
                <c:pt idx="3">
                  <c:v>-17307</c:v>
                </c:pt>
                <c:pt idx="4">
                  <c:v>837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7751680"/>
        <c:axId val="107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7751680"/>
        <c:axId val="107757952"/>
      </c:lineChart>
      <c:dateAx>
        <c:axId val="107751680"/>
        <c:scaling>
          <c:orientation val="minMax"/>
        </c:scaling>
        <c:delete val="1"/>
        <c:axPos val="b"/>
        <c:numFmt formatCode="ge" sourceLinked="1"/>
        <c:majorTickMark val="none"/>
        <c:minorTickMark val="none"/>
        <c:tickLblPos val="none"/>
        <c:crossAx val="107757952"/>
        <c:crosses val="autoZero"/>
        <c:auto val="1"/>
        <c:lblOffset val="100"/>
        <c:baseTimeUnit val="years"/>
      </c:dateAx>
      <c:valAx>
        <c:axId val="107757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75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L1" zoomScale="85" zoomScaleNormal="85" zoomScaleSheetLayoutView="70" workbookViewId="0">
      <selection activeCell="FJ8" sqref="FJ8:GX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山形県山形市　山形市大手町駐車場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5866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182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104.2</v>
      </c>
      <c r="V31" s="111"/>
      <c r="W31" s="111"/>
      <c r="X31" s="111"/>
      <c r="Y31" s="111"/>
      <c r="Z31" s="111"/>
      <c r="AA31" s="111"/>
      <c r="AB31" s="111"/>
      <c r="AC31" s="111"/>
      <c r="AD31" s="111"/>
      <c r="AE31" s="111"/>
      <c r="AF31" s="111"/>
      <c r="AG31" s="111"/>
      <c r="AH31" s="111"/>
      <c r="AI31" s="111"/>
      <c r="AJ31" s="111"/>
      <c r="AK31" s="111"/>
      <c r="AL31" s="111"/>
      <c r="AM31" s="111"/>
      <c r="AN31" s="111">
        <f>データ!Z7</f>
        <v>100.2</v>
      </c>
      <c r="AO31" s="111"/>
      <c r="AP31" s="111"/>
      <c r="AQ31" s="111"/>
      <c r="AR31" s="111"/>
      <c r="AS31" s="111"/>
      <c r="AT31" s="111"/>
      <c r="AU31" s="111"/>
      <c r="AV31" s="111"/>
      <c r="AW31" s="111"/>
      <c r="AX31" s="111"/>
      <c r="AY31" s="111"/>
      <c r="AZ31" s="111"/>
      <c r="BA31" s="111"/>
      <c r="BB31" s="111"/>
      <c r="BC31" s="111"/>
      <c r="BD31" s="111"/>
      <c r="BE31" s="111"/>
      <c r="BF31" s="111"/>
      <c r="BG31" s="111">
        <f>データ!AA7</f>
        <v>98.7</v>
      </c>
      <c r="BH31" s="111"/>
      <c r="BI31" s="111"/>
      <c r="BJ31" s="111"/>
      <c r="BK31" s="111"/>
      <c r="BL31" s="111"/>
      <c r="BM31" s="111"/>
      <c r="BN31" s="111"/>
      <c r="BO31" s="111"/>
      <c r="BP31" s="111"/>
      <c r="BQ31" s="111"/>
      <c r="BR31" s="111"/>
      <c r="BS31" s="111"/>
      <c r="BT31" s="111"/>
      <c r="BU31" s="111"/>
      <c r="BV31" s="111"/>
      <c r="BW31" s="111"/>
      <c r="BX31" s="111"/>
      <c r="BY31" s="111"/>
      <c r="BZ31" s="111">
        <f>データ!AB7</f>
        <v>62.5</v>
      </c>
      <c r="CA31" s="111"/>
      <c r="CB31" s="111"/>
      <c r="CC31" s="111"/>
      <c r="CD31" s="111"/>
      <c r="CE31" s="111"/>
      <c r="CF31" s="111"/>
      <c r="CG31" s="111"/>
      <c r="CH31" s="111"/>
      <c r="CI31" s="111"/>
      <c r="CJ31" s="111"/>
      <c r="CK31" s="111"/>
      <c r="CL31" s="111"/>
      <c r="CM31" s="111"/>
      <c r="CN31" s="111"/>
      <c r="CO31" s="111"/>
      <c r="CP31" s="111"/>
      <c r="CQ31" s="111"/>
      <c r="CR31" s="111"/>
      <c r="CS31" s="111">
        <f>データ!AC7</f>
        <v>102.9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85.7</v>
      </c>
      <c r="JD31" s="82"/>
      <c r="JE31" s="82"/>
      <c r="JF31" s="82"/>
      <c r="JG31" s="82"/>
      <c r="JH31" s="82"/>
      <c r="JI31" s="82"/>
      <c r="JJ31" s="82"/>
      <c r="JK31" s="82"/>
      <c r="JL31" s="82"/>
      <c r="JM31" s="82"/>
      <c r="JN31" s="82"/>
      <c r="JO31" s="82"/>
      <c r="JP31" s="82"/>
      <c r="JQ31" s="82"/>
      <c r="JR31" s="82"/>
      <c r="JS31" s="82"/>
      <c r="JT31" s="82"/>
      <c r="JU31" s="83"/>
      <c r="JV31" s="81">
        <f>データ!DL7</f>
        <v>84.1</v>
      </c>
      <c r="JW31" s="82"/>
      <c r="JX31" s="82"/>
      <c r="JY31" s="82"/>
      <c r="JZ31" s="82"/>
      <c r="KA31" s="82"/>
      <c r="KB31" s="82"/>
      <c r="KC31" s="82"/>
      <c r="KD31" s="82"/>
      <c r="KE31" s="82"/>
      <c r="KF31" s="82"/>
      <c r="KG31" s="82"/>
      <c r="KH31" s="82"/>
      <c r="KI31" s="82"/>
      <c r="KJ31" s="82"/>
      <c r="KK31" s="82"/>
      <c r="KL31" s="82"/>
      <c r="KM31" s="82"/>
      <c r="KN31" s="83"/>
      <c r="KO31" s="81">
        <f>データ!DM7</f>
        <v>84.6</v>
      </c>
      <c r="KP31" s="82"/>
      <c r="KQ31" s="82"/>
      <c r="KR31" s="82"/>
      <c r="KS31" s="82"/>
      <c r="KT31" s="82"/>
      <c r="KU31" s="82"/>
      <c r="KV31" s="82"/>
      <c r="KW31" s="82"/>
      <c r="KX31" s="82"/>
      <c r="KY31" s="82"/>
      <c r="KZ31" s="82"/>
      <c r="LA31" s="82"/>
      <c r="LB31" s="82"/>
      <c r="LC31" s="82"/>
      <c r="LD31" s="82"/>
      <c r="LE31" s="82"/>
      <c r="LF31" s="82"/>
      <c r="LG31" s="83"/>
      <c r="LH31" s="81">
        <f>データ!DN7</f>
        <v>84.6</v>
      </c>
      <c r="LI31" s="82"/>
      <c r="LJ31" s="82"/>
      <c r="LK31" s="82"/>
      <c r="LL31" s="82"/>
      <c r="LM31" s="82"/>
      <c r="LN31" s="82"/>
      <c r="LO31" s="82"/>
      <c r="LP31" s="82"/>
      <c r="LQ31" s="82"/>
      <c r="LR31" s="82"/>
      <c r="LS31" s="82"/>
      <c r="LT31" s="82"/>
      <c r="LU31" s="82"/>
      <c r="LV31" s="82"/>
      <c r="LW31" s="82"/>
      <c r="LX31" s="82"/>
      <c r="LY31" s="82"/>
      <c r="LZ31" s="83"/>
      <c r="MA31" s="81">
        <f>データ!DO7</f>
        <v>88.5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v>
      </c>
      <c r="EM52" s="111"/>
      <c r="EN52" s="111"/>
      <c r="EO52" s="111"/>
      <c r="EP52" s="111"/>
      <c r="EQ52" s="111"/>
      <c r="ER52" s="111"/>
      <c r="ES52" s="111"/>
      <c r="ET52" s="111"/>
      <c r="EU52" s="111"/>
      <c r="EV52" s="111"/>
      <c r="EW52" s="111"/>
      <c r="EX52" s="111"/>
      <c r="EY52" s="111"/>
      <c r="EZ52" s="111"/>
      <c r="FA52" s="111"/>
      <c r="FB52" s="111"/>
      <c r="FC52" s="111"/>
      <c r="FD52" s="111"/>
      <c r="FE52" s="111">
        <f>データ!BG7</f>
        <v>0.2</v>
      </c>
      <c r="FF52" s="111"/>
      <c r="FG52" s="111"/>
      <c r="FH52" s="111"/>
      <c r="FI52" s="111"/>
      <c r="FJ52" s="111"/>
      <c r="FK52" s="111"/>
      <c r="FL52" s="111"/>
      <c r="FM52" s="111"/>
      <c r="FN52" s="111"/>
      <c r="FO52" s="111"/>
      <c r="FP52" s="111"/>
      <c r="FQ52" s="111"/>
      <c r="FR52" s="111"/>
      <c r="FS52" s="111"/>
      <c r="FT52" s="111"/>
      <c r="FU52" s="111"/>
      <c r="FV52" s="111"/>
      <c r="FW52" s="111"/>
      <c r="FX52" s="111">
        <f>データ!BH7</f>
        <v>-1.4</v>
      </c>
      <c r="FY52" s="111"/>
      <c r="FZ52" s="111"/>
      <c r="GA52" s="111"/>
      <c r="GB52" s="111"/>
      <c r="GC52" s="111"/>
      <c r="GD52" s="111"/>
      <c r="GE52" s="111"/>
      <c r="GF52" s="111"/>
      <c r="GG52" s="111"/>
      <c r="GH52" s="111"/>
      <c r="GI52" s="111"/>
      <c r="GJ52" s="111"/>
      <c r="GK52" s="111"/>
      <c r="GL52" s="111"/>
      <c r="GM52" s="111"/>
      <c r="GN52" s="111"/>
      <c r="GO52" s="111"/>
      <c r="GP52" s="111"/>
      <c r="GQ52" s="111">
        <f>データ!BI7</f>
        <v>-60</v>
      </c>
      <c r="GR52" s="111"/>
      <c r="GS52" s="111"/>
      <c r="GT52" s="111"/>
      <c r="GU52" s="111"/>
      <c r="GV52" s="111"/>
      <c r="GW52" s="111"/>
      <c r="GX52" s="111"/>
      <c r="GY52" s="111"/>
      <c r="GZ52" s="111"/>
      <c r="HA52" s="111"/>
      <c r="HB52" s="111"/>
      <c r="HC52" s="111"/>
      <c r="HD52" s="111"/>
      <c r="HE52" s="111"/>
      <c r="HF52" s="111"/>
      <c r="HG52" s="111"/>
      <c r="HH52" s="111"/>
      <c r="HI52" s="111"/>
      <c r="HJ52" s="111">
        <f>データ!BJ7</f>
        <v>2.8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1150</v>
      </c>
      <c r="JD52" s="110"/>
      <c r="JE52" s="110"/>
      <c r="JF52" s="110"/>
      <c r="JG52" s="110"/>
      <c r="JH52" s="110"/>
      <c r="JI52" s="110"/>
      <c r="JJ52" s="110"/>
      <c r="JK52" s="110"/>
      <c r="JL52" s="110"/>
      <c r="JM52" s="110"/>
      <c r="JN52" s="110"/>
      <c r="JO52" s="110"/>
      <c r="JP52" s="110"/>
      <c r="JQ52" s="110"/>
      <c r="JR52" s="110"/>
      <c r="JS52" s="110"/>
      <c r="JT52" s="110"/>
      <c r="JU52" s="110"/>
      <c r="JV52" s="110">
        <f>データ!BR7</f>
        <v>55</v>
      </c>
      <c r="JW52" s="110"/>
      <c r="JX52" s="110"/>
      <c r="JY52" s="110"/>
      <c r="JZ52" s="110"/>
      <c r="KA52" s="110"/>
      <c r="KB52" s="110"/>
      <c r="KC52" s="110"/>
      <c r="KD52" s="110"/>
      <c r="KE52" s="110"/>
      <c r="KF52" s="110"/>
      <c r="KG52" s="110"/>
      <c r="KH52" s="110"/>
      <c r="KI52" s="110"/>
      <c r="KJ52" s="110"/>
      <c r="KK52" s="110"/>
      <c r="KL52" s="110"/>
      <c r="KM52" s="110"/>
      <c r="KN52" s="110"/>
      <c r="KO52" s="110">
        <f>データ!BS7</f>
        <v>-388</v>
      </c>
      <c r="KP52" s="110"/>
      <c r="KQ52" s="110"/>
      <c r="KR52" s="110"/>
      <c r="KS52" s="110"/>
      <c r="KT52" s="110"/>
      <c r="KU52" s="110"/>
      <c r="KV52" s="110"/>
      <c r="KW52" s="110"/>
      <c r="KX52" s="110"/>
      <c r="KY52" s="110"/>
      <c r="KZ52" s="110"/>
      <c r="LA52" s="110"/>
      <c r="LB52" s="110"/>
      <c r="LC52" s="110"/>
      <c r="LD52" s="110"/>
      <c r="LE52" s="110"/>
      <c r="LF52" s="110"/>
      <c r="LG52" s="110"/>
      <c r="LH52" s="110">
        <f>データ!BT7</f>
        <v>-17307</v>
      </c>
      <c r="LI52" s="110"/>
      <c r="LJ52" s="110"/>
      <c r="LK52" s="110"/>
      <c r="LL52" s="110"/>
      <c r="LM52" s="110"/>
      <c r="LN52" s="110"/>
      <c r="LO52" s="110"/>
      <c r="LP52" s="110"/>
      <c r="LQ52" s="110"/>
      <c r="LR52" s="110"/>
      <c r="LS52" s="110"/>
      <c r="LT52" s="110"/>
      <c r="LU52" s="110"/>
      <c r="LV52" s="110"/>
      <c r="LW52" s="110"/>
      <c r="LX52" s="110"/>
      <c r="LY52" s="110"/>
      <c r="LZ52" s="110"/>
      <c r="MA52" s="110">
        <f>データ!BU7</f>
        <v>837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62014</v>
      </c>
      <c r="D6" s="61">
        <f t="shared" si="1"/>
        <v>47</v>
      </c>
      <c r="E6" s="61">
        <f t="shared" si="1"/>
        <v>14</v>
      </c>
      <c r="F6" s="61">
        <f t="shared" si="1"/>
        <v>0</v>
      </c>
      <c r="G6" s="61">
        <f t="shared" si="1"/>
        <v>3</v>
      </c>
      <c r="H6" s="61" t="str">
        <f>SUBSTITUTE(H8,"　","")</f>
        <v>山形県山形市</v>
      </c>
      <c r="I6" s="61" t="str">
        <f t="shared" si="1"/>
        <v>山形市大手町駐車場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30</v>
      </c>
      <c r="S6" s="63" t="str">
        <f t="shared" si="1"/>
        <v>公共施設</v>
      </c>
      <c r="T6" s="63" t="str">
        <f t="shared" si="1"/>
        <v>無</v>
      </c>
      <c r="U6" s="64">
        <f t="shared" si="1"/>
        <v>5866</v>
      </c>
      <c r="V6" s="64">
        <f t="shared" si="1"/>
        <v>182</v>
      </c>
      <c r="W6" s="64">
        <f t="shared" si="1"/>
        <v>250</v>
      </c>
      <c r="X6" s="63" t="str">
        <f t="shared" si="1"/>
        <v>代行制</v>
      </c>
      <c r="Y6" s="65">
        <f>IF(Y8="-",NA(),Y8)</f>
        <v>104.2</v>
      </c>
      <c r="Z6" s="65">
        <f t="shared" ref="Z6:AH6" si="2">IF(Z8="-",NA(),Z8)</f>
        <v>100.2</v>
      </c>
      <c r="AA6" s="65">
        <f t="shared" si="2"/>
        <v>98.7</v>
      </c>
      <c r="AB6" s="65">
        <f t="shared" si="2"/>
        <v>62.5</v>
      </c>
      <c r="AC6" s="65">
        <f t="shared" si="2"/>
        <v>102.9</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4</v>
      </c>
      <c r="BG6" s="65">
        <f t="shared" ref="BG6:BO6" si="5">IF(BG8="-",NA(),BG8)</f>
        <v>0.2</v>
      </c>
      <c r="BH6" s="65">
        <f t="shared" si="5"/>
        <v>-1.4</v>
      </c>
      <c r="BI6" s="65">
        <f t="shared" si="5"/>
        <v>-60</v>
      </c>
      <c r="BJ6" s="65">
        <f t="shared" si="5"/>
        <v>2.8</v>
      </c>
      <c r="BK6" s="65">
        <f t="shared" si="5"/>
        <v>13.1</v>
      </c>
      <c r="BL6" s="65">
        <f t="shared" si="5"/>
        <v>15.5</v>
      </c>
      <c r="BM6" s="65">
        <f t="shared" si="5"/>
        <v>12.9</v>
      </c>
      <c r="BN6" s="65">
        <f t="shared" si="5"/>
        <v>10.6</v>
      </c>
      <c r="BO6" s="65">
        <f t="shared" si="5"/>
        <v>13.9</v>
      </c>
      <c r="BP6" s="62" t="str">
        <f>IF(BP8="-","",IF(BP8="-","【-】","【"&amp;SUBSTITUTE(TEXT(BP8,"#,##0.0"),"-","△")&amp;"】"))</f>
        <v>【45.2】</v>
      </c>
      <c r="BQ6" s="66">
        <f>IF(BQ8="-",NA(),BQ8)</f>
        <v>1150</v>
      </c>
      <c r="BR6" s="66">
        <f t="shared" ref="BR6:BZ6" si="6">IF(BR8="-",NA(),BR8)</f>
        <v>55</v>
      </c>
      <c r="BS6" s="66">
        <f t="shared" si="6"/>
        <v>-388</v>
      </c>
      <c r="BT6" s="66">
        <f t="shared" si="6"/>
        <v>-17307</v>
      </c>
      <c r="BU6" s="66">
        <f t="shared" si="6"/>
        <v>837</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85.7</v>
      </c>
      <c r="DL6" s="65">
        <f t="shared" ref="DL6:DT6" si="9">IF(DL8="-",NA(),DL8)</f>
        <v>84.1</v>
      </c>
      <c r="DM6" s="65">
        <f t="shared" si="9"/>
        <v>84.6</v>
      </c>
      <c r="DN6" s="65">
        <f t="shared" si="9"/>
        <v>84.6</v>
      </c>
      <c r="DO6" s="65">
        <f t="shared" si="9"/>
        <v>88.5</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62014</v>
      </c>
      <c r="D7" s="61">
        <f t="shared" si="10"/>
        <v>47</v>
      </c>
      <c r="E7" s="61">
        <f t="shared" si="10"/>
        <v>14</v>
      </c>
      <c r="F7" s="61">
        <f t="shared" si="10"/>
        <v>0</v>
      </c>
      <c r="G7" s="61">
        <f t="shared" si="10"/>
        <v>3</v>
      </c>
      <c r="H7" s="61" t="str">
        <f t="shared" si="10"/>
        <v>山形県　山形市</v>
      </c>
      <c r="I7" s="61" t="str">
        <f t="shared" si="10"/>
        <v>山形市大手町駐車場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30</v>
      </c>
      <c r="S7" s="63" t="str">
        <f t="shared" si="10"/>
        <v>公共施設</v>
      </c>
      <c r="T7" s="63" t="str">
        <f t="shared" si="10"/>
        <v>無</v>
      </c>
      <c r="U7" s="64">
        <f t="shared" si="10"/>
        <v>5866</v>
      </c>
      <c r="V7" s="64">
        <f t="shared" si="10"/>
        <v>182</v>
      </c>
      <c r="W7" s="64">
        <f t="shared" si="10"/>
        <v>250</v>
      </c>
      <c r="X7" s="63" t="str">
        <f t="shared" si="10"/>
        <v>代行制</v>
      </c>
      <c r="Y7" s="65">
        <f>Y8</f>
        <v>104.2</v>
      </c>
      <c r="Z7" s="65">
        <f t="shared" ref="Z7:AH7" si="11">Z8</f>
        <v>100.2</v>
      </c>
      <c r="AA7" s="65">
        <f t="shared" si="11"/>
        <v>98.7</v>
      </c>
      <c r="AB7" s="65">
        <f t="shared" si="11"/>
        <v>62.5</v>
      </c>
      <c r="AC7" s="65">
        <f t="shared" si="11"/>
        <v>102.9</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4</v>
      </c>
      <c r="BG7" s="65">
        <f t="shared" ref="BG7:BO7" si="14">BG8</f>
        <v>0.2</v>
      </c>
      <c r="BH7" s="65">
        <f t="shared" si="14"/>
        <v>-1.4</v>
      </c>
      <c r="BI7" s="65">
        <f t="shared" si="14"/>
        <v>-60</v>
      </c>
      <c r="BJ7" s="65">
        <f t="shared" si="14"/>
        <v>2.8</v>
      </c>
      <c r="BK7" s="65">
        <f t="shared" si="14"/>
        <v>13.1</v>
      </c>
      <c r="BL7" s="65">
        <f t="shared" si="14"/>
        <v>15.5</v>
      </c>
      <c r="BM7" s="65">
        <f t="shared" si="14"/>
        <v>12.9</v>
      </c>
      <c r="BN7" s="65">
        <f t="shared" si="14"/>
        <v>10.6</v>
      </c>
      <c r="BO7" s="65">
        <f t="shared" si="14"/>
        <v>13.9</v>
      </c>
      <c r="BP7" s="62"/>
      <c r="BQ7" s="66">
        <f>BQ8</f>
        <v>1150</v>
      </c>
      <c r="BR7" s="66">
        <f t="shared" ref="BR7:BZ7" si="15">BR8</f>
        <v>55</v>
      </c>
      <c r="BS7" s="66">
        <f t="shared" si="15"/>
        <v>-388</v>
      </c>
      <c r="BT7" s="66">
        <f t="shared" si="15"/>
        <v>-17307</v>
      </c>
      <c r="BU7" s="66">
        <f t="shared" si="15"/>
        <v>837</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85.7</v>
      </c>
      <c r="DL7" s="65">
        <f t="shared" ref="DL7:DT7" si="17">DL8</f>
        <v>84.1</v>
      </c>
      <c r="DM7" s="65">
        <f t="shared" si="17"/>
        <v>84.6</v>
      </c>
      <c r="DN7" s="65">
        <f t="shared" si="17"/>
        <v>84.6</v>
      </c>
      <c r="DO7" s="65">
        <f t="shared" si="17"/>
        <v>88.5</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62014</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30</v>
      </c>
      <c r="S8" s="70" t="s">
        <v>122</v>
      </c>
      <c r="T8" s="70" t="s">
        <v>123</v>
      </c>
      <c r="U8" s="71">
        <v>5866</v>
      </c>
      <c r="V8" s="71">
        <v>182</v>
      </c>
      <c r="W8" s="71">
        <v>250</v>
      </c>
      <c r="X8" s="70" t="s">
        <v>124</v>
      </c>
      <c r="Y8" s="72">
        <v>104.2</v>
      </c>
      <c r="Z8" s="72">
        <v>100.2</v>
      </c>
      <c r="AA8" s="72">
        <v>98.7</v>
      </c>
      <c r="AB8" s="72">
        <v>62.5</v>
      </c>
      <c r="AC8" s="72">
        <v>102.9</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4</v>
      </c>
      <c r="BG8" s="72">
        <v>0.2</v>
      </c>
      <c r="BH8" s="72">
        <v>-1.4</v>
      </c>
      <c r="BI8" s="72">
        <v>-60</v>
      </c>
      <c r="BJ8" s="72">
        <v>2.8</v>
      </c>
      <c r="BK8" s="72">
        <v>13.1</v>
      </c>
      <c r="BL8" s="72">
        <v>15.5</v>
      </c>
      <c r="BM8" s="72">
        <v>12.9</v>
      </c>
      <c r="BN8" s="72">
        <v>10.6</v>
      </c>
      <c r="BO8" s="72">
        <v>13.9</v>
      </c>
      <c r="BP8" s="69">
        <v>45.2</v>
      </c>
      <c r="BQ8" s="73">
        <v>1150</v>
      </c>
      <c r="BR8" s="73">
        <v>55</v>
      </c>
      <c r="BS8" s="73">
        <v>-388</v>
      </c>
      <c r="BT8" s="74">
        <v>-17307</v>
      </c>
      <c r="BU8" s="74">
        <v>837</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85.7</v>
      </c>
      <c r="DL8" s="72">
        <v>84.1</v>
      </c>
      <c r="DM8" s="72">
        <v>84.6</v>
      </c>
      <c r="DN8" s="72">
        <v>84.6</v>
      </c>
      <c r="DO8" s="72">
        <v>88.5</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2018-03-21T08:10:37Z</cp:lastPrinted>
  <dcterms:created xsi:type="dcterms:W3CDTF">2018-02-09T01:44:27Z</dcterms:created>
  <dcterms:modified xsi:type="dcterms:W3CDTF">2018-03-21T08:10:39Z</dcterms:modified>
  <cp:category/>
</cp:coreProperties>
</file>