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Q6" i="5"/>
  <c r="P6" i="5"/>
  <c r="P10" i="4" s="1"/>
  <c r="O6" i="5"/>
  <c r="N6" i="5"/>
  <c r="B10" i="4" s="1"/>
  <c r="M6" i="5"/>
  <c r="L6" i="5"/>
  <c r="W8" i="4" s="1"/>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D10" i="4"/>
  <c r="W10" i="4"/>
  <c r="I10" i="4"/>
  <c r="BB8" i="4"/>
  <c r="AL8" i="4"/>
  <c r="P8" i="4"/>
  <c r="B8" i="4"/>
  <c r="C10" i="5" l="1"/>
  <c r="D10" i="5"/>
  <c r="E10" i="5"/>
  <c r="B10" i="5"/>
</calcChain>
</file>

<file path=xl/sharedStrings.xml><?xml version="1.0" encoding="utf-8"?>
<sst xmlns="http://schemas.openxmlformats.org/spreadsheetml/2006/main" count="251" uniqueCount="125">
  <si>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</si>
  <si>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</si>
  <si>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</si>
  <si>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</si>
  <si>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</si>
  <si>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</si>
  <si>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</si>
  <si>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</si>
  <si>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</si>
  <si>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</si>
  <si>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</si>
  <si>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</si>
  <si>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</si>
  <si>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</si>
  <si>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</si>
  <si>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</si>
  <si>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</si>
  <si>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</si>
  <si>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</si>
  <si>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</si>
  <si>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</si>
  <si>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</si>
  <si>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</si>
  <si>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</si>
  <si>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</si>
  <si>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</si>
  <si>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</si>
  <si>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</si>
  <si>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</si>
  <si>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</si>
  <si>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</si>
  <si>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</si>
  <si>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</si>
  <si>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</si>
  <si>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</si>
  <si>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</si>
  <si>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</si>
  <si>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</si>
  <si>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</si>
  <si>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</si>
  <si>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</si>
  <si>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</si>
  <si>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</si>
  <si>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</si>
  <si>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</si>
  <si>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</si>
  <si>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</si>
  <si>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</si>
  <si>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</si>
  <si>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</si>
  <si>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</si>
  <si>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</si>
  <si>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</si>
  <si>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</si>
  <si>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</si>
  <si>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</si>
  <si>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</si>
  <si>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</si>
  <si>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</si>
  <si>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</si>
  <si>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</si>
  <si>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</si>
  <si>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</si>
  <si>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</si>
  <si>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</si>
  <si>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</si>
  <si>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</si>
  <si>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</si>
  <si>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</si>
  <si>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</si>
  <si>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</si>
  <si>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</si>
  <si>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</si>
  <si>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</si>
  <si>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</si>
  <si>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</si>
  <si>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</si>
  <si>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</si>
  <si>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</si>
  <si>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</si>
  <si>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</si>
  <si>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</si>
  <si>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</si>
  <si>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</si>
  <si>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</si>
  <si>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</si>
  <si>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</si>
  <si>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</si>
  <si>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</si>
  <si>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</si>
  <si>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</si>
  <si>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</si>
  <si>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</si>
  <si>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</si>
  <si>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</si>
  <si>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</si>
  <si>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</si>
  <si>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</si>
  <si>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</si>
  <si>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</si>
  <si>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</si>
  <si>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</si>
  <si>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</si>
  <si>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</si>
  <si>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</si>
  <si>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</si>
  <si>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</si>
  <si>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</si>
  <si>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</si>
  <si>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白鷹町</t>
  </si>
  <si>
    <t>法非適用</t>
  </si>
  <si>
    <t>下水道事業</t>
  </si>
  <si>
    <t>個別排水処理</t>
  </si>
  <si>
    <t>L3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</si>
  <si>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</si>
  <si>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</si>
  <si>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</si>
  <si>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</si>
  <si>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</si>
  <si>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</si>
  <si>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</si>
  <si>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浄化槽本体の耐用年数（一般的に30年）は経過していませんが、ここ数年、経年劣化により付属機器類の修繕が増加しており、今後も増加していくものと推察されます。また、浄化槽本体の交換は事業開始の平成14年度から起算して平成44年度以降に新しい浄化槽に切り替える必要があると考えます。</t>
    <phoneticPr fontId="4"/>
  </si>
  <si>
    <t>非設置</t>
    <rPh sb="0" eb="1">
      <t>ヒ</t>
    </rPh>
    <rPh sb="1" eb="3">
      <t>セッチ</t>
    </rPh>
    <phoneticPr fontId="4"/>
  </si>
  <si>
    <t>①収益的収支比率については、経年で比較すると良い数値となっていますが、料金収入は横ばいであり営業外収益である一般会計からの繰入金の増加が要因です。
⑤経費回収率については、経年で比較すると悪い数値となっており、営業収益だけで賄えず営業外収益で対応している状況にあります。事業が完了してから長年経過しており、経年劣化による維持管理費がここ数年増加しています。今後の有収水量の大幅な増加も見込めないため、維持管理費の削減に努めるべきと考えます。
⑥汚水処理原価については、経年で比較すると悪い数値となっています。今後、維持管理費の削減及び有収水量の確保が必要であると考えられます。
⑦施設利用率については、類似団体と比較すると良い数値となっております。ただし、事業が完了しているため合併浄化槽の基数が増えることはなく、今後人口減少により処理水量は減少し、その結果施設利用率も低下してくると推察されます。
⑧水洗化率については、全て雑排水及びし尿処理となるため１００％となっています。将来も同じ数値で推移するものと推察されます。</t>
    <rPh sb="311" eb="312">
      <t>ヨ</t>
    </rPh>
    <phoneticPr fontId="4"/>
  </si>
  <si>
    <t>この事業は平成１９年度で完了しており、今は合併浄化槽本体の維持管理を町でしている状況にあります。区域内人口及び有収水量の大幅な増加が見込めないため、今後は適正な料金収入の確保と維持管理費の削減を進めていき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</si>
</sst>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4435584"/>
        <c:axId val="9444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4435584"/>
        <c:axId val="94445952"/>
      </c:lineChart>
      <c:dateAx>
        <c:axId val="94435584"/>
        <c:scaling>
          <c:orientation val="minMax"/>
        </c:scaling>
        <c:delete val="1"/>
        <c:axPos val="b"/>
        <c:numFmt formatCode="ge" sourceLinked="1"/>
        <c:majorTickMark val="none"/>
        <c:minorTickMark val="none"/>
        <c:tickLblPos val="none"/>
        <c:crossAx val="94445952"/>
        <c:crosses val="autoZero"/>
        <c:auto val="1"/>
        <c:lblOffset val="100"/>
        <c:baseTimeUnit val="years"/>
      </c:dateAx>
      <c:valAx>
        <c:axId val="9444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3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69.489999999999995</c:v>
                </c:pt>
                <c:pt idx="1">
                  <c:v>66.099999999999994</c:v>
                </c:pt>
                <c:pt idx="2">
                  <c:v>67.8</c:v>
                </c:pt>
                <c:pt idx="3">
                  <c:v>62.71</c:v>
                </c:pt>
                <c:pt idx="4">
                  <c:v>61.02</c:v>
                </c:pt>
              </c:numCache>
            </c:numRef>
          </c:val>
        </c:ser>
        <c:dLbls>
          <c:showLegendKey val="0"/>
          <c:showVal val="0"/>
          <c:showCatName val="0"/>
          <c:showSerName val="0"/>
          <c:showPercent val="0"/>
          <c:showBubbleSize val="0"/>
        </c:dLbls>
        <c:gapWidth val="150"/>
        <c:axId val="104353152"/>
        <c:axId val="10435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58.58</c:v>
                </c:pt>
                <c:pt idx="1">
                  <c:v>58.82</c:v>
                </c:pt>
                <c:pt idx="2">
                  <c:v>51.54</c:v>
                </c:pt>
                <c:pt idx="3">
                  <c:v>44.84</c:v>
                </c:pt>
                <c:pt idx="4">
                  <c:v>41.51</c:v>
                </c:pt>
              </c:numCache>
            </c:numRef>
          </c:val>
          <c:smooth val="0"/>
        </c:ser>
        <c:dLbls>
          <c:showLegendKey val="0"/>
          <c:showVal val="0"/>
          <c:showCatName val="0"/>
          <c:showSerName val="0"/>
          <c:showPercent val="0"/>
          <c:showBubbleSize val="0"/>
        </c:dLbls>
        <c:marker val="1"/>
        <c:smooth val="0"/>
        <c:axId val="104353152"/>
        <c:axId val="104359424"/>
      </c:lineChart>
      <c:dateAx>
        <c:axId val="104353152"/>
        <c:scaling>
          <c:orientation val="minMax"/>
        </c:scaling>
        <c:delete val="1"/>
        <c:axPos val="b"/>
        <c:numFmt formatCode="ge" sourceLinked="1"/>
        <c:majorTickMark val="none"/>
        <c:minorTickMark val="none"/>
        <c:tickLblPos val="none"/>
        <c:crossAx val="104359424"/>
        <c:crosses val="autoZero"/>
        <c:auto val="1"/>
        <c:lblOffset val="100"/>
        <c:baseTimeUnit val="years"/>
      </c:dateAx>
      <c:valAx>
        <c:axId val="10435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5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4377344"/>
        <c:axId val="104404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72.31</c:v>
                </c:pt>
                <c:pt idx="1">
                  <c:v>71.760000000000005</c:v>
                </c:pt>
                <c:pt idx="2">
                  <c:v>71.599999999999994</c:v>
                </c:pt>
                <c:pt idx="3">
                  <c:v>67.86</c:v>
                </c:pt>
                <c:pt idx="4">
                  <c:v>68.72</c:v>
                </c:pt>
              </c:numCache>
            </c:numRef>
          </c:val>
          <c:smooth val="0"/>
        </c:ser>
        <c:dLbls>
          <c:showLegendKey val="0"/>
          <c:showVal val="0"/>
          <c:showCatName val="0"/>
          <c:showSerName val="0"/>
          <c:showPercent val="0"/>
          <c:showBubbleSize val="0"/>
        </c:dLbls>
        <c:marker val="1"/>
        <c:smooth val="0"/>
        <c:axId val="104377344"/>
        <c:axId val="104404096"/>
      </c:lineChart>
      <c:dateAx>
        <c:axId val="104377344"/>
        <c:scaling>
          <c:orientation val="minMax"/>
        </c:scaling>
        <c:delete val="1"/>
        <c:axPos val="b"/>
        <c:numFmt formatCode="ge" sourceLinked="1"/>
        <c:majorTickMark val="none"/>
        <c:minorTickMark val="none"/>
        <c:tickLblPos val="none"/>
        <c:crossAx val="104404096"/>
        <c:crosses val="autoZero"/>
        <c:auto val="1"/>
        <c:lblOffset val="100"/>
        <c:baseTimeUnit val="years"/>
      </c:dateAx>
      <c:valAx>
        <c:axId val="104404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7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84.52</c:v>
                </c:pt>
                <c:pt idx="1">
                  <c:v>85.83</c:v>
                </c:pt>
                <c:pt idx="2">
                  <c:v>82.51</c:v>
                </c:pt>
                <c:pt idx="3">
                  <c:v>82.07</c:v>
                </c:pt>
                <c:pt idx="4">
                  <c:v>91.69</c:v>
                </c:pt>
              </c:numCache>
            </c:numRef>
          </c:val>
        </c:ser>
        <c:dLbls>
          <c:showLegendKey val="0"/>
          <c:showVal val="0"/>
          <c:showCatName val="0"/>
          <c:showSerName val="0"/>
          <c:showPercent val="0"/>
          <c:showBubbleSize val="0"/>
        </c:dLbls>
        <c:gapWidth val="150"/>
        <c:axId val="94480256"/>
        <c:axId val="9448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480256"/>
        <c:axId val="94486528"/>
      </c:lineChart>
      <c:dateAx>
        <c:axId val="94480256"/>
        <c:scaling>
          <c:orientation val="minMax"/>
        </c:scaling>
        <c:delete val="1"/>
        <c:axPos val="b"/>
        <c:numFmt formatCode="ge" sourceLinked="1"/>
        <c:majorTickMark val="none"/>
        <c:minorTickMark val="none"/>
        <c:tickLblPos val="none"/>
        <c:crossAx val="94486528"/>
        <c:crosses val="autoZero"/>
        <c:auto val="1"/>
        <c:lblOffset val="100"/>
        <c:baseTimeUnit val="years"/>
      </c:dateAx>
      <c:valAx>
        <c:axId val="9448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8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856768"/>
        <c:axId val="101858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856768"/>
        <c:axId val="101858688"/>
      </c:lineChart>
      <c:dateAx>
        <c:axId val="101856768"/>
        <c:scaling>
          <c:orientation val="minMax"/>
        </c:scaling>
        <c:delete val="1"/>
        <c:axPos val="b"/>
        <c:numFmt formatCode="ge" sourceLinked="1"/>
        <c:majorTickMark val="none"/>
        <c:minorTickMark val="none"/>
        <c:tickLblPos val="none"/>
        <c:crossAx val="101858688"/>
        <c:crosses val="autoZero"/>
        <c:auto val="1"/>
        <c:lblOffset val="100"/>
        <c:baseTimeUnit val="years"/>
      </c:dateAx>
      <c:valAx>
        <c:axId val="101858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5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905920"/>
        <c:axId val="10190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905920"/>
        <c:axId val="101907840"/>
      </c:lineChart>
      <c:dateAx>
        <c:axId val="101905920"/>
        <c:scaling>
          <c:orientation val="minMax"/>
        </c:scaling>
        <c:delete val="1"/>
        <c:axPos val="b"/>
        <c:numFmt formatCode="ge" sourceLinked="1"/>
        <c:majorTickMark val="none"/>
        <c:minorTickMark val="none"/>
        <c:tickLblPos val="none"/>
        <c:crossAx val="101907840"/>
        <c:crosses val="autoZero"/>
        <c:auto val="1"/>
        <c:lblOffset val="100"/>
        <c:baseTimeUnit val="years"/>
      </c:dateAx>
      <c:valAx>
        <c:axId val="101907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0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997568"/>
        <c:axId val="102016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997568"/>
        <c:axId val="102016128"/>
      </c:lineChart>
      <c:dateAx>
        <c:axId val="101997568"/>
        <c:scaling>
          <c:orientation val="minMax"/>
        </c:scaling>
        <c:delete val="1"/>
        <c:axPos val="b"/>
        <c:numFmt formatCode="ge" sourceLinked="1"/>
        <c:majorTickMark val="none"/>
        <c:minorTickMark val="none"/>
        <c:tickLblPos val="none"/>
        <c:crossAx val="102016128"/>
        <c:crosses val="autoZero"/>
        <c:auto val="1"/>
        <c:lblOffset val="100"/>
        <c:baseTimeUnit val="years"/>
      </c:dateAx>
      <c:valAx>
        <c:axId val="10201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9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885440"/>
        <c:axId val="10388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885440"/>
        <c:axId val="103887616"/>
      </c:lineChart>
      <c:dateAx>
        <c:axId val="103885440"/>
        <c:scaling>
          <c:orientation val="minMax"/>
        </c:scaling>
        <c:delete val="1"/>
        <c:axPos val="b"/>
        <c:numFmt formatCode="ge" sourceLinked="1"/>
        <c:majorTickMark val="none"/>
        <c:minorTickMark val="none"/>
        <c:tickLblPos val="none"/>
        <c:crossAx val="103887616"/>
        <c:crosses val="autoZero"/>
        <c:auto val="1"/>
        <c:lblOffset val="100"/>
        <c:baseTimeUnit val="years"/>
      </c:dateAx>
      <c:valAx>
        <c:axId val="10388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8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917824"/>
        <c:axId val="10392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862.78</c:v>
                </c:pt>
                <c:pt idx="1">
                  <c:v>803.29</c:v>
                </c:pt>
                <c:pt idx="2">
                  <c:v>760.12</c:v>
                </c:pt>
                <c:pt idx="3">
                  <c:v>492.59</c:v>
                </c:pt>
                <c:pt idx="4">
                  <c:v>503.8</c:v>
                </c:pt>
              </c:numCache>
            </c:numRef>
          </c:val>
          <c:smooth val="0"/>
        </c:ser>
        <c:dLbls>
          <c:showLegendKey val="0"/>
          <c:showVal val="0"/>
          <c:showCatName val="0"/>
          <c:showSerName val="0"/>
          <c:showPercent val="0"/>
          <c:showBubbleSize val="0"/>
        </c:dLbls>
        <c:marker val="1"/>
        <c:smooth val="0"/>
        <c:axId val="103917824"/>
        <c:axId val="103928192"/>
      </c:lineChart>
      <c:dateAx>
        <c:axId val="103917824"/>
        <c:scaling>
          <c:orientation val="minMax"/>
        </c:scaling>
        <c:delete val="1"/>
        <c:axPos val="b"/>
        <c:numFmt formatCode="ge" sourceLinked="1"/>
        <c:majorTickMark val="none"/>
        <c:minorTickMark val="none"/>
        <c:tickLblPos val="none"/>
        <c:crossAx val="103928192"/>
        <c:crosses val="autoZero"/>
        <c:auto val="1"/>
        <c:lblOffset val="100"/>
        <c:baseTimeUnit val="years"/>
      </c:dateAx>
      <c:valAx>
        <c:axId val="10392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1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67.97</c:v>
                </c:pt>
                <c:pt idx="1">
                  <c:v>63.45</c:v>
                </c:pt>
                <c:pt idx="2">
                  <c:v>62.85</c:v>
                </c:pt>
                <c:pt idx="3">
                  <c:v>57.78</c:v>
                </c:pt>
                <c:pt idx="4">
                  <c:v>52.26</c:v>
                </c:pt>
              </c:numCache>
            </c:numRef>
          </c:val>
        </c:ser>
        <c:dLbls>
          <c:showLegendKey val="0"/>
          <c:showVal val="0"/>
          <c:showCatName val="0"/>
          <c:showSerName val="0"/>
          <c:showPercent val="0"/>
          <c:showBubbleSize val="0"/>
        </c:dLbls>
        <c:gapWidth val="150"/>
        <c:axId val="104232832"/>
        <c:axId val="10423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54.55</c:v>
                </c:pt>
                <c:pt idx="1">
                  <c:v>56.63</c:v>
                </c:pt>
                <c:pt idx="2">
                  <c:v>50.17</c:v>
                </c:pt>
                <c:pt idx="3">
                  <c:v>46.53</c:v>
                </c:pt>
                <c:pt idx="4">
                  <c:v>51.58</c:v>
                </c:pt>
              </c:numCache>
            </c:numRef>
          </c:val>
          <c:smooth val="0"/>
        </c:ser>
        <c:dLbls>
          <c:showLegendKey val="0"/>
          <c:showVal val="0"/>
          <c:showCatName val="0"/>
          <c:showSerName val="0"/>
          <c:showPercent val="0"/>
          <c:showBubbleSize val="0"/>
        </c:dLbls>
        <c:marker val="1"/>
        <c:smooth val="0"/>
        <c:axId val="104232832"/>
        <c:axId val="104235008"/>
      </c:lineChart>
      <c:dateAx>
        <c:axId val="104232832"/>
        <c:scaling>
          <c:orientation val="minMax"/>
        </c:scaling>
        <c:delete val="1"/>
        <c:axPos val="b"/>
        <c:numFmt formatCode="ge" sourceLinked="1"/>
        <c:majorTickMark val="none"/>
        <c:minorTickMark val="none"/>
        <c:tickLblPos val="none"/>
        <c:crossAx val="104235008"/>
        <c:crosses val="autoZero"/>
        <c:auto val="1"/>
        <c:lblOffset val="100"/>
        <c:baseTimeUnit val="years"/>
      </c:dateAx>
      <c:valAx>
        <c:axId val="10423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3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220.22</c:v>
                </c:pt>
                <c:pt idx="1">
                  <c:v>240.54</c:v>
                </c:pt>
                <c:pt idx="2">
                  <c:v>250.02</c:v>
                </c:pt>
                <c:pt idx="3">
                  <c:v>275.93</c:v>
                </c:pt>
                <c:pt idx="4">
                  <c:v>296.58</c:v>
                </c:pt>
              </c:numCache>
            </c:numRef>
          </c:val>
        </c:ser>
        <c:dLbls>
          <c:showLegendKey val="0"/>
          <c:showVal val="0"/>
          <c:showCatName val="0"/>
          <c:showSerName val="0"/>
          <c:showPercent val="0"/>
          <c:showBubbleSize val="0"/>
        </c:dLbls>
        <c:gapWidth val="150"/>
        <c:axId val="104242176"/>
        <c:axId val="104260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275.64999999999998</c:v>
                </c:pt>
                <c:pt idx="1">
                  <c:v>272.66000000000003</c:v>
                </c:pt>
                <c:pt idx="2">
                  <c:v>329.08</c:v>
                </c:pt>
                <c:pt idx="3">
                  <c:v>373.71</c:v>
                </c:pt>
                <c:pt idx="4">
                  <c:v>333.58</c:v>
                </c:pt>
              </c:numCache>
            </c:numRef>
          </c:val>
          <c:smooth val="0"/>
        </c:ser>
        <c:dLbls>
          <c:showLegendKey val="0"/>
          <c:showVal val="0"/>
          <c:showCatName val="0"/>
          <c:showSerName val="0"/>
          <c:showPercent val="0"/>
          <c:showBubbleSize val="0"/>
        </c:dLbls>
        <c:marker val="1"/>
        <c:smooth val="0"/>
        <c:axId val="104242176"/>
        <c:axId val="104260736"/>
      </c:lineChart>
      <c:dateAx>
        <c:axId val="104242176"/>
        <c:scaling>
          <c:orientation val="minMax"/>
        </c:scaling>
        <c:delete val="1"/>
        <c:axPos val="b"/>
        <c:numFmt formatCode="ge" sourceLinked="1"/>
        <c:majorTickMark val="none"/>
        <c:minorTickMark val="none"/>
        <c:tickLblPos val="none"/>
        <c:crossAx val="104260736"/>
        <c:crosses val="autoZero"/>
        <c:auto val="1"/>
        <c:lblOffset val="100"/>
        <c:baseTimeUnit val="years"/>
      </c:dateAx>
      <c:valAx>
        <c:axId val="10426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4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【295.20】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W4" zoomScaleNormal="100" workbookViewId="0">
      <selection activeCell="CC79" sqref="CC79"/>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白鷹町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個別排水処理</v>
      </c>
      <c r="Q8" s="48"/>
      <c r="R8" s="48"/>
      <c r="S8" s="48"/>
      <c r="T8" s="48"/>
      <c r="U8" s="48"/>
      <c r="V8" s="48"/>
      <c r="W8" s="48" t="str">
        <f>データ!L6</f>
        <v>L3</v>
      </c>
      <c r="X8" s="48"/>
      <c r="Y8" s="48"/>
      <c r="Z8" s="48"/>
      <c r="AA8" s="48"/>
      <c r="AB8" s="48"/>
      <c r="AC8" s="48"/>
      <c r="AD8" s="49" t="s">
        <v>122</v>
      </c>
      <c r="AE8" s="49"/>
      <c r="AF8" s="49"/>
      <c r="AG8" s="49"/>
      <c r="AH8" s="49"/>
      <c r="AI8" s="49"/>
      <c r="AJ8" s="49"/>
      <c r="AK8" s="4"/>
      <c r="AL8" s="50">
        <f>データ!S6</f>
        <v>14351</v>
      </c>
      <c r="AM8" s="50"/>
      <c r="AN8" s="50"/>
      <c r="AO8" s="50"/>
      <c r="AP8" s="50"/>
      <c r="AQ8" s="50"/>
      <c r="AR8" s="50"/>
      <c r="AS8" s="50"/>
      <c r="AT8" s="45">
        <f>データ!T6</f>
        <v>157.71</v>
      </c>
      <c r="AU8" s="45"/>
      <c r="AV8" s="45"/>
      <c r="AW8" s="45"/>
      <c r="AX8" s="45"/>
      <c r="AY8" s="45"/>
      <c r="AZ8" s="45"/>
      <c r="BA8" s="45"/>
      <c r="BB8" s="45">
        <f>データ!U6</f>
        <v>91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1.19</v>
      </c>
      <c r="Q10" s="45"/>
      <c r="R10" s="45"/>
      <c r="S10" s="45"/>
      <c r="T10" s="45"/>
      <c r="U10" s="45"/>
      <c r="V10" s="45"/>
      <c r="W10" s="45">
        <f>データ!Q6</f>
        <v>100</v>
      </c>
      <c r="X10" s="45"/>
      <c r="Y10" s="45"/>
      <c r="Z10" s="45"/>
      <c r="AA10" s="45"/>
      <c r="AB10" s="45"/>
      <c r="AC10" s="45"/>
      <c r="AD10" s="50">
        <f>データ!R6</f>
        <v>3456</v>
      </c>
      <c r="AE10" s="50"/>
      <c r="AF10" s="50"/>
      <c r="AG10" s="50"/>
      <c r="AH10" s="50"/>
      <c r="AI10" s="50"/>
      <c r="AJ10" s="50"/>
      <c r="AK10" s="2"/>
      <c r="AL10" s="50">
        <f>データ!V6</f>
        <v>169</v>
      </c>
      <c r="AM10" s="50"/>
      <c r="AN10" s="50"/>
      <c r="AO10" s="50"/>
      <c r="AP10" s="50"/>
      <c r="AQ10" s="50"/>
      <c r="AR10" s="50"/>
      <c r="AS10" s="50"/>
      <c r="AT10" s="45">
        <f>データ!W6</f>
        <v>0.57999999999999996</v>
      </c>
      <c r="AU10" s="45"/>
      <c r="AV10" s="45"/>
      <c r="AW10" s="45"/>
      <c r="AX10" s="45"/>
      <c r="AY10" s="45"/>
      <c r="AZ10" s="45"/>
      <c r="BA10" s="45"/>
      <c r="BB10" s="45">
        <f>データ!X6</f>
        <v>291.38</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121</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【559.52】</v>
      </c>
      <c r="I86" s="26" t="str">
        <f>データ!CA6</f>
        <v>【52.20】</v>
      </c>
      <c r="J86" s="26" t="str">
        <f>データ!CL6</f>
        <v>【295.20】</v>
      </c>
      <c r="K86" s="26" t="str">
        <f>データ!CW6</f>
        <v>【122.90】</v>
      </c>
      <c r="L86" s="26" t="str">
        <f>データ!DH6</f>
        <v>【81.31】</v>
      </c>
      <c r="M86" s="26" t="s">
        <v>55</v>
      </c>
      <c r="N86" s="26" t="s">
        <v>55</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64025</v>
      </c>
      <c r="D6" s="33">
        <f t="shared" si="3"/>
        <v>47</v>
      </c>
      <c r="E6" s="33">
        <f t="shared" si="3"/>
        <v>18</v>
      </c>
      <c r="F6" s="33">
        <f t="shared" si="3"/>
        <v>1</v>
      </c>
      <c r="G6" s="33">
        <f t="shared" si="3"/>
        <v>0</v>
      </c>
      <c r="H6" s="33" t="str">
        <f t="shared" si="3"/>
        <v>山形県　白鷹町</v>
      </c>
      <c r="I6" s="33" t="str">
        <f t="shared" si="3"/>
        <v>法非適用</v>
      </c>
      <c r="J6" s="33" t="str">
        <f t="shared" si="3"/>
        <v>下水道事業</v>
      </c>
      <c r="K6" s="33" t="str">
        <f t="shared" si="3"/>
        <v>個別排水処理</v>
      </c>
      <c r="L6" s="33" t="str">
        <f t="shared" si="3"/>
        <v>L3</v>
      </c>
      <c r="M6" s="33">
        <f t="shared" si="3"/>
        <v>0</v>
      </c>
      <c r="N6" s="34" t="str">
        <f t="shared" si="3"/>
        <v>-</v>
      </c>
      <c r="O6" s="34" t="str">
        <f t="shared" si="3"/>
        <v>該当数値なし</v>
      </c>
      <c r="P6" s="34">
        <f t="shared" si="3"/>
        <v>1.19</v>
      </c>
      <c r="Q6" s="34">
        <f t="shared" si="3"/>
        <v>100</v>
      </c>
      <c r="R6" s="34">
        <f t="shared" si="3"/>
        <v>3456</v>
      </c>
      <c r="S6" s="34">
        <f t="shared" si="3"/>
        <v>14351</v>
      </c>
      <c r="T6" s="34">
        <f t="shared" si="3"/>
        <v>157.71</v>
      </c>
      <c r="U6" s="34">
        <f t="shared" si="3"/>
        <v>91</v>
      </c>
      <c r="V6" s="34">
        <f t="shared" si="3"/>
        <v>169</v>
      </c>
      <c r="W6" s="34">
        <f t="shared" si="3"/>
        <v>0.57999999999999996</v>
      </c>
      <c r="X6" s="34">
        <f t="shared" si="3"/>
        <v>291.38</v>
      </c>
      <c r="Y6" s="35">
        <f>IF(Y7="",NA(),Y7)</f>
        <v>84.52</v>
      </c>
      <c r="Z6" s="35">
        <f t="shared" ref="Z6:AH6" si="4">IF(Z7="",NA(),Z7)</f>
        <v>85.83</v>
      </c>
      <c r="AA6" s="35">
        <f t="shared" si="4"/>
        <v>82.51</v>
      </c>
      <c r="AB6" s="35">
        <f t="shared" si="4"/>
        <v>82.07</v>
      </c>
      <c r="AC6" s="35">
        <f t="shared" si="4"/>
        <v>91.69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862.78</v>
      </c>
      <c r="BL6" s="35">
        <f t="shared" si="7"/>
        <v>803.29</v>
      </c>
      <c r="BM6" s="35">
        <f t="shared" si="7"/>
        <v>760.12</v>
      </c>
      <c r="BN6" s="35">
        <f t="shared" si="7"/>
        <v>492.59</v>
      </c>
      <c r="BO6" s="35">
        <f t="shared" si="7"/>
        <v>503.8</v>
      </c>
      <c r="BP6" s="34" t="str">
        <f>IF(BP7="","",IF(BP7="-","【-】","【"&amp;SUBSTITUTE(TEXT(BP7,"#,##0.00"),"-","△")&amp;"】"))</f>
        <v>【559.52】</v>
      </c>
      <c r="BQ6" s="35">
        <f>IF(BQ7="",NA(),BQ7)</f>
        <v>67.97</v>
      </c>
      <c r="BR6" s="35">
        <f t="shared" ref="BR6:BZ6" si="8">IF(BR7="",NA(),BR7)</f>
        <v>63.45</v>
      </c>
      <c r="BS6" s="35">
        <f t="shared" si="8"/>
        <v>62.85</v>
      </c>
      <c r="BT6" s="35">
        <f t="shared" si="8"/>
        <v>57.78</v>
      </c>
      <c r="BU6" s="35">
        <f t="shared" si="8"/>
        <v>52.26</v>
      </c>
      <c r="BV6" s="35">
        <f t="shared" si="8"/>
        <v>54.55</v>
      </c>
      <c r="BW6" s="35">
        <f t="shared" si="8"/>
        <v>56.63</v>
      </c>
      <c r="BX6" s="35">
        <f t="shared" si="8"/>
        <v>50.17</v>
      </c>
      <c r="BY6" s="35">
        <f t="shared" si="8"/>
        <v>46.53</v>
      </c>
      <c r="BZ6" s="35">
        <f t="shared" si="8"/>
        <v>51.58</v>
      </c>
      <c r="CA6" s="34" t="str">
        <f>IF(CA7="","",IF(CA7="-","【-】","【"&amp;SUBSTITUTE(TEXT(CA7,"#,##0.00"),"-","△")&amp;"】"))</f>
        <v>【52.20】</v>
      </c>
      <c r="CB6" s="35">
        <f>IF(CB7="",NA(),CB7)</f>
        <v>220.22</v>
      </c>
      <c r="CC6" s="35">
        <f t="shared" ref="CC6:CK6" si="9">IF(CC7="",NA(),CC7)</f>
        <v>240.54</v>
      </c>
      <c r="CD6" s="35">
        <f t="shared" si="9"/>
        <v>250.02</v>
      </c>
      <c r="CE6" s="35">
        <f t="shared" si="9"/>
        <v>275.93</v>
      </c>
      <c r="CF6" s="35">
        <f t="shared" si="9"/>
        <v>296.58</v>
      </c>
      <c r="CG6" s="35">
        <f t="shared" si="9"/>
        <v>275.64999999999998</v>
      </c>
      <c r="CH6" s="35">
        <f t="shared" si="9"/>
        <v>272.66000000000003</v>
      </c>
      <c r="CI6" s="35">
        <f t="shared" si="9"/>
        <v>329.08</v>
      </c>
      <c r="CJ6" s="35">
        <f t="shared" si="9"/>
        <v>373.71</v>
      </c>
      <c r="CK6" s="35">
        <f t="shared" si="9"/>
        <v>333.58</v>
      </c>
      <c r="CL6" s="34" t="str">
        <f>IF(CL7="","",IF(CL7="-","【-】","【"&amp;SUBSTITUTE(TEXT(CL7,"#,##0.00"),"-","△")&amp;"】"))</f>
        <v>【295.20】</v>
      </c>
      <c r="CM6" s="35">
        <f>IF(CM7="",NA(),CM7)</f>
        <v>69.489999999999995</v>
      </c>
      <c r="CN6" s="35">
        <f t="shared" ref="CN6:CV6" si="10">IF(CN7="",NA(),CN7)</f>
        <v>66.099999999999994</v>
      </c>
      <c r="CO6" s="35">
        <f t="shared" si="10"/>
        <v>67.8</v>
      </c>
      <c r="CP6" s="35">
        <f t="shared" si="10"/>
        <v>62.71</v>
      </c>
      <c r="CQ6" s="35">
        <f t="shared" si="10"/>
        <v>61.02</v>
      </c>
      <c r="CR6" s="35">
        <f t="shared" si="10"/>
        <v>58.58</v>
      </c>
      <c r="CS6" s="35">
        <f t="shared" si="10"/>
        <v>58.82</v>
      </c>
      <c r="CT6" s="35">
        <f t="shared" si="10"/>
        <v>51.54</v>
      </c>
      <c r="CU6" s="35">
        <f t="shared" si="10"/>
        <v>44.84</v>
      </c>
      <c r="CV6" s="35">
        <f t="shared" si="10"/>
        <v>41.51</v>
      </c>
      <c r="CW6" s="34" t="str">
        <f>IF(CW7="","",IF(CW7="-","【-】","【"&amp;SUBSTITUTE(TEXT(CW7,"#,##0.00"),"-","△")&amp;"】"))</f>
        <v>【122.90】</v>
      </c>
      <c r="CX6" s="35">
        <f>IF(CX7="",NA(),CX7)</f>
        <v>100</v>
      </c>
      <c r="CY6" s="35">
        <f t="shared" ref="CY6:DG6" si="11">IF(CY7="",NA(),CY7)</f>
        <v>100</v>
      </c>
      <c r="CZ6" s="35">
        <f t="shared" si="11"/>
        <v>100</v>
      </c>
      <c r="DA6" s="35">
        <f t="shared" si="11"/>
        <v>100</v>
      </c>
      <c r="DB6" s="35">
        <f t="shared" si="11"/>
        <v>100</v>
      </c>
      <c r="DC6" s="35">
        <f t="shared" si="11"/>
        <v>72.31</v>
      </c>
      <c r="DD6" s="35">
        <f t="shared" si="11"/>
        <v>71.760000000000005</v>
      </c>
      <c r="DE6" s="35">
        <f t="shared" si="11"/>
        <v>71.599999999999994</v>
      </c>
      <c r="DF6" s="35">
        <f t="shared" si="11"/>
        <v>67.86</v>
      </c>
      <c r="DG6" s="35">
        <f t="shared" si="11"/>
        <v>68.72</v>
      </c>
      <c r="DH6" s="34" t="str">
        <f>IF(DH7="","",IF(DH7="-","【-】","【"&amp;SUBSTITUTE(TEXT(DH7,"#,##0.00"),"-","△")&amp;"】"))</f>
        <v>【81.31】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64025</v>
      </c>
      <c r="D7" s="37">
        <v>47</v>
      </c>
      <c r="E7" s="37">
        <v>18</v>
      </c>
      <c r="F7" s="37">
        <v>1</v>
      </c>
      <c r="G7" s="37">
        <v>0</v>
      </c>
      <c r="H7" s="37" t="s">
        <v>109</v>
      </c>
      <c r="I7" s="37" t="s">
        <v>110</v>
      </c>
      <c r="J7" s="37" t="s">
        <v>111</v>
      </c>
      <c r="K7" s="37" t="s">
        <v>112</v>
      </c>
      <c r="L7" s="37" t="s">
        <v>113</v>
      </c>
      <c r="M7" s="37"/>
      <c r="N7" s="38" t="s">
        <v>114</v>
      </c>
      <c r="O7" s="38" t="s">
        <v>115</v>
      </c>
      <c r="P7" s="38">
        <v>1.19</v>
      </c>
      <c r="Q7" s="38">
        <v>100</v>
      </c>
      <c r="R7" s="38">
        <v>3456</v>
      </c>
      <c r="S7" s="38">
        <v>14351</v>
      </c>
      <c r="T7" s="38">
        <v>157.71</v>
      </c>
      <c r="U7" s="38">
        <v>91</v>
      </c>
      <c r="V7" s="38">
        <v>169</v>
      </c>
      <c r="W7" s="38">
        <v>0.57999999999999996</v>
      </c>
      <c r="X7" s="38">
        <v>291.38</v>
      </c>
      <c r="Y7" s="38">
        <v>84.52</v>
      </c>
      <c r="Z7" s="38">
        <v>85.83</v>
      </c>
      <c r="AA7" s="38">
        <v>82.51</v>
      </c>
      <c r="AB7" s="38">
        <v>82.07</v>
      </c>
      <c r="AC7" s="38">
        <v>91.69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862.78</v>
      </c>
      <c r="BL7" s="38">
        <v>803.29</v>
      </c>
      <c r="BM7" s="38">
        <v>760.12</v>
      </c>
      <c r="BN7" s="38">
        <v>492.59</v>
      </c>
      <c r="BO7" s="38">
        <v>503.8</v>
      </c>
      <c r="BP7" s="38">
        <v>559.52</v>
      </c>
      <c r="BQ7" s="38">
        <v>67.97</v>
      </c>
      <c r="BR7" s="38">
        <v>63.45</v>
      </c>
      <c r="BS7" s="38">
        <v>62.85</v>
      </c>
      <c r="BT7" s="38">
        <v>57.78</v>
      </c>
      <c r="BU7" s="38">
        <v>52.26</v>
      </c>
      <c r="BV7" s="38">
        <v>54.55</v>
      </c>
      <c r="BW7" s="38">
        <v>56.63</v>
      </c>
      <c r="BX7" s="38">
        <v>50.17</v>
      </c>
      <c r="BY7" s="38">
        <v>46.53</v>
      </c>
      <c r="BZ7" s="38">
        <v>51.58</v>
      </c>
      <c r="CA7" s="38">
        <v>52.2</v>
      </c>
      <c r="CB7" s="38">
        <v>220.22</v>
      </c>
      <c r="CC7" s="38">
        <v>240.54</v>
      </c>
      <c r="CD7" s="38">
        <v>250.02</v>
      </c>
      <c r="CE7" s="38">
        <v>275.93</v>
      </c>
      <c r="CF7" s="38">
        <v>296.58</v>
      </c>
      <c r="CG7" s="38">
        <v>275.64999999999998</v>
      </c>
      <c r="CH7" s="38">
        <v>272.66000000000003</v>
      </c>
      <c r="CI7" s="38">
        <v>329.08</v>
      </c>
      <c r="CJ7" s="38">
        <v>373.71</v>
      </c>
      <c r="CK7" s="38">
        <v>333.58</v>
      </c>
      <c r="CL7" s="38">
        <v>295.2</v>
      </c>
      <c r="CM7" s="38">
        <v>69.489999999999995</v>
      </c>
      <c r="CN7" s="38">
        <v>66.099999999999994</v>
      </c>
      <c r="CO7" s="38">
        <v>67.8</v>
      </c>
      <c r="CP7" s="38">
        <v>62.71</v>
      </c>
      <c r="CQ7" s="38">
        <v>61.02</v>
      </c>
      <c r="CR7" s="38">
        <v>58.58</v>
      </c>
      <c r="CS7" s="38">
        <v>58.82</v>
      </c>
      <c r="CT7" s="38">
        <v>51.54</v>
      </c>
      <c r="CU7" s="38">
        <v>44.84</v>
      </c>
      <c r="CV7" s="38">
        <v>41.51</v>
      </c>
      <c r="CW7" s="38">
        <v>122.9</v>
      </c>
      <c r="CX7" s="38">
        <v>100</v>
      </c>
      <c r="CY7" s="38">
        <v>100</v>
      </c>
      <c r="CZ7" s="38">
        <v>100</v>
      </c>
      <c r="DA7" s="38">
        <v>100</v>
      </c>
      <c r="DB7" s="38">
        <v>100</v>
      </c>
      <c r="DC7" s="38">
        <v>72.31</v>
      </c>
      <c r="DD7" s="38">
        <v>71.760000000000005</v>
      </c>
      <c r="DE7" s="38">
        <v>71.599999999999994</v>
      </c>
      <c r="DF7" s="38">
        <v>67.86</v>
      </c>
      <c r="DG7" s="38">
        <v>68.72</v>
      </c>
      <c r="DH7" s="38">
        <v>81.31</v>
      </c>
      <c r="DI7" s="38"/>
      <c r="DJ7" s="38"/>
      <c r="DK7" s="38"/>
      <c r="DL7" s="38"/>
      <c r="DM7" s="38"/>
      <c r="DN7" s="38"/>
      <c r="DO7" s="38"/>
      <c r="DP7" s="38"/>
      <c r="DQ7" s="38"/>
      <c r="DR7" s="38"/>
      <c r="DS7" s="38"/>
      <c r="DT7" s="38"/>
      <c r="DU7" s="38"/>
      <c r="DV7" s="38"/>
      <c r="DW7" s="38"/>
      <c r="DX7" s="38"/>
      <c r="DY7" s="38"/>
      <c r="DZ7" s="38"/>
      <c r="EA7" s="38"/>
      <c r="EB7" s="38"/>
      <c r="EC7" s="38"/>
      <c r="ED7" s="38"/>
      <c r="EE7" s="38" t="s">
        <v>114</v>
      </c>
      <c r="EF7" s="38" t="s">
        <v>114</v>
      </c>
      <c r="EG7" s="38" t="s">
        <v>114</v>
      </c>
      <c r="EH7" s="38" t="s">
        <v>114</v>
      </c>
      <c r="EI7" s="38" t="s">
        <v>114</v>
      </c>
      <c r="EJ7" s="38" t="s">
        <v>114</v>
      </c>
      <c r="EK7" s="38" t="s">
        <v>114</v>
      </c>
      <c r="EL7" s="38" t="s">
        <v>114</v>
      </c>
      <c r="EM7" s="38" t="s">
        <v>114</v>
      </c>
      <c r="EN7" s="38" t="s">
        <v>114</v>
      </c>
      <c r="EO7" s="38" t="s">
        <v>114</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2018-02-20T08:11:50Z</cp:lastPrinted>
  <dcterms:created xsi:type="dcterms:W3CDTF">2017-12-25T02:43:10Z</dcterms:created>
  <dcterms:modified xsi:type="dcterms:W3CDTF">2018-02-20T08:11:53Z</dcterms:modified>
  <cp:category/>
</cp:coreProperties>
</file>